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5"/>
  </bookViews>
  <sheets>
    <sheet name="REKAPITULACE" sheetId="1" r:id="rId1"/>
    <sheet name="SO01" sheetId="2" r:id="rId2"/>
    <sheet name="SO02" sheetId="3" r:id="rId3"/>
    <sheet name="SO03" sheetId="4" r:id="rId4"/>
    <sheet name="VN" sheetId="5" r:id="rId5"/>
    <sheet name="ON" sheetId="6" r:id="rId6"/>
  </sheets>
  <definedNames>
    <definedName name="_xlnm.Print_Titles" localSheetId="0">'REKAPITULACE'!$10:$12</definedName>
    <definedName name="_xlnm.Print_Area" localSheetId="5">'ON'!$A$1:$H$21</definedName>
    <definedName name="_xlnm.Print_Area" localSheetId="1">'SO01'!$A$1:$H$202</definedName>
    <definedName name="_xlnm.Print_Area" localSheetId="2">'SO02'!$A$1:$H$144</definedName>
    <definedName name="_xlnm.Print_Area" localSheetId="3">'SO03'!$A$1:$H$106</definedName>
    <definedName name="_xlnm.Print_Area" localSheetId="4">'VN'!$A$1:$H$23</definedName>
  </definedNames>
  <calcPr fullCalcOnLoad="1"/>
</workbook>
</file>

<file path=xl/sharedStrings.xml><?xml version="1.0" encoding="utf-8"?>
<sst xmlns="http://schemas.openxmlformats.org/spreadsheetml/2006/main" count="1022" uniqueCount="527">
  <si>
    <t xml:space="preserve">Objekt:   </t>
  </si>
  <si>
    <t xml:space="preserve">Objednatel:   </t>
  </si>
  <si>
    <t xml:space="preserve">Zhotovitel:   </t>
  </si>
  <si>
    <t>Zpracoval:   Eva Vondrášková</t>
  </si>
  <si>
    <t xml:space="preserve">Místo:   </t>
  </si>
  <si>
    <t>Datum:   27.4.2015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</si>
  <si>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</si>
  <si>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</si>
  <si>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</si>
  <si>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</si>
  <si>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</si>
  <si>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</si>
  <si>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</si>
  <si>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</si>
  <si>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</si>
  <si>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</si>
  <si>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</si>
  <si>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</si>
  <si>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</si>
  <si>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</si>
  <si>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</si>
  <si>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</si>
  <si>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</si>
  <si>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HSV   </t>
  </si>
  <si>
    <t>R</t>
  </si>
  <si>
    <t xml:space="preserve">Rekapitulace   </t>
  </si>
  <si>
    <t>01</t>
  </si>
  <si>
    <t xml:space="preserve">SO 01 Oprava opevnění, odstranění nánosů a odstranění porostů   </t>
  </si>
  <si>
    <t>kpl</t>
  </si>
  <si>
    <t>02</t>
  </si>
  <si>
    <t xml:space="preserve">SO 02 Oprava svislých zdí betonových a s obkladem z lomového kamene   </t>
  </si>
  <si>
    <t>03</t>
  </si>
  <si>
    <t xml:space="preserve">SO 03 Oprava zábradlí a betonových soklů svislých zdí   </t>
  </si>
  <si>
    <t>04</t>
  </si>
  <si>
    <t xml:space="preserve">Vedlejší náklady   </t>
  </si>
  <si>
    <t>05</t>
  </si>
  <si>
    <t xml:space="preserve">Ostatní náklady   </t>
  </si>
  <si>
    <t>Cenová soustava: ÚRS 2015/01</t>
  </si>
  <si>
    <t>JKSO: 833.21</t>
  </si>
  <si>
    <t>Objekt:   SO 01 Oprava opevnění, odstranění nánosů a odstranění porostů</t>
  </si>
  <si>
    <t>KCN</t>
  </si>
  <si>
    <t xml:space="preserve">Práce a dodávky HSV   </t>
  </si>
  <si>
    <t xml:space="preserve">Zemní práce   </t>
  </si>
  <si>
    <t>001</t>
  </si>
  <si>
    <t>111203201</t>
  </si>
  <si>
    <t xml:space="preserve">Odstranění křovin a stromů s ponecháním kořenů z plochy do 1000 m2   </t>
  </si>
  <si>
    <t>m2</t>
  </si>
  <si>
    <t>112101101</t>
  </si>
  <si>
    <t xml:space="preserve">Kácení stromů listnatých D kmene do 300 mm   </t>
  </si>
  <si>
    <t>kus</t>
  </si>
  <si>
    <t>112101102</t>
  </si>
  <si>
    <t xml:space="preserve">Kácení stromů listnatých D kmene do 500 mm   </t>
  </si>
  <si>
    <t>112101103</t>
  </si>
  <si>
    <t xml:space="preserve">Kácení stromů listnatých D kmene do 700 mm   </t>
  </si>
  <si>
    <t>112101104</t>
  </si>
  <si>
    <t xml:space="preserve">Kácení stromů listnatých D kmene do 900 mm   </t>
  </si>
  <si>
    <t>112101105</t>
  </si>
  <si>
    <t xml:space="preserve">Kácení stromů listnatých D kmene do 1100 mm   </t>
  </si>
  <si>
    <t>232</t>
  </si>
  <si>
    <t>112111111</t>
  </si>
  <si>
    <t xml:space="preserve">Spálení větví všech druhů stromů   </t>
  </si>
  <si>
    <t>221</t>
  </si>
  <si>
    <t>113106241</t>
  </si>
  <si>
    <t xml:space="preserve">Rozebrání silničních dílců   </t>
  </si>
  <si>
    <t xml:space="preserve">3,0*((1,5*11)+(1,5*8)+(1,5*11)+(1,5*6)+(1,5*17)+(1,5*26)+(1,5*16)+(1,5*10)+(1,5*23)+(1,5*20))   </t>
  </si>
  <si>
    <t>11310716R</t>
  </si>
  <si>
    <t xml:space="preserve">Odstranění podkladu ze štěrkodrti + geotextilie  </t>
  </si>
  <si>
    <t>Sjezdy do koryta:</t>
  </si>
  <si>
    <t xml:space="preserve">32,0/0,50  "sjezd 1"   </t>
  </si>
  <si>
    <t xml:space="preserve">22,0/0,50  "sjezd 2"   </t>
  </si>
  <si>
    <t xml:space="preserve">32,0/0,50  "sjezd 3"   </t>
  </si>
  <si>
    <t xml:space="preserve">6,4/0,20  "sjezd 4"   </t>
  </si>
  <si>
    <t xml:space="preserve">30,0/0,30  "sjezd 6"   </t>
  </si>
  <si>
    <t xml:space="preserve">39,0/0,25  "sjezd 7"   </t>
  </si>
  <si>
    <t xml:space="preserve">24,0/0,25  "sjezd 8"   </t>
  </si>
  <si>
    <t xml:space="preserve">24,0/0,40  "sjezd 11a"   </t>
  </si>
  <si>
    <t xml:space="preserve">54,4/0,40  "sjezd 12"   </t>
  </si>
  <si>
    <t xml:space="preserve">24,0/0,20  "nečíslovaný sjezd"   </t>
  </si>
  <si>
    <t xml:space="preserve">Součet   </t>
  </si>
  <si>
    <t>11420310R</t>
  </si>
  <si>
    <t xml:space="preserve">Rozebrání tarasu z lomového kamene na sucho   </t>
  </si>
  <si>
    <t>m3</t>
  </si>
  <si>
    <t xml:space="preserve">(50*1,30)+(58*3,95)+(38*1,80)   </t>
  </si>
  <si>
    <t>121101102</t>
  </si>
  <si>
    <t xml:space="preserve">Sejmutí ornice s přemístěním na vzdálenost do 100 m   </t>
  </si>
  <si>
    <t>Sejmutí ornice v tl. 40 cm:</t>
  </si>
  <si>
    <t xml:space="preserve">(16,0*4,0)*0,40  "sjezd 1"   </t>
  </si>
  <si>
    <t xml:space="preserve">(6,0*4,0)*0,40  "sjezd 2"   </t>
  </si>
  <si>
    <t xml:space="preserve">(13,0*4,0)*0,40  "sjezd 3"   </t>
  </si>
  <si>
    <t xml:space="preserve">(8,0*4,0)*0,40  "sjezd 4"   </t>
  </si>
  <si>
    <t xml:space="preserve">(25,0*4,0)*0,40  "sjezd 6"   </t>
  </si>
  <si>
    <t xml:space="preserve">(39,0*4,0)*0,40  "sjezd 7"   </t>
  </si>
  <si>
    <t xml:space="preserve">(24,0*4,0)*0,40  "sjezd 8"   </t>
  </si>
  <si>
    <t xml:space="preserve">(15,0*4,0)*0,40  "sjezd 11a"   </t>
  </si>
  <si>
    <t xml:space="preserve">(34,0*4,0)*0,40  "sjezd 12"   </t>
  </si>
  <si>
    <t>Sejmutí ornice v tl. 30 cm:</t>
  </si>
  <si>
    <t xml:space="preserve">(30,0*4,0)*0,30  "nečíslovaný sjezd"   </t>
  </si>
  <si>
    <t>124203102</t>
  </si>
  <si>
    <t xml:space="preserve">Vykopávky přes 1000 do 5000 m3 pro koryta vodotečí v hornině tř. 3   </t>
  </si>
  <si>
    <t>Odstranění nánosů z koryta toku:</t>
  </si>
  <si>
    <t xml:space="preserve">1908,34  "výpočet viz výkaz výměr 1.1."   </t>
  </si>
  <si>
    <t>Opevnění břehů:</t>
  </si>
  <si>
    <t xml:space="preserve">416,83  "výpočet viz výkaz výměr 1.7."   </t>
  </si>
  <si>
    <t>124203109</t>
  </si>
  <si>
    <t xml:space="preserve">Příplatek k vykopávkám pro koryta vodotečí v hornině tř. 3 za lepivost   </t>
  </si>
  <si>
    <t>002</t>
  </si>
  <si>
    <t>155282212</t>
  </si>
  <si>
    <t xml:space="preserve">Očištění ploch tlakovou vodou   </t>
  </si>
  <si>
    <t xml:space="preserve">(54*3,96)+(24*2,74)+(53*1,92)+(48*1,26)  "dlažba"   </t>
  </si>
  <si>
    <t xml:space="preserve">150,0  "plocha jezového tělesa"   </t>
  </si>
  <si>
    <t>162301401</t>
  </si>
  <si>
    <t>162301402</t>
  </si>
  <si>
    <t>162301403</t>
  </si>
  <si>
    <t>162301404</t>
  </si>
  <si>
    <t>16230140R</t>
  </si>
  <si>
    <t>162301411</t>
  </si>
  <si>
    <t>162301412</t>
  </si>
  <si>
    <t>162301413</t>
  </si>
  <si>
    <t>162301414</t>
  </si>
  <si>
    <t>16230141R</t>
  </si>
  <si>
    <t>162301501</t>
  </si>
  <si>
    <t>162701105</t>
  </si>
  <si>
    <t xml:space="preserve">1908,34+416,83  "vykopávky vodotečí"   </t>
  </si>
  <si>
    <t xml:space="preserve">32,0+22,0+32,0+6,4+30,0+39,0+24,0+24,0+54,4+24,0  "štěrkodrť"   </t>
  </si>
  <si>
    <t xml:space="preserve">20*2612,97   </t>
  </si>
  <si>
    <t>162701155</t>
  </si>
  <si>
    <t xml:space="preserve">206,08  "rovnanina"   </t>
  </si>
  <si>
    <t xml:space="preserve">20*206,08   </t>
  </si>
  <si>
    <t>166101101</t>
  </si>
  <si>
    <t xml:space="preserve">Přehození neulehlého výkopku z horniny tř. 1 až 4   </t>
  </si>
  <si>
    <t xml:space="preserve">25,6+9,6+20,8+12,8+40,0+62,4+38,4+24,0+54,4+36,0  "materiál k ohumusování"   </t>
  </si>
  <si>
    <t>171201201</t>
  </si>
  <si>
    <t>t</t>
  </si>
  <si>
    <t>181301105</t>
  </si>
  <si>
    <t xml:space="preserve">Rozprostření ornice tl vrstvy do 300 mm pl do 500 m2 v rovině nebo ve svahu do 1:5   </t>
  </si>
  <si>
    <t xml:space="preserve">30,0*4,0  "nečíslovaný sjezd"   </t>
  </si>
  <si>
    <t>181301116</t>
  </si>
  <si>
    <t xml:space="preserve">Rozprostření ornice tl vrstvy do 400 mm pl přes 500 m2 v rovině nebo ve svahu do 1:5   </t>
  </si>
  <si>
    <t xml:space="preserve">16,0*4,0  "sjezd 1"   </t>
  </si>
  <si>
    <t xml:space="preserve">6,0*4,0  "sjezd 2"   </t>
  </si>
  <si>
    <t xml:space="preserve">13,0*4,0  "sjezd 3"   </t>
  </si>
  <si>
    <t xml:space="preserve">8,0*4,0  "sjezd 4"   </t>
  </si>
  <si>
    <t xml:space="preserve">25,0*4,0  "sjezd 6"   </t>
  </si>
  <si>
    <t xml:space="preserve">39,0*4,0  "sjezd 7"   </t>
  </si>
  <si>
    <t xml:space="preserve">24,0*4,0  "sjezd 8"   </t>
  </si>
  <si>
    <t xml:space="preserve">15,0*4,0  "sjezd 11a"   </t>
  </si>
  <si>
    <t xml:space="preserve">34,0*4,0  "sjezd 12"   </t>
  </si>
  <si>
    <t>231</t>
  </si>
  <si>
    <t>181411121</t>
  </si>
  <si>
    <t xml:space="preserve">Založení lučního trávníku výsevem plochy do 1000 m2 v rovině a ve svahu do 1:5   </t>
  </si>
  <si>
    <t>005</t>
  </si>
  <si>
    <t>005724800</t>
  </si>
  <si>
    <t xml:space="preserve">osivo směs jetelotravní   </t>
  </si>
  <si>
    <t>kg</t>
  </si>
  <si>
    <t xml:space="preserve">5880 * 0,03   </t>
  </si>
  <si>
    <t>182101101</t>
  </si>
  <si>
    <t xml:space="preserve">Svahování v zářezech v hornině tř. 1 až 4   </t>
  </si>
  <si>
    <t xml:space="preserve">1331,79  "výpočet viz výkaz výměr 1.2."   </t>
  </si>
  <si>
    <t xml:space="preserve">471,88  "výpočet viz výkaz výměr 1.7."   </t>
  </si>
  <si>
    <t>183101213</t>
  </si>
  <si>
    <t xml:space="preserve">Jamky pro výsadbu s výměnou 50 % půdy zeminy tř 1 až 4 objem do 0,05 m3 v rovině a svahu do 1:5   </t>
  </si>
  <si>
    <t>026</t>
  </si>
  <si>
    <t>026504000</t>
  </si>
  <si>
    <t xml:space="preserve">Javor mleč /Acer platanoides/ 80 - 120 cm, PK   </t>
  </si>
  <si>
    <t xml:space="preserve">400 * 0,025   </t>
  </si>
  <si>
    <t>0265040R</t>
  </si>
  <si>
    <t xml:space="preserve">Jasan ztepilý / Fraxinus excelsior/80 - 120 cm, PK   </t>
  </si>
  <si>
    <t>184201112</t>
  </si>
  <si>
    <t xml:space="preserve">Výsadba stromu bez balu do jamky výška kmene do 2,5 m v rovině a svahu do 1:5   </t>
  </si>
  <si>
    <t>184215112</t>
  </si>
  <si>
    <t xml:space="preserve">Ukotvení kmene dřevin jedním kůlem D do 0,1 m délky do 2 m   </t>
  </si>
  <si>
    <t>052</t>
  </si>
  <si>
    <t>052172100</t>
  </si>
  <si>
    <t xml:space="preserve">tyč odkorněná délka 150 cm,tloušťka 10 cm   </t>
  </si>
  <si>
    <t>184813121</t>
  </si>
  <si>
    <t xml:space="preserve">Ochrana dřevin před okusem mechanicky pletivem v rovině a svahu do 1:5   </t>
  </si>
  <si>
    <t>1848181R1</t>
  </si>
  <si>
    <t xml:space="preserve">Krácení kmenů stromů do 30 cm na 1 m dlouhé přířezy   </t>
  </si>
  <si>
    <t xml:space="preserve">59*2   </t>
  </si>
  <si>
    <t>1848181R2</t>
  </si>
  <si>
    <t xml:space="preserve">Krácení kmenů stromů do 50 cm na 1 m dlouhé přířezy   </t>
  </si>
  <si>
    <t xml:space="preserve">27*3   </t>
  </si>
  <si>
    <t>1848181R3</t>
  </si>
  <si>
    <t xml:space="preserve">Krácení kmenů stromů do 70 cm na 1 m dlouhé přířezy   </t>
  </si>
  <si>
    <t xml:space="preserve">10*4   </t>
  </si>
  <si>
    <t>1848181R4</t>
  </si>
  <si>
    <t xml:space="preserve">Krácení kmenů stromů do 90 cm na 1 m dlouhé přířezy   </t>
  </si>
  <si>
    <t xml:space="preserve">11*5   </t>
  </si>
  <si>
    <t>1848181R5</t>
  </si>
  <si>
    <t xml:space="preserve">Krácení kmenů stromů do 110 cm na 1 m dlouhé přířezy   </t>
  </si>
  <si>
    <t xml:space="preserve">5*6   </t>
  </si>
  <si>
    <t>184851R</t>
  </si>
  <si>
    <t xml:space="preserve">Hnojení, zalití, mulčování   </t>
  </si>
  <si>
    <t xml:space="preserve">Svislé a kompletní konstrukce   </t>
  </si>
  <si>
    <t>321</t>
  </si>
  <si>
    <t>321214511</t>
  </si>
  <si>
    <t xml:space="preserve">Zdivo nadzákladové z lomového kamene vodních staveb na sucho jednostranně lícované   </t>
  </si>
  <si>
    <t>(50*1,5)+(38*1,8)  "rovnanina z lomového kamene/viz výkaz výměr 1.6."</t>
  </si>
  <si>
    <t>(58*3,95)  "rovnanina velké balvany/viz výkaz výměr 1.6."</t>
  </si>
  <si>
    <t>583</t>
  </si>
  <si>
    <t xml:space="preserve">Vodorovné konstrukce   </t>
  </si>
  <si>
    <t>451311521</t>
  </si>
  <si>
    <t xml:space="preserve">Podklad pro dlažbu z betonu prostého vodostavebného V4 tř. B 20 vrstva tl nad 100 do 150 mm   </t>
  </si>
  <si>
    <t>45157111R</t>
  </si>
  <si>
    <t xml:space="preserve">Hrubý podsyp ze štěrkopísku vrstva tl nad 100 do 200mm   </t>
  </si>
  <si>
    <t xml:space="preserve">((0,75*25)+(0,84*20)+(0,65*54)+(0,54*40)+(0,55*10))/0,20   </t>
  </si>
  <si>
    <t>462511270</t>
  </si>
  <si>
    <t xml:space="preserve">Zához z lomového kamene bez proštěrkování z terénu hmotnost do 200 kg   </t>
  </si>
  <si>
    <t xml:space="preserve">(1,03*93)+(0,80*12)   </t>
  </si>
  <si>
    <t>462519002</t>
  </si>
  <si>
    <t xml:space="preserve">Příplatek za urovnání ploch záhozu z lomového kamene hmotnost do 200 kg   </t>
  </si>
  <si>
    <t xml:space="preserve">(1,82*93)+(2,20*12)   </t>
  </si>
  <si>
    <t>46321212R</t>
  </si>
  <si>
    <t xml:space="preserve">Rovnanina z lomového kamene z velkých balvanů do 1000 kg   </t>
  </si>
  <si>
    <t xml:space="preserve">(3,95*25)+(4,10*20)+(3,45*54)+(2,36*40)+(2,47*10)   </t>
  </si>
  <si>
    <t>46454111R</t>
  </si>
  <si>
    <t xml:space="preserve">Štěrkodrť zrno do 63 mm z terénu   </t>
  </si>
  <si>
    <t xml:space="preserve">16,0*4,0*0,50  "sjezd 1"   </t>
  </si>
  <si>
    <t xml:space="preserve">11,0*4,0*0,50  "sjezd 2"   </t>
  </si>
  <si>
    <t xml:space="preserve">16,0*4,0*0,50  "sjezd 3"   </t>
  </si>
  <si>
    <t xml:space="preserve">8,0*4,0*0,20  "sjezd 4"   </t>
  </si>
  <si>
    <t xml:space="preserve">25,0*4,0*0,30  "sjezd 6"   </t>
  </si>
  <si>
    <t xml:space="preserve">39,0*4,0*0,25  "sjezd 7"   </t>
  </si>
  <si>
    <t xml:space="preserve">24,0*4,0*0,25  "sjezd 8"   </t>
  </si>
  <si>
    <t xml:space="preserve">15,0*4,0*0,40  "sjezd 11a"   </t>
  </si>
  <si>
    <t xml:space="preserve">34,0*4,0*0,40  "sjezd 12"   </t>
  </si>
  <si>
    <t xml:space="preserve">30,0*4,0*0,20  "nečíslovaný sjezd"   </t>
  </si>
  <si>
    <t>465513327</t>
  </si>
  <si>
    <t xml:space="preserve">Dlažba z lomového kamene na cementovou maltu s vyspárováním tl 300 mm pro hydromeliorace   </t>
  </si>
  <si>
    <t xml:space="preserve">441,84*0,20  "doplnění dlažby z 20 %"   </t>
  </si>
  <si>
    <t xml:space="preserve">Komunikace pozemní   </t>
  </si>
  <si>
    <t>584121111</t>
  </si>
  <si>
    <t xml:space="preserve">Osazení silničních dílců z ŽB do lože z kameniva těženého tl 40 mm   </t>
  </si>
  <si>
    <t>593</t>
  </si>
  <si>
    <t>593813370</t>
  </si>
  <si>
    <t xml:space="preserve">panel silniční IZD  300/150/22 20t  300 x 149 x 21,5 cm   </t>
  </si>
  <si>
    <t xml:space="preserve">11+8+11+6+17+26+16+10+23+20   </t>
  </si>
  <si>
    <t xml:space="preserve">Úpravy povrchů, podlahy a osazování výplní   </t>
  </si>
  <si>
    <t>636195212</t>
  </si>
  <si>
    <t xml:space="preserve">Vyplnění spár dlažby z lomového kamene maltou cementovou na hl do 70 mm s vyspárováním   </t>
  </si>
  <si>
    <t>150    "1.10. oprava přelivné plochy jezového tělesa 100%"</t>
  </si>
  <si>
    <t xml:space="preserve">441,84*0,50  "1.5. oprava dlažeb z 50%"   </t>
  </si>
  <si>
    <t>9</t>
  </si>
  <si>
    <t xml:space="preserve">Ostatní konstrukce a práce, bourání   </t>
  </si>
  <si>
    <t>919726202</t>
  </si>
  <si>
    <t xml:space="preserve">Geotextilie pro vyztužení, separaci a filtraci tkaná z PP podélná pevnost v tahu do 50 kN/m   </t>
  </si>
  <si>
    <t xml:space="preserve">11,0*4,0  "sjezd 2"   </t>
  </si>
  <si>
    <t xml:space="preserve">16,0*4,0  "sjezd 3"   </t>
  </si>
  <si>
    <t>938901101</t>
  </si>
  <si>
    <t xml:space="preserve">Očištění dlažby z lomového kamene nebo z betonových desek od porostu   </t>
  </si>
  <si>
    <t>938903111</t>
  </si>
  <si>
    <t xml:space="preserve">Vysekání spár hl do 70 mm v dlažbě z lomového kamene   </t>
  </si>
  <si>
    <t xml:space="preserve">441,84*0,50   </t>
  </si>
  <si>
    <t>003</t>
  </si>
  <si>
    <t>944111R</t>
  </si>
  <si>
    <t xml:space="preserve">Odstranění + znovuosazení zábradlí - 10 m   </t>
  </si>
  <si>
    <t>997</t>
  </si>
  <si>
    <t xml:space="preserve">Přesun sutě   </t>
  </si>
  <si>
    <t>997221571</t>
  </si>
  <si>
    <t xml:space="preserve">277,50*29   </t>
  </si>
  <si>
    <t>997321511</t>
  </si>
  <si>
    <t xml:space="preserve">5,080*29   </t>
  </si>
  <si>
    <t>998</t>
  </si>
  <si>
    <t xml:space="preserve">Přesun hmot   </t>
  </si>
  <si>
    <t>998323011</t>
  </si>
  <si>
    <t xml:space="preserve">Přesun hmot pro jezy a stupně   </t>
  </si>
  <si>
    <t>Zdivo nadzákladové z lomového kamene vodních staveb na sucho jednostranně lícované - z původního lomového kamene z rozebraných stávajících tarasů</t>
  </si>
  <si>
    <t>(10 t = 6,2 m3) celkem 252 tun</t>
  </si>
  <si>
    <t>Objekt:   SO 02 Oprava svislých zdí betonových a s obkladem z lomového kamene</t>
  </si>
  <si>
    <t>113106211</t>
  </si>
  <si>
    <t xml:space="preserve">Rozebrání dlažeb vozovek pl přes 50 do 200 m2 z velkých kostek   </t>
  </si>
  <si>
    <t xml:space="preserve">1,1*57   </t>
  </si>
  <si>
    <t>124203101</t>
  </si>
  <si>
    <t xml:space="preserve">Vykopávky do 1000 m3 pro koryta vodotečí v hornině tř. 3   </t>
  </si>
  <si>
    <t xml:space="preserve">4,73*20   </t>
  </si>
  <si>
    <t>132201202</t>
  </si>
  <si>
    <t xml:space="preserve">Hloubení rýh š do 2000 mm v hornině tř. 3 objemu do 1000 m3   </t>
  </si>
  <si>
    <t xml:space="preserve">2,0*57   </t>
  </si>
  <si>
    <t>132201209</t>
  </si>
  <si>
    <t xml:space="preserve">Příplatek za lepivost k hloubení rýh š do 2000 mm v hornině tř. 3   </t>
  </si>
  <si>
    <t xml:space="preserve">1,70*25 "očištění líce opěrné zdi 2.2."   </t>
  </si>
  <si>
    <t xml:space="preserve">2,66*71  "očištění líce opěrné zdi 2.5."   </t>
  </si>
  <si>
    <t xml:space="preserve">(94,6+114)-138,62   </t>
  </si>
  <si>
    <t xml:space="preserve">69,98*20   </t>
  </si>
  <si>
    <t>171101131</t>
  </si>
  <si>
    <t xml:space="preserve">Uložení sypaniny z hornin nesoudržných a soudržných střídavě do násypů zhutněných   </t>
  </si>
  <si>
    <t xml:space="preserve">3,34*20  "oprava opěrné betonové zdi 2.1."   </t>
  </si>
  <si>
    <t xml:space="preserve">1,26*57  "oprava opěrné zdi z lomového kamene 2.10."   </t>
  </si>
  <si>
    <t xml:space="preserve">69,98  "zbývající materiál z vykopávek vodotečí"   </t>
  </si>
  <si>
    <t xml:space="preserve">238,83  "zbývající lomový kámen z rozebrání opěrné zdi"   </t>
  </si>
  <si>
    <t xml:space="preserve">26,8  "odbourání zbytků opěrné zdi"   </t>
  </si>
  <si>
    <t xml:space="preserve">4,43  "odbourání betonového schodiště"   </t>
  </si>
  <si>
    <t xml:space="preserve">9,849  "vysekání spár"   </t>
  </si>
  <si>
    <t>175102101</t>
  </si>
  <si>
    <t xml:space="preserve">Obsypání potrubí objem do 10 m3   </t>
  </si>
  <si>
    <t xml:space="preserve">0,10*10  "obsyp vtoku do trubky 2.1."   </t>
  </si>
  <si>
    <t xml:space="preserve">0,10*25  "obsyp vtoku do trubky 2.10."   </t>
  </si>
  <si>
    <t>583373320</t>
  </si>
  <si>
    <t xml:space="preserve">drcený štěrk - materiál na obsyp   </t>
  </si>
  <si>
    <t xml:space="preserve">3,5 * 2   </t>
  </si>
  <si>
    <t>321213345</t>
  </si>
  <si>
    <t xml:space="preserve">Zdivo nadzákladové z lomového kamene vodních staveb obkladní s vyspárováním   </t>
  </si>
  <si>
    <t xml:space="preserve">12,25  "opěrná zeď 2.2."   </t>
  </si>
  <si>
    <t xml:space="preserve">1,70*3*0,30  "opěrná zeď 2.3."   </t>
  </si>
  <si>
    <t xml:space="preserve">3,2*88*0,30  "opěrná zeď 2.4."   </t>
  </si>
  <si>
    <t xml:space="preserve">3,1*11*0,3  "opěrná zeď 2.6."   </t>
  </si>
  <si>
    <t xml:space="preserve">0,3*59*0,3  "opěrná zeď 2.7."   </t>
  </si>
  <si>
    <t xml:space="preserve">0,79*87*0,3  "opěrná zeď 2.8."   </t>
  </si>
  <si>
    <t xml:space="preserve">0,25*50*0,3  "opěrná zeď 2.9."   </t>
  </si>
  <si>
    <t xml:space="preserve">2,60*57*0,3  "opěrná zeď 2.10."   </t>
  </si>
  <si>
    <t>321311115</t>
  </si>
  <si>
    <t xml:space="preserve">Konstrukce vodních staveb z betonu prostého vodostavebního tř. C 25/30 XC4   </t>
  </si>
  <si>
    <t xml:space="preserve">1,78*20  "beton 2.1."   </t>
  </si>
  <si>
    <t xml:space="preserve">40,8*0,20*0,20  "betonové lože 2.2."   </t>
  </si>
  <si>
    <t xml:space="preserve">1,70*0,20*3  "betonové lože 2.3."   </t>
  </si>
  <si>
    <t xml:space="preserve">3,2*0,15*88  "betonové lože 2.4."   </t>
  </si>
  <si>
    <t xml:space="preserve">4,43  "beton oprava schodiště 2.4."   </t>
  </si>
  <si>
    <t xml:space="preserve">0,51*11  "betonové lože 2.6."   </t>
  </si>
  <si>
    <t xml:space="preserve">0,16*59  "betonové lože 2.7."   </t>
  </si>
  <si>
    <t xml:space="preserve">0,45*87  "betonové lože 2.8."   </t>
  </si>
  <si>
    <t xml:space="preserve">0,12*50  "betonové lože 2.9."   </t>
  </si>
  <si>
    <t xml:space="preserve">3,56*57  "betonové lože 2.10."   </t>
  </si>
  <si>
    <t>321351010</t>
  </si>
  <si>
    <t xml:space="preserve">Bednění konstrukcí vodních staveb rovinné - zřízení   </t>
  </si>
  <si>
    <t xml:space="preserve">5,10*20  "2.1."   </t>
  </si>
  <si>
    <t xml:space="preserve">(3,55*57)+(0,80*57)+(2*4,35)+(2,60*57)  "2.10."   </t>
  </si>
  <si>
    <t>321352010</t>
  </si>
  <si>
    <t xml:space="preserve">Bednění konstrukcí vodních staveb rovinné - odstranění   </t>
  </si>
  <si>
    <t>321366112</t>
  </si>
  <si>
    <t xml:space="preserve">Výztuž železobetonových konstrukcí vodních staveb z oceli 10 505 D do 32 mm   </t>
  </si>
  <si>
    <t xml:space="preserve">((57/2*2)*1,525)*0,001  "2.10.   </t>
  </si>
  <si>
    <t>321368211</t>
  </si>
  <si>
    <t xml:space="preserve">Výztuž železobetonových konstrukcí vodních staveb ze svařovaných sítí   </t>
  </si>
  <si>
    <t xml:space="preserve">(5,1*2,093)*0,001  "2.3."   </t>
  </si>
  <si>
    <t xml:space="preserve">(264*2,093)*0,001  "2.4."   </t>
  </si>
  <si>
    <t xml:space="preserve">(33*2,093)*0,001  "2.6."   </t>
  </si>
  <si>
    <t xml:space="preserve">Chemická malta /1 kartuše 300 ml   </t>
  </si>
  <si>
    <t>462512270</t>
  </si>
  <si>
    <t xml:space="preserve">Zához z lomového kamene s proštěrkováním z terénu hmotnost do 200 kg   </t>
  </si>
  <si>
    <t xml:space="preserve">0,35*20   </t>
  </si>
  <si>
    <t xml:space="preserve">0,95*20   </t>
  </si>
  <si>
    <t>59111111R</t>
  </si>
  <si>
    <t xml:space="preserve">Kladení dlažby z kostek velkých z kamene   </t>
  </si>
  <si>
    <t>628635512</t>
  </si>
  <si>
    <t xml:space="preserve">Vyplnění spár zdiva z lomového kamene maltou cementovou na hl do 70 mm s vyspárováním   </t>
  </si>
  <si>
    <t xml:space="preserve">1,70*25  "2.2."   </t>
  </si>
  <si>
    <t xml:space="preserve">1,70*3  "2.3."   </t>
  </si>
  <si>
    <t xml:space="preserve">186,20*0,50  "2.5."   </t>
  </si>
  <si>
    <t xml:space="preserve">Trubní vedení   </t>
  </si>
  <si>
    <t>286</t>
  </si>
  <si>
    <t>286131130</t>
  </si>
  <si>
    <t xml:space="preserve">potrubí vodovodní PE100 PN16 SDR11 6 m, 100 m, 63 x 5,8 mm   </t>
  </si>
  <si>
    <t>m</t>
  </si>
  <si>
    <t xml:space="preserve">10*0,85  "2.1."   </t>
  </si>
  <si>
    <t xml:space="preserve">25*1,25  "2.10."   </t>
  </si>
  <si>
    <t>938903113</t>
  </si>
  <si>
    <t xml:space="preserve">Vysekání spár hl do 70 mm ve zdivu z lomového kamene, řádkovém nebo kyklopském   </t>
  </si>
  <si>
    <t>96011122R</t>
  </si>
  <si>
    <t xml:space="preserve">Rozebrání stávajícího betonového schodiště   </t>
  </si>
  <si>
    <t>96019124R</t>
  </si>
  <si>
    <t xml:space="preserve">Rozebrání a odbourání zbytků opěrné zdi z lomového kamene a betonu   </t>
  </si>
  <si>
    <t xml:space="preserve">1,34*20  "beton 2.1."   </t>
  </si>
  <si>
    <t xml:space="preserve">1,70*0,50*3  "lomový kámen 2.3."   </t>
  </si>
  <si>
    <t xml:space="preserve">3,20*0,45*88  "lomový kámen 2.4."   </t>
  </si>
  <si>
    <t xml:space="preserve">3,1*0,30*11  "lomový kámen 2.6."   </t>
  </si>
  <si>
    <t xml:space="preserve">0,32*59  "lomový kámen 2.7."   </t>
  </si>
  <si>
    <t xml:space="preserve">0,81*87  "lomový kámen 2.8."   </t>
  </si>
  <si>
    <t xml:space="preserve">0,39*50  "lomový kámen 2.9."   </t>
  </si>
  <si>
    <t xml:space="preserve">4,19*57  "lomový kámen 2.10."   </t>
  </si>
  <si>
    <t>977151111</t>
  </si>
  <si>
    <t xml:space="preserve">Jádrové vrty diamantovými korunkami do D 35 mm do stavebních materiálů   </t>
  </si>
  <si>
    <t xml:space="preserve">30*0,30  "2.3."   </t>
  </si>
  <si>
    <t xml:space="preserve">1050*0,30  "2.4."   </t>
  </si>
  <si>
    <t xml:space="preserve">126*0,30  "2.6."   </t>
  </si>
  <si>
    <t>130</t>
  </si>
  <si>
    <t>130210150</t>
  </si>
  <si>
    <t xml:space="preserve">tyč ocelová žebírková, výztuž do betonu, zn.oceli BSt 500S, v tyčích, D 16 mm   </t>
  </si>
  <si>
    <t xml:space="preserve">(30*1,67)*0,001  "2.3."   </t>
  </si>
  <si>
    <t xml:space="preserve">(1050*1,67)*0,001  "2.4."   </t>
  </si>
  <si>
    <t xml:space="preserve">(126*1,67)*0,001  "2.6."   </t>
  </si>
  <si>
    <t xml:space="preserve">385,209  "opěrná zeď lomový kámen"   </t>
  </si>
  <si>
    <t xml:space="preserve">74,171  "opěrná zeď beton"   </t>
  </si>
  <si>
    <t xml:space="preserve">12,260  "schodiště beton"   </t>
  </si>
  <si>
    <t xml:space="preserve">2,533  "vysekání spár"   </t>
  </si>
  <si>
    <t>(10 t = 6,2 m3) celkem 247,288 tun</t>
  </si>
  <si>
    <t>Zdivo nadzákladové z lomového kamene vodních staveb obkladní s vyspárováním - z původního lomového kamene z rozebraného stávajícího zdiva</t>
  </si>
  <si>
    <t>Objekt:   SO 03 Oprava zábradlí a betonových soklů svislých zdí</t>
  </si>
  <si>
    <t>17120120R</t>
  </si>
  <si>
    <t xml:space="preserve">0,15*91  "betonová římsa 3.1."   </t>
  </si>
  <si>
    <t xml:space="preserve">0,15*71  "betonová římsa 3.2."   </t>
  </si>
  <si>
    <t xml:space="preserve">0,15*81  "betonová římsa 3.3."   </t>
  </si>
  <si>
    <t xml:space="preserve">0,15*115  "betonová římsa 3.4."   </t>
  </si>
  <si>
    <t xml:space="preserve">0,15*51  "betonová římsa 3.5."   </t>
  </si>
  <si>
    <t xml:space="preserve">0,15*57  "betonová římsa 3.6."   </t>
  </si>
  <si>
    <t>321311116</t>
  </si>
  <si>
    <t xml:space="preserve">Konstrukce vodních staveb z betonu prostého mrazuvzdorného tř. C 30/37 XF4   </t>
  </si>
  <si>
    <t>9441111R1</t>
  </si>
  <si>
    <t xml:space="preserve">Montáž zábradlí trubkového - výroba   </t>
  </si>
  <si>
    <t>130100140</t>
  </si>
  <si>
    <t xml:space="preserve">tyč ocelová kruhová, v jakosti 11 375 D 16 mm   </t>
  </si>
  <si>
    <t xml:space="preserve">(113*2*0,5)*1,578*0,001  "3.1."   </t>
  </si>
  <si>
    <t xml:space="preserve">(88*2*0,5)*1,578*0,001  "3.2."   </t>
  </si>
  <si>
    <t xml:space="preserve">(100*2*0,5)*1,578*0,001  "3.3."   </t>
  </si>
  <si>
    <t xml:space="preserve">(142*2*0,5)*1,578*0,001  "3.4."   </t>
  </si>
  <si>
    <t xml:space="preserve">(63*2*0,5)*1,578*0,001  "3.5."   </t>
  </si>
  <si>
    <t xml:space="preserve">(71*2*0,5)*1,578*0,001  "3.6."   </t>
  </si>
  <si>
    <t>13010718R</t>
  </si>
  <si>
    <t xml:space="preserve">tyče ocelové střední průřezu I do 160 mm označení průřezu 100   </t>
  </si>
  <si>
    <t xml:space="preserve">27,5*8,34*0,001  "3.1."   </t>
  </si>
  <si>
    <t xml:space="preserve">33,0*8,34*0,001  "3.2."   </t>
  </si>
  <si>
    <t xml:space="preserve">26,4*8,34*0,001  "3.3."   </t>
  </si>
  <si>
    <t xml:space="preserve">39,6*8,34*0,001  "3.4."   </t>
  </si>
  <si>
    <t xml:space="preserve">23,1*8,34*0,001  "3.5."   </t>
  </si>
  <si>
    <t xml:space="preserve">25,3*8,34*0,001  "3.6."   </t>
  </si>
  <si>
    <t>140</t>
  </si>
  <si>
    <t>140110200</t>
  </si>
  <si>
    <t xml:space="preserve">trubka ocelová bezešvá hladká jakost 11 353, 40 x 2,6 mm   </t>
  </si>
  <si>
    <t xml:space="preserve">120+142+116+174+102+112   </t>
  </si>
  <si>
    <t>130102880</t>
  </si>
  <si>
    <t xml:space="preserve">tyč ocelová plochá, v jakosti 11 375, 100 x 10 mm   </t>
  </si>
  <si>
    <t xml:space="preserve">47,1*0,001  "3.1."   </t>
  </si>
  <si>
    <t xml:space="preserve">56,52*0,001  "3.2."   </t>
  </si>
  <si>
    <t xml:space="preserve">45,22*0,001  "3.3."   </t>
  </si>
  <si>
    <t xml:space="preserve">67,82*0,001  "3.4."   </t>
  </si>
  <si>
    <t xml:space="preserve">39,56*0,001  "3.5."   </t>
  </si>
  <si>
    <t xml:space="preserve">43,33*0,001  "3.6."   </t>
  </si>
  <si>
    <t>9441111R2</t>
  </si>
  <si>
    <t xml:space="preserve">Montáž zábradlí trubkového,pojízdná dílna,doprava   </t>
  </si>
  <si>
    <t>94411181R</t>
  </si>
  <si>
    <t xml:space="preserve">60+71+58+87+51+57   </t>
  </si>
  <si>
    <t>960111221</t>
  </si>
  <si>
    <t xml:space="preserve">Bourání vodních staveb z dílců prefabrikovaných betonových a železobetonových, z vodní hladiny   </t>
  </si>
  <si>
    <t xml:space="preserve">0,15*91  "3.1."   </t>
  </si>
  <si>
    <t xml:space="preserve">0,15*71  "3.2."   </t>
  </si>
  <si>
    <t xml:space="preserve">0,15*81  "3.3."   </t>
  </si>
  <si>
    <t xml:space="preserve">0,15*115  "3.4."   </t>
  </si>
  <si>
    <t xml:space="preserve">0,15*51  "3.5."   </t>
  </si>
  <si>
    <t xml:space="preserve">0,15*57  "3.6."   </t>
  </si>
  <si>
    <t xml:space="preserve">113,0*2*0,55  "3.1."   </t>
  </si>
  <si>
    <t xml:space="preserve">88,0*2*0,55  "3.2."   </t>
  </si>
  <si>
    <t xml:space="preserve">100*2*0,55  "3.3."   </t>
  </si>
  <si>
    <t xml:space="preserve">142*2*0,55  "3.4."   </t>
  </si>
  <si>
    <t xml:space="preserve">63*2*0,55  "3.5."   </t>
  </si>
  <si>
    <t xml:space="preserve">71*2*0,55  "3.6."   </t>
  </si>
  <si>
    <t xml:space="preserve">Mezisoučet   </t>
  </si>
  <si>
    <t xml:space="preserve">50*0,125  "3.1."   </t>
  </si>
  <si>
    <t xml:space="preserve">60*0,125  "3.2."   </t>
  </si>
  <si>
    <t xml:space="preserve">48*0,125  "3.3."   </t>
  </si>
  <si>
    <t xml:space="preserve">72*0,125  "3.4."   </t>
  </si>
  <si>
    <t xml:space="preserve">42*0,125  "3.5."   </t>
  </si>
  <si>
    <t xml:space="preserve">46*0,125  "3.6."   </t>
  </si>
  <si>
    <t>548</t>
  </si>
  <si>
    <t>548792170</t>
  </si>
  <si>
    <t xml:space="preserve">šroub kotevní HAS-E-F M 12 x 110 /128   </t>
  </si>
  <si>
    <t xml:space="preserve">50+60+48+72+42+46   </t>
  </si>
  <si>
    <t>309</t>
  </si>
  <si>
    <t>30925114R</t>
  </si>
  <si>
    <t xml:space="preserve">pouzdro s vnitřním závitem DIN 931 5.8 BZ M12 x 120   </t>
  </si>
  <si>
    <t xml:space="preserve">Chemická malta / kartuše 300 ml   </t>
  </si>
  <si>
    <t>PSV</t>
  </si>
  <si>
    <t xml:space="preserve">Práce a dodávky PSV   </t>
  </si>
  <si>
    <t>783</t>
  </si>
  <si>
    <t xml:space="preserve">Dokončovací práce - nátěry   </t>
  </si>
  <si>
    <t>783121152</t>
  </si>
  <si>
    <t xml:space="preserve">Nátěry syntetické OK lehkých "C" barva dražší lesklý povrch 1x antikorozní, 1x základní, 1x vrchní nátěr   </t>
  </si>
  <si>
    <t xml:space="preserve">(0,05*4*1,1*25)+(0,9*2*1,1*25)+(0,13*120)+(0,10*0,24*2*25)  "3.1."   </t>
  </si>
  <si>
    <t xml:space="preserve">(0,05*4*1,1*30)+(0,9*2*1,1*30)+(0,13*142)+(0,10*0,24*2*30)  "3.2."   </t>
  </si>
  <si>
    <t xml:space="preserve">(0,05*4*1,1*24)+(0,9*2*1,1*24)+(0,13*116)+(0,10*0,24*2*24)  "3.3."   </t>
  </si>
  <si>
    <t xml:space="preserve">(0,05*4*1,1*36)+(0,9*2*1,1*36)+(0,13*174)+(0,10*0,24*2*36)  "3.4."   </t>
  </si>
  <si>
    <t xml:space="preserve">(0,05*4*1,1*21)+(0,9*2*1,1*21)+(0,13*102)+(0,10*0,24*2*21)  "3.5."   </t>
  </si>
  <si>
    <t xml:space="preserve">(0,05*4*1,1*23)+(0,9*2*1,1*23)+(0,13*112)+(0,10*0,24*2*23)  "3.6."   </t>
  </si>
  <si>
    <t>HSV        + PSV</t>
  </si>
  <si>
    <t>CELKEM</t>
  </si>
  <si>
    <t>Objekt:   Vedlejší náklady</t>
  </si>
  <si>
    <t>VRN</t>
  </si>
  <si>
    <t xml:space="preserve">VRN   </t>
  </si>
  <si>
    <t>VN</t>
  </si>
  <si>
    <t xml:space="preserve">Zařízení staveniště   </t>
  </si>
  <si>
    <t xml:space="preserve">Uvedení ploch dotčených stavbou do původního stavu   </t>
  </si>
  <si>
    <t xml:space="preserve">Opatření k zamezení vyvážení nečistot ze staveniště   </t>
  </si>
  <si>
    <t xml:space="preserve">Oprava dopravou poškozené komunikace   </t>
  </si>
  <si>
    <t>06</t>
  </si>
  <si>
    <t xml:space="preserve">Vytýčení inženýrských sítí   </t>
  </si>
  <si>
    <t>07</t>
  </si>
  <si>
    <t>08</t>
  </si>
  <si>
    <t xml:space="preserve">Dopravně inženýrská opatření   </t>
  </si>
  <si>
    <t>09</t>
  </si>
  <si>
    <t xml:space="preserve">Ostraha stavby a staveniště   </t>
  </si>
  <si>
    <t>Objekt:   Ostatní náklady</t>
  </si>
  <si>
    <t>Ostatní</t>
  </si>
  <si>
    <t xml:space="preserve">Ostatní   </t>
  </si>
  <si>
    <t>ON</t>
  </si>
  <si>
    <t xml:space="preserve">Dokumentace a pasportizace objektů   </t>
  </si>
  <si>
    <t xml:space="preserve">Dokumentace skutečného provedení stavby   </t>
  </si>
  <si>
    <t xml:space="preserve">Zpracování a předání plánu BOZP   </t>
  </si>
  <si>
    <t xml:space="preserve">Převedení vody ze stavby (jímkování,čerpání vody, zatrubnění, apod.)   </t>
  </si>
  <si>
    <t>Další VN vyplývající z čl. 1. odst.7. Smlovy o dílo</t>
  </si>
  <si>
    <t xml:space="preserve">Geodetické zaměření skutečného provedení stavby   </t>
  </si>
  <si>
    <t xml:space="preserve">Aktualizace, projednání a potvrzení plánu havarijních opatření   </t>
  </si>
  <si>
    <t xml:space="preserve">Aktualizace, projednání a potvrzení povodňového plánu stavby   </t>
  </si>
  <si>
    <t>Další ON vyplývající z čl. 1. odst.7. Smlovy o dílo</t>
  </si>
  <si>
    <t>Stavba:   Kocába, ř. km 17,766 - 19,953, Nový knín - úprava opevnění</t>
  </si>
  <si>
    <t>Stavba:   Kocába, ř. km 17,766 - 19,953, Nový Knín - úprava opevnění</t>
  </si>
  <si>
    <t>Stavba:   Kocába, ř. km 17,766 - 19,953, Nový Knín -úoprava opevnění</t>
  </si>
  <si>
    <t>SOUPIS PRACÍ A DODÁVEK</t>
  </si>
  <si>
    <t>Povodí Vltavy, státní podnik</t>
  </si>
  <si>
    <t>Nový Knín, okres Příbram, SČK</t>
  </si>
  <si>
    <t xml:space="preserve">Vodorovné přemístění a zákonná likvidace větví stromů listnatých D kmene do 300 mm   </t>
  </si>
  <si>
    <t xml:space="preserve">Vodorovné přemístění a zákonná likvidace větví stromů listnatých D kmene do 500 mm   </t>
  </si>
  <si>
    <t xml:space="preserve">Vodorovné přemístění a zákonná likvidace větví stromů listnatých D kmene do 700 mm   </t>
  </si>
  <si>
    <t xml:space="preserve">Vodorovné přemístění a zákonná likvidace větví stromů listnatých D kmene do 900 mm   </t>
  </si>
  <si>
    <t xml:space="preserve">Vodorovné přemístění a zákonná likvidace větví stromů listnatých D kmene do 1100 mm   </t>
  </si>
  <si>
    <t xml:space="preserve">Vodorovné přemístění kmenů stromů listnatých dle požadavku majitele (v rámci obce N. Knín) D kmene do 300 mm   </t>
  </si>
  <si>
    <t xml:space="preserve">Vodorovné přemístění kmenů stromů listnatých dle požadavku majitele (v rámci obce N. Knín) D kmene do 700 mm   </t>
  </si>
  <si>
    <t xml:space="preserve">Vodorovné přemístění kmenů stromů listnatých dle požadavku majitele (v rámci obce N. Knín) D kmene do 900 mm   </t>
  </si>
  <si>
    <t xml:space="preserve">Vodorovné přemístění kmenů stromů listnatých dle požadavku majitele (v rámci obce N. Knín) D kmene do 1100 mm   </t>
  </si>
  <si>
    <t xml:space="preserve">Vodorovné přemístění a zákonná likvidace křovin D kmene do 100 mm   </t>
  </si>
  <si>
    <t xml:space="preserve">Vodorovné přemístění vč. zákonné likvidace výkopku/sypaniny z horniny tř. 1 až 4   </t>
  </si>
  <si>
    <t xml:space="preserve">Vodorovné přemístění vč. zákonné likvidace výkopku/sypaniny z horniny tř. 5 až 7   </t>
  </si>
  <si>
    <t xml:space="preserve">Vodorovná doprava vybouraných hmot vč. zákonné likvidace / panely  </t>
  </si>
  <si>
    <t xml:space="preserve">Vodorovná doprava suti a vybouraných hmot vč. zákonné likvidace / spáry   </t>
  </si>
  <si>
    <t xml:space="preserve">Vodorovné přemístění k zákonné likvidaci výkopku/sypaniny z horniny tř. 1 až 4   </t>
  </si>
  <si>
    <t xml:space="preserve">Zákonná likvidace sypaniny, vybouraných hmot a suti  </t>
  </si>
  <si>
    <t>Vodorovná doprava a zákonná likvidace suti a vybouraných hmot</t>
  </si>
  <si>
    <t xml:space="preserve">Zákonná likvidace odbouraného materiálu   </t>
  </si>
  <si>
    <t>Demontáž zábradlí trubkového (v ceně zohledněn prodej pro druhotné využití kovů)</t>
  </si>
  <si>
    <t xml:space="preserve">Vodorovné přemístění kmenů stromů listnatých dle požadavku majitele (v rámci obce N. Knín) D kmene do 500 mm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</si>
</sst>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0.000"/>
  </numFmts>
  <fonts count="52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b/>
      <sz val="8"/>
      <name val="MS Sans Serif"/>
      <family val="0"/>
    </font>
    <font>
      <b/>
      <sz val="8"/>
      <color indexed="63"/>
      <name val="Arial CE"/>
      <family val="0"/>
    </font>
    <font>
      <i/>
      <sz val="8"/>
      <color indexed="12"/>
      <name val="Arial CE"/>
      <family val="0"/>
    </font>
    <font>
      <sz val="8"/>
      <color indexed="20"/>
      <name val="Arial CE"/>
      <family val="2"/>
    </font>
    <font>
      <sz val="8"/>
      <color indexed="1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165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3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 vertical="top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5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4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165" fontId="15" fillId="0" borderId="10" xfId="0" applyNumberFormat="1" applyFont="1" applyBorder="1" applyAlignment="1">
      <alignment horizontal="right"/>
    </xf>
    <xf numFmtId="166" fontId="15" fillId="0" borderId="10" xfId="0" applyNumberFormat="1" applyFont="1" applyBorder="1" applyAlignment="1">
      <alignment horizontal="right"/>
    </xf>
    <xf numFmtId="0" fontId="16" fillId="0" borderId="0" xfId="0" applyFont="1" applyAlignment="1">
      <alignment horizontal="left" wrapText="1"/>
    </xf>
    <xf numFmtId="165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vertical="top"/>
    </xf>
    <xf numFmtId="166" fontId="5" fillId="0" borderId="12" xfId="0" applyNumberFormat="1" applyFont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0" fontId="0" fillId="0" borderId="0" xfId="0" applyFill="1" applyAlignment="1">
      <alignment horizontal="left" vertical="top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5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165" fontId="5" fillId="0" borderId="10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16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65" fontId="15" fillId="0" borderId="0" xfId="0" applyNumberFormat="1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 wrapText="1"/>
    </xf>
    <xf numFmtId="165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wrapText="1"/>
    </xf>
    <xf numFmtId="165" fontId="12" fillId="0" borderId="0" xfId="0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wrapText="1"/>
    </xf>
    <xf numFmtId="165" fontId="9" fillId="0" borderId="0" xfId="0" applyNumberFormat="1" applyFont="1" applyFill="1" applyAlignment="1">
      <alignment horizontal="right"/>
    </xf>
    <xf numFmtId="166" fontId="9" fillId="0" borderId="0" xfId="0" applyNumberFormat="1" applyFont="1" applyFill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 wrapText="1"/>
    </xf>
    <xf numFmtId="165" fontId="5" fillId="0" borderId="14" xfId="0" applyNumberFormat="1" applyFont="1" applyFill="1" applyBorder="1" applyAlignment="1">
      <alignment horizontal="right"/>
    </xf>
    <xf numFmtId="166" fontId="5" fillId="0" borderId="14" xfId="0" applyNumberFormat="1" applyFont="1" applyFill="1" applyBorder="1" applyAlignment="1">
      <alignment horizontal="right"/>
    </xf>
    <xf numFmtId="167" fontId="0" fillId="0" borderId="0" xfId="0" applyNumberFormat="1" applyAlignment="1">
      <alignment horizontal="left" vertical="top"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PageLayoutView="0" workbookViewId="0" topLeftCell="A1">
      <selection activeCell="G16" sqref="G16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8" width="13.33203125" style="4" customWidth="1"/>
    <col min="9" max="16384" width="10.5" style="1" customWidth="1"/>
  </cols>
  <sheetData>
    <row r="1" spans="1:8" s="6" customFormat="1" ht="27.75" customHeight="1">
      <c r="A1" s="111" t="s">
        <v>504</v>
      </c>
      <c r="B1" s="111"/>
      <c r="C1" s="111"/>
      <c r="D1" s="111"/>
      <c r="E1" s="111"/>
      <c r="F1" s="111"/>
      <c r="G1" s="111"/>
      <c r="H1" s="111"/>
    </row>
    <row r="2" spans="1:8" s="6" customFormat="1" ht="12.75" customHeight="1">
      <c r="A2" s="7" t="s">
        <v>501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0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 t="s">
        <v>38</v>
      </c>
      <c r="H4" s="7"/>
    </row>
    <row r="5" spans="1:8" s="6" customFormat="1" ht="6.75" customHeight="1">
      <c r="A5" s="9"/>
      <c r="B5" s="10"/>
      <c r="C5" s="11"/>
      <c r="D5" s="10"/>
      <c r="E5" s="12"/>
      <c r="F5" s="13"/>
      <c r="G5" s="13"/>
      <c r="H5" s="14"/>
    </row>
    <row r="6" spans="1:8" s="6" customFormat="1" ht="12.75" customHeight="1">
      <c r="A6" s="15" t="s">
        <v>1</v>
      </c>
      <c r="B6" s="15"/>
      <c r="C6" s="15" t="s">
        <v>505</v>
      </c>
      <c r="D6" s="15"/>
      <c r="E6" s="15"/>
      <c r="F6" s="15"/>
      <c r="G6" s="15" t="s">
        <v>37</v>
      </c>
      <c r="H6" s="15"/>
    </row>
    <row r="7" spans="1:8" s="6" customFormat="1" ht="12.75" customHeight="1">
      <c r="A7" s="15" t="s">
        <v>2</v>
      </c>
      <c r="B7" s="15"/>
      <c r="C7" s="15"/>
      <c r="D7" s="15"/>
      <c r="E7" s="15"/>
      <c r="F7" s="15"/>
      <c r="G7" s="15" t="s">
        <v>3</v>
      </c>
      <c r="H7" s="15"/>
    </row>
    <row r="8" spans="1:8" s="6" customFormat="1" ht="12.75" customHeight="1">
      <c r="A8" s="15" t="s">
        <v>4</v>
      </c>
      <c r="B8" s="16"/>
      <c r="C8" s="16" t="s">
        <v>506</v>
      </c>
      <c r="D8" s="16"/>
      <c r="E8" s="17"/>
      <c r="F8" s="18"/>
      <c r="G8" s="15" t="s">
        <v>5</v>
      </c>
      <c r="H8" s="17"/>
    </row>
    <row r="9" spans="1:8" s="6" customFormat="1" ht="6.75" customHeight="1">
      <c r="A9" s="19"/>
      <c r="B9" s="19"/>
      <c r="C9" s="19"/>
      <c r="D9" s="19"/>
      <c r="E9" s="19"/>
      <c r="F9" s="19"/>
      <c r="G9" s="19"/>
      <c r="H9" s="19"/>
    </row>
    <row r="10" spans="1:8" s="6" customFormat="1" ht="28.5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10</v>
      </c>
      <c r="F10" s="20" t="s">
        <v>11</v>
      </c>
      <c r="G10" s="20" t="s">
        <v>12</v>
      </c>
      <c r="H10" s="20" t="s">
        <v>13</v>
      </c>
    </row>
    <row r="11" spans="1:8" s="6" customFormat="1" ht="12.75" customHeight="1" hidden="1">
      <c r="A11" s="20" t="s">
        <v>14</v>
      </c>
      <c r="B11" s="20" t="s">
        <v>15</v>
      </c>
      <c r="C11" s="20" t="s">
        <v>16</v>
      </c>
      <c r="D11" s="20" t="s">
        <v>17</v>
      </c>
      <c r="E11" s="20" t="s">
        <v>18</v>
      </c>
      <c r="F11" s="20" t="s">
        <v>19</v>
      </c>
      <c r="G11" s="20" t="s">
        <v>20</v>
      </c>
      <c r="H11" s="20" t="s">
        <v>21</v>
      </c>
    </row>
    <row r="12" spans="1:8" s="6" customFormat="1" ht="5.25" customHeight="1">
      <c r="A12" s="19"/>
      <c r="B12" s="19"/>
      <c r="C12" s="19"/>
      <c r="D12" s="19"/>
      <c r="E12" s="19"/>
      <c r="F12" s="19"/>
      <c r="G12" s="19"/>
      <c r="H12" s="19"/>
    </row>
    <row r="13" spans="1:8" s="6" customFormat="1" ht="30.75" customHeight="1">
      <c r="A13" s="21"/>
      <c r="B13" s="22" t="s">
        <v>22</v>
      </c>
      <c r="C13" s="22" t="s">
        <v>23</v>
      </c>
      <c r="D13" s="22"/>
      <c r="E13" s="23"/>
      <c r="F13" s="24"/>
      <c r="G13" s="24">
        <f>G14</f>
        <v>0</v>
      </c>
      <c r="H13" s="23">
        <v>0</v>
      </c>
    </row>
    <row r="14" spans="1:8" s="6" customFormat="1" ht="28.5" customHeight="1">
      <c r="A14" s="25"/>
      <c r="B14" s="26" t="s">
        <v>24</v>
      </c>
      <c r="C14" s="26" t="s">
        <v>25</v>
      </c>
      <c r="D14" s="26"/>
      <c r="E14" s="27"/>
      <c r="F14" s="28"/>
      <c r="G14" s="28">
        <f>SUM(G15:G19)</f>
        <v>0</v>
      </c>
      <c r="H14" s="27">
        <v>0</v>
      </c>
    </row>
    <row r="15" spans="1:8" s="6" customFormat="1" ht="24" customHeight="1">
      <c r="A15" s="29">
        <v>1</v>
      </c>
      <c r="B15" s="30" t="s">
        <v>26</v>
      </c>
      <c r="C15" s="30" t="s">
        <v>27</v>
      </c>
      <c r="D15" s="30" t="s">
        <v>28</v>
      </c>
      <c r="E15" s="31">
        <v>1</v>
      </c>
      <c r="F15" s="32">
        <f>SO01!H13</f>
        <v>0</v>
      </c>
      <c r="G15" s="32">
        <f>E15*F15</f>
        <v>0</v>
      </c>
      <c r="H15" s="31">
        <v>0</v>
      </c>
    </row>
    <row r="16" spans="1:8" s="6" customFormat="1" ht="24" customHeight="1">
      <c r="A16" s="29">
        <v>2</v>
      </c>
      <c r="B16" s="30" t="s">
        <v>29</v>
      </c>
      <c r="C16" s="30" t="s">
        <v>30</v>
      </c>
      <c r="D16" s="30" t="s">
        <v>28</v>
      </c>
      <c r="E16" s="31">
        <v>1</v>
      </c>
      <c r="F16" s="32">
        <f>SO02!H13</f>
        <v>0</v>
      </c>
      <c r="G16" s="32">
        <f>E16*F16</f>
        <v>0</v>
      </c>
      <c r="H16" s="31">
        <v>0</v>
      </c>
    </row>
    <row r="17" spans="1:8" s="6" customFormat="1" ht="13.5" customHeight="1">
      <c r="A17" s="29">
        <v>3</v>
      </c>
      <c r="B17" s="30" t="s">
        <v>31</v>
      </c>
      <c r="C17" s="30" t="s">
        <v>32</v>
      </c>
      <c r="D17" s="30" t="s">
        <v>28</v>
      </c>
      <c r="E17" s="31">
        <v>1</v>
      </c>
      <c r="F17" s="32">
        <f>SO03!H13</f>
        <v>0</v>
      </c>
      <c r="G17" s="32">
        <f>E17*F17</f>
        <v>0</v>
      </c>
      <c r="H17" s="31">
        <v>0</v>
      </c>
    </row>
    <row r="18" spans="1:8" s="6" customFormat="1" ht="13.5" customHeight="1">
      <c r="A18" s="29">
        <v>4</v>
      </c>
      <c r="B18" s="30" t="s">
        <v>33</v>
      </c>
      <c r="C18" s="30" t="s">
        <v>34</v>
      </c>
      <c r="D18" s="30" t="s">
        <v>28</v>
      </c>
      <c r="E18" s="31">
        <v>1</v>
      </c>
      <c r="F18" s="32">
        <f>VN!G13</f>
        <v>0</v>
      </c>
      <c r="G18" s="32">
        <f>E18*F18</f>
        <v>0</v>
      </c>
      <c r="H18" s="31">
        <v>0</v>
      </c>
    </row>
    <row r="19" spans="1:8" s="6" customFormat="1" ht="13.5" customHeight="1">
      <c r="A19" s="29">
        <v>5</v>
      </c>
      <c r="B19" s="30" t="s">
        <v>35</v>
      </c>
      <c r="C19" s="30" t="s">
        <v>36</v>
      </c>
      <c r="D19" s="30" t="s">
        <v>28</v>
      </c>
      <c r="E19" s="31">
        <v>1</v>
      </c>
      <c r="F19" s="32">
        <f>ON!G13</f>
        <v>0</v>
      </c>
      <c r="G19" s="32">
        <f>E19*F19</f>
        <v>0</v>
      </c>
      <c r="H19" s="31">
        <v>0</v>
      </c>
    </row>
    <row r="20" spans="1:8" s="6" customFormat="1" ht="30.75" customHeight="1">
      <c r="A20" s="33"/>
      <c r="B20" s="34"/>
      <c r="C20" s="34"/>
      <c r="D20" s="34"/>
      <c r="E20" s="35"/>
      <c r="F20" s="36"/>
      <c r="G20" s="36"/>
      <c r="H20" s="35"/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zoomScale="115" zoomScaleNormal="115" zoomScalePageLayoutView="0" workbookViewId="0" topLeftCell="A1">
      <selection activeCell="D73" sqref="D73"/>
    </sheetView>
  </sheetViews>
  <sheetFormatPr defaultColWidth="10.5" defaultRowHeight="12" customHeight="1"/>
  <cols>
    <col min="1" max="1" width="7" style="74" customWidth="1"/>
    <col min="2" max="2" width="8.66015625" style="3" customWidth="1"/>
    <col min="3" max="3" width="11.6601562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111" t="s">
        <v>504</v>
      </c>
      <c r="B1" s="111"/>
      <c r="C1" s="111"/>
      <c r="D1" s="111"/>
      <c r="E1" s="111"/>
      <c r="F1" s="111"/>
      <c r="G1" s="111"/>
      <c r="H1" s="111"/>
    </row>
    <row r="2" spans="1:8" s="6" customFormat="1" ht="12.75" customHeight="1">
      <c r="A2" s="7" t="s">
        <v>502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39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 t="s">
        <v>38</v>
      </c>
      <c r="H4" s="7"/>
    </row>
    <row r="5" spans="1:8" s="6" customFormat="1" ht="6.75" customHeight="1">
      <c r="A5" s="37"/>
      <c r="B5" s="38"/>
      <c r="C5" s="11"/>
      <c r="D5" s="38"/>
      <c r="E5" s="38"/>
      <c r="F5" s="12"/>
      <c r="G5" s="13"/>
      <c r="H5" s="13"/>
    </row>
    <row r="6" spans="1:8" s="6" customFormat="1" ht="12.75" customHeight="1">
      <c r="A6" s="15" t="s">
        <v>1</v>
      </c>
      <c r="B6" s="15"/>
      <c r="C6" s="113" t="s">
        <v>505</v>
      </c>
      <c r="D6" s="113"/>
      <c r="E6" s="15"/>
      <c r="F6" s="15"/>
      <c r="G6" s="15" t="s">
        <v>37</v>
      </c>
      <c r="H6" s="15"/>
    </row>
    <row r="7" spans="1:8" s="6" customFormat="1" ht="13.5" customHeight="1">
      <c r="A7" s="15" t="s">
        <v>2</v>
      </c>
      <c r="B7" s="15"/>
      <c r="C7" s="113"/>
      <c r="D7" s="113"/>
      <c r="E7" s="15"/>
      <c r="F7" s="15"/>
      <c r="G7" s="15" t="s">
        <v>3</v>
      </c>
      <c r="H7" s="15"/>
    </row>
    <row r="8" spans="1:8" s="6" customFormat="1" ht="13.5" customHeight="1">
      <c r="A8" s="15" t="s">
        <v>4</v>
      </c>
      <c r="B8" s="16"/>
      <c r="C8" s="112" t="s">
        <v>506</v>
      </c>
      <c r="D8" s="112"/>
      <c r="E8" s="16"/>
      <c r="F8" s="17"/>
      <c r="G8" s="15" t="s">
        <v>5</v>
      </c>
      <c r="H8" s="18"/>
    </row>
    <row r="9" spans="1:8" s="6" customFormat="1" ht="6" customHeight="1" thickBot="1">
      <c r="A9" s="19"/>
      <c r="B9" s="19"/>
      <c r="C9" s="19"/>
      <c r="D9" s="19"/>
      <c r="E9" s="19"/>
      <c r="F9" s="19"/>
      <c r="G9" s="19"/>
      <c r="H9" s="19"/>
    </row>
    <row r="10" spans="1:8" s="6" customFormat="1" ht="25.5" customHeight="1" thickBot="1">
      <c r="A10" s="39" t="s">
        <v>6</v>
      </c>
      <c r="B10" s="39" t="s">
        <v>40</v>
      </c>
      <c r="C10" s="39" t="s">
        <v>7</v>
      </c>
      <c r="D10" s="39" t="s">
        <v>8</v>
      </c>
      <c r="E10" s="39" t="s">
        <v>9</v>
      </c>
      <c r="F10" s="39" t="s">
        <v>10</v>
      </c>
      <c r="G10" s="39" t="s">
        <v>11</v>
      </c>
      <c r="H10" s="39" t="s">
        <v>12</v>
      </c>
    </row>
    <row r="11" spans="1:8" s="6" customFormat="1" ht="12.75" customHeight="1" hidden="1">
      <c r="A11" s="39" t="s">
        <v>14</v>
      </c>
      <c r="B11" s="39" t="s">
        <v>15</v>
      </c>
      <c r="C11" s="39" t="s">
        <v>16</v>
      </c>
      <c r="D11" s="39" t="s">
        <v>17</v>
      </c>
      <c r="E11" s="39" t="s">
        <v>18</v>
      </c>
      <c r="F11" s="39" t="s">
        <v>19</v>
      </c>
      <c r="G11" s="39" t="s">
        <v>20</v>
      </c>
      <c r="H11" s="39" t="s">
        <v>21</v>
      </c>
    </row>
    <row r="12" spans="1:8" s="6" customFormat="1" ht="4.5" customHeight="1">
      <c r="A12" s="19"/>
      <c r="B12" s="19"/>
      <c r="C12" s="19"/>
      <c r="D12" s="19"/>
      <c r="E12" s="19"/>
      <c r="F12" s="19"/>
      <c r="G12" s="19"/>
      <c r="H12" s="19"/>
    </row>
    <row r="13" spans="1:8" s="6" customFormat="1" ht="30.75" customHeight="1">
      <c r="A13" s="40"/>
      <c r="B13" s="22"/>
      <c r="C13" s="22" t="s">
        <v>22</v>
      </c>
      <c r="D13" s="22" t="s">
        <v>41</v>
      </c>
      <c r="E13" s="22"/>
      <c r="F13" s="23"/>
      <c r="G13" s="24"/>
      <c r="H13" s="24">
        <f>H14+H138+H145+H169+H174+H179+H196+H201</f>
        <v>0</v>
      </c>
    </row>
    <row r="14" spans="1:8" s="6" customFormat="1" ht="28.5" customHeight="1">
      <c r="A14" s="41"/>
      <c r="B14" s="26"/>
      <c r="C14" s="26" t="s">
        <v>14</v>
      </c>
      <c r="D14" s="26" t="s">
        <v>42</v>
      </c>
      <c r="E14" s="26"/>
      <c r="F14" s="27"/>
      <c r="G14" s="28"/>
      <c r="H14" s="28">
        <f>SUM(H15:H137)</f>
        <v>0</v>
      </c>
    </row>
    <row r="15" spans="1:8" s="6" customFormat="1" ht="24" customHeight="1">
      <c r="A15" s="42">
        <v>1</v>
      </c>
      <c r="B15" s="30" t="s">
        <v>43</v>
      </c>
      <c r="C15" s="30" t="s">
        <v>44</v>
      </c>
      <c r="D15" s="30" t="s">
        <v>45</v>
      </c>
      <c r="E15" s="30" t="s">
        <v>46</v>
      </c>
      <c r="F15" s="31">
        <v>50</v>
      </c>
      <c r="G15" s="32">
        <v>0</v>
      </c>
      <c r="H15" s="32">
        <f>F15*G15</f>
        <v>0</v>
      </c>
    </row>
    <row r="16" spans="1:8" s="6" customFormat="1" ht="13.5" customHeight="1">
      <c r="A16" s="42">
        <v>2</v>
      </c>
      <c r="B16" s="30" t="s">
        <v>43</v>
      </c>
      <c r="C16" s="30" t="s">
        <v>47</v>
      </c>
      <c r="D16" s="30" t="s">
        <v>48</v>
      </c>
      <c r="E16" s="30" t="s">
        <v>49</v>
      </c>
      <c r="F16" s="31">
        <v>59</v>
      </c>
      <c r="G16" s="32">
        <v>0</v>
      </c>
      <c r="H16" s="32">
        <f aca="true" t="shared" si="0" ref="H16:H22">F16*G16</f>
        <v>0</v>
      </c>
    </row>
    <row r="17" spans="1:8" s="6" customFormat="1" ht="13.5" customHeight="1">
      <c r="A17" s="42">
        <v>3</v>
      </c>
      <c r="B17" s="30" t="s">
        <v>43</v>
      </c>
      <c r="C17" s="30" t="s">
        <v>50</v>
      </c>
      <c r="D17" s="30" t="s">
        <v>51</v>
      </c>
      <c r="E17" s="30" t="s">
        <v>49</v>
      </c>
      <c r="F17" s="31">
        <v>27</v>
      </c>
      <c r="G17" s="32">
        <v>0</v>
      </c>
      <c r="H17" s="32">
        <f t="shared" si="0"/>
        <v>0</v>
      </c>
    </row>
    <row r="18" spans="1:8" s="6" customFormat="1" ht="13.5" customHeight="1">
      <c r="A18" s="42">
        <v>4</v>
      </c>
      <c r="B18" s="30" t="s">
        <v>43</v>
      </c>
      <c r="C18" s="30" t="s">
        <v>52</v>
      </c>
      <c r="D18" s="30" t="s">
        <v>53</v>
      </c>
      <c r="E18" s="30" t="s">
        <v>49</v>
      </c>
      <c r="F18" s="31">
        <v>10</v>
      </c>
      <c r="G18" s="32">
        <v>0</v>
      </c>
      <c r="H18" s="32">
        <f t="shared" si="0"/>
        <v>0</v>
      </c>
    </row>
    <row r="19" spans="1:8" s="6" customFormat="1" ht="13.5" customHeight="1">
      <c r="A19" s="42">
        <v>5</v>
      </c>
      <c r="B19" s="30" t="s">
        <v>43</v>
      </c>
      <c r="C19" s="30" t="s">
        <v>54</v>
      </c>
      <c r="D19" s="30" t="s">
        <v>55</v>
      </c>
      <c r="E19" s="30" t="s">
        <v>49</v>
      </c>
      <c r="F19" s="31">
        <v>11</v>
      </c>
      <c r="G19" s="32">
        <v>0</v>
      </c>
      <c r="H19" s="32">
        <f t="shared" si="0"/>
        <v>0</v>
      </c>
    </row>
    <row r="20" spans="1:8" s="6" customFormat="1" ht="13.5" customHeight="1">
      <c r="A20" s="42">
        <v>6</v>
      </c>
      <c r="B20" s="30" t="s">
        <v>43</v>
      </c>
      <c r="C20" s="30" t="s">
        <v>56</v>
      </c>
      <c r="D20" s="30" t="s">
        <v>57</v>
      </c>
      <c r="E20" s="30" t="s">
        <v>49</v>
      </c>
      <c r="F20" s="31">
        <v>5</v>
      </c>
      <c r="G20" s="32">
        <v>0</v>
      </c>
      <c r="H20" s="32">
        <f t="shared" si="0"/>
        <v>0</v>
      </c>
    </row>
    <row r="21" spans="1:8" s="6" customFormat="1" ht="13.5" customHeight="1">
      <c r="A21" s="42">
        <v>7</v>
      </c>
      <c r="B21" s="30" t="s">
        <v>58</v>
      </c>
      <c r="C21" s="30" t="s">
        <v>59</v>
      </c>
      <c r="D21" s="30" t="s">
        <v>60</v>
      </c>
      <c r="E21" s="30" t="s">
        <v>49</v>
      </c>
      <c r="F21" s="31">
        <v>112</v>
      </c>
      <c r="G21" s="32">
        <v>0</v>
      </c>
      <c r="H21" s="32">
        <f t="shared" si="0"/>
        <v>0</v>
      </c>
    </row>
    <row r="22" spans="1:8" s="6" customFormat="1" ht="13.5" customHeight="1">
      <c r="A22" s="42">
        <v>8</v>
      </c>
      <c r="B22" s="30" t="s">
        <v>61</v>
      </c>
      <c r="C22" s="30" t="s">
        <v>62</v>
      </c>
      <c r="D22" s="30" t="s">
        <v>63</v>
      </c>
      <c r="E22" s="30" t="s">
        <v>46</v>
      </c>
      <c r="F22" s="31">
        <v>666</v>
      </c>
      <c r="G22" s="32">
        <v>0</v>
      </c>
      <c r="H22" s="32">
        <f t="shared" si="0"/>
        <v>0</v>
      </c>
    </row>
    <row r="23" spans="1:8" s="6" customFormat="1" ht="24" customHeight="1">
      <c r="A23" s="43"/>
      <c r="B23" s="44"/>
      <c r="C23" s="44"/>
      <c r="D23" s="44" t="s">
        <v>64</v>
      </c>
      <c r="E23" s="44"/>
      <c r="F23" s="45">
        <v>666</v>
      </c>
      <c r="G23" s="46"/>
      <c r="H23" s="46"/>
    </row>
    <row r="24" spans="1:8" s="6" customFormat="1" ht="13.5" customHeight="1">
      <c r="A24" s="42">
        <v>9</v>
      </c>
      <c r="B24" s="30" t="s">
        <v>61</v>
      </c>
      <c r="C24" s="30" t="s">
        <v>65</v>
      </c>
      <c r="D24" s="30" t="s">
        <v>66</v>
      </c>
      <c r="E24" s="30" t="s">
        <v>46</v>
      </c>
      <c r="F24" s="31">
        <v>872</v>
      </c>
      <c r="G24" s="32">
        <v>0</v>
      </c>
      <c r="H24" s="32">
        <f>F24*G24</f>
        <v>0</v>
      </c>
    </row>
    <row r="25" spans="1:8" s="6" customFormat="1" ht="13.5" customHeight="1">
      <c r="A25" s="47"/>
      <c r="B25" s="48"/>
      <c r="C25" s="48"/>
      <c r="D25" s="49" t="s">
        <v>67</v>
      </c>
      <c r="E25" s="48"/>
      <c r="F25" s="50"/>
      <c r="G25" s="51"/>
      <c r="H25" s="51"/>
    </row>
    <row r="26" spans="1:8" s="6" customFormat="1" ht="13.5" customHeight="1">
      <c r="A26" s="43"/>
      <c r="B26" s="44"/>
      <c r="C26" s="44"/>
      <c r="D26" s="44" t="s">
        <v>68</v>
      </c>
      <c r="E26" s="44"/>
      <c r="F26" s="45">
        <v>64</v>
      </c>
      <c r="G26" s="46"/>
      <c r="H26" s="46"/>
    </row>
    <row r="27" spans="1:8" s="6" customFormat="1" ht="13.5" customHeight="1">
      <c r="A27" s="43"/>
      <c r="B27" s="44"/>
      <c r="C27" s="44"/>
      <c r="D27" s="44" t="s">
        <v>69</v>
      </c>
      <c r="E27" s="44"/>
      <c r="F27" s="45">
        <v>44</v>
      </c>
      <c r="G27" s="46"/>
      <c r="H27" s="46"/>
    </row>
    <row r="28" spans="1:8" s="6" customFormat="1" ht="13.5" customHeight="1">
      <c r="A28" s="43"/>
      <c r="B28" s="44"/>
      <c r="C28" s="44"/>
      <c r="D28" s="44" t="s">
        <v>70</v>
      </c>
      <c r="E28" s="44"/>
      <c r="F28" s="45">
        <v>64</v>
      </c>
      <c r="G28" s="46"/>
      <c r="H28" s="46"/>
    </row>
    <row r="29" spans="1:8" s="6" customFormat="1" ht="13.5" customHeight="1">
      <c r="A29" s="43"/>
      <c r="B29" s="44"/>
      <c r="C29" s="44"/>
      <c r="D29" s="44" t="s">
        <v>71</v>
      </c>
      <c r="E29" s="44"/>
      <c r="F29" s="45">
        <v>32</v>
      </c>
      <c r="G29" s="46"/>
      <c r="H29" s="46"/>
    </row>
    <row r="30" spans="1:8" s="6" customFormat="1" ht="13.5" customHeight="1">
      <c r="A30" s="43"/>
      <c r="B30" s="44"/>
      <c r="C30" s="44"/>
      <c r="D30" s="44" t="s">
        <v>72</v>
      </c>
      <c r="E30" s="44"/>
      <c r="F30" s="45">
        <v>100</v>
      </c>
      <c r="G30" s="46"/>
      <c r="H30" s="46"/>
    </row>
    <row r="31" spans="1:8" s="6" customFormat="1" ht="13.5" customHeight="1">
      <c r="A31" s="43"/>
      <c r="B31" s="44"/>
      <c r="C31" s="44"/>
      <c r="D31" s="44" t="s">
        <v>73</v>
      </c>
      <c r="E31" s="44"/>
      <c r="F31" s="45">
        <v>156</v>
      </c>
      <c r="G31" s="46"/>
      <c r="H31" s="46"/>
    </row>
    <row r="32" spans="1:8" s="6" customFormat="1" ht="13.5" customHeight="1">
      <c r="A32" s="43"/>
      <c r="B32" s="44"/>
      <c r="C32" s="44"/>
      <c r="D32" s="44" t="s">
        <v>74</v>
      </c>
      <c r="E32" s="44"/>
      <c r="F32" s="45">
        <v>96</v>
      </c>
      <c r="G32" s="46"/>
      <c r="H32" s="46"/>
    </row>
    <row r="33" spans="1:8" s="6" customFormat="1" ht="13.5" customHeight="1">
      <c r="A33" s="43"/>
      <c r="B33" s="44"/>
      <c r="C33" s="44"/>
      <c r="D33" s="44" t="s">
        <v>75</v>
      </c>
      <c r="E33" s="44"/>
      <c r="F33" s="45">
        <v>60</v>
      </c>
      <c r="G33" s="46"/>
      <c r="H33" s="46"/>
    </row>
    <row r="34" spans="1:8" s="6" customFormat="1" ht="13.5" customHeight="1">
      <c r="A34" s="43"/>
      <c r="B34" s="44"/>
      <c r="C34" s="44"/>
      <c r="D34" s="44" t="s">
        <v>76</v>
      </c>
      <c r="E34" s="44"/>
      <c r="F34" s="45">
        <v>136</v>
      </c>
      <c r="G34" s="46"/>
      <c r="H34" s="46"/>
    </row>
    <row r="35" spans="1:8" s="6" customFormat="1" ht="13.5" customHeight="1">
      <c r="A35" s="43"/>
      <c r="B35" s="44"/>
      <c r="C35" s="44"/>
      <c r="D35" s="44" t="s">
        <v>77</v>
      </c>
      <c r="E35" s="44"/>
      <c r="F35" s="45">
        <v>120</v>
      </c>
      <c r="G35" s="46"/>
      <c r="H35" s="46"/>
    </row>
    <row r="36" spans="1:8" s="6" customFormat="1" ht="13.5" customHeight="1">
      <c r="A36" s="52"/>
      <c r="B36" s="53"/>
      <c r="C36" s="53"/>
      <c r="D36" s="53" t="s">
        <v>78</v>
      </c>
      <c r="E36" s="53"/>
      <c r="F36" s="54">
        <v>872</v>
      </c>
      <c r="G36" s="55"/>
      <c r="H36" s="55"/>
    </row>
    <row r="37" spans="1:8" s="6" customFormat="1" ht="13.5" customHeight="1">
      <c r="A37" s="42">
        <v>10</v>
      </c>
      <c r="B37" s="30" t="s">
        <v>43</v>
      </c>
      <c r="C37" s="30" t="s">
        <v>79</v>
      </c>
      <c r="D37" s="30" t="s">
        <v>80</v>
      </c>
      <c r="E37" s="30" t="s">
        <v>81</v>
      </c>
      <c r="F37" s="31">
        <v>362.5</v>
      </c>
      <c r="G37" s="32">
        <v>0</v>
      </c>
      <c r="H37" s="32">
        <f>F37*G37</f>
        <v>0</v>
      </c>
    </row>
    <row r="38" spans="1:8" s="6" customFormat="1" ht="13.5" customHeight="1">
      <c r="A38" s="43"/>
      <c r="B38" s="44"/>
      <c r="C38" s="44"/>
      <c r="D38" s="44" t="s">
        <v>82</v>
      </c>
      <c r="E38" s="44"/>
      <c r="F38" s="45">
        <v>362.5</v>
      </c>
      <c r="G38" s="46"/>
      <c r="H38" s="46"/>
    </row>
    <row r="39" spans="1:8" s="6" customFormat="1" ht="13.5" customHeight="1">
      <c r="A39" s="42">
        <v>11</v>
      </c>
      <c r="B39" s="30" t="s">
        <v>43</v>
      </c>
      <c r="C39" s="30" t="s">
        <v>83</v>
      </c>
      <c r="D39" s="30" t="s">
        <v>84</v>
      </c>
      <c r="E39" s="30" t="s">
        <v>81</v>
      </c>
      <c r="F39" s="31">
        <v>324</v>
      </c>
      <c r="G39" s="32">
        <v>0</v>
      </c>
      <c r="H39" s="32">
        <f>F39*G39</f>
        <v>0</v>
      </c>
    </row>
    <row r="40" spans="1:8" s="60" customFormat="1" ht="13.5" customHeight="1">
      <c r="A40" s="56"/>
      <c r="B40" s="57"/>
      <c r="C40" s="57"/>
      <c r="D40" s="57" t="s">
        <v>85</v>
      </c>
      <c r="E40" s="57"/>
      <c r="F40" s="58"/>
      <c r="G40" s="59"/>
      <c r="H40" s="59"/>
    </row>
    <row r="41" spans="1:8" s="6" customFormat="1" ht="13.5" customHeight="1">
      <c r="A41" s="43"/>
      <c r="B41" s="44"/>
      <c r="C41" s="44"/>
      <c r="D41" s="44" t="s">
        <v>86</v>
      </c>
      <c r="E41" s="44"/>
      <c r="F41" s="45">
        <v>25.6</v>
      </c>
      <c r="G41" s="46"/>
      <c r="H41" s="46"/>
    </row>
    <row r="42" spans="1:8" s="6" customFormat="1" ht="13.5" customHeight="1">
      <c r="A42" s="43"/>
      <c r="B42" s="44"/>
      <c r="C42" s="44"/>
      <c r="D42" s="44" t="s">
        <v>87</v>
      </c>
      <c r="E42" s="44"/>
      <c r="F42" s="45">
        <v>9.6</v>
      </c>
      <c r="G42" s="46"/>
      <c r="H42" s="46"/>
    </row>
    <row r="43" spans="1:8" s="6" customFormat="1" ht="13.5" customHeight="1">
      <c r="A43" s="43"/>
      <c r="B43" s="44"/>
      <c r="C43" s="44"/>
      <c r="D43" s="44" t="s">
        <v>88</v>
      </c>
      <c r="E43" s="44"/>
      <c r="F43" s="45">
        <v>20.8</v>
      </c>
      <c r="G43" s="46"/>
      <c r="H43" s="46"/>
    </row>
    <row r="44" spans="1:8" s="6" customFormat="1" ht="13.5" customHeight="1">
      <c r="A44" s="43"/>
      <c r="B44" s="44"/>
      <c r="C44" s="44"/>
      <c r="D44" s="44" t="s">
        <v>89</v>
      </c>
      <c r="E44" s="44"/>
      <c r="F44" s="45">
        <v>12.8</v>
      </c>
      <c r="G44" s="46"/>
      <c r="H44" s="46"/>
    </row>
    <row r="45" spans="1:8" s="6" customFormat="1" ht="13.5" customHeight="1">
      <c r="A45" s="43"/>
      <c r="B45" s="44"/>
      <c r="C45" s="44"/>
      <c r="D45" s="44" t="s">
        <v>90</v>
      </c>
      <c r="E45" s="44"/>
      <c r="F45" s="45">
        <v>40</v>
      </c>
      <c r="G45" s="46"/>
      <c r="H45" s="46"/>
    </row>
    <row r="46" spans="1:8" s="6" customFormat="1" ht="13.5" customHeight="1">
      <c r="A46" s="43"/>
      <c r="B46" s="44"/>
      <c r="C46" s="44"/>
      <c r="D46" s="44" t="s">
        <v>91</v>
      </c>
      <c r="E46" s="44"/>
      <c r="F46" s="45">
        <v>62.4</v>
      </c>
      <c r="G46" s="46"/>
      <c r="H46" s="46"/>
    </row>
    <row r="47" spans="1:8" s="6" customFormat="1" ht="13.5" customHeight="1">
      <c r="A47" s="43"/>
      <c r="B47" s="44"/>
      <c r="C47" s="44"/>
      <c r="D47" s="44" t="s">
        <v>92</v>
      </c>
      <c r="E47" s="44"/>
      <c r="F47" s="45">
        <v>38.4</v>
      </c>
      <c r="G47" s="46"/>
      <c r="H47" s="46"/>
    </row>
    <row r="48" spans="1:8" s="6" customFormat="1" ht="13.5" customHeight="1">
      <c r="A48" s="43"/>
      <c r="B48" s="44"/>
      <c r="C48" s="44"/>
      <c r="D48" s="44" t="s">
        <v>93</v>
      </c>
      <c r="E48" s="44"/>
      <c r="F48" s="45">
        <v>24</v>
      </c>
      <c r="G48" s="46"/>
      <c r="H48" s="46"/>
    </row>
    <row r="49" spans="1:8" s="6" customFormat="1" ht="13.5" customHeight="1">
      <c r="A49" s="43"/>
      <c r="B49" s="44"/>
      <c r="C49" s="44"/>
      <c r="D49" s="44" t="s">
        <v>94</v>
      </c>
      <c r="E49" s="44"/>
      <c r="F49" s="45">
        <v>54.4</v>
      </c>
      <c r="G49" s="46"/>
      <c r="H49" s="46"/>
    </row>
    <row r="50" spans="1:8" s="60" customFormat="1" ht="13.5" customHeight="1">
      <c r="A50" s="61"/>
      <c r="B50" s="62"/>
      <c r="C50" s="62"/>
      <c r="D50" s="62" t="s">
        <v>95</v>
      </c>
      <c r="E50" s="62"/>
      <c r="F50" s="63"/>
      <c r="G50" s="64"/>
      <c r="H50" s="64"/>
    </row>
    <row r="51" spans="1:8" s="6" customFormat="1" ht="13.5" customHeight="1">
      <c r="A51" s="43"/>
      <c r="B51" s="44"/>
      <c r="C51" s="44"/>
      <c r="D51" s="44" t="s">
        <v>96</v>
      </c>
      <c r="E51" s="44"/>
      <c r="F51" s="45">
        <v>36</v>
      </c>
      <c r="G51" s="46"/>
      <c r="H51" s="46"/>
    </row>
    <row r="52" spans="1:8" s="6" customFormat="1" ht="13.5" customHeight="1">
      <c r="A52" s="52"/>
      <c r="B52" s="53"/>
      <c r="C52" s="53"/>
      <c r="D52" s="53" t="s">
        <v>78</v>
      </c>
      <c r="E52" s="53"/>
      <c r="F52" s="54">
        <v>324</v>
      </c>
      <c r="G52" s="55"/>
      <c r="H52" s="55"/>
    </row>
    <row r="53" spans="1:8" s="6" customFormat="1" ht="24" customHeight="1">
      <c r="A53" s="42">
        <v>12</v>
      </c>
      <c r="B53" s="30" t="s">
        <v>43</v>
      </c>
      <c r="C53" s="30" t="s">
        <v>97</v>
      </c>
      <c r="D53" s="30" t="s">
        <v>98</v>
      </c>
      <c r="E53" s="30" t="s">
        <v>81</v>
      </c>
      <c r="F53" s="31">
        <v>2325.17</v>
      </c>
      <c r="G53" s="32">
        <v>0</v>
      </c>
      <c r="H53" s="32">
        <f>F53*G53</f>
        <v>0</v>
      </c>
    </row>
    <row r="54" spans="1:8" s="6" customFormat="1" ht="13.5" customHeight="1">
      <c r="A54" s="47"/>
      <c r="B54" s="48"/>
      <c r="C54" s="48"/>
      <c r="D54" s="49" t="s">
        <v>99</v>
      </c>
      <c r="E54" s="48"/>
      <c r="F54" s="50"/>
      <c r="G54" s="51"/>
      <c r="H54" s="51"/>
    </row>
    <row r="55" spans="1:8" s="6" customFormat="1" ht="13.5" customHeight="1">
      <c r="A55" s="43"/>
      <c r="B55" s="44"/>
      <c r="C55" s="44"/>
      <c r="D55" s="44" t="s">
        <v>100</v>
      </c>
      <c r="E55" s="44"/>
      <c r="F55" s="45">
        <v>1908.34</v>
      </c>
      <c r="G55" s="46"/>
      <c r="H55" s="46"/>
    </row>
    <row r="56" spans="1:8" s="6" customFormat="1" ht="13.5" customHeight="1">
      <c r="A56" s="43"/>
      <c r="B56" s="44"/>
      <c r="C56" s="44"/>
      <c r="D56" s="65" t="s">
        <v>101</v>
      </c>
      <c r="E56" s="44"/>
      <c r="F56" s="45"/>
      <c r="G56" s="46"/>
      <c r="H56" s="46"/>
    </row>
    <row r="57" spans="1:8" s="6" customFormat="1" ht="13.5" customHeight="1">
      <c r="A57" s="43"/>
      <c r="B57" s="44"/>
      <c r="C57" s="44"/>
      <c r="D57" s="44" t="s">
        <v>102</v>
      </c>
      <c r="E57" s="44"/>
      <c r="F57" s="45">
        <v>416.83</v>
      </c>
      <c r="G57" s="46"/>
      <c r="H57" s="46"/>
    </row>
    <row r="58" spans="1:8" s="6" customFormat="1" ht="13.5" customHeight="1">
      <c r="A58" s="52"/>
      <c r="B58" s="53"/>
      <c r="C58" s="53"/>
      <c r="D58" s="53" t="s">
        <v>78</v>
      </c>
      <c r="E58" s="53"/>
      <c r="F58" s="54">
        <v>2325.17</v>
      </c>
      <c r="G58" s="55"/>
      <c r="H58" s="55"/>
    </row>
    <row r="59" spans="1:8" s="6" customFormat="1" ht="24" customHeight="1">
      <c r="A59" s="42">
        <v>13</v>
      </c>
      <c r="B59" s="30" t="s">
        <v>43</v>
      </c>
      <c r="C59" s="30" t="s">
        <v>103</v>
      </c>
      <c r="D59" s="30" t="s">
        <v>104</v>
      </c>
      <c r="E59" s="30" t="s">
        <v>81</v>
      </c>
      <c r="F59" s="31">
        <v>2325.17</v>
      </c>
      <c r="G59" s="32">
        <v>0</v>
      </c>
      <c r="H59" s="32">
        <f>F59*G59</f>
        <v>0</v>
      </c>
    </row>
    <row r="60" spans="1:8" s="6" customFormat="1" ht="13.5" customHeight="1">
      <c r="A60" s="43"/>
      <c r="B60" s="44"/>
      <c r="C60" s="44"/>
      <c r="D60" s="44" t="s">
        <v>100</v>
      </c>
      <c r="E60" s="44"/>
      <c r="F60" s="45">
        <v>1908.34</v>
      </c>
      <c r="G60" s="46"/>
      <c r="H60" s="46"/>
    </row>
    <row r="61" spans="1:8" s="6" customFormat="1" ht="13.5" customHeight="1">
      <c r="A61" s="43"/>
      <c r="B61" s="44"/>
      <c r="C61" s="44"/>
      <c r="D61" s="44" t="s">
        <v>102</v>
      </c>
      <c r="E61" s="44"/>
      <c r="F61" s="45">
        <v>416.83</v>
      </c>
      <c r="G61" s="46"/>
      <c r="H61" s="46"/>
    </row>
    <row r="62" spans="1:8" s="6" customFormat="1" ht="13.5" customHeight="1">
      <c r="A62" s="52"/>
      <c r="B62" s="53"/>
      <c r="C62" s="53"/>
      <c r="D62" s="53" t="s">
        <v>78</v>
      </c>
      <c r="E62" s="53"/>
      <c r="F62" s="54">
        <v>2325.17</v>
      </c>
      <c r="G62" s="55"/>
      <c r="H62" s="55"/>
    </row>
    <row r="63" spans="1:8" s="6" customFormat="1" ht="13.5" customHeight="1">
      <c r="A63" s="42">
        <v>14</v>
      </c>
      <c r="B63" s="30" t="s">
        <v>105</v>
      </c>
      <c r="C63" s="30" t="s">
        <v>106</v>
      </c>
      <c r="D63" s="30" t="s">
        <v>107</v>
      </c>
      <c r="E63" s="30" t="s">
        <v>46</v>
      </c>
      <c r="F63" s="31">
        <v>591.84</v>
      </c>
      <c r="G63" s="32">
        <v>0</v>
      </c>
      <c r="H63" s="32">
        <f>F63*G63</f>
        <v>0</v>
      </c>
    </row>
    <row r="64" spans="1:8" s="6" customFormat="1" ht="13.5" customHeight="1">
      <c r="A64" s="43"/>
      <c r="B64" s="44"/>
      <c r="C64" s="44"/>
      <c r="D64" s="44" t="s">
        <v>108</v>
      </c>
      <c r="E64" s="44"/>
      <c r="F64" s="45">
        <v>441.84</v>
      </c>
      <c r="G64" s="46"/>
      <c r="H64" s="46"/>
    </row>
    <row r="65" spans="1:8" s="6" customFormat="1" ht="13.5" customHeight="1">
      <c r="A65" s="43"/>
      <c r="B65" s="44"/>
      <c r="C65" s="44"/>
      <c r="D65" s="44" t="s">
        <v>109</v>
      </c>
      <c r="E65" s="44"/>
      <c r="F65" s="45">
        <v>150</v>
      </c>
      <c r="G65" s="46"/>
      <c r="H65" s="46"/>
    </row>
    <row r="66" spans="1:8" s="6" customFormat="1" ht="13.5" customHeight="1">
      <c r="A66" s="52"/>
      <c r="B66" s="53"/>
      <c r="C66" s="53"/>
      <c r="D66" s="53" t="s">
        <v>78</v>
      </c>
      <c r="E66" s="53"/>
      <c r="F66" s="54">
        <v>591.84</v>
      </c>
      <c r="G66" s="55"/>
      <c r="H66" s="55"/>
    </row>
    <row r="67" spans="1:8" s="6" customFormat="1" ht="24" customHeight="1">
      <c r="A67" s="42">
        <v>15</v>
      </c>
      <c r="B67" s="30" t="s">
        <v>43</v>
      </c>
      <c r="C67" s="30" t="s">
        <v>110</v>
      </c>
      <c r="D67" s="30" t="s">
        <v>507</v>
      </c>
      <c r="E67" s="30" t="s">
        <v>49</v>
      </c>
      <c r="F67" s="31">
        <v>59</v>
      </c>
      <c r="G67" s="32">
        <v>0</v>
      </c>
      <c r="H67" s="32">
        <f aca="true" t="shared" si="1" ref="H67:H78">F67*G67</f>
        <v>0</v>
      </c>
    </row>
    <row r="68" spans="1:8" s="6" customFormat="1" ht="24" customHeight="1">
      <c r="A68" s="42">
        <v>16</v>
      </c>
      <c r="B68" s="30" t="s">
        <v>43</v>
      </c>
      <c r="C68" s="30" t="s">
        <v>111</v>
      </c>
      <c r="D68" s="30" t="s">
        <v>508</v>
      </c>
      <c r="E68" s="30" t="s">
        <v>49</v>
      </c>
      <c r="F68" s="31">
        <v>27</v>
      </c>
      <c r="G68" s="32">
        <v>0</v>
      </c>
      <c r="H68" s="32">
        <f t="shared" si="1"/>
        <v>0</v>
      </c>
    </row>
    <row r="69" spans="1:8" s="6" customFormat="1" ht="24" customHeight="1">
      <c r="A69" s="42">
        <v>17</v>
      </c>
      <c r="B69" s="30" t="s">
        <v>43</v>
      </c>
      <c r="C69" s="30" t="s">
        <v>112</v>
      </c>
      <c r="D69" s="30" t="s">
        <v>509</v>
      </c>
      <c r="E69" s="30" t="s">
        <v>49</v>
      </c>
      <c r="F69" s="31">
        <v>10</v>
      </c>
      <c r="G69" s="32">
        <v>0</v>
      </c>
      <c r="H69" s="32">
        <f t="shared" si="1"/>
        <v>0</v>
      </c>
    </row>
    <row r="70" spans="1:8" s="6" customFormat="1" ht="24" customHeight="1">
      <c r="A70" s="42">
        <v>18</v>
      </c>
      <c r="B70" s="30" t="s">
        <v>43</v>
      </c>
      <c r="C70" s="30" t="s">
        <v>113</v>
      </c>
      <c r="D70" s="30" t="s">
        <v>510</v>
      </c>
      <c r="E70" s="30" t="s">
        <v>49</v>
      </c>
      <c r="F70" s="31">
        <v>11</v>
      </c>
      <c r="G70" s="32">
        <v>0</v>
      </c>
      <c r="H70" s="32">
        <f t="shared" si="1"/>
        <v>0</v>
      </c>
    </row>
    <row r="71" spans="1:8" s="6" customFormat="1" ht="24" customHeight="1">
      <c r="A71" s="42">
        <v>19</v>
      </c>
      <c r="B71" s="30" t="s">
        <v>43</v>
      </c>
      <c r="C71" s="30" t="s">
        <v>114</v>
      </c>
      <c r="D71" s="30" t="s">
        <v>511</v>
      </c>
      <c r="E71" s="30" t="s">
        <v>49</v>
      </c>
      <c r="F71" s="31">
        <v>5</v>
      </c>
      <c r="G71" s="32">
        <v>0</v>
      </c>
      <c r="H71" s="32">
        <f t="shared" si="1"/>
        <v>0</v>
      </c>
    </row>
    <row r="72" spans="1:8" s="6" customFormat="1" ht="34.5" customHeight="1">
      <c r="A72" s="42">
        <v>20</v>
      </c>
      <c r="B72" s="30" t="s">
        <v>43</v>
      </c>
      <c r="C72" s="30" t="s">
        <v>115</v>
      </c>
      <c r="D72" s="30" t="s">
        <v>512</v>
      </c>
      <c r="E72" s="30" t="s">
        <v>49</v>
      </c>
      <c r="F72" s="31">
        <v>59</v>
      </c>
      <c r="G72" s="32">
        <v>0</v>
      </c>
      <c r="H72" s="32">
        <f t="shared" si="1"/>
        <v>0</v>
      </c>
    </row>
    <row r="73" spans="1:8" s="6" customFormat="1" ht="35.25" customHeight="1">
      <c r="A73" s="42">
        <v>21</v>
      </c>
      <c r="B73" s="30" t="s">
        <v>43</v>
      </c>
      <c r="C73" s="30" t="s">
        <v>116</v>
      </c>
      <c r="D73" s="30" t="s">
        <v>526</v>
      </c>
      <c r="E73" s="30" t="s">
        <v>49</v>
      </c>
      <c r="F73" s="31">
        <v>27</v>
      </c>
      <c r="G73" s="32">
        <v>0</v>
      </c>
      <c r="H73" s="32">
        <f t="shared" si="1"/>
        <v>0</v>
      </c>
    </row>
    <row r="74" spans="1:8" s="6" customFormat="1" ht="36" customHeight="1">
      <c r="A74" s="42">
        <v>22</v>
      </c>
      <c r="B74" s="30" t="s">
        <v>43</v>
      </c>
      <c r="C74" s="30" t="s">
        <v>117</v>
      </c>
      <c r="D74" s="30" t="s">
        <v>513</v>
      </c>
      <c r="E74" s="30" t="s">
        <v>49</v>
      </c>
      <c r="F74" s="31">
        <v>10</v>
      </c>
      <c r="G74" s="32">
        <v>0</v>
      </c>
      <c r="H74" s="32">
        <f t="shared" si="1"/>
        <v>0</v>
      </c>
    </row>
    <row r="75" spans="1:8" s="6" customFormat="1" ht="36.75" customHeight="1">
      <c r="A75" s="42">
        <v>23</v>
      </c>
      <c r="B75" s="30" t="s">
        <v>43</v>
      </c>
      <c r="C75" s="30" t="s">
        <v>118</v>
      </c>
      <c r="D75" s="30" t="s">
        <v>514</v>
      </c>
      <c r="E75" s="30" t="s">
        <v>49</v>
      </c>
      <c r="F75" s="31">
        <v>11</v>
      </c>
      <c r="G75" s="32">
        <v>0</v>
      </c>
      <c r="H75" s="32">
        <f t="shared" si="1"/>
        <v>0</v>
      </c>
    </row>
    <row r="76" spans="1:8" s="6" customFormat="1" ht="36.75" customHeight="1">
      <c r="A76" s="42">
        <v>24</v>
      </c>
      <c r="B76" s="30" t="s">
        <v>43</v>
      </c>
      <c r="C76" s="30" t="s">
        <v>119</v>
      </c>
      <c r="D76" s="30" t="s">
        <v>515</v>
      </c>
      <c r="E76" s="30" t="s">
        <v>49</v>
      </c>
      <c r="F76" s="31">
        <v>5</v>
      </c>
      <c r="G76" s="32">
        <v>0</v>
      </c>
      <c r="H76" s="32">
        <f t="shared" si="1"/>
        <v>0</v>
      </c>
    </row>
    <row r="77" spans="1:8" s="6" customFormat="1" ht="24" customHeight="1">
      <c r="A77" s="42">
        <v>25</v>
      </c>
      <c r="B77" s="30" t="s">
        <v>43</v>
      </c>
      <c r="C77" s="30" t="s">
        <v>120</v>
      </c>
      <c r="D77" s="30" t="s">
        <v>516</v>
      </c>
      <c r="E77" s="30" t="s">
        <v>46</v>
      </c>
      <c r="F77" s="31">
        <v>50</v>
      </c>
      <c r="G77" s="32">
        <v>0</v>
      </c>
      <c r="H77" s="32">
        <f t="shared" si="1"/>
        <v>0</v>
      </c>
    </row>
    <row r="78" spans="1:8" s="6" customFormat="1" ht="24" customHeight="1">
      <c r="A78" s="42">
        <v>26</v>
      </c>
      <c r="B78" s="30" t="s">
        <v>43</v>
      </c>
      <c r="C78" s="30" t="s">
        <v>121</v>
      </c>
      <c r="D78" s="30" t="s">
        <v>517</v>
      </c>
      <c r="E78" s="30" t="s">
        <v>81</v>
      </c>
      <c r="F78" s="31">
        <v>2612.97</v>
      </c>
      <c r="G78" s="32">
        <v>0</v>
      </c>
      <c r="H78" s="32">
        <f t="shared" si="1"/>
        <v>0</v>
      </c>
    </row>
    <row r="79" spans="1:8" s="6" customFormat="1" ht="13.5" customHeight="1">
      <c r="A79" s="43"/>
      <c r="B79" s="44"/>
      <c r="C79" s="44"/>
      <c r="D79" s="44" t="s">
        <v>122</v>
      </c>
      <c r="E79" s="44"/>
      <c r="F79" s="45">
        <v>2325.17</v>
      </c>
      <c r="G79" s="46"/>
      <c r="H79" s="46"/>
    </row>
    <row r="80" spans="1:8" s="6" customFormat="1" ht="25.5" customHeight="1">
      <c r="A80" s="43"/>
      <c r="B80" s="44"/>
      <c r="C80" s="44"/>
      <c r="D80" s="44" t="s">
        <v>123</v>
      </c>
      <c r="E80" s="44"/>
      <c r="F80" s="45">
        <v>287.8</v>
      </c>
      <c r="G80" s="46"/>
      <c r="H80" s="46"/>
    </row>
    <row r="81" spans="1:8" s="6" customFormat="1" ht="13.5" customHeight="1">
      <c r="A81" s="52"/>
      <c r="B81" s="53"/>
      <c r="C81" s="53"/>
      <c r="D81" s="53" t="s">
        <v>78</v>
      </c>
      <c r="E81" s="53"/>
      <c r="F81" s="54">
        <v>2612.97</v>
      </c>
      <c r="G81" s="55"/>
      <c r="H81" s="55"/>
    </row>
    <row r="82" spans="1:8" s="6" customFormat="1" ht="13.5" customHeight="1">
      <c r="A82" s="43"/>
      <c r="B82" s="44"/>
      <c r="C82" s="44"/>
      <c r="D82" s="44" t="s">
        <v>124</v>
      </c>
      <c r="E82" s="44"/>
      <c r="F82" s="45">
        <v>52259.4</v>
      </c>
      <c r="G82" s="46"/>
      <c r="H82" s="46"/>
    </row>
    <row r="83" spans="1:8" s="6" customFormat="1" ht="24" customHeight="1">
      <c r="A83" s="42">
        <v>27</v>
      </c>
      <c r="B83" s="30" t="s">
        <v>43</v>
      </c>
      <c r="C83" s="30" t="s">
        <v>125</v>
      </c>
      <c r="D83" s="30" t="s">
        <v>518</v>
      </c>
      <c r="E83" s="30" t="s">
        <v>81</v>
      </c>
      <c r="F83" s="31">
        <v>206.08</v>
      </c>
      <c r="G83" s="32">
        <v>0</v>
      </c>
      <c r="H83" s="32">
        <f>F83*G83</f>
        <v>0</v>
      </c>
    </row>
    <row r="84" spans="1:8" s="6" customFormat="1" ht="13.5" customHeight="1">
      <c r="A84" s="43"/>
      <c r="B84" s="44"/>
      <c r="C84" s="44"/>
      <c r="D84" s="44" t="s">
        <v>126</v>
      </c>
      <c r="E84" s="44"/>
      <c r="F84" s="45">
        <v>206.08</v>
      </c>
      <c r="G84" s="46"/>
      <c r="H84" s="46"/>
    </row>
    <row r="85" spans="1:8" s="6" customFormat="1" ht="13.5" customHeight="1">
      <c r="A85" s="43"/>
      <c r="B85" s="44"/>
      <c r="C85" s="44"/>
      <c r="D85" s="44" t="s">
        <v>127</v>
      </c>
      <c r="E85" s="44"/>
      <c r="F85" s="45">
        <v>4121.6</v>
      </c>
      <c r="G85" s="46"/>
      <c r="H85" s="46"/>
    </row>
    <row r="86" spans="1:8" s="6" customFormat="1" ht="13.5" customHeight="1">
      <c r="A86" s="42">
        <v>28</v>
      </c>
      <c r="B86" s="30" t="s">
        <v>43</v>
      </c>
      <c r="C86" s="30" t="s">
        <v>128</v>
      </c>
      <c r="D86" s="30" t="s">
        <v>129</v>
      </c>
      <c r="E86" s="30" t="s">
        <v>81</v>
      </c>
      <c r="F86" s="31">
        <v>324</v>
      </c>
      <c r="G86" s="32">
        <v>0</v>
      </c>
      <c r="H86" s="32">
        <f>F86*G86</f>
        <v>0</v>
      </c>
    </row>
    <row r="87" spans="1:8" s="6" customFormat="1" ht="25.5" customHeight="1">
      <c r="A87" s="43"/>
      <c r="B87" s="44"/>
      <c r="C87" s="44"/>
      <c r="D87" s="44" t="s">
        <v>130</v>
      </c>
      <c r="E87" s="44"/>
      <c r="F87" s="45">
        <v>324</v>
      </c>
      <c r="G87" s="46"/>
      <c r="H87" s="46"/>
    </row>
    <row r="88" spans="1:8" s="6" customFormat="1" ht="24" customHeight="1">
      <c r="A88" s="42">
        <v>29</v>
      </c>
      <c r="B88" s="30" t="s">
        <v>43</v>
      </c>
      <c r="C88" s="30" t="s">
        <v>133</v>
      </c>
      <c r="D88" s="30" t="s">
        <v>134</v>
      </c>
      <c r="E88" s="30" t="s">
        <v>46</v>
      </c>
      <c r="F88" s="31">
        <v>120</v>
      </c>
      <c r="G88" s="32">
        <v>0</v>
      </c>
      <c r="H88" s="32">
        <f>F88*G88</f>
        <v>0</v>
      </c>
    </row>
    <row r="89" spans="1:8" s="6" customFormat="1" ht="13.5" customHeight="1">
      <c r="A89" s="43"/>
      <c r="B89" s="44"/>
      <c r="C89" s="44"/>
      <c r="D89" s="44" t="s">
        <v>135</v>
      </c>
      <c r="E89" s="44"/>
      <c r="F89" s="45">
        <v>120</v>
      </c>
      <c r="G89" s="46"/>
      <c r="H89" s="46"/>
    </row>
    <row r="90" spans="1:8" s="6" customFormat="1" ht="24" customHeight="1">
      <c r="A90" s="42">
        <v>30</v>
      </c>
      <c r="B90" s="30" t="s">
        <v>43</v>
      </c>
      <c r="C90" s="30" t="s">
        <v>136</v>
      </c>
      <c r="D90" s="30" t="s">
        <v>137</v>
      </c>
      <c r="E90" s="30" t="s">
        <v>46</v>
      </c>
      <c r="F90" s="31">
        <v>720</v>
      </c>
      <c r="G90" s="32">
        <v>0</v>
      </c>
      <c r="H90" s="32">
        <f>F90*G90</f>
        <v>0</v>
      </c>
    </row>
    <row r="91" spans="1:8" s="6" customFormat="1" ht="13.5" customHeight="1">
      <c r="A91" s="43"/>
      <c r="B91" s="44"/>
      <c r="C91" s="44"/>
      <c r="D91" s="44" t="s">
        <v>138</v>
      </c>
      <c r="E91" s="44"/>
      <c r="F91" s="45">
        <v>64</v>
      </c>
      <c r="G91" s="46"/>
      <c r="H91" s="46"/>
    </row>
    <row r="92" spans="1:8" s="6" customFormat="1" ht="13.5" customHeight="1">
      <c r="A92" s="43"/>
      <c r="B92" s="44"/>
      <c r="C92" s="44"/>
      <c r="D92" s="44" t="s">
        <v>139</v>
      </c>
      <c r="E92" s="44"/>
      <c r="F92" s="45">
        <v>24</v>
      </c>
      <c r="G92" s="46"/>
      <c r="H92" s="46"/>
    </row>
    <row r="93" spans="1:8" s="6" customFormat="1" ht="13.5" customHeight="1">
      <c r="A93" s="43"/>
      <c r="B93" s="44"/>
      <c r="C93" s="44"/>
      <c r="D93" s="44" t="s">
        <v>140</v>
      </c>
      <c r="E93" s="44"/>
      <c r="F93" s="45">
        <v>52</v>
      </c>
      <c r="G93" s="46"/>
      <c r="H93" s="46"/>
    </row>
    <row r="94" spans="1:8" s="6" customFormat="1" ht="13.5" customHeight="1">
      <c r="A94" s="43"/>
      <c r="B94" s="44"/>
      <c r="C94" s="44"/>
      <c r="D94" s="44" t="s">
        <v>141</v>
      </c>
      <c r="E94" s="44"/>
      <c r="F94" s="45">
        <v>32</v>
      </c>
      <c r="G94" s="46"/>
      <c r="H94" s="46"/>
    </row>
    <row r="95" spans="1:8" s="6" customFormat="1" ht="13.5" customHeight="1">
      <c r="A95" s="43"/>
      <c r="B95" s="44"/>
      <c r="C95" s="44"/>
      <c r="D95" s="44" t="s">
        <v>142</v>
      </c>
      <c r="E95" s="44"/>
      <c r="F95" s="45">
        <v>100</v>
      </c>
      <c r="G95" s="46"/>
      <c r="H95" s="46"/>
    </row>
    <row r="96" spans="1:8" s="6" customFormat="1" ht="13.5" customHeight="1">
      <c r="A96" s="43"/>
      <c r="B96" s="44"/>
      <c r="C96" s="44"/>
      <c r="D96" s="44" t="s">
        <v>143</v>
      </c>
      <c r="E96" s="44"/>
      <c r="F96" s="45">
        <v>156</v>
      </c>
      <c r="G96" s="46"/>
      <c r="H96" s="46"/>
    </row>
    <row r="97" spans="1:8" s="6" customFormat="1" ht="13.5" customHeight="1">
      <c r="A97" s="43"/>
      <c r="B97" s="44"/>
      <c r="C97" s="44"/>
      <c r="D97" s="44" t="s">
        <v>144</v>
      </c>
      <c r="E97" s="44"/>
      <c r="F97" s="45">
        <v>96</v>
      </c>
      <c r="G97" s="46"/>
      <c r="H97" s="46"/>
    </row>
    <row r="98" spans="1:8" s="6" customFormat="1" ht="13.5" customHeight="1">
      <c r="A98" s="43"/>
      <c r="B98" s="44"/>
      <c r="C98" s="44"/>
      <c r="D98" s="44" t="s">
        <v>145</v>
      </c>
      <c r="E98" s="44"/>
      <c r="F98" s="45">
        <v>60</v>
      </c>
      <c r="G98" s="46"/>
      <c r="H98" s="46"/>
    </row>
    <row r="99" spans="1:8" s="6" customFormat="1" ht="13.5" customHeight="1">
      <c r="A99" s="43"/>
      <c r="B99" s="44"/>
      <c r="C99" s="44"/>
      <c r="D99" s="44" t="s">
        <v>146</v>
      </c>
      <c r="E99" s="44"/>
      <c r="F99" s="45">
        <v>136</v>
      </c>
      <c r="G99" s="46"/>
      <c r="H99" s="46"/>
    </row>
    <row r="100" spans="1:8" s="6" customFormat="1" ht="13.5" customHeight="1">
      <c r="A100" s="52"/>
      <c r="B100" s="53"/>
      <c r="C100" s="53"/>
      <c r="D100" s="53" t="s">
        <v>78</v>
      </c>
      <c r="E100" s="53"/>
      <c r="F100" s="54">
        <v>720</v>
      </c>
      <c r="G100" s="55"/>
      <c r="H100" s="55"/>
    </row>
    <row r="101" spans="1:8" s="6" customFormat="1" ht="24" customHeight="1">
      <c r="A101" s="42">
        <v>31</v>
      </c>
      <c r="B101" s="30" t="s">
        <v>147</v>
      </c>
      <c r="C101" s="30" t="s">
        <v>148</v>
      </c>
      <c r="D101" s="30" t="s">
        <v>149</v>
      </c>
      <c r="E101" s="30" t="s">
        <v>46</v>
      </c>
      <c r="F101" s="31">
        <v>840</v>
      </c>
      <c r="G101" s="32">
        <v>0</v>
      </c>
      <c r="H101" s="32">
        <f>F101*G101</f>
        <v>0</v>
      </c>
    </row>
    <row r="102" spans="1:8" s="6" customFormat="1" ht="13.5" customHeight="1">
      <c r="A102" s="43"/>
      <c r="B102" s="44"/>
      <c r="C102" s="44"/>
      <c r="D102" s="44" t="s">
        <v>138</v>
      </c>
      <c r="E102" s="44"/>
      <c r="F102" s="45">
        <v>64</v>
      </c>
      <c r="G102" s="46"/>
      <c r="H102" s="46"/>
    </row>
    <row r="103" spans="1:8" s="6" customFormat="1" ht="13.5" customHeight="1">
      <c r="A103" s="43"/>
      <c r="B103" s="44"/>
      <c r="C103" s="44"/>
      <c r="D103" s="44" t="s">
        <v>139</v>
      </c>
      <c r="E103" s="44"/>
      <c r="F103" s="45">
        <v>24</v>
      </c>
      <c r="G103" s="46"/>
      <c r="H103" s="46"/>
    </row>
    <row r="104" spans="1:8" s="6" customFormat="1" ht="13.5" customHeight="1">
      <c r="A104" s="43"/>
      <c r="B104" s="44"/>
      <c r="C104" s="44"/>
      <c r="D104" s="44" t="s">
        <v>140</v>
      </c>
      <c r="E104" s="44"/>
      <c r="F104" s="45">
        <v>52</v>
      </c>
      <c r="G104" s="46"/>
      <c r="H104" s="46"/>
    </row>
    <row r="105" spans="1:8" s="6" customFormat="1" ht="13.5" customHeight="1">
      <c r="A105" s="43"/>
      <c r="B105" s="44"/>
      <c r="C105" s="44"/>
      <c r="D105" s="44" t="s">
        <v>141</v>
      </c>
      <c r="E105" s="44"/>
      <c r="F105" s="45">
        <v>32</v>
      </c>
      <c r="G105" s="46"/>
      <c r="H105" s="46"/>
    </row>
    <row r="106" spans="1:8" s="6" customFormat="1" ht="13.5" customHeight="1">
      <c r="A106" s="43"/>
      <c r="B106" s="44"/>
      <c r="C106" s="44"/>
      <c r="D106" s="44" t="s">
        <v>142</v>
      </c>
      <c r="E106" s="44"/>
      <c r="F106" s="45">
        <v>100</v>
      </c>
      <c r="G106" s="46"/>
      <c r="H106" s="46"/>
    </row>
    <row r="107" spans="1:8" s="6" customFormat="1" ht="13.5" customHeight="1">
      <c r="A107" s="43"/>
      <c r="B107" s="44"/>
      <c r="C107" s="44"/>
      <c r="D107" s="44" t="s">
        <v>143</v>
      </c>
      <c r="E107" s="44"/>
      <c r="F107" s="45">
        <v>156</v>
      </c>
      <c r="G107" s="46"/>
      <c r="H107" s="46"/>
    </row>
    <row r="108" spans="1:8" s="6" customFormat="1" ht="13.5" customHeight="1">
      <c r="A108" s="43"/>
      <c r="B108" s="44"/>
      <c r="C108" s="44"/>
      <c r="D108" s="44" t="s">
        <v>144</v>
      </c>
      <c r="E108" s="44"/>
      <c r="F108" s="45">
        <v>96</v>
      </c>
      <c r="G108" s="46"/>
      <c r="H108" s="46"/>
    </row>
    <row r="109" spans="1:8" s="6" customFormat="1" ht="13.5" customHeight="1">
      <c r="A109" s="43"/>
      <c r="B109" s="44"/>
      <c r="C109" s="44"/>
      <c r="D109" s="44" t="s">
        <v>145</v>
      </c>
      <c r="E109" s="44"/>
      <c r="F109" s="45">
        <v>60</v>
      </c>
      <c r="G109" s="46"/>
      <c r="H109" s="46"/>
    </row>
    <row r="110" spans="1:8" s="6" customFormat="1" ht="13.5" customHeight="1">
      <c r="A110" s="43"/>
      <c r="B110" s="44"/>
      <c r="C110" s="44"/>
      <c r="D110" s="44" t="s">
        <v>146</v>
      </c>
      <c r="E110" s="44"/>
      <c r="F110" s="45">
        <v>136</v>
      </c>
      <c r="G110" s="46"/>
      <c r="H110" s="46"/>
    </row>
    <row r="111" spans="1:8" s="6" customFormat="1" ht="13.5" customHeight="1">
      <c r="A111" s="43"/>
      <c r="B111" s="44"/>
      <c r="C111" s="44"/>
      <c r="D111" s="44" t="s">
        <v>135</v>
      </c>
      <c r="E111" s="44"/>
      <c r="F111" s="45">
        <v>120</v>
      </c>
      <c r="G111" s="46"/>
      <c r="H111" s="46"/>
    </row>
    <row r="112" spans="1:8" s="6" customFormat="1" ht="13.5" customHeight="1">
      <c r="A112" s="52"/>
      <c r="B112" s="53"/>
      <c r="C112" s="53"/>
      <c r="D112" s="53" t="s">
        <v>78</v>
      </c>
      <c r="E112" s="53"/>
      <c r="F112" s="54">
        <v>840</v>
      </c>
      <c r="G112" s="55"/>
      <c r="H112" s="55"/>
    </row>
    <row r="113" spans="1:8" s="6" customFormat="1" ht="13.5" customHeight="1">
      <c r="A113" s="66">
        <v>32</v>
      </c>
      <c r="B113" s="67" t="s">
        <v>150</v>
      </c>
      <c r="C113" s="67" t="s">
        <v>151</v>
      </c>
      <c r="D113" s="67" t="s">
        <v>152</v>
      </c>
      <c r="E113" s="67" t="s">
        <v>153</v>
      </c>
      <c r="F113" s="68">
        <v>176.4</v>
      </c>
      <c r="G113" s="69">
        <v>0</v>
      </c>
      <c r="H113" s="32">
        <f>F113*G113</f>
        <v>0</v>
      </c>
    </row>
    <row r="114" spans="1:8" s="6" customFormat="1" ht="13.5" customHeight="1">
      <c r="A114" s="52"/>
      <c r="B114" s="53"/>
      <c r="C114" s="53"/>
      <c r="D114" s="53" t="s">
        <v>154</v>
      </c>
      <c r="E114" s="53"/>
      <c r="F114" s="54">
        <v>176.4</v>
      </c>
      <c r="G114" s="55"/>
      <c r="H114" s="55"/>
    </row>
    <row r="115" spans="1:8" s="6" customFormat="1" ht="13.5" customHeight="1">
      <c r="A115" s="42">
        <v>33</v>
      </c>
      <c r="B115" s="30" t="s">
        <v>43</v>
      </c>
      <c r="C115" s="30" t="s">
        <v>155</v>
      </c>
      <c r="D115" s="30" t="s">
        <v>156</v>
      </c>
      <c r="E115" s="30" t="s">
        <v>46</v>
      </c>
      <c r="F115" s="31">
        <v>1803.67</v>
      </c>
      <c r="G115" s="32">
        <v>0</v>
      </c>
      <c r="H115" s="32">
        <f>F115*G115</f>
        <v>0</v>
      </c>
    </row>
    <row r="116" spans="1:8" s="6" customFormat="1" ht="13.5" customHeight="1">
      <c r="A116" s="43"/>
      <c r="B116" s="44"/>
      <c r="C116" s="44"/>
      <c r="D116" s="44" t="s">
        <v>157</v>
      </c>
      <c r="E116" s="44"/>
      <c r="F116" s="45">
        <v>1331.79</v>
      </c>
      <c r="G116" s="46"/>
      <c r="H116" s="46"/>
    </row>
    <row r="117" spans="1:8" s="6" customFormat="1" ht="13.5" customHeight="1">
      <c r="A117" s="43"/>
      <c r="B117" s="44"/>
      <c r="C117" s="44"/>
      <c r="D117" s="44" t="s">
        <v>158</v>
      </c>
      <c r="E117" s="44"/>
      <c r="F117" s="45">
        <v>471.88</v>
      </c>
      <c r="G117" s="46"/>
      <c r="H117" s="46"/>
    </row>
    <row r="118" spans="1:8" s="6" customFormat="1" ht="13.5" customHeight="1">
      <c r="A118" s="52"/>
      <c r="B118" s="53"/>
      <c r="C118" s="53"/>
      <c r="D118" s="53" t="s">
        <v>78</v>
      </c>
      <c r="E118" s="53"/>
      <c r="F118" s="54">
        <v>1803.67</v>
      </c>
      <c r="G118" s="55"/>
      <c r="H118" s="55"/>
    </row>
    <row r="119" spans="1:8" s="6" customFormat="1" ht="24" customHeight="1">
      <c r="A119" s="42">
        <v>34</v>
      </c>
      <c r="B119" s="30" t="s">
        <v>147</v>
      </c>
      <c r="C119" s="30" t="s">
        <v>159</v>
      </c>
      <c r="D119" s="30" t="s">
        <v>160</v>
      </c>
      <c r="E119" s="30" t="s">
        <v>49</v>
      </c>
      <c r="F119" s="31">
        <v>20</v>
      </c>
      <c r="G119" s="32">
        <v>0</v>
      </c>
      <c r="H119" s="32">
        <f aca="true" t="shared" si="2" ref="H119:H129">F119*G119</f>
        <v>0</v>
      </c>
    </row>
    <row r="120" spans="1:8" s="6" customFormat="1" ht="13.5" customHeight="1">
      <c r="A120" s="66">
        <v>35</v>
      </c>
      <c r="B120" s="67" t="s">
        <v>161</v>
      </c>
      <c r="C120" s="67" t="s">
        <v>162</v>
      </c>
      <c r="D120" s="67" t="s">
        <v>163</v>
      </c>
      <c r="E120" s="67" t="s">
        <v>49</v>
      </c>
      <c r="F120" s="68">
        <v>10</v>
      </c>
      <c r="G120" s="69">
        <v>0</v>
      </c>
      <c r="H120" s="32">
        <f t="shared" si="2"/>
        <v>0</v>
      </c>
    </row>
    <row r="121" spans="1:8" s="6" customFormat="1" ht="13.5" customHeight="1" hidden="1">
      <c r="A121" s="52"/>
      <c r="B121" s="53"/>
      <c r="C121" s="53"/>
      <c r="D121" s="53" t="s">
        <v>164</v>
      </c>
      <c r="E121" s="53"/>
      <c r="F121" s="54">
        <v>10</v>
      </c>
      <c r="G121" s="55"/>
      <c r="H121" s="32">
        <f t="shared" si="2"/>
        <v>0</v>
      </c>
    </row>
    <row r="122" spans="1:8" s="6" customFormat="1" ht="13.5" customHeight="1">
      <c r="A122" s="66">
        <v>36</v>
      </c>
      <c r="B122" s="67" t="s">
        <v>161</v>
      </c>
      <c r="C122" s="67" t="s">
        <v>165</v>
      </c>
      <c r="D122" s="67" t="s">
        <v>166</v>
      </c>
      <c r="E122" s="67" t="s">
        <v>49</v>
      </c>
      <c r="F122" s="68">
        <v>10</v>
      </c>
      <c r="G122" s="69">
        <v>0</v>
      </c>
      <c r="H122" s="32">
        <f t="shared" si="2"/>
        <v>0</v>
      </c>
    </row>
    <row r="123" spans="1:8" s="6" customFormat="1" ht="24" customHeight="1">
      <c r="A123" s="42">
        <v>37</v>
      </c>
      <c r="B123" s="30" t="s">
        <v>147</v>
      </c>
      <c r="C123" s="30" t="s">
        <v>167</v>
      </c>
      <c r="D123" s="30" t="s">
        <v>168</v>
      </c>
      <c r="E123" s="30" t="s">
        <v>49</v>
      </c>
      <c r="F123" s="31">
        <v>20</v>
      </c>
      <c r="G123" s="32">
        <v>0</v>
      </c>
      <c r="H123" s="32">
        <f t="shared" si="2"/>
        <v>0</v>
      </c>
    </row>
    <row r="124" spans="1:8" s="6" customFormat="1" ht="24" customHeight="1">
      <c r="A124" s="42">
        <v>38</v>
      </c>
      <c r="B124" s="30" t="s">
        <v>147</v>
      </c>
      <c r="C124" s="30" t="s">
        <v>169</v>
      </c>
      <c r="D124" s="30" t="s">
        <v>170</v>
      </c>
      <c r="E124" s="30" t="s">
        <v>49</v>
      </c>
      <c r="F124" s="31">
        <v>20</v>
      </c>
      <c r="G124" s="32">
        <v>0</v>
      </c>
      <c r="H124" s="32">
        <f t="shared" si="2"/>
        <v>0</v>
      </c>
    </row>
    <row r="125" spans="1:8" s="6" customFormat="1" ht="13.5" customHeight="1">
      <c r="A125" s="66">
        <v>39</v>
      </c>
      <c r="B125" s="67" t="s">
        <v>171</v>
      </c>
      <c r="C125" s="67" t="s">
        <v>172</v>
      </c>
      <c r="D125" s="67" t="s">
        <v>173</v>
      </c>
      <c r="E125" s="67" t="s">
        <v>49</v>
      </c>
      <c r="F125" s="68">
        <v>20</v>
      </c>
      <c r="G125" s="69">
        <v>0</v>
      </c>
      <c r="H125" s="32">
        <f t="shared" si="2"/>
        <v>0</v>
      </c>
    </row>
    <row r="126" spans="1:8" s="6" customFormat="1" ht="24" customHeight="1">
      <c r="A126" s="42">
        <v>40</v>
      </c>
      <c r="B126" s="30" t="s">
        <v>147</v>
      </c>
      <c r="C126" s="30" t="s">
        <v>174</v>
      </c>
      <c r="D126" s="30" t="s">
        <v>175</v>
      </c>
      <c r="E126" s="30" t="s">
        <v>49</v>
      </c>
      <c r="F126" s="31">
        <v>20</v>
      </c>
      <c r="G126" s="32">
        <v>0</v>
      </c>
      <c r="H126" s="75">
        <f t="shared" si="2"/>
        <v>0</v>
      </c>
    </row>
    <row r="127" spans="1:8" s="6" customFormat="1" ht="25.5" customHeight="1">
      <c r="A127" s="42">
        <v>41</v>
      </c>
      <c r="B127" s="30" t="s">
        <v>58</v>
      </c>
      <c r="C127" s="30" t="s">
        <v>176</v>
      </c>
      <c r="D127" s="30" t="s">
        <v>177</v>
      </c>
      <c r="E127" s="30" t="s">
        <v>49</v>
      </c>
      <c r="F127" s="31">
        <v>118</v>
      </c>
      <c r="G127" s="76">
        <v>0</v>
      </c>
      <c r="H127" s="77">
        <f t="shared" si="2"/>
        <v>0</v>
      </c>
    </row>
    <row r="128" spans="1:8" s="6" customFormat="1" ht="13.5" customHeight="1">
      <c r="A128" s="43"/>
      <c r="B128" s="44"/>
      <c r="C128" s="44"/>
      <c r="D128" s="44" t="s">
        <v>178</v>
      </c>
      <c r="E128" s="44"/>
      <c r="F128" s="45">
        <v>118</v>
      </c>
      <c r="G128" s="46"/>
      <c r="H128" s="51"/>
    </row>
    <row r="129" spans="1:8" s="6" customFormat="1" ht="25.5" customHeight="1">
      <c r="A129" s="42">
        <v>42</v>
      </c>
      <c r="B129" s="30" t="s">
        <v>58</v>
      </c>
      <c r="C129" s="30" t="s">
        <v>179</v>
      </c>
      <c r="D129" s="30" t="s">
        <v>180</v>
      </c>
      <c r="E129" s="30" t="s">
        <v>49</v>
      </c>
      <c r="F129" s="31">
        <v>81</v>
      </c>
      <c r="G129" s="76">
        <v>0</v>
      </c>
      <c r="H129" s="77">
        <f t="shared" si="2"/>
        <v>0</v>
      </c>
    </row>
    <row r="130" spans="1:8" s="6" customFormat="1" ht="13.5" customHeight="1">
      <c r="A130" s="43"/>
      <c r="B130" s="44"/>
      <c r="C130" s="44"/>
      <c r="D130" s="44" t="s">
        <v>181</v>
      </c>
      <c r="E130" s="44"/>
      <c r="F130" s="45">
        <v>81</v>
      </c>
      <c r="G130" s="46"/>
      <c r="H130" s="46"/>
    </row>
    <row r="131" spans="1:8" s="6" customFormat="1" ht="25.5" customHeight="1">
      <c r="A131" s="42">
        <v>43</v>
      </c>
      <c r="B131" s="30" t="s">
        <v>58</v>
      </c>
      <c r="C131" s="30" t="s">
        <v>182</v>
      </c>
      <c r="D131" s="30" t="s">
        <v>183</v>
      </c>
      <c r="E131" s="30" t="s">
        <v>49</v>
      </c>
      <c r="F131" s="31">
        <v>40</v>
      </c>
      <c r="G131" s="32">
        <v>0</v>
      </c>
      <c r="H131" s="32">
        <f>F131*G131</f>
        <v>0</v>
      </c>
    </row>
    <row r="132" spans="1:8" s="6" customFormat="1" ht="13.5" customHeight="1">
      <c r="A132" s="43"/>
      <c r="B132" s="44"/>
      <c r="C132" s="44"/>
      <c r="D132" s="44" t="s">
        <v>184</v>
      </c>
      <c r="E132" s="44"/>
      <c r="F132" s="45">
        <v>40</v>
      </c>
      <c r="G132" s="46"/>
      <c r="H132" s="46"/>
    </row>
    <row r="133" spans="1:8" s="6" customFormat="1" ht="25.5" customHeight="1">
      <c r="A133" s="42">
        <v>44</v>
      </c>
      <c r="B133" s="30" t="s">
        <v>58</v>
      </c>
      <c r="C133" s="30" t="s">
        <v>185</v>
      </c>
      <c r="D133" s="30" t="s">
        <v>186</v>
      </c>
      <c r="E133" s="30" t="s">
        <v>49</v>
      </c>
      <c r="F133" s="31">
        <v>55</v>
      </c>
      <c r="G133" s="32">
        <v>0</v>
      </c>
      <c r="H133" s="32">
        <f>F133*G133</f>
        <v>0</v>
      </c>
    </row>
    <row r="134" spans="1:8" s="6" customFormat="1" ht="13.5" customHeight="1">
      <c r="A134" s="43"/>
      <c r="B134" s="44"/>
      <c r="C134" s="44"/>
      <c r="D134" s="44" t="s">
        <v>187</v>
      </c>
      <c r="E134" s="44"/>
      <c r="F134" s="45">
        <v>55</v>
      </c>
      <c r="G134" s="46"/>
      <c r="H134" s="46"/>
    </row>
    <row r="135" spans="1:8" s="6" customFormat="1" ht="25.5" customHeight="1">
      <c r="A135" s="42">
        <v>45</v>
      </c>
      <c r="B135" s="30" t="s">
        <v>58</v>
      </c>
      <c r="C135" s="30" t="s">
        <v>188</v>
      </c>
      <c r="D135" s="30" t="s">
        <v>189</v>
      </c>
      <c r="E135" s="30" t="s">
        <v>49</v>
      </c>
      <c r="F135" s="31">
        <v>30</v>
      </c>
      <c r="G135" s="32">
        <v>0</v>
      </c>
      <c r="H135" s="32">
        <f>F135*G135</f>
        <v>0</v>
      </c>
    </row>
    <row r="136" spans="1:8" s="6" customFormat="1" ht="13.5" customHeight="1">
      <c r="A136" s="43"/>
      <c r="B136" s="44"/>
      <c r="C136" s="44"/>
      <c r="D136" s="44" t="s">
        <v>190</v>
      </c>
      <c r="E136" s="44"/>
      <c r="F136" s="45">
        <v>30</v>
      </c>
      <c r="G136" s="46"/>
      <c r="H136" s="46"/>
    </row>
    <row r="137" spans="1:8" s="6" customFormat="1" ht="13.5" customHeight="1">
      <c r="A137" s="42">
        <v>46</v>
      </c>
      <c r="B137" s="30" t="s">
        <v>147</v>
      </c>
      <c r="C137" s="30" t="s">
        <v>191</v>
      </c>
      <c r="D137" s="30" t="s">
        <v>192</v>
      </c>
      <c r="E137" s="30" t="s">
        <v>28</v>
      </c>
      <c r="F137" s="31">
        <v>1</v>
      </c>
      <c r="G137" s="32">
        <v>0</v>
      </c>
      <c r="H137" s="32">
        <f>F137*G137</f>
        <v>0</v>
      </c>
    </row>
    <row r="138" spans="1:8" s="6" customFormat="1" ht="28.5" customHeight="1">
      <c r="A138" s="41"/>
      <c r="B138" s="26"/>
      <c r="C138" s="26" t="s">
        <v>16</v>
      </c>
      <c r="D138" s="26" t="s">
        <v>193</v>
      </c>
      <c r="E138" s="26"/>
      <c r="F138" s="27"/>
      <c r="G138" s="28"/>
      <c r="H138" s="28">
        <f>H139+H140</f>
        <v>0</v>
      </c>
    </row>
    <row r="139" spans="1:8" s="78" customFormat="1" ht="24" customHeight="1">
      <c r="A139" s="83">
        <v>47</v>
      </c>
      <c r="B139" s="84" t="s">
        <v>194</v>
      </c>
      <c r="C139" s="84" t="s">
        <v>195</v>
      </c>
      <c r="D139" s="84" t="s">
        <v>196</v>
      </c>
      <c r="E139" s="84" t="s">
        <v>81</v>
      </c>
      <c r="F139" s="85">
        <v>216.26</v>
      </c>
      <c r="G139" s="86">
        <v>0</v>
      </c>
      <c r="H139" s="86">
        <f>F139*G139</f>
        <v>0</v>
      </c>
    </row>
    <row r="140" spans="1:10" s="78" customFormat="1" ht="34.5" customHeight="1">
      <c r="A140" s="83">
        <v>48</v>
      </c>
      <c r="B140" s="84" t="s">
        <v>194</v>
      </c>
      <c r="C140" s="84" t="s">
        <v>195</v>
      </c>
      <c r="D140" s="84" t="s">
        <v>266</v>
      </c>
      <c r="E140" s="84" t="s">
        <v>81</v>
      </c>
      <c r="F140" s="85">
        <v>156.24</v>
      </c>
      <c r="G140" s="86">
        <v>0</v>
      </c>
      <c r="H140" s="86">
        <f>F140*G140</f>
        <v>0</v>
      </c>
      <c r="J140" s="87"/>
    </row>
    <row r="141" spans="1:10" s="78" customFormat="1" ht="15" customHeight="1">
      <c r="A141" s="88"/>
      <c r="B141" s="89"/>
      <c r="C141" s="89"/>
      <c r="D141" s="90" t="s">
        <v>267</v>
      </c>
      <c r="E141" s="89"/>
      <c r="F141" s="91"/>
      <c r="G141" s="92"/>
      <c r="H141" s="93"/>
      <c r="J141" s="89"/>
    </row>
    <row r="142" spans="1:8" s="78" customFormat="1" ht="25.5" customHeight="1">
      <c r="A142" s="94"/>
      <c r="B142" s="95"/>
      <c r="C142" s="95"/>
      <c r="D142" s="95" t="s">
        <v>197</v>
      </c>
      <c r="E142" s="95"/>
      <c r="F142" s="96">
        <v>143.4</v>
      </c>
      <c r="G142" s="97"/>
      <c r="H142" s="97"/>
    </row>
    <row r="143" spans="1:8" s="78" customFormat="1" ht="14.25" customHeight="1">
      <c r="A143" s="94"/>
      <c r="B143" s="95"/>
      <c r="C143" s="95"/>
      <c r="D143" s="95" t="s">
        <v>198</v>
      </c>
      <c r="E143" s="95"/>
      <c r="F143" s="96">
        <v>229.1</v>
      </c>
      <c r="G143" s="97"/>
      <c r="H143" s="97"/>
    </row>
    <row r="144" spans="1:8" s="78" customFormat="1" ht="13.5" customHeight="1">
      <c r="A144" s="98"/>
      <c r="B144" s="99"/>
      <c r="C144" s="99"/>
      <c r="D144" s="99" t="s">
        <v>78</v>
      </c>
      <c r="E144" s="99"/>
      <c r="F144" s="100">
        <v>372.5</v>
      </c>
      <c r="G144" s="101"/>
      <c r="H144" s="101"/>
    </row>
    <row r="145" spans="1:8" s="6" customFormat="1" ht="28.5" customHeight="1">
      <c r="A145" s="41"/>
      <c r="B145" s="26"/>
      <c r="C145" s="26" t="s">
        <v>17</v>
      </c>
      <c r="D145" s="26" t="s">
        <v>200</v>
      </c>
      <c r="E145" s="26"/>
      <c r="F145" s="27"/>
      <c r="G145" s="28"/>
      <c r="H145" s="28">
        <f>SUM(H146:H167)</f>
        <v>0</v>
      </c>
    </row>
    <row r="146" spans="1:8" s="6" customFormat="1" ht="36" customHeight="1">
      <c r="A146" s="42">
        <v>49</v>
      </c>
      <c r="B146" s="30" t="s">
        <v>194</v>
      </c>
      <c r="C146" s="30" t="s">
        <v>201</v>
      </c>
      <c r="D146" s="30" t="s">
        <v>202</v>
      </c>
      <c r="E146" s="30" t="s">
        <v>46</v>
      </c>
      <c r="F146" s="31">
        <v>88.368</v>
      </c>
      <c r="G146" s="32">
        <v>0</v>
      </c>
      <c r="H146" s="32">
        <f>F146*G146</f>
        <v>0</v>
      </c>
    </row>
    <row r="147" spans="1:8" s="6" customFormat="1" ht="24" customHeight="1">
      <c r="A147" s="42">
        <v>50</v>
      </c>
      <c r="B147" s="30" t="s">
        <v>194</v>
      </c>
      <c r="C147" s="30" t="s">
        <v>203</v>
      </c>
      <c r="D147" s="30" t="s">
        <v>204</v>
      </c>
      <c r="E147" s="30" t="s">
        <v>46</v>
      </c>
      <c r="F147" s="31">
        <v>488.75</v>
      </c>
      <c r="G147" s="32">
        <v>0</v>
      </c>
      <c r="H147" s="32">
        <f>F147*G147</f>
        <v>0</v>
      </c>
    </row>
    <row r="148" spans="1:8" s="6" customFormat="1" ht="24" customHeight="1">
      <c r="A148" s="43"/>
      <c r="B148" s="44"/>
      <c r="C148" s="44"/>
      <c r="D148" s="44" t="s">
        <v>205</v>
      </c>
      <c r="E148" s="44"/>
      <c r="F148" s="45">
        <v>488.75</v>
      </c>
      <c r="G148" s="46"/>
      <c r="H148" s="46"/>
    </row>
    <row r="149" spans="1:8" s="6" customFormat="1" ht="24" customHeight="1">
      <c r="A149" s="42">
        <v>51</v>
      </c>
      <c r="B149" s="30" t="s">
        <v>194</v>
      </c>
      <c r="C149" s="30" t="s">
        <v>206</v>
      </c>
      <c r="D149" s="30" t="s">
        <v>207</v>
      </c>
      <c r="E149" s="30" t="s">
        <v>81</v>
      </c>
      <c r="F149" s="31">
        <v>105.39</v>
      </c>
      <c r="G149" s="32">
        <v>0</v>
      </c>
      <c r="H149" s="32">
        <f>F149*G149</f>
        <v>0</v>
      </c>
    </row>
    <row r="150" spans="1:8" s="6" customFormat="1" ht="13.5" customHeight="1">
      <c r="A150" s="43"/>
      <c r="B150" s="44"/>
      <c r="C150" s="44"/>
      <c r="D150" s="44" t="s">
        <v>208</v>
      </c>
      <c r="E150" s="44"/>
      <c r="F150" s="45">
        <v>105.39</v>
      </c>
      <c r="G150" s="46"/>
      <c r="H150" s="46"/>
    </row>
    <row r="151" spans="1:8" s="6" customFormat="1" ht="24" customHeight="1">
      <c r="A151" s="42">
        <v>52</v>
      </c>
      <c r="B151" s="30" t="s">
        <v>194</v>
      </c>
      <c r="C151" s="30" t="s">
        <v>209</v>
      </c>
      <c r="D151" s="30" t="s">
        <v>210</v>
      </c>
      <c r="E151" s="30" t="s">
        <v>46</v>
      </c>
      <c r="F151" s="31">
        <v>195.66</v>
      </c>
      <c r="G151" s="32">
        <v>0</v>
      </c>
      <c r="H151" s="32">
        <f>F151*G151</f>
        <v>0</v>
      </c>
    </row>
    <row r="152" spans="1:8" s="6" customFormat="1" ht="13.5" customHeight="1">
      <c r="A152" s="43"/>
      <c r="B152" s="44"/>
      <c r="C152" s="44"/>
      <c r="D152" s="44" t="s">
        <v>211</v>
      </c>
      <c r="E152" s="44"/>
      <c r="F152" s="45">
        <v>195.66</v>
      </c>
      <c r="G152" s="46"/>
      <c r="H152" s="46"/>
    </row>
    <row r="153" spans="1:8" s="6" customFormat="1" ht="24" customHeight="1">
      <c r="A153" s="42">
        <v>53</v>
      </c>
      <c r="B153" s="30" t="s">
        <v>194</v>
      </c>
      <c r="C153" s="30" t="s">
        <v>212</v>
      </c>
      <c r="D153" s="30" t="s">
        <v>213</v>
      </c>
      <c r="E153" s="30" t="s">
        <v>81</v>
      </c>
      <c r="F153" s="31">
        <v>486.15</v>
      </c>
      <c r="G153" s="32">
        <v>0</v>
      </c>
      <c r="H153" s="32">
        <f>F153*G153</f>
        <v>0</v>
      </c>
    </row>
    <row r="154" spans="1:8" s="6" customFormat="1" ht="13.5" customHeight="1">
      <c r="A154" s="43"/>
      <c r="B154" s="44"/>
      <c r="C154" s="44"/>
      <c r="D154" s="44" t="s">
        <v>214</v>
      </c>
      <c r="E154" s="44"/>
      <c r="F154" s="45">
        <v>486.15</v>
      </c>
      <c r="G154" s="46"/>
      <c r="H154" s="46"/>
    </row>
    <row r="155" spans="1:8" s="6" customFormat="1" ht="13.5" customHeight="1">
      <c r="A155" s="42">
        <v>54</v>
      </c>
      <c r="B155" s="30" t="s">
        <v>194</v>
      </c>
      <c r="C155" s="30" t="s">
        <v>215</v>
      </c>
      <c r="D155" s="30" t="s">
        <v>216</v>
      </c>
      <c r="E155" s="30" t="s">
        <v>81</v>
      </c>
      <c r="F155" s="31">
        <v>287.8</v>
      </c>
      <c r="G155" s="32">
        <v>0</v>
      </c>
      <c r="H155" s="32">
        <f>F155*G155</f>
        <v>0</v>
      </c>
    </row>
    <row r="156" spans="1:8" s="6" customFormat="1" ht="13.5" customHeight="1">
      <c r="A156" s="43"/>
      <c r="B156" s="44"/>
      <c r="C156" s="44"/>
      <c r="D156" s="44" t="s">
        <v>217</v>
      </c>
      <c r="E156" s="44"/>
      <c r="F156" s="45">
        <v>32</v>
      </c>
      <c r="G156" s="46"/>
      <c r="H156" s="46"/>
    </row>
    <row r="157" spans="1:8" s="6" customFormat="1" ht="13.5" customHeight="1">
      <c r="A157" s="43"/>
      <c r="B157" s="44"/>
      <c r="C157" s="44"/>
      <c r="D157" s="44" t="s">
        <v>218</v>
      </c>
      <c r="E157" s="44"/>
      <c r="F157" s="45">
        <v>22</v>
      </c>
      <c r="G157" s="46"/>
      <c r="H157" s="46"/>
    </row>
    <row r="158" spans="1:8" s="6" customFormat="1" ht="13.5" customHeight="1">
      <c r="A158" s="43"/>
      <c r="B158" s="44"/>
      <c r="C158" s="44"/>
      <c r="D158" s="44" t="s">
        <v>219</v>
      </c>
      <c r="E158" s="44"/>
      <c r="F158" s="45">
        <v>32</v>
      </c>
      <c r="G158" s="46"/>
      <c r="H158" s="46"/>
    </row>
    <row r="159" spans="1:8" s="6" customFormat="1" ht="13.5" customHeight="1">
      <c r="A159" s="43"/>
      <c r="B159" s="44"/>
      <c r="C159" s="44"/>
      <c r="D159" s="44" t="s">
        <v>220</v>
      </c>
      <c r="E159" s="44"/>
      <c r="F159" s="45">
        <v>6.4</v>
      </c>
      <c r="G159" s="46"/>
      <c r="H159" s="46"/>
    </row>
    <row r="160" spans="1:8" s="6" customFormat="1" ht="13.5" customHeight="1">
      <c r="A160" s="43"/>
      <c r="B160" s="44"/>
      <c r="C160" s="44"/>
      <c r="D160" s="44" t="s">
        <v>221</v>
      </c>
      <c r="E160" s="44"/>
      <c r="F160" s="45">
        <v>30</v>
      </c>
      <c r="G160" s="46"/>
      <c r="H160" s="46"/>
    </row>
    <row r="161" spans="1:8" s="6" customFormat="1" ht="13.5" customHeight="1">
      <c r="A161" s="43"/>
      <c r="B161" s="44"/>
      <c r="C161" s="44"/>
      <c r="D161" s="44" t="s">
        <v>222</v>
      </c>
      <c r="E161" s="44"/>
      <c r="F161" s="45">
        <v>39</v>
      </c>
      <c r="G161" s="46"/>
      <c r="H161" s="46"/>
    </row>
    <row r="162" spans="1:8" s="6" customFormat="1" ht="13.5" customHeight="1">
      <c r="A162" s="43"/>
      <c r="B162" s="44"/>
      <c r="C162" s="44"/>
      <c r="D162" s="44" t="s">
        <v>223</v>
      </c>
      <c r="E162" s="44"/>
      <c r="F162" s="45">
        <v>24</v>
      </c>
      <c r="G162" s="46"/>
      <c r="H162" s="46"/>
    </row>
    <row r="163" spans="1:8" s="6" customFormat="1" ht="13.5" customHeight="1">
      <c r="A163" s="43"/>
      <c r="B163" s="44"/>
      <c r="C163" s="44"/>
      <c r="D163" s="44" t="s">
        <v>224</v>
      </c>
      <c r="E163" s="44"/>
      <c r="F163" s="45">
        <v>24</v>
      </c>
      <c r="G163" s="46"/>
      <c r="H163" s="46"/>
    </row>
    <row r="164" spans="1:8" s="6" customFormat="1" ht="13.5" customHeight="1">
      <c r="A164" s="43"/>
      <c r="B164" s="44"/>
      <c r="C164" s="44"/>
      <c r="D164" s="44" t="s">
        <v>225</v>
      </c>
      <c r="E164" s="44"/>
      <c r="F164" s="45">
        <v>54.4</v>
      </c>
      <c r="G164" s="46"/>
      <c r="H164" s="46"/>
    </row>
    <row r="165" spans="1:8" s="6" customFormat="1" ht="13.5" customHeight="1">
      <c r="A165" s="43"/>
      <c r="B165" s="44"/>
      <c r="C165" s="44"/>
      <c r="D165" s="44" t="s">
        <v>226</v>
      </c>
      <c r="E165" s="44"/>
      <c r="F165" s="45">
        <v>24</v>
      </c>
      <c r="G165" s="46"/>
      <c r="H165" s="46"/>
    </row>
    <row r="166" spans="1:8" s="6" customFormat="1" ht="13.5" customHeight="1">
      <c r="A166" s="52"/>
      <c r="B166" s="53"/>
      <c r="C166" s="53"/>
      <c r="D166" s="53" t="s">
        <v>78</v>
      </c>
      <c r="E166" s="53"/>
      <c r="F166" s="54">
        <v>287.8</v>
      </c>
      <c r="G166" s="55"/>
      <c r="H166" s="55"/>
    </row>
    <row r="167" spans="1:8" s="6" customFormat="1" ht="24" customHeight="1">
      <c r="A167" s="42">
        <v>55</v>
      </c>
      <c r="B167" s="30" t="s">
        <v>194</v>
      </c>
      <c r="C167" s="30" t="s">
        <v>227</v>
      </c>
      <c r="D167" s="30" t="s">
        <v>228</v>
      </c>
      <c r="E167" s="30" t="s">
        <v>46</v>
      </c>
      <c r="F167" s="31">
        <v>88.368</v>
      </c>
      <c r="G167" s="32">
        <v>0</v>
      </c>
      <c r="H167" s="32">
        <f>F167*G167</f>
        <v>0</v>
      </c>
    </row>
    <row r="168" spans="1:8" s="6" customFormat="1" ht="13.5" customHeight="1">
      <c r="A168" s="43"/>
      <c r="B168" s="44"/>
      <c r="C168" s="44"/>
      <c r="D168" s="44" t="s">
        <v>229</v>
      </c>
      <c r="E168" s="44"/>
      <c r="F168" s="45">
        <v>88.368</v>
      </c>
      <c r="G168" s="46"/>
      <c r="H168" s="46"/>
    </row>
    <row r="169" spans="1:8" s="6" customFormat="1" ht="28.5" customHeight="1">
      <c r="A169" s="41"/>
      <c r="B169" s="26"/>
      <c r="C169" s="26" t="s">
        <v>18</v>
      </c>
      <c r="D169" s="26" t="s">
        <v>230</v>
      </c>
      <c r="E169" s="26"/>
      <c r="F169" s="27"/>
      <c r="G169" s="28"/>
      <c r="H169" s="28">
        <f>H170+H172</f>
        <v>0</v>
      </c>
    </row>
    <row r="170" spans="1:8" s="6" customFormat="1" ht="24" customHeight="1">
      <c r="A170" s="42">
        <v>56</v>
      </c>
      <c r="B170" s="30" t="s">
        <v>61</v>
      </c>
      <c r="C170" s="30" t="s">
        <v>231</v>
      </c>
      <c r="D170" s="30" t="s">
        <v>232</v>
      </c>
      <c r="E170" s="30" t="s">
        <v>46</v>
      </c>
      <c r="F170" s="31">
        <v>666</v>
      </c>
      <c r="G170" s="32">
        <v>0</v>
      </c>
      <c r="H170" s="32">
        <f>F170*G170</f>
        <v>0</v>
      </c>
    </row>
    <row r="171" spans="1:8" s="6" customFormat="1" ht="24" customHeight="1">
      <c r="A171" s="43"/>
      <c r="B171" s="44"/>
      <c r="C171" s="44"/>
      <c r="D171" s="44" t="s">
        <v>64</v>
      </c>
      <c r="E171" s="44"/>
      <c r="F171" s="45">
        <v>666</v>
      </c>
      <c r="G171" s="46"/>
      <c r="H171" s="46"/>
    </row>
    <row r="172" spans="1:8" s="6" customFormat="1" ht="25.5" customHeight="1">
      <c r="A172" s="66">
        <v>57</v>
      </c>
      <c r="B172" s="67" t="s">
        <v>233</v>
      </c>
      <c r="C172" s="67" t="s">
        <v>234</v>
      </c>
      <c r="D172" s="67" t="s">
        <v>235</v>
      </c>
      <c r="E172" s="67" t="s">
        <v>49</v>
      </c>
      <c r="F172" s="68">
        <v>148</v>
      </c>
      <c r="G172" s="69">
        <v>0</v>
      </c>
      <c r="H172" s="32">
        <f>F172*G172</f>
        <v>0</v>
      </c>
    </row>
    <row r="173" spans="1:8" s="6" customFormat="1" ht="13.5" customHeight="1">
      <c r="A173" s="43"/>
      <c r="B173" s="44"/>
      <c r="C173" s="44"/>
      <c r="D173" s="44" t="s">
        <v>236</v>
      </c>
      <c r="E173" s="44"/>
      <c r="F173" s="45">
        <v>148</v>
      </c>
      <c r="G173" s="46"/>
      <c r="H173" s="46"/>
    </row>
    <row r="174" spans="1:8" s="6" customFormat="1" ht="28.5" customHeight="1">
      <c r="A174" s="41"/>
      <c r="B174" s="26"/>
      <c r="C174" s="26" t="s">
        <v>19</v>
      </c>
      <c r="D174" s="26" t="s">
        <v>237</v>
      </c>
      <c r="E174" s="26"/>
      <c r="F174" s="27"/>
      <c r="G174" s="28"/>
      <c r="H174" s="28">
        <f>H175</f>
        <v>0</v>
      </c>
    </row>
    <row r="175" spans="1:8" s="6" customFormat="1" ht="24" customHeight="1">
      <c r="A175" s="42">
        <v>58</v>
      </c>
      <c r="B175" s="30" t="s">
        <v>194</v>
      </c>
      <c r="C175" s="30" t="s">
        <v>238</v>
      </c>
      <c r="D175" s="30" t="s">
        <v>239</v>
      </c>
      <c r="E175" s="30" t="s">
        <v>46</v>
      </c>
      <c r="F175" s="31">
        <v>370.92</v>
      </c>
      <c r="G175" s="32">
        <v>0</v>
      </c>
      <c r="H175" s="32">
        <f>F175*G175</f>
        <v>0</v>
      </c>
    </row>
    <row r="176" spans="1:8" s="6" customFormat="1" ht="25.5" customHeight="1">
      <c r="A176" s="47"/>
      <c r="B176" s="48"/>
      <c r="C176" s="48"/>
      <c r="D176" s="48" t="s">
        <v>240</v>
      </c>
      <c r="E176" s="48"/>
      <c r="F176" s="50">
        <v>150</v>
      </c>
      <c r="G176" s="51"/>
      <c r="H176" s="51"/>
    </row>
    <row r="177" spans="1:8" s="6" customFormat="1" ht="13.5" customHeight="1">
      <c r="A177" s="43"/>
      <c r="B177" s="44"/>
      <c r="C177" s="44"/>
      <c r="D177" s="44" t="s">
        <v>241</v>
      </c>
      <c r="E177" s="44"/>
      <c r="F177" s="45">
        <v>220.92</v>
      </c>
      <c r="G177" s="46"/>
      <c r="H177" s="46"/>
    </row>
    <row r="178" spans="1:8" s="6" customFormat="1" ht="13.5" customHeight="1">
      <c r="A178" s="43"/>
      <c r="B178" s="44"/>
      <c r="C178" s="44"/>
      <c r="D178" s="70" t="s">
        <v>78</v>
      </c>
      <c r="E178" s="44"/>
      <c r="F178" s="71">
        <v>370.92</v>
      </c>
      <c r="G178" s="72"/>
      <c r="H178" s="46"/>
    </row>
    <row r="179" spans="1:8" s="6" customFormat="1" ht="28.5" customHeight="1">
      <c r="A179" s="41"/>
      <c r="B179" s="26"/>
      <c r="C179" s="26" t="s">
        <v>242</v>
      </c>
      <c r="D179" s="26" t="s">
        <v>243</v>
      </c>
      <c r="E179" s="26"/>
      <c r="F179" s="27"/>
      <c r="G179" s="28"/>
      <c r="H179" s="28">
        <f>SUM(H180:H195)</f>
        <v>0</v>
      </c>
    </row>
    <row r="180" spans="1:8" s="6" customFormat="1" ht="24" customHeight="1">
      <c r="A180" s="42">
        <v>59</v>
      </c>
      <c r="B180" s="30" t="s">
        <v>61</v>
      </c>
      <c r="C180" s="30" t="s">
        <v>244</v>
      </c>
      <c r="D180" s="30" t="s">
        <v>245</v>
      </c>
      <c r="E180" s="30" t="s">
        <v>46</v>
      </c>
      <c r="F180" s="31">
        <v>872</v>
      </c>
      <c r="G180" s="32">
        <v>0</v>
      </c>
      <c r="H180" s="32">
        <f>F180*G180</f>
        <v>0</v>
      </c>
    </row>
    <row r="181" spans="1:8" s="6" customFormat="1" ht="13.5" customHeight="1">
      <c r="A181" s="43"/>
      <c r="B181" s="44"/>
      <c r="C181" s="44"/>
      <c r="D181" s="44" t="s">
        <v>138</v>
      </c>
      <c r="E181" s="44"/>
      <c r="F181" s="45">
        <v>64</v>
      </c>
      <c r="G181" s="46"/>
      <c r="H181" s="46"/>
    </row>
    <row r="182" spans="1:8" s="6" customFormat="1" ht="13.5" customHeight="1">
      <c r="A182" s="43"/>
      <c r="B182" s="44"/>
      <c r="C182" s="44"/>
      <c r="D182" s="44" t="s">
        <v>246</v>
      </c>
      <c r="E182" s="44"/>
      <c r="F182" s="45">
        <v>44</v>
      </c>
      <c r="G182" s="46"/>
      <c r="H182" s="46"/>
    </row>
    <row r="183" spans="1:8" s="6" customFormat="1" ht="13.5" customHeight="1">
      <c r="A183" s="43"/>
      <c r="B183" s="44"/>
      <c r="C183" s="44"/>
      <c r="D183" s="44" t="s">
        <v>247</v>
      </c>
      <c r="E183" s="44"/>
      <c r="F183" s="45">
        <v>64</v>
      </c>
      <c r="G183" s="46"/>
      <c r="H183" s="46"/>
    </row>
    <row r="184" spans="1:8" s="6" customFormat="1" ht="13.5" customHeight="1">
      <c r="A184" s="43"/>
      <c r="B184" s="44"/>
      <c r="C184" s="44"/>
      <c r="D184" s="44" t="s">
        <v>141</v>
      </c>
      <c r="E184" s="44"/>
      <c r="F184" s="45">
        <v>32</v>
      </c>
      <c r="G184" s="46"/>
      <c r="H184" s="46"/>
    </row>
    <row r="185" spans="1:8" s="6" customFormat="1" ht="13.5" customHeight="1">
      <c r="A185" s="43"/>
      <c r="B185" s="44"/>
      <c r="C185" s="44"/>
      <c r="D185" s="44" t="s">
        <v>142</v>
      </c>
      <c r="E185" s="44"/>
      <c r="F185" s="45">
        <v>100</v>
      </c>
      <c r="G185" s="46"/>
      <c r="H185" s="46"/>
    </row>
    <row r="186" spans="1:8" s="6" customFormat="1" ht="13.5" customHeight="1">
      <c r="A186" s="43"/>
      <c r="B186" s="44"/>
      <c r="C186" s="44"/>
      <c r="D186" s="44" t="s">
        <v>143</v>
      </c>
      <c r="E186" s="44"/>
      <c r="F186" s="45">
        <v>156</v>
      </c>
      <c r="G186" s="46"/>
      <c r="H186" s="46"/>
    </row>
    <row r="187" spans="1:8" s="6" customFormat="1" ht="13.5" customHeight="1">
      <c r="A187" s="43"/>
      <c r="B187" s="44"/>
      <c r="C187" s="44"/>
      <c r="D187" s="44" t="s">
        <v>144</v>
      </c>
      <c r="E187" s="44"/>
      <c r="F187" s="45">
        <v>96</v>
      </c>
      <c r="G187" s="46"/>
      <c r="H187" s="46"/>
    </row>
    <row r="188" spans="1:8" s="6" customFormat="1" ht="13.5" customHeight="1">
      <c r="A188" s="43"/>
      <c r="B188" s="44"/>
      <c r="C188" s="44"/>
      <c r="D188" s="44" t="s">
        <v>145</v>
      </c>
      <c r="E188" s="44"/>
      <c r="F188" s="45">
        <v>60</v>
      </c>
      <c r="G188" s="46"/>
      <c r="H188" s="46"/>
    </row>
    <row r="189" spans="1:8" s="6" customFormat="1" ht="13.5" customHeight="1">
      <c r="A189" s="43"/>
      <c r="B189" s="44"/>
      <c r="C189" s="44"/>
      <c r="D189" s="44" t="s">
        <v>146</v>
      </c>
      <c r="E189" s="44"/>
      <c r="F189" s="45">
        <v>136</v>
      </c>
      <c r="G189" s="46"/>
      <c r="H189" s="46"/>
    </row>
    <row r="190" spans="1:8" s="6" customFormat="1" ht="13.5" customHeight="1">
      <c r="A190" s="43"/>
      <c r="B190" s="44"/>
      <c r="C190" s="44"/>
      <c r="D190" s="44" t="s">
        <v>135</v>
      </c>
      <c r="E190" s="44"/>
      <c r="F190" s="45">
        <v>120</v>
      </c>
      <c r="G190" s="46"/>
      <c r="H190" s="46"/>
    </row>
    <row r="191" spans="1:8" s="6" customFormat="1" ht="13.5" customHeight="1">
      <c r="A191" s="52"/>
      <c r="B191" s="53"/>
      <c r="C191" s="53"/>
      <c r="D191" s="53" t="s">
        <v>78</v>
      </c>
      <c r="E191" s="53"/>
      <c r="F191" s="54">
        <v>872</v>
      </c>
      <c r="G191" s="55"/>
      <c r="H191" s="55"/>
    </row>
    <row r="192" spans="1:8" s="6" customFormat="1" ht="24" customHeight="1">
      <c r="A192" s="42">
        <v>60</v>
      </c>
      <c r="B192" s="30" t="s">
        <v>194</v>
      </c>
      <c r="C192" s="30" t="s">
        <v>248</v>
      </c>
      <c r="D192" s="30" t="s">
        <v>249</v>
      </c>
      <c r="E192" s="30" t="s">
        <v>46</v>
      </c>
      <c r="F192" s="31">
        <v>150</v>
      </c>
      <c r="G192" s="32">
        <v>0</v>
      </c>
      <c r="H192" s="32">
        <f>F192*G192</f>
        <v>0</v>
      </c>
    </row>
    <row r="193" spans="1:8" s="6" customFormat="1" ht="25.5" customHeight="1">
      <c r="A193" s="42">
        <v>61</v>
      </c>
      <c r="B193" s="30" t="s">
        <v>194</v>
      </c>
      <c r="C193" s="30" t="s">
        <v>250</v>
      </c>
      <c r="D193" s="30" t="s">
        <v>251</v>
      </c>
      <c r="E193" s="30" t="s">
        <v>46</v>
      </c>
      <c r="F193" s="31">
        <v>220.92</v>
      </c>
      <c r="G193" s="32">
        <v>0</v>
      </c>
      <c r="H193" s="32">
        <f>F193*G193</f>
        <v>0</v>
      </c>
    </row>
    <row r="194" spans="1:8" s="6" customFormat="1" ht="13.5" customHeight="1">
      <c r="A194" s="43"/>
      <c r="B194" s="44"/>
      <c r="C194" s="44"/>
      <c r="D194" s="44" t="s">
        <v>252</v>
      </c>
      <c r="E194" s="44"/>
      <c r="F194" s="45">
        <v>220.92</v>
      </c>
      <c r="G194" s="46"/>
      <c r="H194" s="46"/>
    </row>
    <row r="195" spans="1:8" s="6" customFormat="1" ht="13.5" customHeight="1">
      <c r="A195" s="42">
        <v>62</v>
      </c>
      <c r="B195" s="30" t="s">
        <v>253</v>
      </c>
      <c r="C195" s="30" t="s">
        <v>254</v>
      </c>
      <c r="D195" s="30" t="s">
        <v>255</v>
      </c>
      <c r="E195" s="30" t="s">
        <v>28</v>
      </c>
      <c r="F195" s="31">
        <v>1</v>
      </c>
      <c r="G195" s="32">
        <v>0</v>
      </c>
      <c r="H195" s="32">
        <f>F195*G195</f>
        <v>0</v>
      </c>
    </row>
    <row r="196" spans="1:8" s="6" customFormat="1" ht="28.5" customHeight="1">
      <c r="A196" s="41"/>
      <c r="B196" s="26"/>
      <c r="C196" s="26" t="s">
        <v>256</v>
      </c>
      <c r="D196" s="26" t="s">
        <v>257</v>
      </c>
      <c r="E196" s="26"/>
      <c r="F196" s="27"/>
      <c r="G196" s="28"/>
      <c r="H196" s="28">
        <f>SUM(H197:H199)</f>
        <v>0</v>
      </c>
    </row>
    <row r="197" spans="1:8" s="6" customFormat="1" ht="25.5" customHeight="1">
      <c r="A197" s="42">
        <v>63</v>
      </c>
      <c r="B197" s="30" t="s">
        <v>61</v>
      </c>
      <c r="C197" s="30" t="s">
        <v>258</v>
      </c>
      <c r="D197" s="30" t="s">
        <v>519</v>
      </c>
      <c r="E197" s="30" t="s">
        <v>132</v>
      </c>
      <c r="F197" s="31">
        <v>277.5</v>
      </c>
      <c r="G197" s="32">
        <v>0</v>
      </c>
      <c r="H197" s="32">
        <f>F197*G197</f>
        <v>0</v>
      </c>
    </row>
    <row r="198" spans="1:8" s="6" customFormat="1" ht="13.5" customHeight="1">
      <c r="A198" s="43"/>
      <c r="B198" s="44"/>
      <c r="C198" s="44"/>
      <c r="D198" s="44" t="s">
        <v>259</v>
      </c>
      <c r="E198" s="44"/>
      <c r="F198" s="45">
        <v>8047.5</v>
      </c>
      <c r="G198" s="46"/>
      <c r="H198" s="46"/>
    </row>
    <row r="199" spans="1:8" s="6" customFormat="1" ht="24" customHeight="1">
      <c r="A199" s="42">
        <v>64</v>
      </c>
      <c r="B199" s="30" t="s">
        <v>194</v>
      </c>
      <c r="C199" s="30" t="s">
        <v>260</v>
      </c>
      <c r="D199" s="30" t="s">
        <v>520</v>
      </c>
      <c r="E199" s="30" t="s">
        <v>132</v>
      </c>
      <c r="F199" s="31">
        <v>5.08</v>
      </c>
      <c r="G199" s="32">
        <v>0</v>
      </c>
      <c r="H199" s="32">
        <f>F199*G199</f>
        <v>0</v>
      </c>
    </row>
    <row r="200" spans="1:8" s="6" customFormat="1" ht="13.5" customHeight="1">
      <c r="A200" s="43"/>
      <c r="B200" s="44"/>
      <c r="C200" s="44"/>
      <c r="D200" s="44" t="s">
        <v>261</v>
      </c>
      <c r="E200" s="44"/>
      <c r="F200" s="45">
        <v>147.32</v>
      </c>
      <c r="G200" s="46"/>
      <c r="H200" s="46"/>
    </row>
    <row r="201" spans="1:8" s="6" customFormat="1" ht="28.5" customHeight="1">
      <c r="A201" s="41"/>
      <c r="B201" s="26"/>
      <c r="C201" s="26" t="s">
        <v>262</v>
      </c>
      <c r="D201" s="26" t="s">
        <v>263</v>
      </c>
      <c r="E201" s="26"/>
      <c r="F201" s="27"/>
      <c r="G201" s="28"/>
      <c r="H201" s="28">
        <f>H202</f>
        <v>0</v>
      </c>
    </row>
    <row r="202" spans="1:8" s="6" customFormat="1" ht="13.5" customHeight="1">
      <c r="A202" s="42">
        <v>65</v>
      </c>
      <c r="B202" s="30" t="s">
        <v>194</v>
      </c>
      <c r="C202" s="30" t="s">
        <v>264</v>
      </c>
      <c r="D202" s="30" t="s">
        <v>265</v>
      </c>
      <c r="E202" s="30" t="s">
        <v>132</v>
      </c>
      <c r="F202" s="31">
        <v>3182.31</v>
      </c>
      <c r="G202" s="32">
        <v>0</v>
      </c>
      <c r="H202" s="32">
        <f>F202*G202</f>
        <v>0</v>
      </c>
    </row>
    <row r="203" spans="1:8" s="6" customFormat="1" ht="30.75" customHeight="1">
      <c r="A203" s="73"/>
      <c r="B203" s="34"/>
      <c r="C203" s="34"/>
      <c r="D203" s="34"/>
      <c r="E203" s="34"/>
      <c r="F203" s="35"/>
      <c r="G203" s="36"/>
      <c r="H203" s="36"/>
    </row>
  </sheetData>
  <sheetProtection/>
  <mergeCells count="4">
    <mergeCell ref="A1:H1"/>
    <mergeCell ref="C8:D8"/>
    <mergeCell ref="C7:D7"/>
    <mergeCell ref="C6:D6"/>
  </mergeCells>
  <printOptions horizontalCentered="1"/>
  <pageMargins left="0.3937007874015748" right="0.3937007874015748" top="0.7874015748031497" bottom="0.7874015748031497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zoomScalePageLayoutView="0" workbookViewId="0" topLeftCell="A88">
      <selection activeCell="H137" sqref="H137"/>
    </sheetView>
  </sheetViews>
  <sheetFormatPr defaultColWidth="10.5" defaultRowHeight="12" customHeight="1"/>
  <cols>
    <col min="1" max="1" width="7" style="74" customWidth="1"/>
    <col min="2" max="2" width="8.66015625" style="3" customWidth="1"/>
    <col min="3" max="3" width="11.6601562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21.16015625" style="5" customWidth="1"/>
    <col min="9" max="9" width="10.5" style="1" customWidth="1"/>
    <col min="10" max="10" width="16.16015625" style="1" customWidth="1"/>
    <col min="11" max="16384" width="10.5" style="1" customWidth="1"/>
  </cols>
  <sheetData>
    <row r="1" spans="1:8" s="6" customFormat="1" ht="27.75" customHeight="1">
      <c r="A1" s="111" t="s">
        <v>504</v>
      </c>
      <c r="B1" s="111"/>
      <c r="C1" s="111"/>
      <c r="D1" s="111"/>
      <c r="E1" s="111"/>
      <c r="F1" s="111"/>
      <c r="G1" s="111"/>
      <c r="H1" s="111"/>
    </row>
    <row r="2" spans="1:8" s="6" customFormat="1" ht="12.75" customHeight="1">
      <c r="A2" s="7" t="s">
        <v>502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268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 t="s">
        <v>38</v>
      </c>
      <c r="H4" s="7"/>
    </row>
    <row r="5" spans="1:8" s="6" customFormat="1" ht="6.75" customHeight="1">
      <c r="A5" s="37"/>
      <c r="B5" s="38"/>
      <c r="C5" s="11"/>
      <c r="D5" s="38"/>
      <c r="E5" s="38"/>
      <c r="F5" s="12"/>
      <c r="G5" s="13"/>
      <c r="H5" s="13"/>
    </row>
    <row r="6" spans="1:8" s="6" customFormat="1" ht="12.75" customHeight="1">
      <c r="A6" s="15" t="s">
        <v>1</v>
      </c>
      <c r="B6" s="15"/>
      <c r="C6" s="113" t="s">
        <v>505</v>
      </c>
      <c r="D6" s="113"/>
      <c r="E6" s="15"/>
      <c r="F6" s="15"/>
      <c r="G6" s="15" t="s">
        <v>37</v>
      </c>
      <c r="H6" s="15"/>
    </row>
    <row r="7" spans="1:8" s="6" customFormat="1" ht="13.5" customHeight="1">
      <c r="A7" s="15" t="s">
        <v>2</v>
      </c>
      <c r="B7" s="15"/>
      <c r="C7" s="113"/>
      <c r="D7" s="113"/>
      <c r="E7" s="15"/>
      <c r="F7" s="15"/>
      <c r="G7" s="15" t="s">
        <v>3</v>
      </c>
      <c r="H7" s="15"/>
    </row>
    <row r="8" spans="1:8" s="6" customFormat="1" ht="13.5" customHeight="1">
      <c r="A8" s="15" t="s">
        <v>4</v>
      </c>
      <c r="B8" s="16"/>
      <c r="C8" s="112" t="s">
        <v>506</v>
      </c>
      <c r="D8" s="112"/>
      <c r="E8" s="16"/>
      <c r="F8" s="17"/>
      <c r="G8" s="15" t="s">
        <v>5</v>
      </c>
      <c r="H8" s="18"/>
    </row>
    <row r="9" spans="1:8" s="6" customFormat="1" ht="6" customHeight="1" thickBot="1">
      <c r="A9" s="19"/>
      <c r="B9" s="19"/>
      <c r="C9" s="19"/>
      <c r="D9" s="19"/>
      <c r="E9" s="19"/>
      <c r="F9" s="19"/>
      <c r="G9" s="19"/>
      <c r="H9" s="19"/>
    </row>
    <row r="10" spans="1:8" s="6" customFormat="1" ht="25.5" customHeight="1" thickBot="1">
      <c r="A10" s="39" t="s">
        <v>6</v>
      </c>
      <c r="B10" s="39" t="s">
        <v>40</v>
      </c>
      <c r="C10" s="39" t="s">
        <v>7</v>
      </c>
      <c r="D10" s="39" t="s">
        <v>8</v>
      </c>
      <c r="E10" s="39" t="s">
        <v>9</v>
      </c>
      <c r="F10" s="39" t="s">
        <v>10</v>
      </c>
      <c r="G10" s="39" t="s">
        <v>11</v>
      </c>
      <c r="H10" s="39" t="s">
        <v>12</v>
      </c>
    </row>
    <row r="11" spans="1:8" s="6" customFormat="1" ht="12.75" customHeight="1" hidden="1">
      <c r="A11" s="39" t="s">
        <v>14</v>
      </c>
      <c r="B11" s="39" t="s">
        <v>15</v>
      </c>
      <c r="C11" s="39" t="s">
        <v>16</v>
      </c>
      <c r="D11" s="39" t="s">
        <v>17</v>
      </c>
      <c r="E11" s="39" t="s">
        <v>18</v>
      </c>
      <c r="F11" s="39" t="s">
        <v>19</v>
      </c>
      <c r="G11" s="39" t="s">
        <v>20</v>
      </c>
      <c r="H11" s="39" t="s">
        <v>21</v>
      </c>
    </row>
    <row r="12" spans="1:8" s="6" customFormat="1" ht="4.5" customHeight="1">
      <c r="A12" s="19"/>
      <c r="B12" s="19"/>
      <c r="C12" s="19"/>
      <c r="D12" s="19"/>
      <c r="E12" s="19"/>
      <c r="F12" s="19"/>
      <c r="G12" s="19"/>
      <c r="H12" s="19"/>
    </row>
    <row r="13" spans="1:10" s="6" customFormat="1" ht="30.75" customHeight="1">
      <c r="A13" s="40"/>
      <c r="B13" s="22"/>
      <c r="C13" s="22" t="s">
        <v>22</v>
      </c>
      <c r="D13" s="22" t="s">
        <v>41</v>
      </c>
      <c r="E13" s="22"/>
      <c r="F13" s="23"/>
      <c r="G13" s="24"/>
      <c r="H13" s="24">
        <f>H14+H49+H90+H95+H98+H104+H109+H136+H143</f>
        <v>0</v>
      </c>
      <c r="J13" s="24"/>
    </row>
    <row r="14" spans="1:8" s="6" customFormat="1" ht="28.5" customHeight="1">
      <c r="A14" s="41"/>
      <c r="B14" s="26"/>
      <c r="C14" s="26" t="s">
        <v>14</v>
      </c>
      <c r="D14" s="26" t="s">
        <v>42</v>
      </c>
      <c r="E14" s="26"/>
      <c r="F14" s="27"/>
      <c r="G14" s="28"/>
      <c r="H14" s="28">
        <f>SUM(H15:H47)</f>
        <v>0</v>
      </c>
    </row>
    <row r="15" spans="1:8" s="6" customFormat="1" ht="24" customHeight="1">
      <c r="A15" s="42">
        <v>1</v>
      </c>
      <c r="B15" s="30" t="s">
        <v>61</v>
      </c>
      <c r="C15" s="30" t="s">
        <v>269</v>
      </c>
      <c r="D15" s="30" t="s">
        <v>270</v>
      </c>
      <c r="E15" s="30" t="s">
        <v>46</v>
      </c>
      <c r="F15" s="31">
        <v>62.7</v>
      </c>
      <c r="G15" s="32">
        <v>0</v>
      </c>
      <c r="H15" s="32">
        <f>F15*G15</f>
        <v>0</v>
      </c>
    </row>
    <row r="16" spans="1:8" s="6" customFormat="1" ht="13.5" customHeight="1">
      <c r="A16" s="43"/>
      <c r="B16" s="44"/>
      <c r="C16" s="44"/>
      <c r="D16" s="44" t="s">
        <v>271</v>
      </c>
      <c r="E16" s="44"/>
      <c r="F16" s="45">
        <v>62.7</v>
      </c>
      <c r="G16" s="46"/>
      <c r="H16" s="46"/>
    </row>
    <row r="17" spans="1:8" s="6" customFormat="1" ht="24" customHeight="1">
      <c r="A17" s="42">
        <v>2</v>
      </c>
      <c r="B17" s="30" t="s">
        <v>43</v>
      </c>
      <c r="C17" s="30" t="s">
        <v>272</v>
      </c>
      <c r="D17" s="30" t="s">
        <v>273</v>
      </c>
      <c r="E17" s="30" t="s">
        <v>81</v>
      </c>
      <c r="F17" s="31">
        <v>94.6</v>
      </c>
      <c r="G17" s="32">
        <v>0</v>
      </c>
      <c r="H17" s="32">
        <f>F17*G17</f>
        <v>0</v>
      </c>
    </row>
    <row r="18" spans="1:8" s="6" customFormat="1" ht="13.5" customHeight="1">
      <c r="A18" s="43"/>
      <c r="B18" s="44"/>
      <c r="C18" s="44"/>
      <c r="D18" s="44" t="s">
        <v>274</v>
      </c>
      <c r="E18" s="44"/>
      <c r="F18" s="45">
        <v>94.6</v>
      </c>
      <c r="G18" s="46"/>
      <c r="H18" s="46"/>
    </row>
    <row r="19" spans="1:8" s="6" customFormat="1" ht="24" customHeight="1">
      <c r="A19" s="42">
        <v>3</v>
      </c>
      <c r="B19" s="30" t="s">
        <v>43</v>
      </c>
      <c r="C19" s="30" t="s">
        <v>103</v>
      </c>
      <c r="D19" s="30" t="s">
        <v>104</v>
      </c>
      <c r="E19" s="30" t="s">
        <v>81</v>
      </c>
      <c r="F19" s="31">
        <v>94.6</v>
      </c>
      <c r="G19" s="32">
        <v>0</v>
      </c>
      <c r="H19" s="32">
        <f>F19*G19</f>
        <v>0</v>
      </c>
    </row>
    <row r="20" spans="1:8" s="6" customFormat="1" ht="13.5" customHeight="1">
      <c r="A20" s="43"/>
      <c r="B20" s="44"/>
      <c r="C20" s="44"/>
      <c r="D20" s="44" t="s">
        <v>274</v>
      </c>
      <c r="E20" s="44"/>
      <c r="F20" s="45">
        <v>94.6</v>
      </c>
      <c r="G20" s="46"/>
      <c r="H20" s="46"/>
    </row>
    <row r="21" spans="1:10" s="6" customFormat="1" ht="24" customHeight="1">
      <c r="A21" s="42">
        <v>4</v>
      </c>
      <c r="B21" s="30" t="s">
        <v>43</v>
      </c>
      <c r="C21" s="30" t="s">
        <v>275</v>
      </c>
      <c r="D21" s="30" t="s">
        <v>276</v>
      </c>
      <c r="E21" s="30" t="s">
        <v>81</v>
      </c>
      <c r="F21" s="31">
        <v>114</v>
      </c>
      <c r="G21" s="32">
        <v>0</v>
      </c>
      <c r="H21" s="32">
        <f>F21*G21</f>
        <v>0</v>
      </c>
      <c r="J21" s="110"/>
    </row>
    <row r="22" spans="1:8" s="6" customFormat="1" ht="13.5" customHeight="1">
      <c r="A22" s="43"/>
      <c r="B22" s="44"/>
      <c r="C22" s="44"/>
      <c r="D22" s="44" t="s">
        <v>277</v>
      </c>
      <c r="E22" s="44"/>
      <c r="F22" s="45">
        <v>114</v>
      </c>
      <c r="G22" s="46"/>
      <c r="H22" s="46"/>
    </row>
    <row r="23" spans="1:8" s="6" customFormat="1" ht="24" customHeight="1">
      <c r="A23" s="42">
        <v>5</v>
      </c>
      <c r="B23" s="30" t="s">
        <v>43</v>
      </c>
      <c r="C23" s="30" t="s">
        <v>278</v>
      </c>
      <c r="D23" s="30" t="s">
        <v>279</v>
      </c>
      <c r="E23" s="30" t="s">
        <v>81</v>
      </c>
      <c r="F23" s="31">
        <v>114</v>
      </c>
      <c r="G23" s="32">
        <v>0</v>
      </c>
      <c r="H23" s="32">
        <f>F23*G23</f>
        <v>0</v>
      </c>
    </row>
    <row r="24" spans="1:8" s="6" customFormat="1" ht="13.5" customHeight="1">
      <c r="A24" s="43"/>
      <c r="B24" s="44"/>
      <c r="C24" s="44"/>
      <c r="D24" s="44" t="s">
        <v>277</v>
      </c>
      <c r="E24" s="44"/>
      <c r="F24" s="45">
        <v>114</v>
      </c>
      <c r="G24" s="46"/>
      <c r="H24" s="46"/>
    </row>
    <row r="25" spans="1:8" s="6" customFormat="1" ht="13.5" customHeight="1">
      <c r="A25" s="42">
        <v>6</v>
      </c>
      <c r="B25" s="30" t="s">
        <v>105</v>
      </c>
      <c r="C25" s="30" t="s">
        <v>106</v>
      </c>
      <c r="D25" s="30" t="s">
        <v>107</v>
      </c>
      <c r="E25" s="30" t="s">
        <v>46</v>
      </c>
      <c r="F25" s="31">
        <v>231.36</v>
      </c>
      <c r="G25" s="32">
        <v>0</v>
      </c>
      <c r="H25" s="32">
        <f>F25*G25</f>
        <v>0</v>
      </c>
    </row>
    <row r="26" spans="1:8" s="6" customFormat="1" ht="13.5" customHeight="1">
      <c r="A26" s="43"/>
      <c r="B26" s="44"/>
      <c r="C26" s="44"/>
      <c r="D26" s="44" t="s">
        <v>280</v>
      </c>
      <c r="E26" s="44"/>
      <c r="F26" s="45">
        <v>42.5</v>
      </c>
      <c r="G26" s="46"/>
      <c r="H26" s="46"/>
    </row>
    <row r="27" spans="1:8" s="6" customFormat="1" ht="13.5" customHeight="1">
      <c r="A27" s="43"/>
      <c r="B27" s="44"/>
      <c r="C27" s="44"/>
      <c r="D27" s="44" t="s">
        <v>281</v>
      </c>
      <c r="E27" s="44"/>
      <c r="F27" s="45">
        <v>188.86</v>
      </c>
      <c r="G27" s="46"/>
      <c r="H27" s="46"/>
    </row>
    <row r="28" spans="1:8" s="6" customFormat="1" ht="13.5" customHeight="1">
      <c r="A28" s="52"/>
      <c r="B28" s="53"/>
      <c r="C28" s="53"/>
      <c r="D28" s="53" t="s">
        <v>78</v>
      </c>
      <c r="E28" s="53"/>
      <c r="F28" s="54">
        <v>231.36</v>
      </c>
      <c r="G28" s="55"/>
      <c r="H28" s="55"/>
    </row>
    <row r="29" spans="1:8" s="6" customFormat="1" ht="24" customHeight="1">
      <c r="A29" s="42">
        <v>7</v>
      </c>
      <c r="B29" s="30" t="s">
        <v>43</v>
      </c>
      <c r="C29" s="30" t="s">
        <v>121</v>
      </c>
      <c r="D29" s="30" t="s">
        <v>521</v>
      </c>
      <c r="E29" s="30" t="s">
        <v>81</v>
      </c>
      <c r="F29" s="31">
        <v>69.98</v>
      </c>
      <c r="G29" s="32">
        <v>0</v>
      </c>
      <c r="H29" s="32">
        <f>F29*G29</f>
        <v>0</v>
      </c>
    </row>
    <row r="30" spans="1:8" s="6" customFormat="1" ht="13.5" customHeight="1">
      <c r="A30" s="43"/>
      <c r="B30" s="44"/>
      <c r="C30" s="44"/>
      <c r="D30" s="44" t="s">
        <v>282</v>
      </c>
      <c r="E30" s="44"/>
      <c r="F30" s="45">
        <v>69.98</v>
      </c>
      <c r="G30" s="46"/>
      <c r="H30" s="46"/>
    </row>
    <row r="31" spans="1:8" s="6" customFormat="1" ht="13.5" customHeight="1">
      <c r="A31" s="43"/>
      <c r="B31" s="44"/>
      <c r="C31" s="44"/>
      <c r="D31" s="44" t="s">
        <v>283</v>
      </c>
      <c r="E31" s="44"/>
      <c r="F31" s="45">
        <v>1399.6</v>
      </c>
      <c r="G31" s="46"/>
      <c r="H31" s="46"/>
    </row>
    <row r="32" spans="1:8" s="6" customFormat="1" ht="24" customHeight="1">
      <c r="A32" s="42">
        <v>8</v>
      </c>
      <c r="B32" s="30" t="s">
        <v>43</v>
      </c>
      <c r="C32" s="30" t="s">
        <v>284</v>
      </c>
      <c r="D32" s="30" t="s">
        <v>285</v>
      </c>
      <c r="E32" s="30" t="s">
        <v>81</v>
      </c>
      <c r="F32" s="31">
        <v>138.62</v>
      </c>
      <c r="G32" s="32">
        <v>0</v>
      </c>
      <c r="H32" s="32">
        <f>F32*G32</f>
        <v>0</v>
      </c>
    </row>
    <row r="33" spans="1:8" s="6" customFormat="1" ht="13.5" customHeight="1">
      <c r="A33" s="43"/>
      <c r="B33" s="44"/>
      <c r="C33" s="44"/>
      <c r="D33" s="44" t="s">
        <v>286</v>
      </c>
      <c r="E33" s="44"/>
      <c r="F33" s="45">
        <v>66.8</v>
      </c>
      <c r="G33" s="46"/>
      <c r="H33" s="46"/>
    </row>
    <row r="34" spans="1:8" s="6" customFormat="1" ht="25.5" customHeight="1">
      <c r="A34" s="43"/>
      <c r="B34" s="44"/>
      <c r="C34" s="44"/>
      <c r="D34" s="44" t="s">
        <v>287</v>
      </c>
      <c r="E34" s="44"/>
      <c r="F34" s="45">
        <v>71.82</v>
      </c>
      <c r="G34" s="46"/>
      <c r="H34" s="46"/>
    </row>
    <row r="35" spans="1:8" s="6" customFormat="1" ht="13.5" customHeight="1">
      <c r="A35" s="52"/>
      <c r="B35" s="53"/>
      <c r="C35" s="53"/>
      <c r="D35" s="53" t="s">
        <v>78</v>
      </c>
      <c r="E35" s="53"/>
      <c r="F35" s="54">
        <v>138.62</v>
      </c>
      <c r="G35" s="55"/>
      <c r="H35" s="55"/>
    </row>
    <row r="36" spans="1:8" s="6" customFormat="1" ht="13.5" customHeight="1">
      <c r="A36" s="42">
        <v>9</v>
      </c>
      <c r="B36" s="30" t="s">
        <v>43</v>
      </c>
      <c r="C36" s="30" t="s">
        <v>131</v>
      </c>
      <c r="D36" s="30" t="s">
        <v>522</v>
      </c>
      <c r="E36" s="30" t="s">
        <v>81</v>
      </c>
      <c r="F36" s="31">
        <v>349.889</v>
      </c>
      <c r="G36" s="32">
        <v>0</v>
      </c>
      <c r="H36" s="32">
        <f>F36*G36</f>
        <v>0</v>
      </c>
    </row>
    <row r="37" spans="1:8" s="6" customFormat="1" ht="13.5" customHeight="1">
      <c r="A37" s="43"/>
      <c r="B37" s="44"/>
      <c r="C37" s="44"/>
      <c r="D37" s="44" t="s">
        <v>288</v>
      </c>
      <c r="E37" s="44"/>
      <c r="F37" s="45">
        <v>69.98</v>
      </c>
      <c r="G37" s="46"/>
      <c r="H37" s="46"/>
    </row>
    <row r="38" spans="1:8" s="6" customFormat="1" ht="25.5" customHeight="1">
      <c r="A38" s="43"/>
      <c r="B38" s="44"/>
      <c r="C38" s="44"/>
      <c r="D38" s="44" t="s">
        <v>289</v>
      </c>
      <c r="E38" s="44"/>
      <c r="F38" s="45">
        <v>238.83</v>
      </c>
      <c r="G38" s="46"/>
      <c r="H38" s="46"/>
    </row>
    <row r="39" spans="1:8" s="6" customFormat="1" ht="13.5" customHeight="1">
      <c r="A39" s="43"/>
      <c r="B39" s="44"/>
      <c r="C39" s="44"/>
      <c r="D39" s="44" t="s">
        <v>290</v>
      </c>
      <c r="E39" s="44"/>
      <c r="F39" s="45">
        <v>26.8</v>
      </c>
      <c r="G39" s="46"/>
      <c r="H39" s="46"/>
    </row>
    <row r="40" spans="1:8" s="6" customFormat="1" ht="13.5" customHeight="1">
      <c r="A40" s="43"/>
      <c r="B40" s="44"/>
      <c r="C40" s="44"/>
      <c r="D40" s="44" t="s">
        <v>291</v>
      </c>
      <c r="E40" s="44"/>
      <c r="F40" s="45">
        <v>4.43</v>
      </c>
      <c r="G40" s="46"/>
      <c r="H40" s="46"/>
    </row>
    <row r="41" spans="1:8" s="6" customFormat="1" ht="13.5" customHeight="1">
      <c r="A41" s="43"/>
      <c r="B41" s="44"/>
      <c r="C41" s="44"/>
      <c r="D41" s="44" t="s">
        <v>292</v>
      </c>
      <c r="E41" s="44"/>
      <c r="F41" s="45">
        <v>9.849</v>
      </c>
      <c r="G41" s="46"/>
      <c r="H41" s="46"/>
    </row>
    <row r="42" spans="1:8" s="6" customFormat="1" ht="13.5" customHeight="1">
      <c r="A42" s="52"/>
      <c r="B42" s="53"/>
      <c r="C42" s="53"/>
      <c r="D42" s="53" t="s">
        <v>78</v>
      </c>
      <c r="E42" s="53"/>
      <c r="F42" s="54">
        <v>349.889</v>
      </c>
      <c r="G42" s="55"/>
      <c r="H42" s="55"/>
    </row>
    <row r="43" spans="1:8" s="6" customFormat="1" ht="13.5" customHeight="1">
      <c r="A43" s="42">
        <v>10</v>
      </c>
      <c r="B43" s="30" t="s">
        <v>43</v>
      </c>
      <c r="C43" s="30" t="s">
        <v>293</v>
      </c>
      <c r="D43" s="30" t="s">
        <v>294</v>
      </c>
      <c r="E43" s="30" t="s">
        <v>81</v>
      </c>
      <c r="F43" s="31">
        <v>3.5</v>
      </c>
      <c r="G43" s="32">
        <v>0</v>
      </c>
      <c r="H43" s="32">
        <f>F43*G43</f>
        <v>0</v>
      </c>
    </row>
    <row r="44" spans="1:8" s="6" customFormat="1" ht="13.5" customHeight="1">
      <c r="A44" s="43"/>
      <c r="B44" s="44"/>
      <c r="C44" s="44"/>
      <c r="D44" s="44" t="s">
        <v>295</v>
      </c>
      <c r="E44" s="44"/>
      <c r="F44" s="45">
        <v>1</v>
      </c>
      <c r="G44" s="46"/>
      <c r="H44" s="46"/>
    </row>
    <row r="45" spans="1:8" s="6" customFormat="1" ht="13.5" customHeight="1">
      <c r="A45" s="43"/>
      <c r="B45" s="44"/>
      <c r="C45" s="44"/>
      <c r="D45" s="44" t="s">
        <v>296</v>
      </c>
      <c r="E45" s="44"/>
      <c r="F45" s="45">
        <v>2.5</v>
      </c>
      <c r="G45" s="46"/>
      <c r="H45" s="46"/>
    </row>
    <row r="46" spans="1:8" s="6" customFormat="1" ht="13.5" customHeight="1">
      <c r="A46" s="52"/>
      <c r="B46" s="53"/>
      <c r="C46" s="53"/>
      <c r="D46" s="53" t="s">
        <v>78</v>
      </c>
      <c r="E46" s="53"/>
      <c r="F46" s="54">
        <v>3.5</v>
      </c>
      <c r="G46" s="55"/>
      <c r="H46" s="55"/>
    </row>
    <row r="47" spans="1:8" s="6" customFormat="1" ht="13.5" customHeight="1">
      <c r="A47" s="66">
        <v>11</v>
      </c>
      <c r="B47" s="67" t="s">
        <v>199</v>
      </c>
      <c r="C47" s="67" t="s">
        <v>297</v>
      </c>
      <c r="D47" s="67" t="s">
        <v>298</v>
      </c>
      <c r="E47" s="67" t="s">
        <v>132</v>
      </c>
      <c r="F47" s="68">
        <v>7</v>
      </c>
      <c r="G47" s="69">
        <v>0</v>
      </c>
      <c r="H47" s="32">
        <f>F47*G47</f>
        <v>0</v>
      </c>
    </row>
    <row r="48" spans="1:8" s="6" customFormat="1" ht="13.5" customHeight="1">
      <c r="A48" s="52"/>
      <c r="B48" s="53"/>
      <c r="C48" s="53"/>
      <c r="D48" s="53" t="s">
        <v>299</v>
      </c>
      <c r="E48" s="53"/>
      <c r="F48" s="54">
        <v>7</v>
      </c>
      <c r="G48" s="55"/>
      <c r="H48" s="55"/>
    </row>
    <row r="49" spans="1:9" s="6" customFormat="1" ht="28.5" customHeight="1">
      <c r="A49" s="102"/>
      <c r="B49" s="103"/>
      <c r="C49" s="103" t="s">
        <v>16</v>
      </c>
      <c r="D49" s="103" t="s">
        <v>193</v>
      </c>
      <c r="E49" s="103"/>
      <c r="F49" s="104"/>
      <c r="G49" s="105"/>
      <c r="H49" s="105">
        <f>SUM(H50:H89)</f>
        <v>0</v>
      </c>
      <c r="I49" s="78"/>
    </row>
    <row r="50" spans="1:8" s="78" customFormat="1" ht="24" customHeight="1">
      <c r="A50" s="83">
        <v>12</v>
      </c>
      <c r="B50" s="84" t="s">
        <v>194</v>
      </c>
      <c r="C50" s="84" t="s">
        <v>300</v>
      </c>
      <c r="D50" s="84" t="s">
        <v>301</v>
      </c>
      <c r="E50" s="84" t="s">
        <v>81</v>
      </c>
      <c r="F50" s="85">
        <f>182.629-F51</f>
        <v>29.31099999999998</v>
      </c>
      <c r="G50" s="86">
        <v>0</v>
      </c>
      <c r="H50" s="86">
        <f>F50*G50</f>
        <v>0</v>
      </c>
    </row>
    <row r="51" spans="1:8" s="78" customFormat="1" ht="36" customHeight="1">
      <c r="A51" s="106">
        <v>13</v>
      </c>
      <c r="B51" s="84" t="s">
        <v>194</v>
      </c>
      <c r="C51" s="84" t="s">
        <v>300</v>
      </c>
      <c r="D51" s="84" t="s">
        <v>385</v>
      </c>
      <c r="E51" s="107" t="s">
        <v>81</v>
      </c>
      <c r="F51" s="108">
        <v>153.318</v>
      </c>
      <c r="G51" s="109">
        <v>0</v>
      </c>
      <c r="H51" s="109">
        <f>F51*G51</f>
        <v>0</v>
      </c>
    </row>
    <row r="52" spans="1:8" s="78" customFormat="1" ht="13.5" customHeight="1">
      <c r="A52" s="88"/>
      <c r="B52" s="89"/>
      <c r="C52" s="89"/>
      <c r="D52" s="90" t="s">
        <v>384</v>
      </c>
      <c r="E52" s="89"/>
      <c r="F52" s="91"/>
      <c r="G52" s="92"/>
      <c r="H52" s="93"/>
    </row>
    <row r="53" spans="1:8" s="78" customFormat="1" ht="13.5" customHeight="1">
      <c r="A53" s="94"/>
      <c r="B53" s="95"/>
      <c r="C53" s="95"/>
      <c r="D53" s="95" t="s">
        <v>302</v>
      </c>
      <c r="E53" s="95"/>
      <c r="F53" s="96">
        <v>12.25</v>
      </c>
      <c r="G53" s="97"/>
      <c r="H53" s="97"/>
    </row>
    <row r="54" spans="1:8" s="78" customFormat="1" ht="13.5" customHeight="1">
      <c r="A54" s="94"/>
      <c r="B54" s="95"/>
      <c r="C54" s="95"/>
      <c r="D54" s="95" t="s">
        <v>303</v>
      </c>
      <c r="E54" s="95"/>
      <c r="F54" s="96">
        <v>1.53</v>
      </c>
      <c r="G54" s="97"/>
      <c r="H54" s="97"/>
    </row>
    <row r="55" spans="1:8" s="78" customFormat="1" ht="13.5" customHeight="1">
      <c r="A55" s="94"/>
      <c r="B55" s="95"/>
      <c r="C55" s="95"/>
      <c r="D55" s="95" t="s">
        <v>304</v>
      </c>
      <c r="E55" s="95"/>
      <c r="F55" s="96">
        <v>84.48</v>
      </c>
      <c r="G55" s="97"/>
      <c r="H55" s="97"/>
    </row>
    <row r="56" spans="1:8" s="78" customFormat="1" ht="13.5" customHeight="1">
      <c r="A56" s="94"/>
      <c r="B56" s="95"/>
      <c r="C56" s="95"/>
      <c r="D56" s="95" t="s">
        <v>305</v>
      </c>
      <c r="E56" s="95"/>
      <c r="F56" s="96">
        <v>10.23</v>
      </c>
      <c r="G56" s="97"/>
      <c r="H56" s="97"/>
    </row>
    <row r="57" spans="1:8" s="78" customFormat="1" ht="13.5" customHeight="1">
      <c r="A57" s="94"/>
      <c r="B57" s="95"/>
      <c r="C57" s="95"/>
      <c r="D57" s="95" t="s">
        <v>306</v>
      </c>
      <c r="E57" s="95"/>
      <c r="F57" s="96">
        <v>5.31</v>
      </c>
      <c r="G57" s="97"/>
      <c r="H57" s="97"/>
    </row>
    <row r="58" spans="1:8" s="78" customFormat="1" ht="13.5" customHeight="1">
      <c r="A58" s="94"/>
      <c r="B58" s="95"/>
      <c r="C58" s="95"/>
      <c r="D58" s="95" t="s">
        <v>307</v>
      </c>
      <c r="E58" s="95"/>
      <c r="F58" s="96">
        <v>20.619</v>
      </c>
      <c r="G58" s="97"/>
      <c r="H58" s="97"/>
    </row>
    <row r="59" spans="1:8" s="78" customFormat="1" ht="13.5" customHeight="1">
      <c r="A59" s="94"/>
      <c r="B59" s="95"/>
      <c r="C59" s="95"/>
      <c r="D59" s="95" t="s">
        <v>308</v>
      </c>
      <c r="E59" s="95"/>
      <c r="F59" s="96">
        <v>3.75</v>
      </c>
      <c r="G59" s="97"/>
      <c r="H59" s="97"/>
    </row>
    <row r="60" spans="1:8" s="78" customFormat="1" ht="13.5" customHeight="1">
      <c r="A60" s="94"/>
      <c r="B60" s="95"/>
      <c r="C60" s="95"/>
      <c r="D60" s="95" t="s">
        <v>309</v>
      </c>
      <c r="E60" s="95"/>
      <c r="F60" s="96">
        <v>44.46</v>
      </c>
      <c r="G60" s="97"/>
      <c r="H60" s="97"/>
    </row>
    <row r="61" spans="1:8" s="78" customFormat="1" ht="13.5" customHeight="1">
      <c r="A61" s="98"/>
      <c r="B61" s="99"/>
      <c r="C61" s="99"/>
      <c r="D61" s="99" t="s">
        <v>78</v>
      </c>
      <c r="E61" s="99"/>
      <c r="F61" s="100">
        <v>182.629</v>
      </c>
      <c r="G61" s="101"/>
      <c r="H61" s="101"/>
    </row>
    <row r="62" spans="1:9" s="6" customFormat="1" ht="24" customHeight="1">
      <c r="A62" s="106">
        <v>14</v>
      </c>
      <c r="B62" s="107" t="s">
        <v>194</v>
      </c>
      <c r="C62" s="107" t="s">
        <v>310</v>
      </c>
      <c r="D62" s="107" t="s">
        <v>311</v>
      </c>
      <c r="E62" s="107" t="s">
        <v>81</v>
      </c>
      <c r="F62" s="108">
        <v>348.042</v>
      </c>
      <c r="G62" s="109">
        <v>0</v>
      </c>
      <c r="H62" s="109">
        <f>F62*G62</f>
        <v>0</v>
      </c>
      <c r="I62" s="78"/>
    </row>
    <row r="63" spans="1:9" s="6" customFormat="1" ht="13.5" customHeight="1">
      <c r="A63" s="94"/>
      <c r="B63" s="95"/>
      <c r="C63" s="95"/>
      <c r="D63" s="95" t="s">
        <v>312</v>
      </c>
      <c r="E63" s="95"/>
      <c r="F63" s="96">
        <v>35.6</v>
      </c>
      <c r="G63" s="97"/>
      <c r="H63" s="97"/>
      <c r="I63" s="78"/>
    </row>
    <row r="64" spans="1:8" s="6" customFormat="1" ht="13.5" customHeight="1">
      <c r="A64" s="43"/>
      <c r="B64" s="44"/>
      <c r="C64" s="44"/>
      <c r="D64" s="44" t="s">
        <v>313</v>
      </c>
      <c r="E64" s="44"/>
      <c r="F64" s="45">
        <v>1.632</v>
      </c>
      <c r="G64" s="46"/>
      <c r="H64" s="46"/>
    </row>
    <row r="65" spans="1:8" s="6" customFormat="1" ht="13.5" customHeight="1">
      <c r="A65" s="43"/>
      <c r="B65" s="44"/>
      <c r="C65" s="44"/>
      <c r="D65" s="44" t="s">
        <v>314</v>
      </c>
      <c r="E65" s="44"/>
      <c r="F65" s="45">
        <v>1.02</v>
      </c>
      <c r="G65" s="46"/>
      <c r="H65" s="46"/>
    </row>
    <row r="66" spans="1:8" s="6" customFormat="1" ht="13.5" customHeight="1">
      <c r="A66" s="43"/>
      <c r="B66" s="44"/>
      <c r="C66" s="44"/>
      <c r="D66" s="44" t="s">
        <v>315</v>
      </c>
      <c r="E66" s="44"/>
      <c r="F66" s="45">
        <v>42.24</v>
      </c>
      <c r="G66" s="46"/>
      <c r="H66" s="46"/>
    </row>
    <row r="67" spans="1:8" s="6" customFormat="1" ht="13.5" customHeight="1">
      <c r="A67" s="43"/>
      <c r="B67" s="44"/>
      <c r="C67" s="44"/>
      <c r="D67" s="44" t="s">
        <v>316</v>
      </c>
      <c r="E67" s="44"/>
      <c r="F67" s="45">
        <v>4.43</v>
      </c>
      <c r="G67" s="46"/>
      <c r="H67" s="46"/>
    </row>
    <row r="68" spans="1:8" s="6" customFormat="1" ht="13.5" customHeight="1">
      <c r="A68" s="43"/>
      <c r="B68" s="44"/>
      <c r="C68" s="44"/>
      <c r="D68" s="44" t="s">
        <v>317</v>
      </c>
      <c r="E68" s="44"/>
      <c r="F68" s="45">
        <v>5.61</v>
      </c>
      <c r="G68" s="46"/>
      <c r="H68" s="46"/>
    </row>
    <row r="69" spans="1:8" s="6" customFormat="1" ht="13.5" customHeight="1">
      <c r="A69" s="43"/>
      <c r="B69" s="44"/>
      <c r="C69" s="44"/>
      <c r="D69" s="44" t="s">
        <v>318</v>
      </c>
      <c r="E69" s="44"/>
      <c r="F69" s="45">
        <v>9.44</v>
      </c>
      <c r="G69" s="46"/>
      <c r="H69" s="46"/>
    </row>
    <row r="70" spans="1:8" s="6" customFormat="1" ht="13.5" customHeight="1">
      <c r="A70" s="43"/>
      <c r="B70" s="44"/>
      <c r="C70" s="44"/>
      <c r="D70" s="44" t="s">
        <v>319</v>
      </c>
      <c r="E70" s="44"/>
      <c r="F70" s="45">
        <v>39.15</v>
      </c>
      <c r="G70" s="46"/>
      <c r="H70" s="46"/>
    </row>
    <row r="71" spans="1:8" s="6" customFormat="1" ht="13.5" customHeight="1">
      <c r="A71" s="43"/>
      <c r="B71" s="44"/>
      <c r="C71" s="44"/>
      <c r="D71" s="44" t="s">
        <v>320</v>
      </c>
      <c r="E71" s="44"/>
      <c r="F71" s="45">
        <v>6</v>
      </c>
      <c r="G71" s="46"/>
      <c r="H71" s="46"/>
    </row>
    <row r="72" spans="1:8" s="6" customFormat="1" ht="13.5" customHeight="1">
      <c r="A72" s="43"/>
      <c r="B72" s="44"/>
      <c r="C72" s="44"/>
      <c r="D72" s="44" t="s">
        <v>321</v>
      </c>
      <c r="E72" s="44"/>
      <c r="F72" s="45">
        <v>202.92</v>
      </c>
      <c r="G72" s="46"/>
      <c r="H72" s="46"/>
    </row>
    <row r="73" spans="1:8" s="6" customFormat="1" ht="13.5" customHeight="1">
      <c r="A73" s="52"/>
      <c r="B73" s="53"/>
      <c r="C73" s="53"/>
      <c r="D73" s="53" t="s">
        <v>78</v>
      </c>
      <c r="E73" s="53"/>
      <c r="F73" s="54">
        <v>348.042</v>
      </c>
      <c r="G73" s="55"/>
      <c r="H73" s="55"/>
    </row>
    <row r="74" spans="1:8" s="6" customFormat="1" ht="13.5" customHeight="1">
      <c r="A74" s="42">
        <v>15</v>
      </c>
      <c r="B74" s="30" t="s">
        <v>194</v>
      </c>
      <c r="C74" s="30" t="s">
        <v>322</v>
      </c>
      <c r="D74" s="30" t="s">
        <v>323</v>
      </c>
      <c r="E74" s="30" t="s">
        <v>46</v>
      </c>
      <c r="F74" s="31">
        <v>506.85</v>
      </c>
      <c r="G74" s="32">
        <v>0</v>
      </c>
      <c r="H74" s="32">
        <f>F74*G74</f>
        <v>0</v>
      </c>
    </row>
    <row r="75" spans="1:8" s="6" customFormat="1" ht="13.5" customHeight="1">
      <c r="A75" s="43"/>
      <c r="B75" s="44"/>
      <c r="C75" s="44"/>
      <c r="D75" s="44" t="s">
        <v>324</v>
      </c>
      <c r="E75" s="44"/>
      <c r="F75" s="45">
        <v>102</v>
      </c>
      <c r="G75" s="46"/>
      <c r="H75" s="46"/>
    </row>
    <row r="76" spans="1:8" s="6" customFormat="1" ht="13.5" customHeight="1">
      <c r="A76" s="43"/>
      <c r="B76" s="44"/>
      <c r="C76" s="44"/>
      <c r="D76" s="44" t="s">
        <v>325</v>
      </c>
      <c r="E76" s="44"/>
      <c r="F76" s="45">
        <v>404.85</v>
      </c>
      <c r="G76" s="46"/>
      <c r="H76" s="46"/>
    </row>
    <row r="77" spans="1:8" s="6" customFormat="1" ht="13.5" customHeight="1">
      <c r="A77" s="52"/>
      <c r="B77" s="53"/>
      <c r="C77" s="53"/>
      <c r="D77" s="53" t="s">
        <v>78</v>
      </c>
      <c r="E77" s="53"/>
      <c r="F77" s="54">
        <v>506.85</v>
      </c>
      <c r="G77" s="55"/>
      <c r="H77" s="55"/>
    </row>
    <row r="78" spans="1:8" s="6" customFormat="1" ht="25.5" customHeight="1">
      <c r="A78" s="42">
        <v>16</v>
      </c>
      <c r="B78" s="30" t="s">
        <v>194</v>
      </c>
      <c r="C78" s="30" t="s">
        <v>326</v>
      </c>
      <c r="D78" s="30" t="s">
        <v>327</v>
      </c>
      <c r="E78" s="30" t="s">
        <v>46</v>
      </c>
      <c r="F78" s="31">
        <v>506.85</v>
      </c>
      <c r="G78" s="32">
        <v>0</v>
      </c>
      <c r="H78" s="32">
        <f>F78*G78</f>
        <v>0</v>
      </c>
    </row>
    <row r="79" spans="1:8" s="6" customFormat="1" ht="13.5" customHeight="1">
      <c r="A79" s="43"/>
      <c r="B79" s="44"/>
      <c r="C79" s="44"/>
      <c r="D79" s="44" t="s">
        <v>324</v>
      </c>
      <c r="E79" s="44"/>
      <c r="F79" s="45">
        <v>102</v>
      </c>
      <c r="G79" s="46"/>
      <c r="H79" s="46"/>
    </row>
    <row r="80" spans="1:8" s="6" customFormat="1" ht="13.5" customHeight="1">
      <c r="A80" s="43"/>
      <c r="B80" s="44"/>
      <c r="C80" s="44"/>
      <c r="D80" s="44" t="s">
        <v>325</v>
      </c>
      <c r="E80" s="44"/>
      <c r="F80" s="45">
        <v>404.85</v>
      </c>
      <c r="G80" s="46"/>
      <c r="H80" s="46"/>
    </row>
    <row r="81" spans="1:8" s="6" customFormat="1" ht="13.5" customHeight="1">
      <c r="A81" s="52"/>
      <c r="B81" s="53"/>
      <c r="C81" s="53"/>
      <c r="D81" s="53" t="s">
        <v>78</v>
      </c>
      <c r="E81" s="53"/>
      <c r="F81" s="54">
        <v>506.85</v>
      </c>
      <c r="G81" s="55"/>
      <c r="H81" s="55"/>
    </row>
    <row r="82" spans="1:8" s="6" customFormat="1" ht="24" customHeight="1">
      <c r="A82" s="42">
        <v>17</v>
      </c>
      <c r="B82" s="30" t="s">
        <v>194</v>
      </c>
      <c r="C82" s="30" t="s">
        <v>328</v>
      </c>
      <c r="D82" s="30" t="s">
        <v>329</v>
      </c>
      <c r="E82" s="30" t="s">
        <v>132</v>
      </c>
      <c r="F82" s="31">
        <v>0.087</v>
      </c>
      <c r="G82" s="32">
        <v>0</v>
      </c>
      <c r="H82" s="32">
        <f>F82*G82</f>
        <v>0</v>
      </c>
    </row>
    <row r="83" spans="1:8" s="6" customFormat="1" ht="13.5" customHeight="1">
      <c r="A83" s="43"/>
      <c r="B83" s="44"/>
      <c r="C83" s="44"/>
      <c r="D83" s="44" t="s">
        <v>330</v>
      </c>
      <c r="E83" s="44"/>
      <c r="F83" s="45">
        <v>0.087</v>
      </c>
      <c r="G83" s="46"/>
      <c r="H83" s="46"/>
    </row>
    <row r="84" spans="1:8" s="6" customFormat="1" ht="24" customHeight="1">
      <c r="A84" s="42">
        <v>18</v>
      </c>
      <c r="B84" s="30" t="s">
        <v>194</v>
      </c>
      <c r="C84" s="30" t="s">
        <v>331</v>
      </c>
      <c r="D84" s="30" t="s">
        <v>332</v>
      </c>
      <c r="E84" s="30" t="s">
        <v>132</v>
      </c>
      <c r="F84" s="31">
        <v>0.633</v>
      </c>
      <c r="G84" s="32">
        <v>0</v>
      </c>
      <c r="H84" s="32">
        <f>F84*G84</f>
        <v>0</v>
      </c>
    </row>
    <row r="85" spans="1:8" s="6" customFormat="1" ht="13.5" customHeight="1">
      <c r="A85" s="43"/>
      <c r="B85" s="44"/>
      <c r="C85" s="44"/>
      <c r="D85" s="44" t="s">
        <v>333</v>
      </c>
      <c r="E85" s="44"/>
      <c r="F85" s="45">
        <v>0.011</v>
      </c>
      <c r="G85" s="46"/>
      <c r="H85" s="46"/>
    </row>
    <row r="86" spans="1:8" s="6" customFormat="1" ht="13.5" customHeight="1">
      <c r="A86" s="43"/>
      <c r="B86" s="44"/>
      <c r="C86" s="44"/>
      <c r="D86" s="44" t="s">
        <v>334</v>
      </c>
      <c r="E86" s="44"/>
      <c r="F86" s="45">
        <v>0.553</v>
      </c>
      <c r="G86" s="46"/>
      <c r="H86" s="46"/>
    </row>
    <row r="87" spans="1:8" s="6" customFormat="1" ht="13.5" customHeight="1">
      <c r="A87" s="43"/>
      <c r="B87" s="44"/>
      <c r="C87" s="44"/>
      <c r="D87" s="44" t="s">
        <v>335</v>
      </c>
      <c r="E87" s="44"/>
      <c r="F87" s="45">
        <v>0.069</v>
      </c>
      <c r="G87" s="46"/>
      <c r="H87" s="46"/>
    </row>
    <row r="88" spans="1:8" s="6" customFormat="1" ht="13.5" customHeight="1">
      <c r="A88" s="52"/>
      <c r="B88" s="53"/>
      <c r="C88" s="53"/>
      <c r="D88" s="53" t="s">
        <v>78</v>
      </c>
      <c r="E88" s="53"/>
      <c r="F88" s="54">
        <v>0.633</v>
      </c>
      <c r="G88" s="55"/>
      <c r="H88" s="55"/>
    </row>
    <row r="89" spans="1:8" s="6" customFormat="1" ht="13.5" customHeight="1">
      <c r="A89" s="42">
        <v>19</v>
      </c>
      <c r="B89" s="30" t="s">
        <v>24</v>
      </c>
      <c r="C89" s="30" t="s">
        <v>24</v>
      </c>
      <c r="D89" s="30" t="s">
        <v>336</v>
      </c>
      <c r="E89" s="30" t="s">
        <v>49</v>
      </c>
      <c r="F89" s="31">
        <v>245</v>
      </c>
      <c r="G89" s="32">
        <v>0</v>
      </c>
      <c r="H89" s="32">
        <f>F89*G89</f>
        <v>0</v>
      </c>
    </row>
    <row r="90" spans="1:8" s="6" customFormat="1" ht="28.5" customHeight="1">
      <c r="A90" s="41"/>
      <c r="B90" s="26"/>
      <c r="C90" s="26" t="s">
        <v>17</v>
      </c>
      <c r="D90" s="26" t="s">
        <v>200</v>
      </c>
      <c r="E90" s="26"/>
      <c r="F90" s="27"/>
      <c r="G90" s="28"/>
      <c r="H90" s="28">
        <f>H91+H93</f>
        <v>0</v>
      </c>
    </row>
    <row r="91" spans="1:8" s="6" customFormat="1" ht="24" customHeight="1">
      <c r="A91" s="42">
        <v>20</v>
      </c>
      <c r="B91" s="30" t="s">
        <v>194</v>
      </c>
      <c r="C91" s="30" t="s">
        <v>337</v>
      </c>
      <c r="D91" s="30" t="s">
        <v>338</v>
      </c>
      <c r="E91" s="30" t="s">
        <v>81</v>
      </c>
      <c r="F91" s="31">
        <v>7</v>
      </c>
      <c r="G91" s="32">
        <v>0</v>
      </c>
      <c r="H91" s="32">
        <f>F91*G91</f>
        <v>0</v>
      </c>
    </row>
    <row r="92" spans="1:8" s="6" customFormat="1" ht="13.5" customHeight="1">
      <c r="A92" s="43"/>
      <c r="B92" s="44"/>
      <c r="C92" s="44"/>
      <c r="D92" s="44" t="s">
        <v>339</v>
      </c>
      <c r="E92" s="44"/>
      <c r="F92" s="45">
        <v>7</v>
      </c>
      <c r="G92" s="46"/>
      <c r="H92" s="46"/>
    </row>
    <row r="93" spans="1:8" s="6" customFormat="1" ht="24" customHeight="1">
      <c r="A93" s="42">
        <v>21</v>
      </c>
      <c r="B93" s="30" t="s">
        <v>194</v>
      </c>
      <c r="C93" s="30" t="s">
        <v>209</v>
      </c>
      <c r="D93" s="30" t="s">
        <v>210</v>
      </c>
      <c r="E93" s="30" t="s">
        <v>46</v>
      </c>
      <c r="F93" s="31">
        <v>19</v>
      </c>
      <c r="G93" s="32">
        <v>0</v>
      </c>
      <c r="H93" s="32">
        <f>F93*G93</f>
        <v>0</v>
      </c>
    </row>
    <row r="94" spans="1:8" s="6" customFormat="1" ht="13.5" customHeight="1">
      <c r="A94" s="43"/>
      <c r="B94" s="44"/>
      <c r="C94" s="44"/>
      <c r="D94" s="44" t="s">
        <v>340</v>
      </c>
      <c r="E94" s="44"/>
      <c r="F94" s="45">
        <v>19</v>
      </c>
      <c r="G94" s="46"/>
      <c r="H94" s="46"/>
    </row>
    <row r="95" spans="1:8" s="6" customFormat="1" ht="28.5" customHeight="1">
      <c r="A95" s="41"/>
      <c r="B95" s="26"/>
      <c r="C95" s="26" t="s">
        <v>18</v>
      </c>
      <c r="D95" s="26" t="s">
        <v>230</v>
      </c>
      <c r="E95" s="26"/>
      <c r="F95" s="27"/>
      <c r="G95" s="28"/>
      <c r="H95" s="28">
        <f>H96</f>
        <v>0</v>
      </c>
    </row>
    <row r="96" spans="1:8" s="6" customFormat="1" ht="13.5" customHeight="1">
      <c r="A96" s="42">
        <v>22</v>
      </c>
      <c r="B96" s="30" t="s">
        <v>61</v>
      </c>
      <c r="C96" s="30" t="s">
        <v>341</v>
      </c>
      <c r="D96" s="30" t="s">
        <v>342</v>
      </c>
      <c r="E96" s="30" t="s">
        <v>46</v>
      </c>
      <c r="F96" s="31">
        <v>62.7</v>
      </c>
      <c r="G96" s="32">
        <v>0</v>
      </c>
      <c r="H96" s="32">
        <f>F96*G96</f>
        <v>0</v>
      </c>
    </row>
    <row r="97" spans="1:8" s="6" customFormat="1" ht="13.5" customHeight="1">
      <c r="A97" s="43"/>
      <c r="B97" s="44"/>
      <c r="C97" s="44"/>
      <c r="D97" s="44" t="s">
        <v>271</v>
      </c>
      <c r="E97" s="44"/>
      <c r="F97" s="45">
        <v>62.7</v>
      </c>
      <c r="G97" s="46"/>
      <c r="H97" s="46"/>
    </row>
    <row r="98" spans="1:8" s="6" customFormat="1" ht="28.5" customHeight="1">
      <c r="A98" s="41"/>
      <c r="B98" s="26"/>
      <c r="C98" s="26" t="s">
        <v>19</v>
      </c>
      <c r="D98" s="26" t="s">
        <v>237</v>
      </c>
      <c r="E98" s="26"/>
      <c r="F98" s="27"/>
      <c r="G98" s="28"/>
      <c r="H98" s="28">
        <f>H99</f>
        <v>0</v>
      </c>
    </row>
    <row r="99" spans="1:8" s="6" customFormat="1" ht="24" customHeight="1">
      <c r="A99" s="42">
        <v>23</v>
      </c>
      <c r="B99" s="30" t="s">
        <v>194</v>
      </c>
      <c r="C99" s="30" t="s">
        <v>343</v>
      </c>
      <c r="D99" s="30" t="s">
        <v>344</v>
      </c>
      <c r="E99" s="30" t="s">
        <v>46</v>
      </c>
      <c r="F99" s="31">
        <v>140.7</v>
      </c>
      <c r="G99" s="32">
        <v>0</v>
      </c>
      <c r="H99" s="32">
        <f>F99*G99</f>
        <v>0</v>
      </c>
    </row>
    <row r="100" spans="1:8" s="6" customFormat="1" ht="13.5" customHeight="1">
      <c r="A100" s="43"/>
      <c r="B100" s="44"/>
      <c r="C100" s="44"/>
      <c r="D100" s="44" t="s">
        <v>345</v>
      </c>
      <c r="E100" s="44"/>
      <c r="F100" s="45">
        <v>42.5</v>
      </c>
      <c r="G100" s="46"/>
      <c r="H100" s="46"/>
    </row>
    <row r="101" spans="1:8" s="6" customFormat="1" ht="13.5" customHeight="1">
      <c r="A101" s="43"/>
      <c r="B101" s="44"/>
      <c r="C101" s="44"/>
      <c r="D101" s="44" t="s">
        <v>346</v>
      </c>
      <c r="E101" s="44"/>
      <c r="F101" s="45">
        <v>5.1</v>
      </c>
      <c r="G101" s="46"/>
      <c r="H101" s="46"/>
    </row>
    <row r="102" spans="1:8" s="6" customFormat="1" ht="13.5" customHeight="1">
      <c r="A102" s="43"/>
      <c r="B102" s="44"/>
      <c r="C102" s="44"/>
      <c r="D102" s="44" t="s">
        <v>347</v>
      </c>
      <c r="E102" s="44"/>
      <c r="F102" s="45">
        <v>93.1</v>
      </c>
      <c r="G102" s="46"/>
      <c r="H102" s="46"/>
    </row>
    <row r="103" spans="1:8" s="6" customFormat="1" ht="13.5" customHeight="1">
      <c r="A103" s="52"/>
      <c r="B103" s="53"/>
      <c r="C103" s="53"/>
      <c r="D103" s="53" t="s">
        <v>78</v>
      </c>
      <c r="E103" s="53"/>
      <c r="F103" s="54">
        <v>140.7</v>
      </c>
      <c r="G103" s="55"/>
      <c r="H103" s="55"/>
    </row>
    <row r="104" spans="1:8" s="6" customFormat="1" ht="28.5" customHeight="1">
      <c r="A104" s="41"/>
      <c r="B104" s="26"/>
      <c r="C104" s="26" t="s">
        <v>21</v>
      </c>
      <c r="D104" s="26" t="s">
        <v>348</v>
      </c>
      <c r="E104" s="26"/>
      <c r="F104" s="27"/>
      <c r="G104" s="28"/>
      <c r="H104" s="28">
        <f>H105</f>
        <v>0</v>
      </c>
    </row>
    <row r="105" spans="1:8" s="6" customFormat="1" ht="24" customHeight="1">
      <c r="A105" s="66">
        <v>24</v>
      </c>
      <c r="B105" s="67" t="s">
        <v>349</v>
      </c>
      <c r="C105" s="67" t="s">
        <v>350</v>
      </c>
      <c r="D105" s="67" t="s">
        <v>351</v>
      </c>
      <c r="E105" s="67" t="s">
        <v>352</v>
      </c>
      <c r="F105" s="68">
        <v>39.75</v>
      </c>
      <c r="G105" s="69">
        <v>0</v>
      </c>
      <c r="H105" s="32">
        <f>F105*G105</f>
        <v>0</v>
      </c>
    </row>
    <row r="106" spans="1:8" s="6" customFormat="1" ht="13.5" customHeight="1">
      <c r="A106" s="43"/>
      <c r="B106" s="44"/>
      <c r="C106" s="44"/>
      <c r="D106" s="44" t="s">
        <v>353</v>
      </c>
      <c r="E106" s="44"/>
      <c r="F106" s="45">
        <v>8.5</v>
      </c>
      <c r="G106" s="46"/>
      <c r="H106" s="46"/>
    </row>
    <row r="107" spans="1:8" s="6" customFormat="1" ht="13.5" customHeight="1">
      <c r="A107" s="43"/>
      <c r="B107" s="44"/>
      <c r="C107" s="44"/>
      <c r="D107" s="44" t="s">
        <v>354</v>
      </c>
      <c r="E107" s="44"/>
      <c r="F107" s="45">
        <v>31.25</v>
      </c>
      <c r="G107" s="46"/>
      <c r="H107" s="46"/>
    </row>
    <row r="108" spans="1:8" s="6" customFormat="1" ht="13.5" customHeight="1">
      <c r="A108" s="52"/>
      <c r="B108" s="53"/>
      <c r="C108" s="53"/>
      <c r="D108" s="53" t="s">
        <v>78</v>
      </c>
      <c r="E108" s="53"/>
      <c r="F108" s="54">
        <v>39.75</v>
      </c>
      <c r="G108" s="55"/>
      <c r="H108" s="55"/>
    </row>
    <row r="109" spans="1:8" s="6" customFormat="1" ht="28.5" customHeight="1">
      <c r="A109" s="41"/>
      <c r="B109" s="26"/>
      <c r="C109" s="26" t="s">
        <v>242</v>
      </c>
      <c r="D109" s="26" t="s">
        <v>243</v>
      </c>
      <c r="E109" s="26"/>
      <c r="F109" s="27"/>
      <c r="G109" s="28"/>
      <c r="H109" s="28">
        <f>SUM(H110:H131)</f>
        <v>0</v>
      </c>
    </row>
    <row r="110" spans="1:8" s="6" customFormat="1" ht="24" customHeight="1">
      <c r="A110" s="42">
        <v>25</v>
      </c>
      <c r="B110" s="30" t="s">
        <v>194</v>
      </c>
      <c r="C110" s="30" t="s">
        <v>355</v>
      </c>
      <c r="D110" s="30" t="s">
        <v>356</v>
      </c>
      <c r="E110" s="30" t="s">
        <v>46</v>
      </c>
      <c r="F110" s="31">
        <v>140.7</v>
      </c>
      <c r="G110" s="32">
        <v>0</v>
      </c>
      <c r="H110" s="32">
        <f>F110*G110</f>
        <v>0</v>
      </c>
    </row>
    <row r="111" spans="1:8" s="6" customFormat="1" ht="13.5" customHeight="1">
      <c r="A111" s="43"/>
      <c r="B111" s="44"/>
      <c r="C111" s="44"/>
      <c r="D111" s="44" t="s">
        <v>345</v>
      </c>
      <c r="E111" s="44"/>
      <c r="F111" s="45">
        <v>42.5</v>
      </c>
      <c r="G111" s="46"/>
      <c r="H111" s="46"/>
    </row>
    <row r="112" spans="1:8" s="6" customFormat="1" ht="13.5" customHeight="1">
      <c r="A112" s="43"/>
      <c r="B112" s="44"/>
      <c r="C112" s="44"/>
      <c r="D112" s="44" t="s">
        <v>346</v>
      </c>
      <c r="E112" s="44"/>
      <c r="F112" s="45">
        <v>5.1</v>
      </c>
      <c r="G112" s="46"/>
      <c r="H112" s="46"/>
    </row>
    <row r="113" spans="1:8" s="6" customFormat="1" ht="13.5" customHeight="1">
      <c r="A113" s="43"/>
      <c r="B113" s="44"/>
      <c r="C113" s="44"/>
      <c r="D113" s="44" t="s">
        <v>347</v>
      </c>
      <c r="E113" s="44"/>
      <c r="F113" s="45">
        <v>93.1</v>
      </c>
      <c r="G113" s="46"/>
      <c r="H113" s="46"/>
    </row>
    <row r="114" spans="1:8" s="6" customFormat="1" ht="13.5" customHeight="1">
      <c r="A114" s="52"/>
      <c r="B114" s="53"/>
      <c r="C114" s="53"/>
      <c r="D114" s="53" t="s">
        <v>78</v>
      </c>
      <c r="E114" s="53"/>
      <c r="F114" s="54">
        <v>140.7</v>
      </c>
      <c r="G114" s="55"/>
      <c r="H114" s="55"/>
    </row>
    <row r="115" spans="1:8" s="6" customFormat="1" ht="13.5" customHeight="1">
      <c r="A115" s="42">
        <v>26</v>
      </c>
      <c r="B115" s="30" t="s">
        <v>194</v>
      </c>
      <c r="C115" s="30" t="s">
        <v>357</v>
      </c>
      <c r="D115" s="30" t="s">
        <v>358</v>
      </c>
      <c r="E115" s="30" t="s">
        <v>81</v>
      </c>
      <c r="F115" s="31">
        <v>4.43</v>
      </c>
      <c r="G115" s="32">
        <v>0</v>
      </c>
      <c r="H115" s="32">
        <f>F115*G115</f>
        <v>0</v>
      </c>
    </row>
    <row r="116" spans="1:8" s="6" customFormat="1" ht="24" customHeight="1">
      <c r="A116" s="42">
        <v>27</v>
      </c>
      <c r="B116" s="30" t="s">
        <v>194</v>
      </c>
      <c r="C116" s="30" t="s">
        <v>359</v>
      </c>
      <c r="D116" s="30" t="s">
        <v>360</v>
      </c>
      <c r="E116" s="30" t="s">
        <v>81</v>
      </c>
      <c r="F116" s="31">
        <v>513.98</v>
      </c>
      <c r="G116" s="32">
        <v>0</v>
      </c>
      <c r="H116" s="32">
        <f>F116*G116</f>
        <v>0</v>
      </c>
    </row>
    <row r="117" spans="1:8" s="6" customFormat="1" ht="13.5" customHeight="1">
      <c r="A117" s="43"/>
      <c r="B117" s="44"/>
      <c r="C117" s="44"/>
      <c r="D117" s="44" t="s">
        <v>361</v>
      </c>
      <c r="E117" s="44"/>
      <c r="F117" s="45">
        <v>26.8</v>
      </c>
      <c r="G117" s="46"/>
      <c r="H117" s="46"/>
    </row>
    <row r="118" spans="1:8" s="6" customFormat="1" ht="13.5" customHeight="1">
      <c r="A118" s="43"/>
      <c r="B118" s="44"/>
      <c r="C118" s="44"/>
      <c r="D118" s="44" t="s">
        <v>362</v>
      </c>
      <c r="E118" s="44"/>
      <c r="F118" s="45">
        <v>2.55</v>
      </c>
      <c r="G118" s="46"/>
      <c r="H118" s="46"/>
    </row>
    <row r="119" spans="1:8" s="6" customFormat="1" ht="13.5" customHeight="1">
      <c r="A119" s="43"/>
      <c r="B119" s="44"/>
      <c r="C119" s="44"/>
      <c r="D119" s="44" t="s">
        <v>363</v>
      </c>
      <c r="E119" s="44"/>
      <c r="F119" s="45">
        <v>126.72</v>
      </c>
      <c r="G119" s="46"/>
      <c r="H119" s="46"/>
    </row>
    <row r="120" spans="1:8" s="6" customFormat="1" ht="13.5" customHeight="1">
      <c r="A120" s="43"/>
      <c r="B120" s="44"/>
      <c r="C120" s="44"/>
      <c r="D120" s="44" t="s">
        <v>364</v>
      </c>
      <c r="E120" s="44"/>
      <c r="F120" s="45">
        <v>10.23</v>
      </c>
      <c r="G120" s="46"/>
      <c r="H120" s="46"/>
    </row>
    <row r="121" spans="1:8" s="6" customFormat="1" ht="13.5" customHeight="1">
      <c r="A121" s="43"/>
      <c r="B121" s="44"/>
      <c r="C121" s="44"/>
      <c r="D121" s="44" t="s">
        <v>365</v>
      </c>
      <c r="E121" s="44"/>
      <c r="F121" s="45">
        <v>18.88</v>
      </c>
      <c r="G121" s="46"/>
      <c r="H121" s="46"/>
    </row>
    <row r="122" spans="1:8" s="6" customFormat="1" ht="13.5" customHeight="1">
      <c r="A122" s="43"/>
      <c r="B122" s="44"/>
      <c r="C122" s="44"/>
      <c r="D122" s="44" t="s">
        <v>366</v>
      </c>
      <c r="E122" s="44"/>
      <c r="F122" s="45">
        <v>70.47</v>
      </c>
      <c r="G122" s="46"/>
      <c r="H122" s="46"/>
    </row>
    <row r="123" spans="1:8" s="6" customFormat="1" ht="13.5" customHeight="1">
      <c r="A123" s="43"/>
      <c r="B123" s="44"/>
      <c r="C123" s="44"/>
      <c r="D123" s="44" t="s">
        <v>367</v>
      </c>
      <c r="E123" s="44"/>
      <c r="F123" s="45">
        <v>19.5</v>
      </c>
      <c r="G123" s="46"/>
      <c r="H123" s="46"/>
    </row>
    <row r="124" spans="1:8" s="6" customFormat="1" ht="13.5" customHeight="1">
      <c r="A124" s="43"/>
      <c r="B124" s="44"/>
      <c r="C124" s="44"/>
      <c r="D124" s="44" t="s">
        <v>368</v>
      </c>
      <c r="E124" s="44"/>
      <c r="F124" s="45">
        <v>238.83</v>
      </c>
      <c r="G124" s="46"/>
      <c r="H124" s="46"/>
    </row>
    <row r="125" spans="1:8" s="6" customFormat="1" ht="13.5" customHeight="1">
      <c r="A125" s="52"/>
      <c r="B125" s="53"/>
      <c r="C125" s="53"/>
      <c r="D125" s="53" t="s">
        <v>78</v>
      </c>
      <c r="E125" s="53"/>
      <c r="F125" s="54">
        <v>513.98</v>
      </c>
      <c r="G125" s="55"/>
      <c r="H125" s="55"/>
    </row>
    <row r="126" spans="1:8" s="6" customFormat="1" ht="24" customHeight="1">
      <c r="A126" s="42">
        <v>28</v>
      </c>
      <c r="B126" s="30" t="s">
        <v>150</v>
      </c>
      <c r="C126" s="30" t="s">
        <v>369</v>
      </c>
      <c r="D126" s="30" t="s">
        <v>370</v>
      </c>
      <c r="E126" s="30" t="s">
        <v>352</v>
      </c>
      <c r="F126" s="31">
        <v>361.8</v>
      </c>
      <c r="G126" s="32">
        <v>0</v>
      </c>
      <c r="H126" s="32">
        <f>F126*G126</f>
        <v>0</v>
      </c>
    </row>
    <row r="127" spans="1:8" s="6" customFormat="1" ht="13.5" customHeight="1">
      <c r="A127" s="43"/>
      <c r="B127" s="44"/>
      <c r="C127" s="44"/>
      <c r="D127" s="44" t="s">
        <v>371</v>
      </c>
      <c r="E127" s="44"/>
      <c r="F127" s="45">
        <v>9</v>
      </c>
      <c r="G127" s="46"/>
      <c r="H127" s="46"/>
    </row>
    <row r="128" spans="1:8" s="6" customFormat="1" ht="13.5" customHeight="1">
      <c r="A128" s="43"/>
      <c r="B128" s="44"/>
      <c r="C128" s="44"/>
      <c r="D128" s="44" t="s">
        <v>372</v>
      </c>
      <c r="E128" s="44"/>
      <c r="F128" s="45">
        <v>315</v>
      </c>
      <c r="G128" s="46"/>
      <c r="H128" s="46"/>
    </row>
    <row r="129" spans="1:8" s="6" customFormat="1" ht="13.5" customHeight="1">
      <c r="A129" s="43"/>
      <c r="B129" s="44"/>
      <c r="C129" s="44"/>
      <c r="D129" s="44" t="s">
        <v>373</v>
      </c>
      <c r="E129" s="44"/>
      <c r="F129" s="45">
        <v>37.8</v>
      </c>
      <c r="G129" s="46"/>
      <c r="H129" s="46"/>
    </row>
    <row r="130" spans="1:8" s="6" customFormat="1" ht="13.5" customHeight="1">
      <c r="A130" s="52"/>
      <c r="B130" s="53"/>
      <c r="C130" s="53"/>
      <c r="D130" s="53" t="s">
        <v>78</v>
      </c>
      <c r="E130" s="53"/>
      <c r="F130" s="54">
        <v>361.8</v>
      </c>
      <c r="G130" s="55"/>
      <c r="H130" s="55"/>
    </row>
    <row r="131" spans="1:8" s="6" customFormat="1" ht="24" customHeight="1">
      <c r="A131" s="66">
        <v>29</v>
      </c>
      <c r="B131" s="67" t="s">
        <v>374</v>
      </c>
      <c r="C131" s="67" t="s">
        <v>375</v>
      </c>
      <c r="D131" s="67" t="s">
        <v>376</v>
      </c>
      <c r="E131" s="67" t="s">
        <v>132</v>
      </c>
      <c r="F131" s="68">
        <v>2.014</v>
      </c>
      <c r="G131" s="69">
        <v>0</v>
      </c>
      <c r="H131" s="32">
        <f>F131*G131</f>
        <v>0</v>
      </c>
    </row>
    <row r="132" spans="1:8" s="6" customFormat="1" ht="13.5" customHeight="1">
      <c r="A132" s="43"/>
      <c r="B132" s="44"/>
      <c r="C132" s="44"/>
      <c r="D132" s="44" t="s">
        <v>377</v>
      </c>
      <c r="E132" s="44"/>
      <c r="F132" s="45">
        <v>0.05</v>
      </c>
      <c r="G132" s="46"/>
      <c r="H132" s="46"/>
    </row>
    <row r="133" spans="1:8" s="6" customFormat="1" ht="13.5" customHeight="1">
      <c r="A133" s="43"/>
      <c r="B133" s="44"/>
      <c r="C133" s="44"/>
      <c r="D133" s="44" t="s">
        <v>378</v>
      </c>
      <c r="E133" s="44"/>
      <c r="F133" s="45">
        <v>1.754</v>
      </c>
      <c r="G133" s="46"/>
      <c r="H133" s="46"/>
    </row>
    <row r="134" spans="1:8" s="6" customFormat="1" ht="13.5" customHeight="1">
      <c r="A134" s="43"/>
      <c r="B134" s="44"/>
      <c r="C134" s="44"/>
      <c r="D134" s="44" t="s">
        <v>379</v>
      </c>
      <c r="E134" s="44"/>
      <c r="F134" s="45">
        <v>0.21</v>
      </c>
      <c r="G134" s="46"/>
      <c r="H134" s="46"/>
    </row>
    <row r="135" spans="1:8" s="6" customFormat="1" ht="13.5" customHeight="1">
      <c r="A135" s="52"/>
      <c r="B135" s="53"/>
      <c r="C135" s="53"/>
      <c r="D135" s="53" t="s">
        <v>78</v>
      </c>
      <c r="E135" s="53"/>
      <c r="F135" s="54">
        <v>2.014</v>
      </c>
      <c r="G135" s="55"/>
      <c r="H135" s="55"/>
    </row>
    <row r="136" spans="1:8" s="6" customFormat="1" ht="28.5" customHeight="1">
      <c r="A136" s="41"/>
      <c r="B136" s="26"/>
      <c r="C136" s="26" t="s">
        <v>256</v>
      </c>
      <c r="D136" s="26" t="s">
        <v>257</v>
      </c>
      <c r="E136" s="26"/>
      <c r="F136" s="27"/>
      <c r="G136" s="28"/>
      <c r="H136" s="28">
        <f>H137</f>
        <v>0</v>
      </c>
    </row>
    <row r="137" spans="1:8" s="6" customFormat="1" ht="24" customHeight="1">
      <c r="A137" s="42">
        <v>30</v>
      </c>
      <c r="B137" s="30" t="s">
        <v>194</v>
      </c>
      <c r="C137" s="30" t="s">
        <v>260</v>
      </c>
      <c r="D137" s="30" t="s">
        <v>523</v>
      </c>
      <c r="E137" s="30" t="s">
        <v>132</v>
      </c>
      <c r="F137" s="31">
        <v>474.173</v>
      </c>
      <c r="G137" s="32">
        <v>0</v>
      </c>
      <c r="H137" s="32">
        <f>F137*G137</f>
        <v>0</v>
      </c>
    </row>
    <row r="138" spans="1:8" s="6" customFormat="1" ht="13.5" customHeight="1">
      <c r="A138" s="43"/>
      <c r="B138" s="44"/>
      <c r="C138" s="44"/>
      <c r="D138" s="44" t="s">
        <v>380</v>
      </c>
      <c r="E138" s="44"/>
      <c r="F138" s="45">
        <v>385.209</v>
      </c>
      <c r="G138" s="46"/>
      <c r="H138" s="46"/>
    </row>
    <row r="139" spans="1:8" s="6" customFormat="1" ht="13.5" customHeight="1">
      <c r="A139" s="43"/>
      <c r="B139" s="44"/>
      <c r="C139" s="44"/>
      <c r="D139" s="44" t="s">
        <v>381</v>
      </c>
      <c r="E139" s="44"/>
      <c r="F139" s="45">
        <v>74.171</v>
      </c>
      <c r="G139" s="46"/>
      <c r="H139" s="46"/>
    </row>
    <row r="140" spans="1:8" s="6" customFormat="1" ht="13.5" customHeight="1">
      <c r="A140" s="43"/>
      <c r="B140" s="44"/>
      <c r="C140" s="44"/>
      <c r="D140" s="44" t="s">
        <v>382</v>
      </c>
      <c r="E140" s="44"/>
      <c r="F140" s="45">
        <v>12.26</v>
      </c>
      <c r="G140" s="46"/>
      <c r="H140" s="46"/>
    </row>
    <row r="141" spans="1:8" s="6" customFormat="1" ht="13.5" customHeight="1">
      <c r="A141" s="43"/>
      <c r="B141" s="44"/>
      <c r="C141" s="44"/>
      <c r="D141" s="44" t="s">
        <v>383</v>
      </c>
      <c r="E141" s="44"/>
      <c r="F141" s="45">
        <v>2.533</v>
      </c>
      <c r="G141" s="46"/>
      <c r="H141" s="46"/>
    </row>
    <row r="142" spans="1:8" s="6" customFormat="1" ht="13.5" customHeight="1">
      <c r="A142" s="52"/>
      <c r="B142" s="53"/>
      <c r="C142" s="53"/>
      <c r="D142" s="53" t="s">
        <v>78</v>
      </c>
      <c r="E142" s="53"/>
      <c r="F142" s="54">
        <v>474.173</v>
      </c>
      <c r="G142" s="55"/>
      <c r="H142" s="55"/>
    </row>
    <row r="143" spans="1:8" s="6" customFormat="1" ht="28.5" customHeight="1">
      <c r="A143" s="41"/>
      <c r="B143" s="26"/>
      <c r="C143" s="26" t="s">
        <v>262</v>
      </c>
      <c r="D143" s="26" t="s">
        <v>263</v>
      </c>
      <c r="E143" s="26"/>
      <c r="F143" s="27"/>
      <c r="G143" s="28"/>
      <c r="H143" s="28">
        <f>H144</f>
        <v>0</v>
      </c>
    </row>
    <row r="144" spans="1:8" s="6" customFormat="1" ht="13.5" customHeight="1">
      <c r="A144" s="42">
        <v>31</v>
      </c>
      <c r="B144" s="30" t="s">
        <v>194</v>
      </c>
      <c r="C144" s="30" t="s">
        <v>264</v>
      </c>
      <c r="D144" s="30" t="s">
        <v>265</v>
      </c>
      <c r="E144" s="30" t="s">
        <v>132</v>
      </c>
      <c r="F144" s="31">
        <v>369.81</v>
      </c>
      <c r="G144" s="32">
        <v>0</v>
      </c>
      <c r="H144" s="32">
        <f>F144*G144</f>
        <v>0</v>
      </c>
    </row>
    <row r="145" spans="1:8" s="6" customFormat="1" ht="30.75" customHeight="1">
      <c r="A145" s="73"/>
      <c r="B145" s="34"/>
      <c r="C145" s="34"/>
      <c r="D145" s="34"/>
      <c r="E145" s="34"/>
      <c r="F145" s="35"/>
      <c r="G145" s="36"/>
      <c r="H145" s="36"/>
    </row>
  </sheetData>
  <sheetProtection/>
  <mergeCells count="4">
    <mergeCell ref="A1:H1"/>
    <mergeCell ref="C6:D6"/>
    <mergeCell ref="C7:D7"/>
    <mergeCell ref="C8:D8"/>
  </mergeCells>
  <printOptions horizontalCentered="1"/>
  <pageMargins left="0.3937007874015748" right="0.3937007874015748" top="0.7874015748031497" bottom="0.7874015748031497" header="0" footer="0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zoomScalePageLayoutView="0" workbookViewId="0" topLeftCell="A79">
      <selection activeCell="F96" sqref="F96"/>
    </sheetView>
  </sheetViews>
  <sheetFormatPr defaultColWidth="10.5" defaultRowHeight="12" customHeight="1"/>
  <cols>
    <col min="1" max="1" width="7" style="74" customWidth="1"/>
    <col min="2" max="2" width="8.66015625" style="3" customWidth="1"/>
    <col min="3" max="3" width="11.6601562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111" t="s">
        <v>504</v>
      </c>
      <c r="B1" s="111"/>
      <c r="C1" s="111"/>
      <c r="D1" s="111"/>
      <c r="E1" s="111"/>
      <c r="F1" s="111"/>
      <c r="G1" s="111"/>
      <c r="H1" s="111"/>
    </row>
    <row r="2" spans="1:8" s="6" customFormat="1" ht="12.75" customHeight="1">
      <c r="A2" s="7" t="s">
        <v>502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386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 t="s">
        <v>38</v>
      </c>
      <c r="H4" s="7"/>
    </row>
    <row r="5" spans="1:8" s="6" customFormat="1" ht="6.75" customHeight="1">
      <c r="A5" s="37"/>
      <c r="B5" s="38"/>
      <c r="C5" s="11"/>
      <c r="D5" s="38"/>
      <c r="E5" s="38"/>
      <c r="F5" s="12"/>
      <c r="G5" s="13"/>
      <c r="H5" s="13"/>
    </row>
    <row r="6" spans="1:8" s="6" customFormat="1" ht="12.75" customHeight="1">
      <c r="A6" s="15" t="s">
        <v>1</v>
      </c>
      <c r="B6" s="15"/>
      <c r="C6" s="113" t="s">
        <v>505</v>
      </c>
      <c r="D6" s="113"/>
      <c r="E6" s="15"/>
      <c r="F6" s="15"/>
      <c r="G6" s="15" t="s">
        <v>37</v>
      </c>
      <c r="H6" s="15"/>
    </row>
    <row r="7" spans="1:8" s="6" customFormat="1" ht="13.5" customHeight="1">
      <c r="A7" s="15" t="s">
        <v>2</v>
      </c>
      <c r="B7" s="15"/>
      <c r="C7" s="113"/>
      <c r="D7" s="113"/>
      <c r="E7" s="15"/>
      <c r="F7" s="15"/>
      <c r="G7" s="15" t="s">
        <v>3</v>
      </c>
      <c r="H7" s="15"/>
    </row>
    <row r="8" spans="1:8" s="6" customFormat="1" ht="13.5" customHeight="1">
      <c r="A8" s="15" t="s">
        <v>4</v>
      </c>
      <c r="B8" s="16"/>
      <c r="C8" s="112" t="s">
        <v>506</v>
      </c>
      <c r="D8" s="112"/>
      <c r="E8" s="16"/>
      <c r="F8" s="17"/>
      <c r="G8" s="15" t="s">
        <v>5</v>
      </c>
      <c r="H8" s="18"/>
    </row>
    <row r="9" spans="1:8" s="6" customFormat="1" ht="6" customHeight="1" thickBot="1">
      <c r="A9" s="19"/>
      <c r="B9" s="19"/>
      <c r="C9" s="19"/>
      <c r="D9" s="19"/>
      <c r="E9" s="19"/>
      <c r="F9" s="19"/>
      <c r="G9" s="19"/>
      <c r="H9" s="19"/>
    </row>
    <row r="10" spans="1:8" s="6" customFormat="1" ht="25.5" customHeight="1" thickBot="1">
      <c r="A10" s="39" t="s">
        <v>6</v>
      </c>
      <c r="B10" s="39" t="s">
        <v>40</v>
      </c>
      <c r="C10" s="39" t="s">
        <v>7</v>
      </c>
      <c r="D10" s="39" t="s">
        <v>8</v>
      </c>
      <c r="E10" s="39" t="s">
        <v>9</v>
      </c>
      <c r="F10" s="39" t="s">
        <v>10</v>
      </c>
      <c r="G10" s="39" t="s">
        <v>11</v>
      </c>
      <c r="H10" s="39" t="s">
        <v>12</v>
      </c>
    </row>
    <row r="11" spans="1:8" s="6" customFormat="1" ht="12.75" customHeight="1" hidden="1">
      <c r="A11" s="39" t="s">
        <v>14</v>
      </c>
      <c r="B11" s="39" t="s">
        <v>15</v>
      </c>
      <c r="C11" s="39" t="s">
        <v>16</v>
      </c>
      <c r="D11" s="39" t="s">
        <v>17</v>
      </c>
      <c r="E11" s="39" t="s">
        <v>18</v>
      </c>
      <c r="F11" s="39" t="s">
        <v>19</v>
      </c>
      <c r="G11" s="39" t="s">
        <v>20</v>
      </c>
      <c r="H11" s="39" t="s">
        <v>21</v>
      </c>
    </row>
    <row r="12" spans="1:8" s="6" customFormat="1" ht="4.5" customHeight="1">
      <c r="A12" s="19"/>
      <c r="B12" s="19"/>
      <c r="C12" s="19"/>
      <c r="D12" s="19"/>
      <c r="E12" s="19"/>
      <c r="F12" s="19"/>
      <c r="G12" s="19"/>
      <c r="H12" s="19"/>
    </row>
    <row r="13" spans="1:8" s="6" customFormat="1" ht="30.75" customHeight="1">
      <c r="A13" s="40"/>
      <c r="B13" s="22"/>
      <c r="C13" s="22" t="s">
        <v>471</v>
      </c>
      <c r="D13" s="22" t="s">
        <v>472</v>
      </c>
      <c r="E13" s="22"/>
      <c r="F13" s="23"/>
      <c r="G13" s="24"/>
      <c r="H13" s="24">
        <f>H14+H97</f>
        <v>0</v>
      </c>
    </row>
    <row r="14" spans="1:8" s="6" customFormat="1" ht="30.75" customHeight="1">
      <c r="A14" s="40"/>
      <c r="B14" s="22"/>
      <c r="C14" s="22" t="s">
        <v>22</v>
      </c>
      <c r="D14" s="22" t="s">
        <v>41</v>
      </c>
      <c r="E14" s="22"/>
      <c r="F14" s="23"/>
      <c r="G14" s="24"/>
      <c r="H14" s="24">
        <f>H15+H24+H33+H93+H95</f>
        <v>0</v>
      </c>
    </row>
    <row r="15" spans="1:8" s="6" customFormat="1" ht="28.5" customHeight="1">
      <c r="A15" s="41"/>
      <c r="B15" s="26"/>
      <c r="C15" s="26" t="s">
        <v>14</v>
      </c>
      <c r="D15" s="26" t="s">
        <v>42</v>
      </c>
      <c r="E15" s="26"/>
      <c r="F15" s="27"/>
      <c r="G15" s="28"/>
      <c r="H15" s="28">
        <f>H16</f>
        <v>0</v>
      </c>
    </row>
    <row r="16" spans="1:8" s="6" customFormat="1" ht="13.5" customHeight="1">
      <c r="A16" s="42">
        <v>1</v>
      </c>
      <c r="B16" s="30" t="s">
        <v>43</v>
      </c>
      <c r="C16" s="30" t="s">
        <v>387</v>
      </c>
      <c r="D16" s="30" t="s">
        <v>524</v>
      </c>
      <c r="E16" s="30" t="s">
        <v>81</v>
      </c>
      <c r="F16" s="31">
        <v>69.9</v>
      </c>
      <c r="G16" s="32">
        <v>0</v>
      </c>
      <c r="H16" s="32">
        <f>F16*G16</f>
        <v>0</v>
      </c>
    </row>
    <row r="17" spans="1:8" s="6" customFormat="1" ht="13.5" customHeight="1">
      <c r="A17" s="43"/>
      <c r="B17" s="44"/>
      <c r="C17" s="44"/>
      <c r="D17" s="44" t="s">
        <v>388</v>
      </c>
      <c r="E17" s="44"/>
      <c r="F17" s="45">
        <v>13.65</v>
      </c>
      <c r="G17" s="46"/>
      <c r="H17" s="46"/>
    </row>
    <row r="18" spans="1:8" s="6" customFormat="1" ht="13.5" customHeight="1">
      <c r="A18" s="43"/>
      <c r="B18" s="44"/>
      <c r="C18" s="44"/>
      <c r="D18" s="44" t="s">
        <v>389</v>
      </c>
      <c r="E18" s="44"/>
      <c r="F18" s="45">
        <v>10.65</v>
      </c>
      <c r="G18" s="46"/>
      <c r="H18" s="46"/>
    </row>
    <row r="19" spans="1:8" s="6" customFormat="1" ht="13.5" customHeight="1">
      <c r="A19" s="43"/>
      <c r="B19" s="44"/>
      <c r="C19" s="44"/>
      <c r="D19" s="44" t="s">
        <v>390</v>
      </c>
      <c r="E19" s="44"/>
      <c r="F19" s="45">
        <v>12.15</v>
      </c>
      <c r="G19" s="46"/>
      <c r="H19" s="46"/>
    </row>
    <row r="20" spans="1:8" s="6" customFormat="1" ht="13.5" customHeight="1">
      <c r="A20" s="43"/>
      <c r="B20" s="44"/>
      <c r="C20" s="44"/>
      <c r="D20" s="44" t="s">
        <v>391</v>
      </c>
      <c r="E20" s="44"/>
      <c r="F20" s="45">
        <v>17.25</v>
      </c>
      <c r="G20" s="46"/>
      <c r="H20" s="46"/>
    </row>
    <row r="21" spans="1:8" s="6" customFormat="1" ht="13.5" customHeight="1">
      <c r="A21" s="43"/>
      <c r="B21" s="44"/>
      <c r="C21" s="44"/>
      <c r="D21" s="44" t="s">
        <v>392</v>
      </c>
      <c r="E21" s="44"/>
      <c r="F21" s="45">
        <v>7.65</v>
      </c>
      <c r="G21" s="46"/>
      <c r="H21" s="46"/>
    </row>
    <row r="22" spans="1:8" s="6" customFormat="1" ht="13.5" customHeight="1">
      <c r="A22" s="43"/>
      <c r="B22" s="44"/>
      <c r="C22" s="44"/>
      <c r="D22" s="44" t="s">
        <v>393</v>
      </c>
      <c r="E22" s="44"/>
      <c r="F22" s="45">
        <v>8.55</v>
      </c>
      <c r="G22" s="46"/>
      <c r="H22" s="46"/>
    </row>
    <row r="23" spans="1:8" s="6" customFormat="1" ht="13.5" customHeight="1">
      <c r="A23" s="52"/>
      <c r="B23" s="53"/>
      <c r="C23" s="53"/>
      <c r="D23" s="53" t="s">
        <v>78</v>
      </c>
      <c r="E23" s="53"/>
      <c r="F23" s="54">
        <v>69.9</v>
      </c>
      <c r="G23" s="55"/>
      <c r="H23" s="55"/>
    </row>
    <row r="24" spans="1:8" s="6" customFormat="1" ht="28.5" customHeight="1">
      <c r="A24" s="41"/>
      <c r="B24" s="26"/>
      <c r="C24" s="26" t="s">
        <v>16</v>
      </c>
      <c r="D24" s="26" t="s">
        <v>193</v>
      </c>
      <c r="E24" s="26"/>
      <c r="F24" s="27"/>
      <c r="G24" s="28"/>
      <c r="H24" s="28">
        <f>H25</f>
        <v>0</v>
      </c>
    </row>
    <row r="25" spans="1:8" s="6" customFormat="1" ht="24" customHeight="1">
      <c r="A25" s="42">
        <v>2</v>
      </c>
      <c r="B25" s="30" t="s">
        <v>194</v>
      </c>
      <c r="C25" s="30" t="s">
        <v>394</v>
      </c>
      <c r="D25" s="30" t="s">
        <v>395</v>
      </c>
      <c r="E25" s="30" t="s">
        <v>81</v>
      </c>
      <c r="F25" s="31">
        <v>69.9</v>
      </c>
      <c r="G25" s="32">
        <v>0</v>
      </c>
      <c r="H25" s="32">
        <f>F25*G25</f>
        <v>0</v>
      </c>
    </row>
    <row r="26" spans="1:8" s="6" customFormat="1" ht="13.5" customHeight="1">
      <c r="A26" s="43"/>
      <c r="B26" s="44"/>
      <c r="C26" s="44"/>
      <c r="D26" s="44" t="s">
        <v>388</v>
      </c>
      <c r="E26" s="44"/>
      <c r="F26" s="45">
        <v>13.65</v>
      </c>
      <c r="G26" s="46"/>
      <c r="H26" s="46"/>
    </row>
    <row r="27" spans="1:8" s="6" customFormat="1" ht="13.5" customHeight="1">
      <c r="A27" s="43"/>
      <c r="B27" s="44"/>
      <c r="C27" s="44"/>
      <c r="D27" s="44" t="s">
        <v>389</v>
      </c>
      <c r="E27" s="44"/>
      <c r="F27" s="45">
        <v>10.65</v>
      </c>
      <c r="G27" s="46"/>
      <c r="H27" s="46"/>
    </row>
    <row r="28" spans="1:8" s="6" customFormat="1" ht="13.5" customHeight="1">
      <c r="A28" s="43"/>
      <c r="B28" s="44"/>
      <c r="C28" s="44"/>
      <c r="D28" s="44" t="s">
        <v>390</v>
      </c>
      <c r="E28" s="44"/>
      <c r="F28" s="45">
        <v>12.15</v>
      </c>
      <c r="G28" s="46"/>
      <c r="H28" s="46"/>
    </row>
    <row r="29" spans="1:8" s="6" customFormat="1" ht="13.5" customHeight="1">
      <c r="A29" s="43"/>
      <c r="B29" s="44"/>
      <c r="C29" s="44"/>
      <c r="D29" s="44" t="s">
        <v>391</v>
      </c>
      <c r="E29" s="44"/>
      <c r="F29" s="45">
        <v>17.25</v>
      </c>
      <c r="G29" s="46"/>
      <c r="H29" s="46"/>
    </row>
    <row r="30" spans="1:8" s="6" customFormat="1" ht="13.5" customHeight="1">
      <c r="A30" s="43"/>
      <c r="B30" s="44"/>
      <c r="C30" s="44"/>
      <c r="D30" s="44" t="s">
        <v>392</v>
      </c>
      <c r="E30" s="44"/>
      <c r="F30" s="45">
        <v>7.65</v>
      </c>
      <c r="G30" s="46"/>
      <c r="H30" s="46"/>
    </row>
    <row r="31" spans="1:8" s="6" customFormat="1" ht="13.5" customHeight="1">
      <c r="A31" s="43"/>
      <c r="B31" s="44"/>
      <c r="C31" s="44"/>
      <c r="D31" s="44" t="s">
        <v>393</v>
      </c>
      <c r="E31" s="44"/>
      <c r="F31" s="45">
        <v>8.55</v>
      </c>
      <c r="G31" s="46"/>
      <c r="H31" s="46"/>
    </row>
    <row r="32" spans="1:8" s="6" customFormat="1" ht="13.5" customHeight="1">
      <c r="A32" s="52"/>
      <c r="B32" s="53"/>
      <c r="C32" s="53"/>
      <c r="D32" s="53" t="s">
        <v>78</v>
      </c>
      <c r="E32" s="53"/>
      <c r="F32" s="54">
        <v>69.9</v>
      </c>
      <c r="G32" s="55"/>
      <c r="H32" s="55"/>
    </row>
    <row r="33" spans="1:8" s="6" customFormat="1" ht="28.5" customHeight="1">
      <c r="A33" s="41"/>
      <c r="B33" s="26"/>
      <c r="C33" s="26" t="s">
        <v>242</v>
      </c>
      <c r="D33" s="26" t="s">
        <v>243</v>
      </c>
      <c r="E33" s="26"/>
      <c r="F33" s="27"/>
      <c r="G33" s="28"/>
      <c r="H33" s="28">
        <f>SUM(H34:H92)</f>
        <v>0</v>
      </c>
    </row>
    <row r="34" spans="1:8" s="6" customFormat="1" ht="13.5" customHeight="1">
      <c r="A34" s="42">
        <v>3</v>
      </c>
      <c r="B34" s="30" t="s">
        <v>253</v>
      </c>
      <c r="C34" s="30" t="s">
        <v>396</v>
      </c>
      <c r="D34" s="30" t="s">
        <v>397</v>
      </c>
      <c r="E34" s="30" t="s">
        <v>28</v>
      </c>
      <c r="F34" s="31">
        <v>1</v>
      </c>
      <c r="G34" s="32">
        <v>0</v>
      </c>
      <c r="H34" s="32">
        <f>F34*G34</f>
        <v>0</v>
      </c>
    </row>
    <row r="35" spans="1:8" s="6" customFormat="1" ht="13.5" customHeight="1">
      <c r="A35" s="66">
        <v>4</v>
      </c>
      <c r="B35" s="67" t="s">
        <v>374</v>
      </c>
      <c r="C35" s="67" t="s">
        <v>398</v>
      </c>
      <c r="D35" s="67" t="s">
        <v>399</v>
      </c>
      <c r="E35" s="67" t="s">
        <v>132</v>
      </c>
      <c r="F35" s="68">
        <v>0.91</v>
      </c>
      <c r="G35" s="69">
        <v>0</v>
      </c>
      <c r="H35" s="32">
        <f>F35*G35</f>
        <v>0</v>
      </c>
    </row>
    <row r="36" spans="1:8" s="6" customFormat="1" ht="13.5" customHeight="1">
      <c r="A36" s="43"/>
      <c r="B36" s="44"/>
      <c r="C36" s="44"/>
      <c r="D36" s="44" t="s">
        <v>400</v>
      </c>
      <c r="E36" s="44"/>
      <c r="F36" s="45">
        <v>0.178</v>
      </c>
      <c r="G36" s="46"/>
      <c r="H36" s="46"/>
    </row>
    <row r="37" spans="1:8" s="6" customFormat="1" ht="13.5" customHeight="1">
      <c r="A37" s="43"/>
      <c r="B37" s="44"/>
      <c r="C37" s="44"/>
      <c r="D37" s="44" t="s">
        <v>401</v>
      </c>
      <c r="E37" s="44"/>
      <c r="F37" s="45">
        <v>0.139</v>
      </c>
      <c r="G37" s="46"/>
      <c r="H37" s="46"/>
    </row>
    <row r="38" spans="1:8" s="6" customFormat="1" ht="13.5" customHeight="1">
      <c r="A38" s="43"/>
      <c r="B38" s="44"/>
      <c r="C38" s="44"/>
      <c r="D38" s="44" t="s">
        <v>402</v>
      </c>
      <c r="E38" s="44"/>
      <c r="F38" s="45">
        <v>0.158</v>
      </c>
      <c r="G38" s="46"/>
      <c r="H38" s="46"/>
    </row>
    <row r="39" spans="1:8" s="6" customFormat="1" ht="13.5" customHeight="1">
      <c r="A39" s="43"/>
      <c r="B39" s="44"/>
      <c r="C39" s="44"/>
      <c r="D39" s="44" t="s">
        <v>403</v>
      </c>
      <c r="E39" s="44"/>
      <c r="F39" s="45">
        <v>0.224</v>
      </c>
      <c r="G39" s="46"/>
      <c r="H39" s="46"/>
    </row>
    <row r="40" spans="1:8" s="6" customFormat="1" ht="13.5" customHeight="1">
      <c r="A40" s="43"/>
      <c r="B40" s="44"/>
      <c r="C40" s="44"/>
      <c r="D40" s="44" t="s">
        <v>404</v>
      </c>
      <c r="E40" s="44"/>
      <c r="F40" s="45">
        <v>0.099</v>
      </c>
      <c r="G40" s="46"/>
      <c r="H40" s="46"/>
    </row>
    <row r="41" spans="1:8" s="6" customFormat="1" ht="13.5" customHeight="1">
      <c r="A41" s="43"/>
      <c r="B41" s="44"/>
      <c r="C41" s="44"/>
      <c r="D41" s="44" t="s">
        <v>405</v>
      </c>
      <c r="E41" s="44"/>
      <c r="F41" s="45">
        <v>0.112</v>
      </c>
      <c r="G41" s="46"/>
      <c r="H41" s="46"/>
    </row>
    <row r="42" spans="1:8" s="6" customFormat="1" ht="13.5" customHeight="1">
      <c r="A42" s="52"/>
      <c r="B42" s="53"/>
      <c r="C42" s="53"/>
      <c r="D42" s="53" t="s">
        <v>78</v>
      </c>
      <c r="E42" s="53"/>
      <c r="F42" s="54">
        <v>0.91</v>
      </c>
      <c r="G42" s="55"/>
      <c r="H42" s="55"/>
    </row>
    <row r="43" spans="1:8" s="6" customFormat="1" ht="24" customHeight="1">
      <c r="A43" s="66">
        <v>5</v>
      </c>
      <c r="B43" s="67" t="s">
        <v>374</v>
      </c>
      <c r="C43" s="67" t="s">
        <v>406</v>
      </c>
      <c r="D43" s="67" t="s">
        <v>407</v>
      </c>
      <c r="E43" s="67" t="s">
        <v>132</v>
      </c>
      <c r="F43" s="68">
        <v>1.458</v>
      </c>
      <c r="G43" s="69">
        <v>0</v>
      </c>
      <c r="H43" s="32">
        <f>F43*G43</f>
        <v>0</v>
      </c>
    </row>
    <row r="44" spans="1:8" s="6" customFormat="1" ht="13.5" customHeight="1">
      <c r="A44" s="43"/>
      <c r="B44" s="44"/>
      <c r="C44" s="44"/>
      <c r="D44" s="44" t="s">
        <v>408</v>
      </c>
      <c r="E44" s="44"/>
      <c r="F44" s="45">
        <v>0.229</v>
      </c>
      <c r="G44" s="46"/>
      <c r="H44" s="46"/>
    </row>
    <row r="45" spans="1:8" s="6" customFormat="1" ht="13.5" customHeight="1">
      <c r="A45" s="43"/>
      <c r="B45" s="44"/>
      <c r="C45" s="44"/>
      <c r="D45" s="44" t="s">
        <v>409</v>
      </c>
      <c r="E45" s="44"/>
      <c r="F45" s="45">
        <v>0.275</v>
      </c>
      <c r="G45" s="46"/>
      <c r="H45" s="46"/>
    </row>
    <row r="46" spans="1:8" s="6" customFormat="1" ht="13.5" customHeight="1">
      <c r="A46" s="43"/>
      <c r="B46" s="44"/>
      <c r="C46" s="44"/>
      <c r="D46" s="44" t="s">
        <v>410</v>
      </c>
      <c r="E46" s="44"/>
      <c r="F46" s="45">
        <v>0.22</v>
      </c>
      <c r="G46" s="46"/>
      <c r="H46" s="46"/>
    </row>
    <row r="47" spans="1:8" s="6" customFormat="1" ht="13.5" customHeight="1">
      <c r="A47" s="43"/>
      <c r="B47" s="44"/>
      <c r="C47" s="44"/>
      <c r="D47" s="44" t="s">
        <v>411</v>
      </c>
      <c r="E47" s="44"/>
      <c r="F47" s="45">
        <v>0.33</v>
      </c>
      <c r="G47" s="46"/>
      <c r="H47" s="46"/>
    </row>
    <row r="48" spans="1:8" s="6" customFormat="1" ht="13.5" customHeight="1">
      <c r="A48" s="43"/>
      <c r="B48" s="44"/>
      <c r="C48" s="44"/>
      <c r="D48" s="44" t="s">
        <v>412</v>
      </c>
      <c r="E48" s="44"/>
      <c r="F48" s="45">
        <v>0.193</v>
      </c>
      <c r="G48" s="46"/>
      <c r="H48" s="46"/>
    </row>
    <row r="49" spans="1:8" s="6" customFormat="1" ht="13.5" customHeight="1">
      <c r="A49" s="43"/>
      <c r="B49" s="44"/>
      <c r="C49" s="44"/>
      <c r="D49" s="44" t="s">
        <v>413</v>
      </c>
      <c r="E49" s="44"/>
      <c r="F49" s="45">
        <v>0.211</v>
      </c>
      <c r="G49" s="46"/>
      <c r="H49" s="46"/>
    </row>
    <row r="50" spans="1:8" s="6" customFormat="1" ht="13.5" customHeight="1">
      <c r="A50" s="52"/>
      <c r="B50" s="53"/>
      <c r="C50" s="53"/>
      <c r="D50" s="53" t="s">
        <v>78</v>
      </c>
      <c r="E50" s="53"/>
      <c r="F50" s="54">
        <v>1.458</v>
      </c>
      <c r="G50" s="55"/>
      <c r="H50" s="55"/>
    </row>
    <row r="51" spans="1:8" s="6" customFormat="1" ht="24" customHeight="1">
      <c r="A51" s="66">
        <v>6</v>
      </c>
      <c r="B51" s="67" t="s">
        <v>414</v>
      </c>
      <c r="C51" s="67" t="s">
        <v>415</v>
      </c>
      <c r="D51" s="67" t="s">
        <v>416</v>
      </c>
      <c r="E51" s="67" t="s">
        <v>352</v>
      </c>
      <c r="F51" s="68">
        <v>766</v>
      </c>
      <c r="G51" s="69">
        <v>0</v>
      </c>
      <c r="H51" s="32">
        <f>F51*G51</f>
        <v>0</v>
      </c>
    </row>
    <row r="52" spans="1:8" s="6" customFormat="1" ht="13.5" customHeight="1">
      <c r="A52" s="43"/>
      <c r="B52" s="44"/>
      <c r="C52" s="44"/>
      <c r="D52" s="44" t="s">
        <v>417</v>
      </c>
      <c r="E52" s="44"/>
      <c r="F52" s="45">
        <v>766</v>
      </c>
      <c r="G52" s="46"/>
      <c r="H52" s="46"/>
    </row>
    <row r="53" spans="1:8" s="6" customFormat="1" ht="13.5" customHeight="1">
      <c r="A53" s="66">
        <v>7</v>
      </c>
      <c r="B53" s="67" t="s">
        <v>374</v>
      </c>
      <c r="C53" s="67" t="s">
        <v>418</v>
      </c>
      <c r="D53" s="67" t="s">
        <v>419</v>
      </c>
      <c r="E53" s="67" t="s">
        <v>132</v>
      </c>
      <c r="F53" s="68">
        <v>0.3</v>
      </c>
      <c r="G53" s="69">
        <v>0</v>
      </c>
      <c r="H53" s="32">
        <f>F53*G53</f>
        <v>0</v>
      </c>
    </row>
    <row r="54" spans="1:8" s="6" customFormat="1" ht="13.5" customHeight="1">
      <c r="A54" s="43"/>
      <c r="B54" s="44"/>
      <c r="C54" s="44"/>
      <c r="D54" s="44" t="s">
        <v>420</v>
      </c>
      <c r="E54" s="44"/>
      <c r="F54" s="45">
        <v>0.047</v>
      </c>
      <c r="G54" s="46"/>
      <c r="H54" s="46"/>
    </row>
    <row r="55" spans="1:8" s="6" customFormat="1" ht="13.5" customHeight="1">
      <c r="A55" s="43"/>
      <c r="B55" s="44"/>
      <c r="C55" s="44"/>
      <c r="D55" s="44" t="s">
        <v>421</v>
      </c>
      <c r="E55" s="44"/>
      <c r="F55" s="45">
        <v>0.057</v>
      </c>
      <c r="G55" s="46"/>
      <c r="H55" s="46"/>
    </row>
    <row r="56" spans="1:8" s="6" customFormat="1" ht="13.5" customHeight="1">
      <c r="A56" s="43"/>
      <c r="B56" s="44"/>
      <c r="C56" s="44"/>
      <c r="D56" s="44" t="s">
        <v>422</v>
      </c>
      <c r="E56" s="44"/>
      <c r="F56" s="45">
        <v>0.045</v>
      </c>
      <c r="G56" s="46"/>
      <c r="H56" s="46"/>
    </row>
    <row r="57" spans="1:8" s="6" customFormat="1" ht="13.5" customHeight="1">
      <c r="A57" s="43"/>
      <c r="B57" s="44"/>
      <c r="C57" s="44"/>
      <c r="D57" s="44" t="s">
        <v>423</v>
      </c>
      <c r="E57" s="44"/>
      <c r="F57" s="45">
        <v>0.068</v>
      </c>
      <c r="G57" s="46"/>
      <c r="H57" s="46"/>
    </row>
    <row r="58" spans="1:8" s="6" customFormat="1" ht="13.5" customHeight="1">
      <c r="A58" s="43"/>
      <c r="B58" s="44"/>
      <c r="C58" s="44"/>
      <c r="D58" s="44" t="s">
        <v>424</v>
      </c>
      <c r="E58" s="44"/>
      <c r="F58" s="45">
        <v>0.04</v>
      </c>
      <c r="G58" s="46"/>
      <c r="H58" s="46"/>
    </row>
    <row r="59" spans="1:8" s="6" customFormat="1" ht="13.5" customHeight="1">
      <c r="A59" s="43"/>
      <c r="B59" s="44"/>
      <c r="C59" s="44"/>
      <c r="D59" s="44" t="s">
        <v>425</v>
      </c>
      <c r="E59" s="44"/>
      <c r="F59" s="45">
        <v>0.043</v>
      </c>
      <c r="G59" s="46"/>
      <c r="H59" s="46"/>
    </row>
    <row r="60" spans="1:8" s="6" customFormat="1" ht="13.5" customHeight="1">
      <c r="A60" s="52"/>
      <c r="B60" s="53"/>
      <c r="C60" s="53"/>
      <c r="D60" s="53" t="s">
        <v>78</v>
      </c>
      <c r="E60" s="53"/>
      <c r="F60" s="54">
        <v>0.3</v>
      </c>
      <c r="G60" s="55"/>
      <c r="H60" s="55"/>
    </row>
    <row r="61" spans="1:8" s="6" customFormat="1" ht="13.5" customHeight="1">
      <c r="A61" s="42">
        <v>8</v>
      </c>
      <c r="B61" s="30" t="s">
        <v>253</v>
      </c>
      <c r="C61" s="30" t="s">
        <v>426</v>
      </c>
      <c r="D61" s="30" t="s">
        <v>427</v>
      </c>
      <c r="E61" s="30" t="s">
        <v>28</v>
      </c>
      <c r="F61" s="31">
        <v>1</v>
      </c>
      <c r="G61" s="32">
        <v>0</v>
      </c>
      <c r="H61" s="32">
        <f>F61*G61</f>
        <v>0</v>
      </c>
    </row>
    <row r="62" spans="1:8" s="6" customFormat="1" ht="27" customHeight="1">
      <c r="A62" s="42">
        <v>9</v>
      </c>
      <c r="B62" s="30" t="s">
        <v>253</v>
      </c>
      <c r="C62" s="30" t="s">
        <v>428</v>
      </c>
      <c r="D62" s="30" t="s">
        <v>525</v>
      </c>
      <c r="E62" s="30" t="s">
        <v>352</v>
      </c>
      <c r="F62" s="31">
        <v>384</v>
      </c>
      <c r="G62" s="32">
        <v>0</v>
      </c>
      <c r="H62" s="32">
        <f>F62*G62</f>
        <v>0</v>
      </c>
    </row>
    <row r="63" spans="1:8" s="6" customFormat="1" ht="13.5" customHeight="1">
      <c r="A63" s="43"/>
      <c r="B63" s="44"/>
      <c r="C63" s="44"/>
      <c r="D63" s="44" t="s">
        <v>429</v>
      </c>
      <c r="E63" s="44"/>
      <c r="F63" s="45">
        <v>384</v>
      </c>
      <c r="G63" s="46"/>
      <c r="H63" s="46"/>
    </row>
    <row r="64" spans="1:8" s="6" customFormat="1" ht="24" customHeight="1">
      <c r="A64" s="42">
        <v>10</v>
      </c>
      <c r="B64" s="30" t="s">
        <v>194</v>
      </c>
      <c r="C64" s="30" t="s">
        <v>430</v>
      </c>
      <c r="D64" s="30" t="s">
        <v>431</v>
      </c>
      <c r="E64" s="30" t="s">
        <v>81</v>
      </c>
      <c r="F64" s="31">
        <v>69.9</v>
      </c>
      <c r="G64" s="32">
        <v>0</v>
      </c>
      <c r="H64" s="32">
        <f>F64*G64</f>
        <v>0</v>
      </c>
    </row>
    <row r="65" spans="1:8" s="6" customFormat="1" ht="13.5" customHeight="1">
      <c r="A65" s="43"/>
      <c r="B65" s="44"/>
      <c r="C65" s="44"/>
      <c r="D65" s="44" t="s">
        <v>432</v>
      </c>
      <c r="E65" s="44"/>
      <c r="F65" s="45">
        <v>13.65</v>
      </c>
      <c r="G65" s="46"/>
      <c r="H65" s="46"/>
    </row>
    <row r="66" spans="1:8" s="6" customFormat="1" ht="13.5" customHeight="1">
      <c r="A66" s="43"/>
      <c r="B66" s="44"/>
      <c r="C66" s="44"/>
      <c r="D66" s="44" t="s">
        <v>433</v>
      </c>
      <c r="E66" s="44"/>
      <c r="F66" s="45">
        <v>10.65</v>
      </c>
      <c r="G66" s="46"/>
      <c r="H66" s="46"/>
    </row>
    <row r="67" spans="1:8" s="6" customFormat="1" ht="13.5" customHeight="1">
      <c r="A67" s="43"/>
      <c r="B67" s="44"/>
      <c r="C67" s="44"/>
      <c r="D67" s="44" t="s">
        <v>434</v>
      </c>
      <c r="E67" s="44"/>
      <c r="F67" s="45">
        <v>12.15</v>
      </c>
      <c r="G67" s="46"/>
      <c r="H67" s="46"/>
    </row>
    <row r="68" spans="1:8" s="6" customFormat="1" ht="13.5" customHeight="1">
      <c r="A68" s="43"/>
      <c r="B68" s="44"/>
      <c r="C68" s="44"/>
      <c r="D68" s="44" t="s">
        <v>435</v>
      </c>
      <c r="E68" s="44"/>
      <c r="F68" s="45">
        <v>17.25</v>
      </c>
      <c r="G68" s="46"/>
      <c r="H68" s="46"/>
    </row>
    <row r="69" spans="1:8" s="6" customFormat="1" ht="13.5" customHeight="1">
      <c r="A69" s="43"/>
      <c r="B69" s="44"/>
      <c r="C69" s="44"/>
      <c r="D69" s="44" t="s">
        <v>436</v>
      </c>
      <c r="E69" s="44"/>
      <c r="F69" s="45">
        <v>7.65</v>
      </c>
      <c r="G69" s="46"/>
      <c r="H69" s="46"/>
    </row>
    <row r="70" spans="1:8" s="6" customFormat="1" ht="13.5" customHeight="1">
      <c r="A70" s="43"/>
      <c r="B70" s="44"/>
      <c r="C70" s="44"/>
      <c r="D70" s="44" t="s">
        <v>437</v>
      </c>
      <c r="E70" s="44"/>
      <c r="F70" s="45">
        <v>8.55</v>
      </c>
      <c r="G70" s="46"/>
      <c r="H70" s="46"/>
    </row>
    <row r="71" spans="1:8" s="6" customFormat="1" ht="13.5" customHeight="1">
      <c r="A71" s="52"/>
      <c r="B71" s="53"/>
      <c r="C71" s="53"/>
      <c r="D71" s="53" t="s">
        <v>78</v>
      </c>
      <c r="E71" s="53"/>
      <c r="F71" s="54">
        <v>69.9</v>
      </c>
      <c r="G71" s="55"/>
      <c r="H71" s="55"/>
    </row>
    <row r="72" spans="1:8" s="6" customFormat="1" ht="24" customHeight="1">
      <c r="A72" s="42">
        <v>11</v>
      </c>
      <c r="B72" s="30" t="s">
        <v>150</v>
      </c>
      <c r="C72" s="30" t="s">
        <v>369</v>
      </c>
      <c r="D72" s="30" t="s">
        <v>370</v>
      </c>
      <c r="E72" s="30" t="s">
        <v>352</v>
      </c>
      <c r="F72" s="31">
        <v>674.45</v>
      </c>
      <c r="G72" s="32">
        <v>0</v>
      </c>
      <c r="H72" s="32">
        <f>F72*G72</f>
        <v>0</v>
      </c>
    </row>
    <row r="73" spans="1:8" s="6" customFormat="1" ht="13.5" customHeight="1">
      <c r="A73" s="43"/>
      <c r="B73" s="44"/>
      <c r="C73" s="44"/>
      <c r="D73" s="44" t="s">
        <v>438</v>
      </c>
      <c r="E73" s="44"/>
      <c r="F73" s="45">
        <v>124.3</v>
      </c>
      <c r="G73" s="46"/>
      <c r="H73" s="46"/>
    </row>
    <row r="74" spans="1:8" s="6" customFormat="1" ht="13.5" customHeight="1">
      <c r="A74" s="43"/>
      <c r="B74" s="44"/>
      <c r="C74" s="44"/>
      <c r="D74" s="44" t="s">
        <v>439</v>
      </c>
      <c r="E74" s="44"/>
      <c r="F74" s="45">
        <v>96.8</v>
      </c>
      <c r="G74" s="46"/>
      <c r="H74" s="46"/>
    </row>
    <row r="75" spans="1:8" s="6" customFormat="1" ht="13.5" customHeight="1">
      <c r="A75" s="43"/>
      <c r="B75" s="44"/>
      <c r="C75" s="44"/>
      <c r="D75" s="44" t="s">
        <v>440</v>
      </c>
      <c r="E75" s="44"/>
      <c r="F75" s="45">
        <v>110</v>
      </c>
      <c r="G75" s="46"/>
      <c r="H75" s="46"/>
    </row>
    <row r="76" spans="1:8" s="6" customFormat="1" ht="13.5" customHeight="1">
      <c r="A76" s="43"/>
      <c r="B76" s="44"/>
      <c r="C76" s="44"/>
      <c r="D76" s="44" t="s">
        <v>441</v>
      </c>
      <c r="E76" s="44"/>
      <c r="F76" s="45">
        <v>156.2</v>
      </c>
      <c r="G76" s="46"/>
      <c r="H76" s="46"/>
    </row>
    <row r="77" spans="1:8" s="6" customFormat="1" ht="13.5" customHeight="1">
      <c r="A77" s="43"/>
      <c r="B77" s="44"/>
      <c r="C77" s="44"/>
      <c r="D77" s="44" t="s">
        <v>442</v>
      </c>
      <c r="E77" s="44"/>
      <c r="F77" s="45">
        <v>69.3</v>
      </c>
      <c r="G77" s="46"/>
      <c r="H77" s="46"/>
    </row>
    <row r="78" spans="1:8" s="6" customFormat="1" ht="13.5" customHeight="1">
      <c r="A78" s="43"/>
      <c r="B78" s="44"/>
      <c r="C78" s="44"/>
      <c r="D78" s="44" t="s">
        <v>443</v>
      </c>
      <c r="E78" s="44"/>
      <c r="F78" s="45">
        <v>78.1</v>
      </c>
      <c r="G78" s="46"/>
      <c r="H78" s="46"/>
    </row>
    <row r="79" spans="1:8" s="6" customFormat="1" ht="13.5" customHeight="1">
      <c r="A79" s="79"/>
      <c r="B79" s="80"/>
      <c r="C79" s="80"/>
      <c r="D79" s="80" t="s">
        <v>444</v>
      </c>
      <c r="E79" s="80"/>
      <c r="F79" s="81">
        <v>634.7</v>
      </c>
      <c r="G79" s="82"/>
      <c r="H79" s="82"/>
    </row>
    <row r="80" spans="1:8" s="6" customFormat="1" ht="13.5" customHeight="1">
      <c r="A80" s="43"/>
      <c r="B80" s="44"/>
      <c r="C80" s="44"/>
      <c r="D80" s="44" t="s">
        <v>445</v>
      </c>
      <c r="E80" s="44"/>
      <c r="F80" s="45">
        <v>6.25</v>
      </c>
      <c r="G80" s="46"/>
      <c r="H80" s="46"/>
    </row>
    <row r="81" spans="1:8" s="6" customFormat="1" ht="13.5" customHeight="1">
      <c r="A81" s="43"/>
      <c r="B81" s="44"/>
      <c r="C81" s="44"/>
      <c r="D81" s="44" t="s">
        <v>446</v>
      </c>
      <c r="E81" s="44"/>
      <c r="F81" s="45">
        <v>7.5</v>
      </c>
      <c r="G81" s="46"/>
      <c r="H81" s="46"/>
    </row>
    <row r="82" spans="1:8" s="6" customFormat="1" ht="13.5" customHeight="1">
      <c r="A82" s="43"/>
      <c r="B82" s="44"/>
      <c r="C82" s="44"/>
      <c r="D82" s="44" t="s">
        <v>447</v>
      </c>
      <c r="E82" s="44"/>
      <c r="F82" s="45">
        <v>6</v>
      </c>
      <c r="G82" s="46"/>
      <c r="H82" s="46"/>
    </row>
    <row r="83" spans="1:8" s="6" customFormat="1" ht="13.5" customHeight="1">
      <c r="A83" s="43"/>
      <c r="B83" s="44"/>
      <c r="C83" s="44"/>
      <c r="D83" s="44" t="s">
        <v>448</v>
      </c>
      <c r="E83" s="44"/>
      <c r="F83" s="45">
        <v>9</v>
      </c>
      <c r="G83" s="46"/>
      <c r="H83" s="46"/>
    </row>
    <row r="84" spans="1:8" s="6" customFormat="1" ht="13.5" customHeight="1">
      <c r="A84" s="43"/>
      <c r="B84" s="44"/>
      <c r="C84" s="44"/>
      <c r="D84" s="44" t="s">
        <v>449</v>
      </c>
      <c r="E84" s="44"/>
      <c r="F84" s="45">
        <v>5.25</v>
      </c>
      <c r="G84" s="46"/>
      <c r="H84" s="46"/>
    </row>
    <row r="85" spans="1:8" s="6" customFormat="1" ht="13.5" customHeight="1">
      <c r="A85" s="43"/>
      <c r="B85" s="44"/>
      <c r="C85" s="44"/>
      <c r="D85" s="44" t="s">
        <v>450</v>
      </c>
      <c r="E85" s="44"/>
      <c r="F85" s="45">
        <v>5.75</v>
      </c>
      <c r="G85" s="46"/>
      <c r="H85" s="46"/>
    </row>
    <row r="86" spans="1:8" s="6" customFormat="1" ht="13.5" customHeight="1">
      <c r="A86" s="79"/>
      <c r="B86" s="80"/>
      <c r="C86" s="80"/>
      <c r="D86" s="80" t="s">
        <v>444</v>
      </c>
      <c r="E86" s="80"/>
      <c r="F86" s="81">
        <v>39.75</v>
      </c>
      <c r="G86" s="82"/>
      <c r="H86" s="82"/>
    </row>
    <row r="87" spans="1:8" s="6" customFormat="1" ht="13.5" customHeight="1">
      <c r="A87" s="52"/>
      <c r="B87" s="53"/>
      <c r="C87" s="53"/>
      <c r="D87" s="53" t="s">
        <v>78</v>
      </c>
      <c r="E87" s="53"/>
      <c r="F87" s="54">
        <v>674.45</v>
      </c>
      <c r="G87" s="55"/>
      <c r="H87" s="55"/>
    </row>
    <row r="88" spans="1:8" s="6" customFormat="1" ht="13.5" customHeight="1">
      <c r="A88" s="66">
        <v>12</v>
      </c>
      <c r="B88" s="67" t="s">
        <v>451</v>
      </c>
      <c r="C88" s="67" t="s">
        <v>452</v>
      </c>
      <c r="D88" s="67" t="s">
        <v>453</v>
      </c>
      <c r="E88" s="67" t="s">
        <v>49</v>
      </c>
      <c r="F88" s="68">
        <v>318</v>
      </c>
      <c r="G88" s="69">
        <v>0</v>
      </c>
      <c r="H88" s="32">
        <f>F88*G88</f>
        <v>0</v>
      </c>
    </row>
    <row r="89" spans="1:8" s="6" customFormat="1" ht="13.5" customHeight="1">
      <c r="A89" s="43"/>
      <c r="B89" s="44"/>
      <c r="C89" s="44"/>
      <c r="D89" s="44" t="s">
        <v>454</v>
      </c>
      <c r="E89" s="44"/>
      <c r="F89" s="45">
        <v>318</v>
      </c>
      <c r="G89" s="46"/>
      <c r="H89" s="46"/>
    </row>
    <row r="90" spans="1:8" s="6" customFormat="1" ht="25.5" customHeight="1">
      <c r="A90" s="66">
        <v>13</v>
      </c>
      <c r="B90" s="67" t="s">
        <v>455</v>
      </c>
      <c r="C90" s="67" t="s">
        <v>456</v>
      </c>
      <c r="D90" s="67" t="s">
        <v>457</v>
      </c>
      <c r="E90" s="67" t="s">
        <v>49</v>
      </c>
      <c r="F90" s="68">
        <v>318</v>
      </c>
      <c r="G90" s="69">
        <v>0</v>
      </c>
      <c r="H90" s="32">
        <f>F90*G90</f>
        <v>0</v>
      </c>
    </row>
    <row r="91" spans="1:8" s="6" customFormat="1" ht="13.5" customHeight="1">
      <c r="A91" s="43"/>
      <c r="B91" s="44"/>
      <c r="C91" s="44"/>
      <c r="D91" s="44" t="s">
        <v>454</v>
      </c>
      <c r="E91" s="44"/>
      <c r="F91" s="45">
        <v>318</v>
      </c>
      <c r="G91" s="46"/>
      <c r="H91" s="46"/>
    </row>
    <row r="92" spans="1:8" s="6" customFormat="1" ht="13.5" customHeight="1">
      <c r="A92" s="42">
        <v>14</v>
      </c>
      <c r="B92" s="30" t="s">
        <v>24</v>
      </c>
      <c r="C92" s="30" t="s">
        <v>24</v>
      </c>
      <c r="D92" s="30" t="s">
        <v>458</v>
      </c>
      <c r="E92" s="30" t="s">
        <v>49</v>
      </c>
      <c r="F92" s="31">
        <v>45</v>
      </c>
      <c r="G92" s="32">
        <v>0</v>
      </c>
      <c r="H92" s="32">
        <f>F92*G92</f>
        <v>0</v>
      </c>
    </row>
    <row r="93" spans="1:8" s="6" customFormat="1" ht="28.5" customHeight="1">
      <c r="A93" s="41"/>
      <c r="B93" s="26"/>
      <c r="C93" s="26" t="s">
        <v>256</v>
      </c>
      <c r="D93" s="26" t="s">
        <v>257</v>
      </c>
      <c r="E93" s="26"/>
      <c r="F93" s="27"/>
      <c r="G93" s="28"/>
      <c r="H93" s="28">
        <f>H94</f>
        <v>0</v>
      </c>
    </row>
    <row r="94" spans="1:8" s="6" customFormat="1" ht="24" customHeight="1">
      <c r="A94" s="42">
        <v>15</v>
      </c>
      <c r="B94" s="30" t="s">
        <v>194</v>
      </c>
      <c r="C94" s="30" t="s">
        <v>260</v>
      </c>
      <c r="D94" s="30" t="s">
        <v>523</v>
      </c>
      <c r="E94" s="30" t="s">
        <v>132</v>
      </c>
      <c r="F94" s="31">
        <v>173.743</v>
      </c>
      <c r="G94" s="32">
        <v>0</v>
      </c>
      <c r="H94" s="32">
        <f>F94*G94</f>
        <v>0</v>
      </c>
    </row>
    <row r="95" spans="1:8" s="6" customFormat="1" ht="28.5" customHeight="1">
      <c r="A95" s="41"/>
      <c r="B95" s="26"/>
      <c r="C95" s="26" t="s">
        <v>262</v>
      </c>
      <c r="D95" s="26" t="s">
        <v>263</v>
      </c>
      <c r="E95" s="26"/>
      <c r="F95" s="27"/>
      <c r="G95" s="28"/>
      <c r="H95" s="28">
        <f>H96</f>
        <v>0</v>
      </c>
    </row>
    <row r="96" spans="1:8" s="6" customFormat="1" ht="13.5" customHeight="1">
      <c r="A96" s="42">
        <v>16</v>
      </c>
      <c r="B96" s="30" t="s">
        <v>194</v>
      </c>
      <c r="C96" s="30" t="s">
        <v>264</v>
      </c>
      <c r="D96" s="30" t="s">
        <v>265</v>
      </c>
      <c r="E96" s="30" t="s">
        <v>132</v>
      </c>
      <c r="F96" s="31">
        <v>9.456</v>
      </c>
      <c r="G96" s="32">
        <v>0</v>
      </c>
      <c r="H96" s="32">
        <f>F96*G96</f>
        <v>0</v>
      </c>
    </row>
    <row r="97" spans="1:8" s="6" customFormat="1" ht="30.75" customHeight="1">
      <c r="A97" s="40"/>
      <c r="B97" s="22"/>
      <c r="C97" s="22" t="s">
        <v>459</v>
      </c>
      <c r="D97" s="22" t="s">
        <v>460</v>
      </c>
      <c r="E97" s="22"/>
      <c r="F97" s="23"/>
      <c r="G97" s="24"/>
      <c r="H97" s="24">
        <f>H98</f>
        <v>0</v>
      </c>
    </row>
    <row r="98" spans="1:8" s="6" customFormat="1" ht="28.5" customHeight="1">
      <c r="A98" s="41"/>
      <c r="B98" s="26"/>
      <c r="C98" s="26" t="s">
        <v>461</v>
      </c>
      <c r="D98" s="26" t="s">
        <v>462</v>
      </c>
      <c r="E98" s="26"/>
      <c r="F98" s="27"/>
      <c r="G98" s="28"/>
      <c r="H98" s="28">
        <f>H99</f>
        <v>0</v>
      </c>
    </row>
    <row r="99" spans="1:8" s="6" customFormat="1" ht="24" customHeight="1">
      <c r="A99" s="42">
        <v>17</v>
      </c>
      <c r="B99" s="30" t="s">
        <v>461</v>
      </c>
      <c r="C99" s="30" t="s">
        <v>463</v>
      </c>
      <c r="D99" s="30" t="s">
        <v>464</v>
      </c>
      <c r="E99" s="30" t="s">
        <v>46</v>
      </c>
      <c r="F99" s="31">
        <v>457.012</v>
      </c>
      <c r="G99" s="32">
        <v>0</v>
      </c>
      <c r="H99" s="32">
        <f>F99*G99</f>
        <v>0</v>
      </c>
    </row>
    <row r="100" spans="1:8" s="6" customFormat="1" ht="24" customHeight="1">
      <c r="A100" s="43"/>
      <c r="B100" s="44"/>
      <c r="C100" s="44"/>
      <c r="D100" s="44" t="s">
        <v>465</v>
      </c>
      <c r="E100" s="44"/>
      <c r="F100" s="45">
        <v>71.8</v>
      </c>
      <c r="G100" s="46"/>
      <c r="H100" s="46"/>
    </row>
    <row r="101" spans="1:8" s="6" customFormat="1" ht="24" customHeight="1">
      <c r="A101" s="43"/>
      <c r="B101" s="44"/>
      <c r="C101" s="44"/>
      <c r="D101" s="44" t="s">
        <v>466</v>
      </c>
      <c r="E101" s="44"/>
      <c r="F101" s="45">
        <v>85.9</v>
      </c>
      <c r="G101" s="46"/>
      <c r="H101" s="46"/>
    </row>
    <row r="102" spans="1:8" s="6" customFormat="1" ht="24" customHeight="1">
      <c r="A102" s="43"/>
      <c r="B102" s="44"/>
      <c r="C102" s="44"/>
      <c r="D102" s="44" t="s">
        <v>467</v>
      </c>
      <c r="E102" s="44"/>
      <c r="F102" s="45">
        <v>69.032</v>
      </c>
      <c r="G102" s="46"/>
      <c r="H102" s="46"/>
    </row>
    <row r="103" spans="1:8" s="6" customFormat="1" ht="24" customHeight="1">
      <c r="A103" s="43"/>
      <c r="B103" s="44"/>
      <c r="C103" s="44"/>
      <c r="D103" s="44" t="s">
        <v>468</v>
      </c>
      <c r="E103" s="44"/>
      <c r="F103" s="45">
        <v>103.548</v>
      </c>
      <c r="G103" s="46"/>
      <c r="H103" s="46"/>
    </row>
    <row r="104" spans="1:8" s="6" customFormat="1" ht="24" customHeight="1">
      <c r="A104" s="43"/>
      <c r="B104" s="44"/>
      <c r="C104" s="44"/>
      <c r="D104" s="44" t="s">
        <v>469</v>
      </c>
      <c r="E104" s="44"/>
      <c r="F104" s="45">
        <v>60.468</v>
      </c>
      <c r="G104" s="46"/>
      <c r="H104" s="46"/>
    </row>
    <row r="105" spans="1:8" s="6" customFormat="1" ht="24" customHeight="1">
      <c r="A105" s="43"/>
      <c r="B105" s="44"/>
      <c r="C105" s="44"/>
      <c r="D105" s="44" t="s">
        <v>470</v>
      </c>
      <c r="E105" s="44"/>
      <c r="F105" s="45">
        <v>66.264</v>
      </c>
      <c r="G105" s="46"/>
      <c r="H105" s="46"/>
    </row>
    <row r="106" spans="1:8" s="6" customFormat="1" ht="13.5" customHeight="1">
      <c r="A106" s="52"/>
      <c r="B106" s="53"/>
      <c r="C106" s="53"/>
      <c r="D106" s="53" t="s">
        <v>78</v>
      </c>
      <c r="E106" s="53"/>
      <c r="F106" s="54">
        <v>457.012</v>
      </c>
      <c r="G106" s="55"/>
      <c r="H106" s="55"/>
    </row>
    <row r="107" spans="1:8" s="6" customFormat="1" ht="30.75" customHeight="1">
      <c r="A107" s="73"/>
      <c r="B107" s="34"/>
      <c r="C107" s="34"/>
      <c r="D107" s="34"/>
      <c r="E107" s="34"/>
      <c r="F107" s="35"/>
      <c r="G107" s="36"/>
      <c r="H107" s="36"/>
    </row>
  </sheetData>
  <sheetProtection/>
  <mergeCells count="4">
    <mergeCell ref="A1:H1"/>
    <mergeCell ref="C6:D6"/>
    <mergeCell ref="C7:D7"/>
    <mergeCell ref="C8:D8"/>
  </mergeCells>
  <printOptions horizontalCentered="1"/>
  <pageMargins left="0.3937007874015748" right="0.3937007874015748" top="0.7874015748031497" bottom="0.7874015748031497" header="0" footer="0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4">
      <selection activeCell="F15" sqref="F15:G15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8" width="13.33203125" style="4" customWidth="1"/>
    <col min="9" max="16384" width="10.5" style="1" customWidth="1"/>
  </cols>
  <sheetData>
    <row r="1" spans="1:8" s="6" customFormat="1" ht="27.75" customHeight="1">
      <c r="A1" s="111" t="s">
        <v>504</v>
      </c>
      <c r="B1" s="111"/>
      <c r="C1" s="111"/>
      <c r="D1" s="111"/>
      <c r="E1" s="111"/>
      <c r="F1" s="111"/>
      <c r="G1" s="111"/>
      <c r="H1" s="111"/>
    </row>
    <row r="2" spans="1:8" s="6" customFormat="1" ht="12.75" customHeight="1">
      <c r="A2" s="7" t="s">
        <v>502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473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2"/>
      <c r="F5" s="13"/>
      <c r="G5" s="13"/>
      <c r="H5" s="14"/>
    </row>
    <row r="6" spans="1:8" s="6" customFormat="1" ht="12.75" customHeight="1">
      <c r="A6" s="15" t="s">
        <v>1</v>
      </c>
      <c r="B6" s="15"/>
      <c r="C6" s="113" t="s">
        <v>505</v>
      </c>
      <c r="D6" s="113"/>
      <c r="E6" s="15"/>
      <c r="F6" s="15"/>
      <c r="G6" s="15"/>
      <c r="H6" s="15"/>
    </row>
    <row r="7" spans="1:8" s="6" customFormat="1" ht="12.75" customHeight="1">
      <c r="A7" s="15" t="s">
        <v>2</v>
      </c>
      <c r="B7" s="15"/>
      <c r="C7" s="113"/>
      <c r="D7" s="113"/>
      <c r="E7" s="15"/>
      <c r="F7" s="15"/>
      <c r="G7" s="15" t="s">
        <v>3</v>
      </c>
      <c r="H7" s="15"/>
    </row>
    <row r="8" spans="1:8" s="6" customFormat="1" ht="12.75" customHeight="1">
      <c r="A8" s="15" t="s">
        <v>4</v>
      </c>
      <c r="B8" s="16"/>
      <c r="C8" s="112" t="s">
        <v>506</v>
      </c>
      <c r="D8" s="112"/>
      <c r="E8" s="17"/>
      <c r="F8" s="18"/>
      <c r="G8" s="15" t="s">
        <v>5</v>
      </c>
      <c r="H8" s="17"/>
    </row>
    <row r="9" spans="1:8" s="6" customFormat="1" ht="6.75" customHeight="1">
      <c r="A9" s="19"/>
      <c r="B9" s="19"/>
      <c r="C9" s="19"/>
      <c r="D9" s="19"/>
      <c r="E9" s="19"/>
      <c r="F9" s="19"/>
      <c r="G9" s="19"/>
      <c r="H9" s="19"/>
    </row>
    <row r="10" spans="1:8" s="6" customFormat="1" ht="28.5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10</v>
      </c>
      <c r="F10" s="20" t="s">
        <v>11</v>
      </c>
      <c r="G10" s="20" t="s">
        <v>12</v>
      </c>
      <c r="H10" s="20" t="s">
        <v>13</v>
      </c>
    </row>
    <row r="11" spans="1:8" s="6" customFormat="1" ht="12.75" customHeight="1" hidden="1">
      <c r="A11" s="20" t="s">
        <v>14</v>
      </c>
      <c r="B11" s="20" t="s">
        <v>15</v>
      </c>
      <c r="C11" s="20" t="s">
        <v>16</v>
      </c>
      <c r="D11" s="20" t="s">
        <v>17</v>
      </c>
      <c r="E11" s="20" t="s">
        <v>18</v>
      </c>
      <c r="F11" s="20" t="s">
        <v>19</v>
      </c>
      <c r="G11" s="20" t="s">
        <v>20</v>
      </c>
      <c r="H11" s="20" t="s">
        <v>21</v>
      </c>
    </row>
    <row r="12" spans="1:8" s="6" customFormat="1" ht="5.25" customHeight="1">
      <c r="A12" s="19"/>
      <c r="B12" s="19"/>
      <c r="C12" s="19"/>
      <c r="D12" s="19"/>
      <c r="E12" s="19"/>
      <c r="F12" s="19"/>
      <c r="G12" s="19"/>
      <c r="H12" s="19"/>
    </row>
    <row r="13" spans="1:8" s="6" customFormat="1" ht="30.75" customHeight="1">
      <c r="A13" s="21"/>
      <c r="B13" s="22" t="s">
        <v>474</v>
      </c>
      <c r="C13" s="22" t="s">
        <v>475</v>
      </c>
      <c r="D13" s="22"/>
      <c r="E13" s="23"/>
      <c r="F13" s="24"/>
      <c r="G13" s="24">
        <f>G14</f>
        <v>0</v>
      </c>
      <c r="H13" s="23">
        <v>0</v>
      </c>
    </row>
    <row r="14" spans="1:8" s="6" customFormat="1" ht="28.5" customHeight="1">
      <c r="A14" s="25"/>
      <c r="B14" s="26" t="s">
        <v>476</v>
      </c>
      <c r="C14" s="26" t="s">
        <v>34</v>
      </c>
      <c r="D14" s="26"/>
      <c r="E14" s="27"/>
      <c r="F14" s="28"/>
      <c r="G14" s="28">
        <f>SUM(G15:G23)</f>
        <v>0</v>
      </c>
      <c r="H14" s="27">
        <v>0</v>
      </c>
    </row>
    <row r="15" spans="1:8" s="6" customFormat="1" ht="13.5" customHeight="1">
      <c r="A15" s="29">
        <v>1</v>
      </c>
      <c r="B15" s="30" t="s">
        <v>26</v>
      </c>
      <c r="C15" s="30" t="s">
        <v>477</v>
      </c>
      <c r="D15" s="30" t="s">
        <v>28</v>
      </c>
      <c r="E15" s="31">
        <v>1</v>
      </c>
      <c r="F15" s="32">
        <v>0</v>
      </c>
      <c r="G15" s="32">
        <f>E15*F15</f>
        <v>0</v>
      </c>
      <c r="H15" s="31">
        <v>0</v>
      </c>
    </row>
    <row r="16" spans="1:8" s="6" customFormat="1" ht="27" customHeight="1">
      <c r="A16" s="29">
        <v>2</v>
      </c>
      <c r="B16" s="30" t="s">
        <v>29</v>
      </c>
      <c r="C16" s="30" t="s">
        <v>495</v>
      </c>
      <c r="D16" s="30" t="s">
        <v>28</v>
      </c>
      <c r="E16" s="31">
        <v>1</v>
      </c>
      <c r="F16" s="32">
        <v>0</v>
      </c>
      <c r="G16" s="32">
        <f aca="true" t="shared" si="0" ref="G16:G22">E16*F16</f>
        <v>0</v>
      </c>
      <c r="H16" s="31">
        <v>0</v>
      </c>
    </row>
    <row r="17" spans="1:8" s="6" customFormat="1" ht="13.5" customHeight="1">
      <c r="A17" s="29">
        <v>3</v>
      </c>
      <c r="B17" s="30" t="s">
        <v>31</v>
      </c>
      <c r="C17" s="30" t="s">
        <v>478</v>
      </c>
      <c r="D17" s="30" t="s">
        <v>28</v>
      </c>
      <c r="E17" s="31">
        <v>1</v>
      </c>
      <c r="F17" s="32">
        <v>0</v>
      </c>
      <c r="G17" s="32">
        <f t="shared" si="0"/>
        <v>0</v>
      </c>
      <c r="H17" s="31">
        <v>0</v>
      </c>
    </row>
    <row r="18" spans="1:8" s="6" customFormat="1" ht="13.5" customHeight="1">
      <c r="A18" s="29">
        <v>4</v>
      </c>
      <c r="B18" s="30" t="s">
        <v>33</v>
      </c>
      <c r="C18" s="30" t="s">
        <v>479</v>
      </c>
      <c r="D18" s="30" t="s">
        <v>28</v>
      </c>
      <c r="E18" s="31">
        <v>1</v>
      </c>
      <c r="F18" s="32">
        <v>0</v>
      </c>
      <c r="G18" s="32">
        <f t="shared" si="0"/>
        <v>0</v>
      </c>
      <c r="H18" s="31">
        <v>0</v>
      </c>
    </row>
    <row r="19" spans="1:8" s="6" customFormat="1" ht="13.5" customHeight="1">
      <c r="A19" s="29">
        <v>5</v>
      </c>
      <c r="B19" s="30" t="s">
        <v>35</v>
      </c>
      <c r="C19" s="30" t="s">
        <v>480</v>
      </c>
      <c r="D19" s="30" t="s">
        <v>28</v>
      </c>
      <c r="E19" s="31">
        <v>1</v>
      </c>
      <c r="F19" s="32">
        <v>0</v>
      </c>
      <c r="G19" s="32">
        <f t="shared" si="0"/>
        <v>0</v>
      </c>
      <c r="H19" s="31">
        <v>0</v>
      </c>
    </row>
    <row r="20" spans="1:8" s="6" customFormat="1" ht="13.5" customHeight="1">
      <c r="A20" s="29">
        <v>6</v>
      </c>
      <c r="B20" s="30" t="s">
        <v>481</v>
      </c>
      <c r="C20" s="30" t="s">
        <v>482</v>
      </c>
      <c r="D20" s="30" t="s">
        <v>28</v>
      </c>
      <c r="E20" s="31">
        <v>1</v>
      </c>
      <c r="F20" s="32">
        <v>0</v>
      </c>
      <c r="G20" s="32">
        <f t="shared" si="0"/>
        <v>0</v>
      </c>
      <c r="H20" s="31">
        <v>0</v>
      </c>
    </row>
    <row r="21" spans="1:8" s="6" customFormat="1" ht="13.5" customHeight="1">
      <c r="A21" s="29">
        <v>7</v>
      </c>
      <c r="B21" s="30" t="s">
        <v>484</v>
      </c>
      <c r="C21" s="30" t="s">
        <v>485</v>
      </c>
      <c r="D21" s="30" t="s">
        <v>28</v>
      </c>
      <c r="E21" s="31">
        <v>1</v>
      </c>
      <c r="F21" s="32">
        <v>0</v>
      </c>
      <c r="G21" s="32">
        <f t="shared" si="0"/>
        <v>0</v>
      </c>
      <c r="H21" s="31">
        <v>0</v>
      </c>
    </row>
    <row r="22" spans="1:8" s="6" customFormat="1" ht="13.5" customHeight="1">
      <c r="A22" s="29">
        <v>8</v>
      </c>
      <c r="B22" s="30" t="s">
        <v>486</v>
      </c>
      <c r="C22" s="30" t="s">
        <v>487</v>
      </c>
      <c r="D22" s="30" t="s">
        <v>28</v>
      </c>
      <c r="E22" s="31">
        <v>1</v>
      </c>
      <c r="F22" s="32">
        <v>0</v>
      </c>
      <c r="G22" s="32">
        <f t="shared" si="0"/>
        <v>0</v>
      </c>
      <c r="H22" s="31">
        <v>0</v>
      </c>
    </row>
    <row r="23" spans="1:8" s="6" customFormat="1" ht="13.5" customHeight="1">
      <c r="A23" s="29">
        <v>9</v>
      </c>
      <c r="B23" s="30" t="s">
        <v>486</v>
      </c>
      <c r="C23" s="30" t="s">
        <v>496</v>
      </c>
      <c r="D23" s="30" t="s">
        <v>28</v>
      </c>
      <c r="E23" s="31">
        <v>1</v>
      </c>
      <c r="F23" s="32">
        <v>0</v>
      </c>
      <c r="G23" s="32">
        <f>E23*F23</f>
        <v>0</v>
      </c>
      <c r="H23" s="31">
        <v>0</v>
      </c>
    </row>
  </sheetData>
  <sheetProtection/>
  <mergeCells count="4">
    <mergeCell ref="A1:H1"/>
    <mergeCell ref="C6:D6"/>
    <mergeCell ref="C7:D7"/>
    <mergeCell ref="C8:D8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G21" sqref="G21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8" width="13.33203125" style="4" customWidth="1"/>
    <col min="9" max="16384" width="10.5" style="1" customWidth="1"/>
  </cols>
  <sheetData>
    <row r="1" spans="1:8" s="6" customFormat="1" ht="27.75" customHeight="1">
      <c r="A1" s="111" t="s">
        <v>504</v>
      </c>
      <c r="B1" s="111"/>
      <c r="C1" s="111"/>
      <c r="D1" s="111"/>
      <c r="E1" s="111"/>
      <c r="F1" s="111"/>
      <c r="G1" s="111"/>
      <c r="H1" s="111"/>
    </row>
    <row r="2" spans="1:8" s="6" customFormat="1" ht="12.75" customHeight="1">
      <c r="A2" s="7" t="s">
        <v>503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488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2"/>
      <c r="F5" s="13"/>
      <c r="G5" s="13"/>
      <c r="H5" s="14"/>
    </row>
    <row r="6" spans="1:8" s="6" customFormat="1" ht="12.75" customHeight="1">
      <c r="A6" s="15" t="s">
        <v>1</v>
      </c>
      <c r="B6" s="15"/>
      <c r="C6" s="113" t="s">
        <v>505</v>
      </c>
      <c r="D6" s="113"/>
      <c r="E6" s="15"/>
      <c r="F6" s="15"/>
      <c r="G6" s="15"/>
      <c r="H6" s="15"/>
    </row>
    <row r="7" spans="1:8" s="6" customFormat="1" ht="12.75" customHeight="1">
      <c r="A7" s="15" t="s">
        <v>2</v>
      </c>
      <c r="B7" s="15"/>
      <c r="C7" s="113"/>
      <c r="D7" s="113"/>
      <c r="E7" s="15"/>
      <c r="F7" s="15"/>
      <c r="G7" s="15" t="s">
        <v>3</v>
      </c>
      <c r="H7" s="15"/>
    </row>
    <row r="8" spans="1:8" s="6" customFormat="1" ht="12.75" customHeight="1">
      <c r="A8" s="15" t="s">
        <v>4</v>
      </c>
      <c r="B8" s="16"/>
      <c r="C8" s="112" t="s">
        <v>506</v>
      </c>
      <c r="D8" s="112"/>
      <c r="E8" s="17"/>
      <c r="F8" s="18"/>
      <c r="G8" s="15" t="s">
        <v>5</v>
      </c>
      <c r="H8" s="17"/>
    </row>
    <row r="9" spans="1:8" s="6" customFormat="1" ht="6.75" customHeight="1">
      <c r="A9" s="19"/>
      <c r="B9" s="19"/>
      <c r="C9" s="19"/>
      <c r="D9" s="19"/>
      <c r="E9" s="19"/>
      <c r="F9" s="19"/>
      <c r="G9" s="19"/>
      <c r="H9" s="19"/>
    </row>
    <row r="10" spans="1:8" s="6" customFormat="1" ht="28.5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10</v>
      </c>
      <c r="F10" s="20" t="s">
        <v>11</v>
      </c>
      <c r="G10" s="20" t="s">
        <v>12</v>
      </c>
      <c r="H10" s="20" t="s">
        <v>13</v>
      </c>
    </row>
    <row r="11" spans="1:8" s="6" customFormat="1" ht="12.75" customHeight="1" hidden="1">
      <c r="A11" s="20" t="s">
        <v>14</v>
      </c>
      <c r="B11" s="20" t="s">
        <v>15</v>
      </c>
      <c r="C11" s="20" t="s">
        <v>16</v>
      </c>
      <c r="D11" s="20" t="s">
        <v>17</v>
      </c>
      <c r="E11" s="20" t="s">
        <v>18</v>
      </c>
      <c r="F11" s="20" t="s">
        <v>19</v>
      </c>
      <c r="G11" s="20" t="s">
        <v>20</v>
      </c>
      <c r="H11" s="20" t="s">
        <v>21</v>
      </c>
    </row>
    <row r="12" spans="1:8" s="6" customFormat="1" ht="5.25" customHeight="1">
      <c r="A12" s="19"/>
      <c r="B12" s="19"/>
      <c r="C12" s="19"/>
      <c r="D12" s="19"/>
      <c r="E12" s="19"/>
      <c r="F12" s="19"/>
      <c r="G12" s="19"/>
      <c r="H12" s="19"/>
    </row>
    <row r="13" spans="1:8" s="6" customFormat="1" ht="30.75" customHeight="1">
      <c r="A13" s="21"/>
      <c r="B13" s="22" t="s">
        <v>489</v>
      </c>
      <c r="C13" s="22" t="s">
        <v>490</v>
      </c>
      <c r="D13" s="22"/>
      <c r="E13" s="23"/>
      <c r="F13" s="24"/>
      <c r="G13" s="24">
        <f>G14</f>
        <v>0</v>
      </c>
      <c r="H13" s="23">
        <v>0</v>
      </c>
    </row>
    <row r="14" spans="1:8" s="6" customFormat="1" ht="28.5" customHeight="1">
      <c r="A14" s="25"/>
      <c r="B14" s="26" t="s">
        <v>491</v>
      </c>
      <c r="C14" s="26" t="s">
        <v>36</v>
      </c>
      <c r="D14" s="26"/>
      <c r="E14" s="27"/>
      <c r="F14" s="28"/>
      <c r="G14" s="28">
        <f>SUM(G15:G21)</f>
        <v>0</v>
      </c>
      <c r="H14" s="27">
        <v>0</v>
      </c>
    </row>
    <row r="15" spans="1:8" s="6" customFormat="1" ht="13.5" customHeight="1">
      <c r="A15" s="29">
        <v>1</v>
      </c>
      <c r="B15" s="30" t="s">
        <v>26</v>
      </c>
      <c r="C15" s="30" t="s">
        <v>492</v>
      </c>
      <c r="D15" s="30" t="s">
        <v>28</v>
      </c>
      <c r="E15" s="31">
        <v>1</v>
      </c>
      <c r="F15" s="32">
        <v>0</v>
      </c>
      <c r="G15" s="32">
        <f>E15*F15</f>
        <v>0</v>
      </c>
      <c r="H15" s="31">
        <v>0</v>
      </c>
    </row>
    <row r="16" spans="1:8" s="6" customFormat="1" ht="13.5" customHeight="1">
      <c r="A16" s="29">
        <v>2</v>
      </c>
      <c r="B16" s="30" t="s">
        <v>29</v>
      </c>
      <c r="C16" s="30" t="s">
        <v>493</v>
      </c>
      <c r="D16" s="30" t="s">
        <v>28</v>
      </c>
      <c r="E16" s="31">
        <v>1</v>
      </c>
      <c r="F16" s="32">
        <v>0</v>
      </c>
      <c r="G16" s="32">
        <f aca="true" t="shared" si="0" ref="G16:G21">E16*F16</f>
        <v>0</v>
      </c>
      <c r="H16" s="31">
        <v>0</v>
      </c>
    </row>
    <row r="17" spans="1:8" s="6" customFormat="1" ht="13.5" customHeight="1">
      <c r="A17" s="29">
        <v>3</v>
      </c>
      <c r="B17" s="30" t="s">
        <v>33</v>
      </c>
      <c r="C17" s="30" t="s">
        <v>497</v>
      </c>
      <c r="D17" s="30" t="s">
        <v>28</v>
      </c>
      <c r="E17" s="31">
        <v>1</v>
      </c>
      <c r="F17" s="32">
        <v>0</v>
      </c>
      <c r="G17" s="32">
        <f t="shared" si="0"/>
        <v>0</v>
      </c>
      <c r="H17" s="31">
        <v>0</v>
      </c>
    </row>
    <row r="18" spans="1:8" s="6" customFormat="1" ht="27" customHeight="1">
      <c r="A18" s="29">
        <v>4</v>
      </c>
      <c r="B18" s="30" t="s">
        <v>35</v>
      </c>
      <c r="C18" s="30" t="s">
        <v>498</v>
      </c>
      <c r="D18" s="30" t="s">
        <v>28</v>
      </c>
      <c r="E18" s="31">
        <v>1</v>
      </c>
      <c r="F18" s="32">
        <v>0</v>
      </c>
      <c r="G18" s="32">
        <f t="shared" si="0"/>
        <v>0</v>
      </c>
      <c r="H18" s="31">
        <v>0</v>
      </c>
    </row>
    <row r="19" spans="1:8" s="6" customFormat="1" ht="27" customHeight="1">
      <c r="A19" s="29">
        <v>5</v>
      </c>
      <c r="B19" s="30" t="s">
        <v>481</v>
      </c>
      <c r="C19" s="30" t="s">
        <v>499</v>
      </c>
      <c r="D19" s="30" t="s">
        <v>28</v>
      </c>
      <c r="E19" s="31">
        <v>1</v>
      </c>
      <c r="F19" s="32">
        <v>0</v>
      </c>
      <c r="G19" s="32">
        <f t="shared" si="0"/>
        <v>0</v>
      </c>
      <c r="H19" s="31">
        <v>0</v>
      </c>
    </row>
    <row r="20" spans="1:8" s="6" customFormat="1" ht="13.5" customHeight="1">
      <c r="A20" s="29">
        <v>6</v>
      </c>
      <c r="B20" s="30" t="s">
        <v>483</v>
      </c>
      <c r="C20" s="30" t="s">
        <v>494</v>
      </c>
      <c r="D20" s="30" t="s">
        <v>28</v>
      </c>
      <c r="E20" s="31">
        <v>1</v>
      </c>
      <c r="F20" s="32">
        <v>0</v>
      </c>
      <c r="G20" s="32">
        <f t="shared" si="0"/>
        <v>0</v>
      </c>
      <c r="H20" s="31">
        <v>0</v>
      </c>
    </row>
    <row r="21" spans="1:8" s="6" customFormat="1" ht="13.5" customHeight="1">
      <c r="A21" s="29">
        <v>8</v>
      </c>
      <c r="B21" s="30" t="s">
        <v>484</v>
      </c>
      <c r="C21" s="30" t="s">
        <v>500</v>
      </c>
      <c r="D21" s="30" t="s">
        <v>28</v>
      </c>
      <c r="E21" s="31">
        <v>1</v>
      </c>
      <c r="F21" s="32">
        <v>0</v>
      </c>
      <c r="G21" s="32">
        <f t="shared" si="0"/>
        <v>0</v>
      </c>
      <c r="H21" s="31">
        <v>0</v>
      </c>
    </row>
    <row r="22" spans="1:8" s="6" customFormat="1" ht="30.75" customHeight="1">
      <c r="A22" s="33"/>
      <c r="B22" s="34"/>
      <c r="C22" s="34"/>
      <c r="D22" s="34"/>
      <c r="E22" s="35"/>
      <c r="F22" s="36"/>
      <c r="G22" s="36"/>
      <c r="H22" s="35"/>
    </row>
  </sheetData>
  <sheetProtection/>
  <mergeCells count="4">
    <mergeCell ref="A1:H1"/>
    <mergeCell ref="C6:D6"/>
    <mergeCell ref="C7:D7"/>
    <mergeCell ref="C8:D8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 Jiří</dc:creator>
  <cp:keywords/>
  <dc:description/>
  <cp:lastModifiedBy>Pechar Jiří</cp:lastModifiedBy>
  <cp:lastPrinted>2015-05-14T12:39:35Z</cp:lastPrinted>
  <dcterms:created xsi:type="dcterms:W3CDTF">2015-05-04T08:38:55Z</dcterms:created>
  <dcterms:modified xsi:type="dcterms:W3CDTF">2015-08-11T13:03:21Z</dcterms:modified>
  <cp:category/>
  <cp:version/>
  <cp:contentType/>
  <cp:contentStatus/>
</cp:coreProperties>
</file>