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985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<sst xmlns="http://schemas.openxmlformats.org/spreadsheetml/2006/main" count="158" uniqueCount="112">
  <si>
    <t>SOUPIS PRACÍ A DODÁVEK VČETNĚ OCENĚNÍ</t>
  </si>
  <si>
    <t>Kód</t>
  </si>
  <si>
    <t>Číslo</t>
  </si>
  <si>
    <t>Popis položky</t>
  </si>
  <si>
    <t xml:space="preserve">Měr. </t>
  </si>
  <si>
    <t xml:space="preserve">Množství </t>
  </si>
  <si>
    <t>Ceny v Kč</t>
  </si>
  <si>
    <t>Hmotnost</t>
  </si>
  <si>
    <t>DPH</t>
  </si>
  <si>
    <t>cen.</t>
  </si>
  <si>
    <t>položky</t>
  </si>
  <si>
    <t>jedn.</t>
  </si>
  <si>
    <t>Jedn.</t>
  </si>
  <si>
    <t>Montáž</t>
  </si>
  <si>
    <t>Dodávka</t>
  </si>
  <si>
    <t>celkem [t]</t>
  </si>
  <si>
    <t>[%]</t>
  </si>
  <si>
    <t>HLAVNÍ STAVEBNÍ VÝROBA</t>
  </si>
  <si>
    <t>1 Zemní práce</t>
  </si>
  <si>
    <t>001</t>
  </si>
  <si>
    <t>122102202</t>
  </si>
  <si>
    <t>Odkopávky silnic hor.1-2 &lt;1000m3</t>
  </si>
  <si>
    <t xml:space="preserve">m3     </t>
  </si>
  <si>
    <t xml:space="preserve">P0001122102202000000100m3     Odkopávky silnic hor.1-2 &lt;1000m3                                                                                                                                                                                                                               01020000007683270000002094900000000349150000000733220000004855150000000000000000000000000000008801950000003764800000002289610000002747540000001648522000000021430000                  000000000000                                                0100001000000000007693                                                                                       </t>
  </si>
  <si>
    <t>122202203</t>
  </si>
  <si>
    <t>Odkopávky silnic v hornině třídy III objem 1 000-10 000m3</t>
  </si>
  <si>
    <t xml:space="preserve">P0001122202203000000100m3     Odkopávky silnic v hornině třídy III objem 1 000-10 000m3                                                                                                                                                                                                      01020000024447290000006696820000001116140000002343890000015406590000000000000000000000000000028006810000011979170000007285290000008742350000005245410000000069308000                  000000000000                                                0100001000000000007568                                                                                       </t>
  </si>
  <si>
    <t>122202209</t>
  </si>
  <si>
    <t>Příplatek za lepivost hor.3</t>
  </si>
  <si>
    <t xml:space="preserve">P0001122202209000000100m3     Příplatek za lepivost hor.3                                                                                                                                                                                                                                    01020000001590650000000909120000000151520000000318190000000363340000000000000000000000000000001822250000000779420000000474010000000568820000000341290000000013862000                  000000000000                                                0100001000000000002462                                                                                       </t>
  </si>
  <si>
    <t>122302202</t>
  </si>
  <si>
    <t>Odkopávky silnic hor.4 &lt;1000m3</t>
  </si>
  <si>
    <t xml:space="preserve">P0001122302202000000100m3     Odkopávky silnic hor.4 &lt;1000m3                                                                                                                                                                                                                                 01020000009040400000002756330000000459390000000964710000005319350000000000000000000000000000010356680000004429790000002694040000003232850000001939707000000007701000                  000000000000                                                0100001000000000025188                                                                                       </t>
  </si>
  <si>
    <t>122302209</t>
  </si>
  <si>
    <t>Příplatek za lepivost hor.4</t>
  </si>
  <si>
    <t xml:space="preserve">P0001122302209000000100m3     Příplatek za lepivost hor.4                                                                                                                                                                                                                                    01020000000316200000000146350000000024390000000051220000000118630000000000000000000000000000000362240000000154940000000094230000000113070000000067845000000001540000                  000000000000                                                0100001000000000004406                                                                                       </t>
  </si>
  <si>
    <t>162601102</t>
  </si>
  <si>
    <t>Vodorovné přem.výkopku do 5000m 1-4</t>
  </si>
  <si>
    <t xml:space="preserve">P0001162601102000000100m3     Vodorovné přem.výkopku do 5000m 1-4                                                                                                                                                                                                                            01040000070227800000001075680000000179280000000376490000006103510000062672120000000000000000080452970000034411620000020927890000025113460000015068078000000108510000                  000000000000                                                0100001000000000013886                                                                                       </t>
  </si>
  <si>
    <t>spec.</t>
  </si>
  <si>
    <t>Cena za uložení na skládku</t>
  </si>
  <si>
    <t xml:space="preserve">t      </t>
  </si>
  <si>
    <t xml:space="preserve">P0   162601102000000170t      Cena za uložení na skládku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000011551400                                                0000011551400000000115514000900000001000000000000000000000                                                0100001000000000010000                                                                                       </t>
  </si>
  <si>
    <t>167101102</t>
  </si>
  <si>
    <t>Nakládání výkopku přes 100m3 hor.1-4</t>
  </si>
  <si>
    <t xml:space="preserve">P0001167101102000000100m3     Nakládání výkopku přes 100m3 hor.1-4                                                                                                                                                                                                                           01040000003120010000000680450000000113410000000238160000002201410000000000000000000000000000003574280000001528800000000929760000001115720000000669429000000010071000                  000000000000                                                0100001000000000006647                                                                                       </t>
  </si>
  <si>
    <t>171101101</t>
  </si>
  <si>
    <t>Násypy hor.soudr.hut. 95PS</t>
  </si>
  <si>
    <t xml:space="preserve">P0001171101101000000100m3     Násypy hor.soudr.hut. 95PS                                                                                                                                                                                                                                     01030000001688400000000228830000000038140000000080090000001379480000000000000000000000000000001934230000000827320000000503140000000603770000000362263000000007080000                  000000000000                                                0100001000000000005117                                                                                       </t>
  </si>
  <si>
    <t>Štěrkodrtě</t>
  </si>
  <si>
    <t xml:space="preserve">P0   171101101000000170t      Štěrkodrtě               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000001682208                                                0000001682208000000012744000583453230000000000000012744000                                                0100001000000000013200                                                                                       </t>
  </si>
  <si>
    <t>231</t>
  </si>
  <si>
    <t>180401212</t>
  </si>
  <si>
    <t>Trávník založení luč.osetím svah 1:2</t>
  </si>
  <si>
    <t xml:space="preserve">m2     </t>
  </si>
  <si>
    <t xml:space="preserve">P0231180401212000000050m2     Trávník založení luč.osetím svah 1:2                                                                                                                                                                                                                           01110000004209560000002669740000000444960000000934410000000344570000000260840000000527220000004822470000002062680000001254450000001505340000000955925000000100710000                  000000000000                                                0100001000000000000949                                                                                       </t>
  </si>
  <si>
    <t>Směs travní technická</t>
  </si>
  <si>
    <t xml:space="preserve">kg     </t>
  </si>
  <si>
    <t xml:space="preserve">P0   180401212000000150kg     Směs travní technická    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000000229294                                                0000000229294000000003021000005724600000000000000000003021                                                0100001000000000007590                                                                                       </t>
  </si>
  <si>
    <t>181101102</t>
  </si>
  <si>
    <t>Úprava planě zářez hor.1-4 se zhutn</t>
  </si>
  <si>
    <t xml:space="preserve">P0001181101102000009050m2     Úprava planě zářez hor.1-4 se zhutn                                                                                                                                                                                                                            01080000019395840000004029130000000671520000001410190000013956520000000000000000000000000000022219870000009503960000005779960000006935950000004161572000000334990000                  000000000000                                                0100001000000000001242                                                                                       </t>
  </si>
  <si>
    <t>181301111</t>
  </si>
  <si>
    <t>Rozprostř.ornice sklonu &lt;1:5 tl.&lt;10cm</t>
  </si>
  <si>
    <t xml:space="preserve">P0001181301111000000050m2     Rozprostř.ornice sklonu &lt;1:5 tl.&lt;10cm                                                                                                                                                                                                                          01100000002805960000000561190000000093530000000196420000002048350000000000000000000000000000003214510000001374920000000836180000001003410000000602047000000067630000                  000000000000                                                0100001000000000000890                                                                                       </t>
  </si>
  <si>
    <t>182201101</t>
  </si>
  <si>
    <t>Svahování násypů</t>
  </si>
  <si>
    <t xml:space="preserve">P0001182201101000009050m2     Svahování násypů                                                                                                                                                                                                                                               01080000005599690000002264930000000377490000000792730000002542030000000000000000000000000000006415010000002743850000001668710000002002450000001201470000000033080000                  000000000000                                                0100001000000000003632                                                                                       </t>
  </si>
  <si>
    <t>182301121</t>
  </si>
  <si>
    <t>Rozprostření a urovnání ornice s přemístěním z hromad nebo dočasných skládek ve vzdálenosti &lt;30m, ve svahu sklonu &gt;1 : 5 při souvislé ploše &lt;500m2,  tl. vrstvy &lt;10cm</t>
  </si>
  <si>
    <t xml:space="preserve">P0001182301121000000050m2     Rozprostření a urovnání ornice s přemístěním z hromad nebo dočasných skládek ve vzdálenosti &lt;30m, ve svahu sklonu &gt;1 : 5 při souvislé ploše &lt;500m2,  tl. vrstvy &lt;10cm                                                                                          01100000005274290000003906880000000651150000001367410000000000000000000000000000000000000000006042220000002584400000001571740000001886090000001131651000000033080000                  000000000000                                                0100001000000000003421                                                                                       </t>
  </si>
  <si>
    <t>1 Zemní práce CELKEM Kč:</t>
  </si>
  <si>
    <t>2 Zvláštní zakládání,základy,zpevnění hornin</t>
  </si>
  <si>
    <t>215901101</t>
  </si>
  <si>
    <t>Zhutnění podloží z rostlé hor.1-4 pod násypy z h.soudr.&lt;92%PS a nes.syp.rel.uleh.I(d)&lt;0,8</t>
  </si>
  <si>
    <t xml:space="preserve">P0001215901101000001050m2     Zhutnění podloží z rostlé hor.1-4 pod násypy z h.soudr.&lt;92%PS a nes.syp.rel.uleh.I(d)&lt;0,8                                                                                                                                                                      01210000002861260000000366250000000061040000000128190000002366820000000000000000000000000000003277860000001402020000000852650000001023190000000613911000000075490000                  000000000000                                                0100001000000000000813                                                                                       </t>
  </si>
  <si>
    <t>2 Zvláštní zakládání,základy,zpevnění hornin CELKEM Kč:</t>
  </si>
  <si>
    <t>3 Svislé a komplet konstrukce</t>
  </si>
  <si>
    <t>015</t>
  </si>
  <si>
    <t>327215131</t>
  </si>
  <si>
    <t>Zdivo nadzákladové zdí a valů obkladní na MC z lomového kamene jednostranně lícované</t>
  </si>
  <si>
    <t xml:space="preserve">P0015327215131000003100m3     Zdivo nadzákladové zdí a valů obkladní na MC z lomového kamene jednostranně lícované                                                                                                                                                                           01410000003100190000002296430000000382740000000803750000000000000000000000000000011670480000003551570000001519090000000923860000001108630000001832224000000000500000                  000001385756                                                0100001000000000366445                                                                                       </t>
  </si>
  <si>
    <t>3 Svislé a komplet konstrukce CELKEM Kč:</t>
  </si>
  <si>
    <t>5 Komunikace</t>
  </si>
  <si>
    <t>221</t>
  </si>
  <si>
    <t>564851111</t>
  </si>
  <si>
    <t>Podklad ze štěrkodrti tl.15cm po zhut.</t>
  </si>
  <si>
    <t xml:space="preserve">P0221564851111000001050m2     Podklad ze štěrkodrti tl.15cm po zhut.                                                                                                                                                                                                                         01660000082250010000013719790000002286630000004801930000063192750000000535540000647777740000094225610000040302500000024510500000029412600000082425335000000723709000                  000202595097                                                0100001000000000011389                                                                                       </t>
  </si>
  <si>
    <t>565141211</t>
  </si>
  <si>
    <t>Podklad kamen.obal.ASF.&gt;3m tř.1 tl.6cm</t>
  </si>
  <si>
    <t xml:space="preserve">P0221565141211000001050m2     Podklad kamen.obal.ASF.&gt;3m tř.1 tl.6cm                                                                                                                                                                                                                         01680000032858410000004949540000000824920000001732340000025650290000000526240000602717270000037642600000016100620000009791810000011750170000067321828000000237047000                  000037515058                                                0100001000000000028400                                                                                       </t>
  </si>
  <si>
    <t>569903311</t>
  </si>
  <si>
    <t>Krajnice zemní zřízení se zhutněním</t>
  </si>
  <si>
    <t xml:space="preserve">P0221569903311000001100m3     Krajnice zemní zřízení se zhutněním                                                                                                                                                                                                                            01660000039166820000022305990000003717670000007807100000009053740000000000000000000000000000044869510000019191740000011671710000014006060000008403634000000037380000                  000000000000                                                0100001000000000022482                                                                                       </t>
  </si>
  <si>
    <t xml:space="preserve">P0   569903311000001170t      Štěrkodrtě               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000009352476                                                0000009352476000000067284000583452030000000000000067284000                                                0100001000000000013900                                                                                       </t>
  </si>
  <si>
    <t>573211111</t>
  </si>
  <si>
    <t>Postřik živ.spojov.ASF.0,5-0,7kg/m2</t>
  </si>
  <si>
    <t xml:space="preserve">P0221573211111000001050m2     Postřik živ.spojov.ASF.0,5-0,7kg/m2                                                                                                                                                                                                                            01710000000839370000000411410000000068570000000143990000000283970000000000000000012611960000000961580000000411290000000250130000000300160000001441292000000241099000                  000000147070                                                0100001000000000000598                                                                                       </t>
  </si>
  <si>
    <t>5 Komunikace CELKEM Kč:</t>
  </si>
  <si>
    <t>9 Ostatní konstrukce a práce - bourání</t>
  </si>
  <si>
    <t>914001111</t>
  </si>
  <si>
    <t>Značky silniční svislé dopravní osaz.a mtž na sloupky, sloupy, konzoly nebo objekty</t>
  </si>
  <si>
    <t xml:space="preserve">kus    </t>
  </si>
  <si>
    <t xml:space="preserve">P0221914001111000001600kus    Značky silniční svislé dopravní osaz.a mtž na sloupky, sloupy, konzoly nebo objekty                                                                                                                                                                            01790000000083610000000061940000000010320000000021680000000000000000000000000000000185600000000095790000000040970000000024920000000029900000000036500000000000100000                  000000024570                                                0100001000000000036500                                                                                       </t>
  </si>
  <si>
    <t>Značka dopravní P6, Al</t>
  </si>
  <si>
    <t xml:space="preserve">P0   914001111000001600kus    Značka dopravní P6, Al   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000000182200                                                0000000182200000000000100000100000001500000000000000000000                                                0100001000000000182200                                                                                       </t>
  </si>
  <si>
    <t>Sloupek pro DZ,Fe prům. 60x3mm - pozink,včetně kotevní patky,upínací svorky</t>
  </si>
  <si>
    <t xml:space="preserve">P0   914001111000001600kus    Sloupek pro DZ,Fe prům. 60x3mm - pozink,včetně kotevní patky,upínací svorky                                                                                                                                                                                    0000                                                                        000000100200                                                0000000100200000000000100000100000011100000000000000000000                                                0100001000000000100200                                                                                       </t>
  </si>
  <si>
    <t>998225111</t>
  </si>
  <si>
    <t>Přesun hmot pro pozemní komunikace a letiště s krytem živičným</t>
  </si>
  <si>
    <t xml:space="preserve">P0221998225111000000170t      Přesun hmot pro pozemní komunikace a letiště s krytem živičným                                                                                                                                                                                                 01550000077369620000004195730000000699290000001468500000025408550000046296840000000000000000088634640000037911110000023056150000027667380000016600426000000308954573                  000000000000                                                0100001000000000005373                                                                                       </t>
  </si>
  <si>
    <t>9 Ostatní konstrukce a práce - bourání CELKEM Kč: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</si>
</sst>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</numFmts>
  <fonts count="3">
    <font>
      <sz val="10"/>
      <name val="Arial"/>
      <family val="0"/>
    </font>
    <font>
      <b/>
      <sz val="10"/>
      <name val="Arial CE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17" xfId="0" applyFill="1" applyBorder="1" applyAlignment="1">
      <alignment/>
    </xf>
    <xf numFmtId="49" fontId="0" fillId="2" borderId="18" xfId="0" applyNumberFormat="1" applyFill="1" applyBorder="1" applyAlignment="1">
      <alignment vertical="top"/>
    </xf>
    <xf numFmtId="49" fontId="0" fillId="2" borderId="18" xfId="0" applyNumberFormat="1" applyFill="1" applyBorder="1" applyAlignment="1">
      <alignment horizontal="justify" vertical="top"/>
    </xf>
    <xf numFmtId="2" fontId="0" fillId="2" borderId="18" xfId="0" applyNumberFormat="1" applyFill="1" applyBorder="1" applyAlignment="1">
      <alignment vertical="top"/>
    </xf>
    <xf numFmtId="4" fontId="0" fillId="2" borderId="18" xfId="0" applyNumberFormat="1" applyFill="1" applyBorder="1" applyAlignment="1">
      <alignment vertical="top"/>
    </xf>
    <xf numFmtId="164" fontId="0" fillId="2" borderId="18" xfId="0" applyNumberFormat="1" applyFill="1" applyBorder="1" applyAlignment="1">
      <alignment vertical="top"/>
    </xf>
    <xf numFmtId="0" fontId="0" fillId="2" borderId="18" xfId="0" applyFill="1" applyBorder="1" applyAlignment="1">
      <alignment vertical="top"/>
    </xf>
    <xf numFmtId="49" fontId="0" fillId="2" borderId="19" xfId="0" applyNumberFormat="1" applyFill="1" applyBorder="1" applyAlignment="1">
      <alignment vertical="top"/>
    </xf>
    <xf numFmtId="49" fontId="0" fillId="2" borderId="19" xfId="0" applyNumberFormat="1" applyFill="1" applyBorder="1" applyAlignment="1">
      <alignment horizontal="justify" vertical="top"/>
    </xf>
    <xf numFmtId="2" fontId="0" fillId="2" borderId="19" xfId="0" applyNumberFormat="1" applyFill="1" applyBorder="1" applyAlignment="1">
      <alignment vertical="top"/>
    </xf>
    <xf numFmtId="4" fontId="0" fillId="2" borderId="19" xfId="0" applyNumberFormat="1" applyFill="1" applyBorder="1" applyAlignment="1">
      <alignment vertical="top"/>
    </xf>
    <xf numFmtId="164" fontId="0" fillId="2" borderId="19" xfId="0" applyNumberFormat="1" applyFill="1" applyBorder="1" applyAlignment="1">
      <alignment vertical="top"/>
    </xf>
    <xf numFmtId="49" fontId="0" fillId="2" borderId="20" xfId="0" applyNumberFormat="1" applyFill="1" applyBorder="1" applyAlignment="1">
      <alignment vertical="top"/>
    </xf>
    <xf numFmtId="49" fontId="0" fillId="2" borderId="20" xfId="0" applyNumberFormat="1" applyFill="1" applyBorder="1" applyAlignment="1">
      <alignment horizontal="justify" vertical="top"/>
    </xf>
    <xf numFmtId="2" fontId="0" fillId="2" borderId="20" xfId="0" applyNumberFormat="1" applyFill="1" applyBorder="1" applyAlignment="1">
      <alignment vertical="top"/>
    </xf>
    <xf numFmtId="4" fontId="0" fillId="2" borderId="20" xfId="0" applyNumberFormat="1" applyFill="1" applyBorder="1" applyAlignment="1">
      <alignment vertical="top"/>
    </xf>
    <xf numFmtId="164" fontId="0" fillId="2" borderId="20" xfId="0" applyNumberFormat="1" applyFill="1" applyBorder="1" applyAlignment="1">
      <alignment vertical="top"/>
    </xf>
    <xf numFmtId="49" fontId="0" fillId="2" borderId="21" xfId="0" applyNumberFormat="1" applyFill="1" applyBorder="1" applyAlignment="1">
      <alignment/>
    </xf>
    <xf numFmtId="49" fontId="1" fillId="2" borderId="22" xfId="0" applyNumberFormat="1" applyFont="1" applyFill="1" applyBorder="1" applyAlignment="1">
      <alignment/>
    </xf>
    <xf numFmtId="2" fontId="1" fillId="2" borderId="22" xfId="0" applyNumberFormat="1" applyFont="1" applyFill="1" applyBorder="1" applyAlignment="1">
      <alignment/>
    </xf>
    <xf numFmtId="4" fontId="1" fillId="2" borderId="22" xfId="0" applyNumberFormat="1" applyFont="1" applyFill="1" applyBorder="1" applyAlignment="1">
      <alignment/>
    </xf>
    <xf numFmtId="164" fontId="1" fillId="2" borderId="22" xfId="0" applyNumberFormat="1" applyFont="1" applyFill="1" applyBorder="1" applyAlignment="1">
      <alignment/>
    </xf>
    <xf numFmtId="0" fontId="1" fillId="2" borderId="23" xfId="0" applyFont="1" applyFill="1" applyBorder="1" applyAlignment="1">
      <alignment/>
    </xf>
    <xf numFmtId="49" fontId="0" fillId="2" borderId="24" xfId="0" applyNumberFormat="1" applyFill="1" applyBorder="1" applyAlignment="1">
      <alignment vertical="top"/>
    </xf>
    <xf numFmtId="49" fontId="0" fillId="2" borderId="24" xfId="0" applyNumberFormat="1" applyFill="1" applyBorder="1" applyAlignment="1">
      <alignment horizontal="justify" vertical="top"/>
    </xf>
    <xf numFmtId="2" fontId="0" fillId="2" borderId="24" xfId="0" applyNumberFormat="1" applyFill="1" applyBorder="1" applyAlignment="1">
      <alignment vertical="top"/>
    </xf>
    <xf numFmtId="4" fontId="0" fillId="2" borderId="24" xfId="0" applyNumberFormat="1" applyFill="1" applyBorder="1" applyAlignment="1">
      <alignment vertical="top"/>
    </xf>
    <xf numFmtId="164" fontId="0" fillId="2" borderId="24" xfId="0" applyNumberFormat="1" applyFill="1" applyBorder="1" applyAlignment="1">
      <alignment vertical="top"/>
    </xf>
    <xf numFmtId="49" fontId="0" fillId="2" borderId="13" xfId="0" applyNumberFormat="1" applyFill="1" applyBorder="1" applyAlignment="1">
      <alignment/>
    </xf>
    <xf numFmtId="49" fontId="1" fillId="2" borderId="25" xfId="0" applyNumberFormat="1" applyFont="1" applyFill="1" applyBorder="1" applyAlignment="1">
      <alignment/>
    </xf>
    <xf numFmtId="2" fontId="1" fillId="2" borderId="25" xfId="0" applyNumberFormat="1" applyFont="1" applyFill="1" applyBorder="1" applyAlignment="1">
      <alignment/>
    </xf>
    <xf numFmtId="4" fontId="1" fillId="2" borderId="25" xfId="0" applyNumberFormat="1" applyFont="1" applyFill="1" applyBorder="1" applyAlignment="1">
      <alignment/>
    </xf>
    <xf numFmtId="164" fontId="1" fillId="2" borderId="25" xfId="0" applyNumberFormat="1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C04_2%20slep&#253;%20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rycí list"/>
      <sheetName val="Přirážky"/>
      <sheetName val="Rozpočet"/>
      <sheetName val="Rekapitulace"/>
    </sheetNames>
    <sheetDataSet>
      <sheetData sheetId="0">
        <row r="16">
          <cell r="E1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5.421875" style="0" customWidth="1"/>
    <col min="2" max="2" width="12.28125" style="0" customWidth="1"/>
    <col min="3" max="3" width="47.28125" style="0" customWidth="1"/>
    <col min="4" max="4" width="6.140625" style="0" customWidth="1"/>
    <col min="5" max="5" width="12.421875" style="0" customWidth="1"/>
    <col min="6" max="6" width="10.57421875" style="0" customWidth="1"/>
    <col min="7" max="7" width="10.7109375" style="0" customWidth="1"/>
    <col min="8" max="8" width="11.00390625" style="0" customWidth="1"/>
    <col min="9" max="9" width="10.8515625" style="0" customWidth="1"/>
    <col min="10" max="10" width="4.7109375" style="0" customWidth="1"/>
    <col min="11" max="16" width="0" style="0" hidden="1" customWidth="1"/>
  </cols>
  <sheetData>
    <row r="1" spans="1:26" ht="13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8" t="s">
        <v>6</v>
      </c>
      <c r="H2" s="8"/>
      <c r="I2" s="9" t="s">
        <v>7</v>
      </c>
      <c r="J2" s="10" t="s">
        <v>8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thickBot="1">
      <c r="A3" s="11" t="s">
        <v>9</v>
      </c>
      <c r="B3" s="12" t="s">
        <v>10</v>
      </c>
      <c r="C3" s="12"/>
      <c r="D3" s="12" t="s">
        <v>11</v>
      </c>
      <c r="E3" s="13" t="s">
        <v>10</v>
      </c>
      <c r="F3" s="14" t="s">
        <v>12</v>
      </c>
      <c r="G3" s="15" t="s">
        <v>13</v>
      </c>
      <c r="H3" s="16" t="s">
        <v>14</v>
      </c>
      <c r="I3" s="14" t="s">
        <v>15</v>
      </c>
      <c r="J3" s="17" t="s">
        <v>16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thickBot="1">
      <c r="A4" s="18" t="s">
        <v>17</v>
      </c>
      <c r="B4" s="19"/>
      <c r="C4" s="19"/>
      <c r="D4" s="19"/>
      <c r="E4" s="19"/>
      <c r="F4" s="19"/>
      <c r="G4" s="19"/>
      <c r="H4" s="19"/>
      <c r="I4" s="19"/>
      <c r="J4" s="2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21"/>
      <c r="B5" s="22" t="s">
        <v>18</v>
      </c>
      <c r="C5" s="23"/>
      <c r="D5" s="23"/>
      <c r="E5" s="23"/>
      <c r="F5" s="23"/>
      <c r="G5" s="23"/>
      <c r="H5" s="23"/>
      <c r="I5" s="23"/>
      <c r="J5" s="2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25" t="s">
        <v>19</v>
      </c>
      <c r="B6" s="25" t="s">
        <v>20</v>
      </c>
      <c r="C6" s="26" t="s">
        <v>21</v>
      </c>
      <c r="D6" s="25" t="s">
        <v>22</v>
      </c>
      <c r="E6" s="27">
        <v>214.3</v>
      </c>
      <c r="F6" s="28"/>
      <c r="G6" s="28">
        <f>IF(E6=0,,E6*F6*'[1]Úvod'!E16)</f>
        <v>0</v>
      </c>
      <c r="H6" s="28"/>
      <c r="I6" s="29">
        <f aca="true" t="shared" si="0" ref="I6:I21">IF(E6=0,,E6*K6)</f>
        <v>0</v>
      </c>
      <c r="J6" s="30">
        <v>20</v>
      </c>
      <c r="K6" s="3">
        <v>0</v>
      </c>
      <c r="L6" s="3"/>
      <c r="M6" s="3"/>
      <c r="N6" s="3"/>
      <c r="O6" s="3"/>
      <c r="P6" s="3" t="s">
        <v>23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5.5">
      <c r="A7" s="31" t="s">
        <v>19</v>
      </c>
      <c r="B7" s="31" t="s">
        <v>24</v>
      </c>
      <c r="C7" s="32" t="s">
        <v>25</v>
      </c>
      <c r="D7" s="31" t="s">
        <v>22</v>
      </c>
      <c r="E7" s="33">
        <v>693.08</v>
      </c>
      <c r="F7" s="34"/>
      <c r="G7" s="34">
        <f>IF(E7=0,,E7*F7*'[1]Úvod'!E16)</f>
        <v>0</v>
      </c>
      <c r="H7" s="34"/>
      <c r="I7" s="35">
        <f t="shared" si="0"/>
        <v>0</v>
      </c>
      <c r="J7" s="30">
        <v>20</v>
      </c>
      <c r="K7" s="3">
        <v>0</v>
      </c>
      <c r="L7" s="3"/>
      <c r="M7" s="3"/>
      <c r="N7" s="3"/>
      <c r="O7" s="3"/>
      <c r="P7" s="3" t="s">
        <v>26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31" t="s">
        <v>19</v>
      </c>
      <c r="B8" s="31" t="s">
        <v>27</v>
      </c>
      <c r="C8" s="32" t="s">
        <v>28</v>
      </c>
      <c r="D8" s="31" t="s">
        <v>22</v>
      </c>
      <c r="E8" s="33">
        <v>138.62</v>
      </c>
      <c r="F8" s="34"/>
      <c r="G8" s="34">
        <f>IF(E8=0,,E8*F8*'[1]Úvod'!E16)</f>
        <v>0</v>
      </c>
      <c r="H8" s="34"/>
      <c r="I8" s="35">
        <f t="shared" si="0"/>
        <v>0</v>
      </c>
      <c r="J8" s="30">
        <v>20</v>
      </c>
      <c r="K8" s="3">
        <v>0</v>
      </c>
      <c r="L8" s="3"/>
      <c r="M8" s="3"/>
      <c r="N8" s="3"/>
      <c r="O8" s="3"/>
      <c r="P8" s="3" t="s">
        <v>29</v>
      </c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31" t="s">
        <v>19</v>
      </c>
      <c r="B9" s="31" t="s">
        <v>30</v>
      </c>
      <c r="C9" s="32" t="s">
        <v>31</v>
      </c>
      <c r="D9" s="31" t="s">
        <v>22</v>
      </c>
      <c r="E9" s="33">
        <v>77.01</v>
      </c>
      <c r="F9" s="34"/>
      <c r="G9" s="34">
        <f>IF(E9=0,,E9*F9*'[1]Úvod'!E16)</f>
        <v>0</v>
      </c>
      <c r="H9" s="34"/>
      <c r="I9" s="35">
        <f t="shared" si="0"/>
        <v>0</v>
      </c>
      <c r="J9" s="30">
        <v>20</v>
      </c>
      <c r="K9" s="3">
        <v>0</v>
      </c>
      <c r="L9" s="3"/>
      <c r="M9" s="3"/>
      <c r="N9" s="3"/>
      <c r="O9" s="3"/>
      <c r="P9" s="3" t="s">
        <v>32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31" t="s">
        <v>19</v>
      </c>
      <c r="B10" s="31" t="s">
        <v>33</v>
      </c>
      <c r="C10" s="32" t="s">
        <v>34</v>
      </c>
      <c r="D10" s="31" t="s">
        <v>22</v>
      </c>
      <c r="E10" s="33">
        <v>15.4</v>
      </c>
      <c r="F10" s="34"/>
      <c r="G10" s="34">
        <f>IF(E10=0,,E10*F10*'[1]Úvod'!E16)</f>
        <v>0</v>
      </c>
      <c r="H10" s="34"/>
      <c r="I10" s="35">
        <f t="shared" si="0"/>
        <v>0</v>
      </c>
      <c r="J10" s="30">
        <v>20</v>
      </c>
      <c r="K10" s="3">
        <v>0</v>
      </c>
      <c r="L10" s="3"/>
      <c r="M10" s="3"/>
      <c r="N10" s="3"/>
      <c r="O10" s="3"/>
      <c r="P10" s="3" t="s">
        <v>35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31" t="s">
        <v>19</v>
      </c>
      <c r="B11" s="31" t="s">
        <v>36</v>
      </c>
      <c r="C11" s="32" t="s">
        <v>37</v>
      </c>
      <c r="D11" s="31" t="s">
        <v>22</v>
      </c>
      <c r="E11" s="33">
        <v>1085.1</v>
      </c>
      <c r="F11" s="34"/>
      <c r="G11" s="34">
        <f>IF(E11=0,,E11*F11*'[1]Úvod'!E16)</f>
        <v>0</v>
      </c>
      <c r="H11" s="34"/>
      <c r="I11" s="35">
        <f t="shared" si="0"/>
        <v>0</v>
      </c>
      <c r="J11" s="30">
        <v>20</v>
      </c>
      <c r="K11" s="3">
        <v>0</v>
      </c>
      <c r="L11" s="3"/>
      <c r="M11" s="3"/>
      <c r="N11" s="3"/>
      <c r="O11" s="3"/>
      <c r="P11" s="3" t="s">
        <v>38</v>
      </c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31" t="s">
        <v>39</v>
      </c>
      <c r="B12" s="31">
        <v>9000000010</v>
      </c>
      <c r="C12" s="32" t="s">
        <v>40</v>
      </c>
      <c r="D12" s="31" t="s">
        <v>41</v>
      </c>
      <c r="E12" s="33">
        <v>1155.14</v>
      </c>
      <c r="F12" s="34"/>
      <c r="G12" s="34"/>
      <c r="H12" s="34">
        <f>IF(E12=0,,E12*F12*'[1]Úvod'!E16)</f>
        <v>0</v>
      </c>
      <c r="I12" s="35">
        <f t="shared" si="0"/>
        <v>0</v>
      </c>
      <c r="J12" s="30">
        <v>20</v>
      </c>
      <c r="K12" s="3">
        <v>0</v>
      </c>
      <c r="L12" s="3"/>
      <c r="M12" s="3"/>
      <c r="N12" s="3"/>
      <c r="O12" s="3"/>
      <c r="P12" s="3" t="s">
        <v>42</v>
      </c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31" t="s">
        <v>19</v>
      </c>
      <c r="B13" s="31" t="s">
        <v>43</v>
      </c>
      <c r="C13" s="32" t="s">
        <v>44</v>
      </c>
      <c r="D13" s="31" t="s">
        <v>22</v>
      </c>
      <c r="E13" s="33">
        <v>100.71</v>
      </c>
      <c r="F13" s="34"/>
      <c r="G13" s="34">
        <f>IF(E13=0,,E13*F13*'[1]Úvod'!E16)</f>
        <v>0</v>
      </c>
      <c r="H13" s="34"/>
      <c r="I13" s="35">
        <f t="shared" si="0"/>
        <v>0</v>
      </c>
      <c r="J13" s="30">
        <v>20</v>
      </c>
      <c r="K13" s="3">
        <v>0</v>
      </c>
      <c r="L13" s="3"/>
      <c r="M13" s="3"/>
      <c r="N13" s="3"/>
      <c r="O13" s="3"/>
      <c r="P13" s="3" t="s">
        <v>45</v>
      </c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31" t="s">
        <v>19</v>
      </c>
      <c r="B14" s="31" t="s">
        <v>46</v>
      </c>
      <c r="C14" s="32" t="s">
        <v>47</v>
      </c>
      <c r="D14" s="31" t="s">
        <v>22</v>
      </c>
      <c r="E14" s="33">
        <v>70.8</v>
      </c>
      <c r="F14" s="34"/>
      <c r="G14" s="34">
        <f>IF(E14=0,,E14*F14*'[1]Úvod'!E16)</f>
        <v>0</v>
      </c>
      <c r="H14" s="34"/>
      <c r="I14" s="35">
        <f t="shared" si="0"/>
        <v>0</v>
      </c>
      <c r="J14" s="30">
        <v>20</v>
      </c>
      <c r="K14" s="3">
        <v>0</v>
      </c>
      <c r="L14" s="3"/>
      <c r="M14" s="3"/>
      <c r="N14" s="3"/>
      <c r="O14" s="3"/>
      <c r="P14" s="3" t="s">
        <v>48</v>
      </c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31" t="s">
        <v>39</v>
      </c>
      <c r="B15" s="31">
        <v>5834532300</v>
      </c>
      <c r="C15" s="32" t="s">
        <v>49</v>
      </c>
      <c r="D15" s="31" t="s">
        <v>41</v>
      </c>
      <c r="E15" s="33">
        <v>127.44</v>
      </c>
      <c r="F15" s="34"/>
      <c r="G15" s="34"/>
      <c r="H15" s="34">
        <f>IF(E15=0,,E15*F15*'[1]Úvod'!E16)</f>
        <v>0</v>
      </c>
      <c r="I15" s="35">
        <f t="shared" si="0"/>
        <v>127.44</v>
      </c>
      <c r="J15" s="30">
        <v>20</v>
      </c>
      <c r="K15" s="3">
        <v>1</v>
      </c>
      <c r="L15" s="3"/>
      <c r="M15" s="3"/>
      <c r="N15" s="3"/>
      <c r="O15" s="3"/>
      <c r="P15" s="3" t="s">
        <v>50</v>
      </c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31" t="s">
        <v>51</v>
      </c>
      <c r="B16" s="31" t="s">
        <v>52</v>
      </c>
      <c r="C16" s="32" t="s">
        <v>53</v>
      </c>
      <c r="D16" s="31" t="s">
        <v>54</v>
      </c>
      <c r="E16" s="33">
        <v>1007.1</v>
      </c>
      <c r="F16" s="34"/>
      <c r="G16" s="34">
        <f>IF(E16=0,,E16*F16*'[1]Úvod'!E16)</f>
        <v>0</v>
      </c>
      <c r="H16" s="34"/>
      <c r="I16" s="35">
        <f t="shared" si="0"/>
        <v>0</v>
      </c>
      <c r="J16" s="30">
        <v>20</v>
      </c>
      <c r="K16" s="3">
        <v>0</v>
      </c>
      <c r="L16" s="3"/>
      <c r="M16" s="3"/>
      <c r="N16" s="3"/>
      <c r="O16" s="3"/>
      <c r="P16" s="3" t="s">
        <v>55</v>
      </c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1" t="s">
        <v>39</v>
      </c>
      <c r="B17" s="31">
        <v>57246000</v>
      </c>
      <c r="C17" s="32" t="s">
        <v>56</v>
      </c>
      <c r="D17" s="31" t="s">
        <v>57</v>
      </c>
      <c r="E17" s="33">
        <v>30.21</v>
      </c>
      <c r="F17" s="34"/>
      <c r="G17" s="34"/>
      <c r="H17" s="34">
        <f>IF(E17=0,,E17*F17*'[1]Úvod'!E16)</f>
        <v>0</v>
      </c>
      <c r="I17" s="35">
        <f t="shared" si="0"/>
        <v>0.03021</v>
      </c>
      <c r="J17" s="30">
        <v>20</v>
      </c>
      <c r="K17" s="3">
        <v>0.001</v>
      </c>
      <c r="L17" s="3"/>
      <c r="M17" s="3"/>
      <c r="N17" s="3"/>
      <c r="O17" s="3"/>
      <c r="P17" s="3" t="s">
        <v>58</v>
      </c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1" t="s">
        <v>19</v>
      </c>
      <c r="B18" s="31" t="s">
        <v>59</v>
      </c>
      <c r="C18" s="32" t="s">
        <v>60</v>
      </c>
      <c r="D18" s="31" t="s">
        <v>54</v>
      </c>
      <c r="E18" s="33">
        <v>3349.9</v>
      </c>
      <c r="F18" s="34"/>
      <c r="G18" s="34">
        <f>IF(E18=0,,E18*F18*'[1]Úvod'!E16)</f>
        <v>0</v>
      </c>
      <c r="H18" s="34"/>
      <c r="I18" s="35">
        <f t="shared" si="0"/>
        <v>0</v>
      </c>
      <c r="J18" s="30">
        <v>20</v>
      </c>
      <c r="K18" s="3">
        <v>0</v>
      </c>
      <c r="L18" s="3"/>
      <c r="M18" s="3"/>
      <c r="N18" s="3"/>
      <c r="O18" s="3"/>
      <c r="P18" s="3" t="s">
        <v>61</v>
      </c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31" t="s">
        <v>19</v>
      </c>
      <c r="B19" s="31" t="s">
        <v>62</v>
      </c>
      <c r="C19" s="32" t="s">
        <v>63</v>
      </c>
      <c r="D19" s="31" t="s">
        <v>54</v>
      </c>
      <c r="E19" s="33">
        <v>676.3</v>
      </c>
      <c r="F19" s="34"/>
      <c r="G19" s="34">
        <f>IF(E19=0,,E19*F19*'[1]Úvod'!E16)</f>
        <v>0</v>
      </c>
      <c r="H19" s="34"/>
      <c r="I19" s="35">
        <f t="shared" si="0"/>
        <v>0</v>
      </c>
      <c r="J19" s="30">
        <v>20</v>
      </c>
      <c r="K19" s="3">
        <v>0</v>
      </c>
      <c r="L19" s="3"/>
      <c r="M19" s="3"/>
      <c r="N19" s="3"/>
      <c r="O19" s="3"/>
      <c r="P19" s="3" t="s">
        <v>64</v>
      </c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31" t="s">
        <v>19</v>
      </c>
      <c r="B20" s="31" t="s">
        <v>65</v>
      </c>
      <c r="C20" s="32" t="s">
        <v>66</v>
      </c>
      <c r="D20" s="31" t="s">
        <v>54</v>
      </c>
      <c r="E20" s="33">
        <v>330.8</v>
      </c>
      <c r="F20" s="34"/>
      <c r="G20" s="34">
        <f>IF(E20=0,,E20*F20*'[1]Úvod'!E16)</f>
        <v>0</v>
      </c>
      <c r="H20" s="34"/>
      <c r="I20" s="35">
        <f t="shared" si="0"/>
        <v>0</v>
      </c>
      <c r="J20" s="30">
        <v>20</v>
      </c>
      <c r="K20" s="3">
        <v>0</v>
      </c>
      <c r="L20" s="3"/>
      <c r="M20" s="3"/>
      <c r="N20" s="3"/>
      <c r="O20" s="3"/>
      <c r="P20" s="3" t="s">
        <v>67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51">
      <c r="A21" s="36" t="s">
        <v>19</v>
      </c>
      <c r="B21" s="36" t="s">
        <v>68</v>
      </c>
      <c r="C21" s="37" t="s">
        <v>69</v>
      </c>
      <c r="D21" s="36" t="s">
        <v>54</v>
      </c>
      <c r="E21" s="38">
        <v>330.8</v>
      </c>
      <c r="F21" s="39"/>
      <c r="G21" s="39">
        <f>IF(E21=0,,E21*F21*'[1]Úvod'!E16)</f>
        <v>0</v>
      </c>
      <c r="H21" s="39"/>
      <c r="I21" s="40">
        <f t="shared" si="0"/>
        <v>0</v>
      </c>
      <c r="J21" s="30">
        <v>20</v>
      </c>
      <c r="K21" s="3">
        <v>0</v>
      </c>
      <c r="L21" s="3"/>
      <c r="M21" s="3"/>
      <c r="N21" s="3"/>
      <c r="O21" s="3"/>
      <c r="P21" s="3" t="s">
        <v>70</v>
      </c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thickBot="1">
      <c r="A22" s="41"/>
      <c r="B22" s="42" t="s">
        <v>71</v>
      </c>
      <c r="C22" s="42"/>
      <c r="D22" s="42"/>
      <c r="E22" s="43"/>
      <c r="F22" s="44"/>
      <c r="G22" s="44">
        <f>SUM(G6:G21)</f>
        <v>0</v>
      </c>
      <c r="H22" s="44">
        <f>SUM(H6:H21)</f>
        <v>0</v>
      </c>
      <c r="I22" s="45">
        <f>SUM(I6:I21)</f>
        <v>127.47021</v>
      </c>
      <c r="J22" s="4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21"/>
      <c r="B23" s="22" t="s">
        <v>72</v>
      </c>
      <c r="C23" s="23"/>
      <c r="D23" s="23"/>
      <c r="E23" s="23"/>
      <c r="F23" s="23"/>
      <c r="G23" s="23"/>
      <c r="H23" s="23"/>
      <c r="I23" s="23"/>
      <c r="J23" s="2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5.5">
      <c r="A24" s="47" t="s">
        <v>19</v>
      </c>
      <c r="B24" s="47" t="s">
        <v>73</v>
      </c>
      <c r="C24" s="48" t="s">
        <v>74</v>
      </c>
      <c r="D24" s="47" t="s">
        <v>54</v>
      </c>
      <c r="E24" s="49">
        <v>754.9</v>
      </c>
      <c r="F24" s="50"/>
      <c r="G24" s="50">
        <f>IF(E24=0,,E24*F24*'[1]Úvod'!E16)</f>
        <v>0</v>
      </c>
      <c r="H24" s="50"/>
      <c r="I24" s="51">
        <f>IF(E24=0,,E24*K24)</f>
        <v>0</v>
      </c>
      <c r="J24" s="30">
        <v>20</v>
      </c>
      <c r="K24" s="3">
        <v>0</v>
      </c>
      <c r="L24" s="3"/>
      <c r="M24" s="3"/>
      <c r="N24" s="3"/>
      <c r="O24" s="3"/>
      <c r="P24" s="3" t="s">
        <v>75</v>
      </c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thickBot="1">
      <c r="A25" s="41"/>
      <c r="B25" s="42" t="s">
        <v>76</v>
      </c>
      <c r="C25" s="42"/>
      <c r="D25" s="42"/>
      <c r="E25" s="43"/>
      <c r="F25" s="44"/>
      <c r="G25" s="44">
        <f>SUM(G24:G24)</f>
        <v>0</v>
      </c>
      <c r="H25" s="44">
        <f>SUM(H24:H24)</f>
        <v>0</v>
      </c>
      <c r="I25" s="45">
        <f>SUM(I24:I24)</f>
        <v>0</v>
      </c>
      <c r="J25" s="4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21"/>
      <c r="B26" s="22" t="s">
        <v>77</v>
      </c>
      <c r="C26" s="23"/>
      <c r="D26" s="23"/>
      <c r="E26" s="23"/>
      <c r="F26" s="23"/>
      <c r="G26" s="23"/>
      <c r="H26" s="23"/>
      <c r="I26" s="23"/>
      <c r="J26" s="2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5.5">
      <c r="A27" s="47" t="s">
        <v>78</v>
      </c>
      <c r="B27" s="47" t="s">
        <v>79</v>
      </c>
      <c r="C27" s="48" t="s">
        <v>80</v>
      </c>
      <c r="D27" s="47" t="s">
        <v>22</v>
      </c>
      <c r="E27" s="49">
        <v>5</v>
      </c>
      <c r="F27" s="50"/>
      <c r="G27" s="50">
        <f>IF(E27=0,,E27*F27*'[1]Úvod'!E16)</f>
        <v>0</v>
      </c>
      <c r="H27" s="50"/>
      <c r="I27" s="51">
        <f>IF(E27=0,,E27*K27)</f>
        <v>13.85755</v>
      </c>
      <c r="J27" s="30">
        <v>20</v>
      </c>
      <c r="K27" s="3">
        <v>2.77151</v>
      </c>
      <c r="L27" s="3"/>
      <c r="M27" s="3"/>
      <c r="N27" s="3"/>
      <c r="O27" s="3"/>
      <c r="P27" s="3" t="s">
        <v>81</v>
      </c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thickBot="1">
      <c r="A28" s="41"/>
      <c r="B28" s="42" t="s">
        <v>82</v>
      </c>
      <c r="C28" s="42"/>
      <c r="D28" s="42"/>
      <c r="E28" s="43"/>
      <c r="F28" s="44"/>
      <c r="G28" s="44">
        <f>SUM(G27:G27)</f>
        <v>0</v>
      </c>
      <c r="H28" s="44">
        <f>SUM(H27:H27)</f>
        <v>0</v>
      </c>
      <c r="I28" s="45">
        <f>SUM(I27:I27)</f>
        <v>13.85755</v>
      </c>
      <c r="J28" s="4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21"/>
      <c r="B29" s="22" t="s">
        <v>83</v>
      </c>
      <c r="C29" s="23"/>
      <c r="D29" s="23"/>
      <c r="E29" s="23"/>
      <c r="F29" s="23"/>
      <c r="G29" s="23"/>
      <c r="H29" s="23"/>
      <c r="I29" s="23"/>
      <c r="J29" s="2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25" t="s">
        <v>84</v>
      </c>
      <c r="B30" s="25" t="s">
        <v>85</v>
      </c>
      <c r="C30" s="26" t="s">
        <v>86</v>
      </c>
      <c r="D30" s="25" t="s">
        <v>54</v>
      </c>
      <c r="E30" s="27">
        <v>7237.09</v>
      </c>
      <c r="F30" s="28"/>
      <c r="G30" s="28">
        <f>IF(E30=0,,E30*F30*'[1]Úvod'!E16)</f>
        <v>0</v>
      </c>
      <c r="H30" s="28"/>
      <c r="I30" s="29">
        <f>IF(E30=0,,E30*K30)</f>
        <v>2025.9509746</v>
      </c>
      <c r="J30" s="30">
        <v>20</v>
      </c>
      <c r="K30" s="3">
        <v>0.27994</v>
      </c>
      <c r="L30" s="3"/>
      <c r="M30" s="3"/>
      <c r="N30" s="3"/>
      <c r="O30" s="3"/>
      <c r="P30" s="3" t="s">
        <v>87</v>
      </c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31" t="s">
        <v>84</v>
      </c>
      <c r="B31" s="31" t="s">
        <v>88</v>
      </c>
      <c r="C31" s="32" t="s">
        <v>89</v>
      </c>
      <c r="D31" s="31" t="s">
        <v>54</v>
      </c>
      <c r="E31" s="33">
        <v>2370.47</v>
      </c>
      <c r="F31" s="34"/>
      <c r="G31" s="34">
        <f>IF(E31=0,,E31*F31*'[1]Úvod'!E16)</f>
        <v>0</v>
      </c>
      <c r="H31" s="34"/>
      <c r="I31" s="35">
        <f>IF(E31=0,,E31*K31)</f>
        <v>375.1505822</v>
      </c>
      <c r="J31" s="30">
        <v>20</v>
      </c>
      <c r="K31" s="3">
        <v>0.15826</v>
      </c>
      <c r="L31" s="3"/>
      <c r="M31" s="3"/>
      <c r="N31" s="3"/>
      <c r="O31" s="3"/>
      <c r="P31" s="3" t="s">
        <v>90</v>
      </c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31" t="s">
        <v>84</v>
      </c>
      <c r="B32" s="31" t="s">
        <v>91</v>
      </c>
      <c r="C32" s="32" t="s">
        <v>92</v>
      </c>
      <c r="D32" s="31" t="s">
        <v>22</v>
      </c>
      <c r="E32" s="33">
        <v>373.8</v>
      </c>
      <c r="F32" s="34"/>
      <c r="G32" s="34">
        <f>IF(E32=0,,E32*F32*'[1]Úvod'!E16)</f>
        <v>0</v>
      </c>
      <c r="H32" s="34"/>
      <c r="I32" s="35">
        <f>IF(E32=0,,E32*K32)</f>
        <v>0</v>
      </c>
      <c r="J32" s="30">
        <v>20</v>
      </c>
      <c r="K32" s="3">
        <v>0</v>
      </c>
      <c r="L32" s="3"/>
      <c r="M32" s="3"/>
      <c r="N32" s="3"/>
      <c r="O32" s="3"/>
      <c r="P32" s="3" t="s">
        <v>93</v>
      </c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31" t="s">
        <v>39</v>
      </c>
      <c r="B33" s="31">
        <v>5834520300</v>
      </c>
      <c r="C33" s="32" t="s">
        <v>49</v>
      </c>
      <c r="D33" s="31" t="s">
        <v>41</v>
      </c>
      <c r="E33" s="33">
        <v>672.84</v>
      </c>
      <c r="F33" s="34"/>
      <c r="G33" s="34"/>
      <c r="H33" s="34">
        <f>IF(E33=0,,E33*F33*'[1]Úvod'!E16)</f>
        <v>0</v>
      </c>
      <c r="I33" s="35">
        <f>IF(E33=0,,E33*K33)</f>
        <v>672.84</v>
      </c>
      <c r="J33" s="30">
        <v>20</v>
      </c>
      <c r="K33" s="3">
        <v>1</v>
      </c>
      <c r="L33" s="3"/>
      <c r="M33" s="3"/>
      <c r="N33" s="3"/>
      <c r="O33" s="3"/>
      <c r="P33" s="3" t="s">
        <v>94</v>
      </c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36" t="s">
        <v>84</v>
      </c>
      <c r="B34" s="36" t="s">
        <v>95</v>
      </c>
      <c r="C34" s="37" t="s">
        <v>96</v>
      </c>
      <c r="D34" s="36" t="s">
        <v>54</v>
      </c>
      <c r="E34" s="38">
        <v>2410.99</v>
      </c>
      <c r="F34" s="39"/>
      <c r="G34" s="39">
        <f>IF(E34=0,,E34*F34*'[1]Úvod'!E16)</f>
        <v>0</v>
      </c>
      <c r="H34" s="39"/>
      <c r="I34" s="40">
        <f>IF(E34=0,,E34*K34)</f>
        <v>1.4707038999999997</v>
      </c>
      <c r="J34" s="30">
        <v>20</v>
      </c>
      <c r="K34" s="3">
        <v>0.00061</v>
      </c>
      <c r="L34" s="3"/>
      <c r="M34" s="3"/>
      <c r="N34" s="3"/>
      <c r="O34" s="3"/>
      <c r="P34" s="3" t="s">
        <v>97</v>
      </c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thickBot="1">
      <c r="A35" s="41"/>
      <c r="B35" s="42" t="s">
        <v>98</v>
      </c>
      <c r="C35" s="42"/>
      <c r="D35" s="42"/>
      <c r="E35" s="43"/>
      <c r="F35" s="44"/>
      <c r="G35" s="44">
        <f>SUM(G30:G34)</f>
        <v>0</v>
      </c>
      <c r="H35" s="44">
        <f>SUM(H30:H34)</f>
        <v>0</v>
      </c>
      <c r="I35" s="45">
        <f>SUM(I30:I34)</f>
        <v>3075.4122607000004</v>
      </c>
      <c r="J35" s="4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21"/>
      <c r="B36" s="22" t="s">
        <v>99</v>
      </c>
      <c r="C36" s="23"/>
      <c r="D36" s="23"/>
      <c r="E36" s="23"/>
      <c r="F36" s="23"/>
      <c r="G36" s="23"/>
      <c r="H36" s="23"/>
      <c r="I36" s="23"/>
      <c r="J36" s="2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5.5">
      <c r="A37" s="25" t="s">
        <v>84</v>
      </c>
      <c r="B37" s="25" t="s">
        <v>100</v>
      </c>
      <c r="C37" s="26" t="s">
        <v>101</v>
      </c>
      <c r="D37" s="25" t="s">
        <v>102</v>
      </c>
      <c r="E37" s="27">
        <v>1</v>
      </c>
      <c r="F37" s="28"/>
      <c r="G37" s="28">
        <f>IF(E37=0,,E37*F37*'[1]Úvod'!E16)</f>
        <v>0</v>
      </c>
      <c r="H37" s="28"/>
      <c r="I37" s="29">
        <f>IF(E37=0,,E37*K37)</f>
        <v>0.2457</v>
      </c>
      <c r="J37" s="30">
        <v>20</v>
      </c>
      <c r="K37" s="3">
        <v>0.2457</v>
      </c>
      <c r="L37" s="3"/>
      <c r="M37" s="3"/>
      <c r="N37" s="3"/>
      <c r="O37" s="3"/>
      <c r="P37" s="3" t="s">
        <v>103</v>
      </c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31" t="s">
        <v>39</v>
      </c>
      <c r="B38" s="31">
        <v>1000000015</v>
      </c>
      <c r="C38" s="32" t="s">
        <v>104</v>
      </c>
      <c r="D38" s="31" t="s">
        <v>102</v>
      </c>
      <c r="E38" s="33">
        <v>1</v>
      </c>
      <c r="F38" s="34"/>
      <c r="G38" s="34"/>
      <c r="H38" s="34">
        <f>IF(E38=0,,E38*F38*'[1]Úvod'!E16)</f>
        <v>0</v>
      </c>
      <c r="I38" s="35">
        <f>IF(E38=0,,E38*K38)</f>
        <v>0</v>
      </c>
      <c r="J38" s="30">
        <v>20</v>
      </c>
      <c r="K38" s="3">
        <v>0</v>
      </c>
      <c r="L38" s="3"/>
      <c r="M38" s="3"/>
      <c r="N38" s="3"/>
      <c r="O38" s="3"/>
      <c r="P38" s="3" t="s">
        <v>105</v>
      </c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5.5">
      <c r="A39" s="31" t="s">
        <v>39</v>
      </c>
      <c r="B39" s="31">
        <v>1000000111</v>
      </c>
      <c r="C39" s="32" t="s">
        <v>106</v>
      </c>
      <c r="D39" s="31" t="s">
        <v>102</v>
      </c>
      <c r="E39" s="33">
        <v>1</v>
      </c>
      <c r="F39" s="34"/>
      <c r="G39" s="34"/>
      <c r="H39" s="34">
        <f>IF(E39=0,,E39*F39*'[1]Úvod'!E16)</f>
        <v>0</v>
      </c>
      <c r="I39" s="35">
        <f>IF(E39=0,,E39*K39)</f>
        <v>0</v>
      </c>
      <c r="J39" s="30">
        <v>20</v>
      </c>
      <c r="K39" s="3">
        <v>0</v>
      </c>
      <c r="L39" s="3"/>
      <c r="M39" s="3"/>
      <c r="N39" s="3"/>
      <c r="O39" s="3"/>
      <c r="P39" s="3" t="s">
        <v>107</v>
      </c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5.5">
      <c r="A40" s="36" t="s">
        <v>84</v>
      </c>
      <c r="B40" s="36" t="s">
        <v>108</v>
      </c>
      <c r="C40" s="37" t="s">
        <v>109</v>
      </c>
      <c r="D40" s="36" t="s">
        <v>41</v>
      </c>
      <c r="E40" s="38">
        <v>3089.54573</v>
      </c>
      <c r="F40" s="39"/>
      <c r="G40" s="39">
        <f>IF(E40=0,,E40*F40*'[1]Úvod'!E16)</f>
        <v>0</v>
      </c>
      <c r="H40" s="39"/>
      <c r="I40" s="40">
        <f>IF(E40=0,,E40*K40)</f>
        <v>0</v>
      </c>
      <c r="J40" s="30">
        <v>20</v>
      </c>
      <c r="K40" s="3">
        <v>0</v>
      </c>
      <c r="L40" s="3"/>
      <c r="M40" s="3"/>
      <c r="N40" s="3"/>
      <c r="O40" s="3"/>
      <c r="P40" s="3" t="s">
        <v>110</v>
      </c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thickBot="1">
      <c r="A41" s="52"/>
      <c r="B41" s="53" t="s">
        <v>111</v>
      </c>
      <c r="C41" s="53"/>
      <c r="D41" s="53"/>
      <c r="E41" s="54"/>
      <c r="F41" s="55"/>
      <c r="G41" s="55">
        <f>SUM(G37:G40)</f>
        <v>0</v>
      </c>
      <c r="H41" s="55">
        <f>SUM(H37:H40)</f>
        <v>0</v>
      </c>
      <c r="I41" s="56">
        <f>SUM(I37:I40)</f>
        <v>0.2457</v>
      </c>
      <c r="J41" s="57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3"/>
      <c r="L43" s="3">
        <f>SUM(L1:L42)</f>
        <v>0</v>
      </c>
      <c r="M43" s="3">
        <f>SUM(M1:M42)</f>
        <v>0</v>
      </c>
      <c r="N43" s="3">
        <f>SUM(N1:N42)</f>
        <v>0</v>
      </c>
      <c r="O43" s="3">
        <f>SUM(O1:O42)</f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mergeCells count="7">
    <mergeCell ref="B26:J26"/>
    <mergeCell ref="B29:J29"/>
    <mergeCell ref="B36:J36"/>
    <mergeCell ref="A1:J1"/>
    <mergeCell ref="A4:J4"/>
    <mergeCell ref="B5:J5"/>
    <mergeCell ref="B23:J2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MZe, Pozemkový úřad Jeseník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mkuchejd</dc:creator>
  <cp:keywords/>
  <dc:description/>
  <cp:lastModifiedBy>mkuchejd</cp:lastModifiedBy>
  <dcterms:created xsi:type="dcterms:W3CDTF">2010-06-22T08:00:09Z</dcterms:created>
  <dcterms:modified xsi:type="dcterms:W3CDTF">2010-06-22T08:02:11Z</dcterms:modified>
  <cp:category/>
  <cp:version/>
  <cp:contentType/>
  <cp:contentStatus/>
</cp:coreProperties>
</file>