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59\Desktop\Jaroměřice oprava střechy\"/>
    </mc:Choice>
  </mc:AlternateContent>
  <xr:revisionPtr revIDLastSave="0" documentId="8_{BEDA806E-0428-4242-90EC-972C95A52E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ložky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Položky!$1:$11</definedName>
    <definedName name="Objednatel">#REF!</definedName>
    <definedName name="_xlnm.Print_Area" localSheetId="0">Položky!$A$1:$G$55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azbaDPH1">#REF!</definedName>
    <definedName name="SazbaDPH2">#REF!</definedName>
    <definedName name="SloupecCC">Položky!#REF!</definedName>
    <definedName name="SloupecCisloPol">Položky!#REF!</definedName>
    <definedName name="SloupecJC">Položky!#REF!</definedName>
    <definedName name="SloupecMJ">Položky!#REF!</definedName>
    <definedName name="SloupecMnozstvi">Položky!#REF!</definedName>
    <definedName name="SloupecNazPol">Položky!#REF!</definedName>
    <definedName name="SloupecPC">Položky!#REF!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" l="1"/>
  <c r="G25" i="3"/>
  <c r="G26" i="3"/>
  <c r="G27" i="3"/>
  <c r="G28" i="3"/>
  <c r="G29" i="3"/>
  <c r="G30" i="3"/>
  <c r="G31" i="3"/>
  <c r="H31" i="3" s="1"/>
  <c r="G32" i="3"/>
  <c r="G33" i="3"/>
  <c r="G34" i="3"/>
  <c r="G35" i="3"/>
  <c r="I38" i="3" s="1"/>
  <c r="G36" i="3"/>
  <c r="G37" i="3"/>
  <c r="G38" i="3"/>
  <c r="G23" i="3"/>
  <c r="H23" i="3" s="1"/>
  <c r="C14" i="3"/>
  <c r="G13" i="3"/>
  <c r="G14" i="3"/>
  <c r="G51" i="3"/>
  <c r="G50" i="3"/>
  <c r="I50" i="3" s="1"/>
  <c r="G43" i="3"/>
  <c r="G44" i="3"/>
  <c r="G45" i="3"/>
  <c r="G46" i="3"/>
  <c r="G47" i="3"/>
  <c r="G48" i="3"/>
  <c r="G49" i="3"/>
  <c r="I49" i="3" s="1"/>
  <c r="I24" i="3"/>
  <c r="I26" i="3"/>
  <c r="I28" i="3"/>
  <c r="BB36" i="3"/>
  <c r="BB37" i="3"/>
  <c r="BB38" i="3"/>
  <c r="BB39" i="3" s="1"/>
  <c r="G20" i="3"/>
  <c r="C21" i="3"/>
  <c r="G19" i="3"/>
  <c r="G21" i="3" s="1"/>
  <c r="G10" i="3"/>
  <c r="G11" i="3" s="1"/>
  <c r="C11" i="3"/>
  <c r="G9" i="3"/>
  <c r="G42" i="3"/>
  <c r="G16" i="3"/>
  <c r="BB16" i="3" s="1"/>
  <c r="BB17" i="3" s="1"/>
  <c r="BA16" i="3"/>
  <c r="BA17" i="3" s="1"/>
  <c r="BC16" i="3"/>
  <c r="BC17" i="3" s="1"/>
  <c r="BD16" i="3"/>
  <c r="BD17" i="3"/>
  <c r="BE16" i="3"/>
  <c r="BE17" i="3" s="1"/>
  <c r="C17" i="3"/>
  <c r="BA36" i="3"/>
  <c r="BC36" i="3"/>
  <c r="BD36" i="3"/>
  <c r="BE36" i="3"/>
  <c r="BA37" i="3"/>
  <c r="BC37" i="3"/>
  <c r="BD37" i="3"/>
  <c r="BE37" i="3"/>
  <c r="BA38" i="3"/>
  <c r="BC38" i="3"/>
  <c r="BD38" i="3"/>
  <c r="BE38" i="3"/>
  <c r="C39" i="3"/>
  <c r="G41" i="3"/>
  <c r="BB41" i="3" s="1"/>
  <c r="BB52" i="3" s="1"/>
  <c r="BA41" i="3"/>
  <c r="BA52" i="3"/>
  <c r="BC41" i="3"/>
  <c r="BC52" i="3"/>
  <c r="BD41" i="3"/>
  <c r="BD52" i="3"/>
  <c r="BE41" i="3"/>
  <c r="BE52" i="3"/>
  <c r="C52" i="3"/>
  <c r="BB55" i="3"/>
  <c r="BC55" i="3"/>
  <c r="BD55" i="3"/>
  <c r="BE55" i="3"/>
  <c r="BA55" i="3"/>
  <c r="H47" i="3"/>
  <c r="G17" i="3"/>
  <c r="BD39" i="3"/>
  <c r="BE39" i="3" l="1"/>
  <c r="BC39" i="3"/>
  <c r="BA39" i="3"/>
  <c r="J31" i="3"/>
  <c r="G39" i="3"/>
  <c r="I42" i="3"/>
  <c r="I20" i="3"/>
  <c r="I52" i="3" s="1"/>
  <c r="G52" i="3"/>
  <c r="G53" i="3" s="1"/>
  <c r="G54" i="3" l="1"/>
  <c r="G55" i="3" s="1"/>
</calcChain>
</file>

<file path=xl/sharedStrings.xml><?xml version="1.0" encoding="utf-8"?>
<sst xmlns="http://schemas.openxmlformats.org/spreadsheetml/2006/main" count="131" uniqueCount="91">
  <si>
    <t>Stavba :</t>
  </si>
  <si>
    <t>Objekt :</t>
  </si>
  <si>
    <t>Rozpočet:</t>
  </si>
  <si>
    <t>Díl:</t>
  </si>
  <si>
    <t>Celkem za</t>
  </si>
  <si>
    <t>762</t>
  </si>
  <si>
    <t>Konstrukce tesařské</t>
  </si>
  <si>
    <t>m</t>
  </si>
  <si>
    <t>m2</t>
  </si>
  <si>
    <t>764</t>
  </si>
  <si>
    <t>Konstrukce klempířské</t>
  </si>
  <si>
    <t>765</t>
  </si>
  <si>
    <t>Celkem bez DPH</t>
  </si>
  <si>
    <t>DPH 21%</t>
  </si>
  <si>
    <t>Celkem s 21% DPH</t>
  </si>
  <si>
    <t xml:space="preserve">Oprava střechy </t>
  </si>
  <si>
    <t>Příplatek za sklon přes 30°</t>
  </si>
  <si>
    <t>ks</t>
  </si>
  <si>
    <t>764501108</t>
  </si>
  <si>
    <t>764508101</t>
  </si>
  <si>
    <t>764508102</t>
  </si>
  <si>
    <t>764501103</t>
  </si>
  <si>
    <t>764501105</t>
  </si>
  <si>
    <t>764501107</t>
  </si>
  <si>
    <t>Montáž žlabů</t>
  </si>
  <si>
    <t>Montáž háků</t>
  </si>
  <si>
    <t>Montáž rohů</t>
  </si>
  <si>
    <t>Montáž kotlíků</t>
  </si>
  <si>
    <t>montáž svodů</t>
  </si>
  <si>
    <t>montáž objímek</t>
  </si>
  <si>
    <t>montáž kolen</t>
  </si>
  <si>
    <t>m3</t>
  </si>
  <si>
    <t>605141140</t>
  </si>
  <si>
    <t>605</t>
  </si>
  <si>
    <t>Výrobky pilařské</t>
  </si>
  <si>
    <t xml:space="preserve">Položkový rozpočet </t>
  </si>
  <si>
    <t>764518402</t>
  </si>
  <si>
    <t>764508105</t>
  </si>
  <si>
    <t>765111831</t>
  </si>
  <si>
    <t>765113711</t>
  </si>
  <si>
    <t>553501910</t>
  </si>
  <si>
    <t>764111653</t>
  </si>
  <si>
    <t xml:space="preserve">764211435 </t>
  </si>
  <si>
    <t>Oplechování nároží větraného vč.mřížky</t>
  </si>
  <si>
    <t>764211405</t>
  </si>
  <si>
    <t>Oplechování hřebene větraného vč.mřížky</t>
  </si>
  <si>
    <t>764101143</t>
  </si>
  <si>
    <t>Montáž krytiny z taškových tabulí</t>
  </si>
  <si>
    <t>764201136</t>
  </si>
  <si>
    <t>Montáž oplechování nároží větraného</t>
  </si>
  <si>
    <t>Montáž oplechování hřebene větraného</t>
  </si>
  <si>
    <t>764201106</t>
  </si>
  <si>
    <t>Žlab podokapní z FeZn plechu r.š.400 vč.háků a čel</t>
  </si>
  <si>
    <t>764511405</t>
  </si>
  <si>
    <t>764511445</t>
  </si>
  <si>
    <t>Kotlík z FeZn plechu 400/120</t>
  </si>
  <si>
    <t>Svod z FeZn plechu 120 vč.objímek, kolen, svodů</t>
  </si>
  <si>
    <t xml:space="preserve">Demontáž vláknocementové krytiny skládané do 30°, do suti </t>
  </si>
  <si>
    <t>765131801</t>
  </si>
  <si>
    <t>765131821</t>
  </si>
  <si>
    <t>Demontáž hřebene nebo nároží do suti</t>
  </si>
  <si>
    <t>765131845</t>
  </si>
  <si>
    <t>997006512</t>
  </si>
  <si>
    <t>997006519</t>
  </si>
  <si>
    <t>997013821.1</t>
  </si>
  <si>
    <t>Vodorovná doprava suti na skládku do 1 km</t>
  </si>
  <si>
    <t>Příplatek k dopravě suti za každý další započatý km</t>
  </si>
  <si>
    <t xml:space="preserve">Poplatek za uložení suti obsahující azbest na skládce </t>
  </si>
  <si>
    <t>t</t>
  </si>
  <si>
    <t>Konstrukce pokrývačské</t>
  </si>
  <si>
    <t>762342441</t>
  </si>
  <si>
    <t>Montáž kontralatí</t>
  </si>
  <si>
    <t>762342314</t>
  </si>
  <si>
    <t>Kontralatě impregnované  5/4 cm</t>
  </si>
  <si>
    <t>Latě impregnované 5/4 cm</t>
  </si>
  <si>
    <t>Lemování prostupů do 0,4 m2</t>
  </si>
  <si>
    <t>střešní vikýř 600x600</t>
  </si>
  <si>
    <t>741</t>
  </si>
  <si>
    <t>Hromosvod střešní část demontáž, zpětná montáž</t>
  </si>
  <si>
    <t>Elektroinstalace silnoproud</t>
  </si>
  <si>
    <t>UKZUZ Jaroměřice nad Rokytnou</t>
  </si>
  <si>
    <t>Oprava  čela římsy</t>
  </si>
  <si>
    <t>766667</t>
  </si>
  <si>
    <t>621</t>
  </si>
  <si>
    <t>úprava povrchů vnějších</t>
  </si>
  <si>
    <t>Montáž pojistné hydroizolační fólie na bednění</t>
  </si>
  <si>
    <t>765191013</t>
  </si>
  <si>
    <t>Montáž laťování střech, vzdálenost latí 22 - 36 cm latě 4/5 cm</t>
  </si>
  <si>
    <t>Střešní krytina z pozinkovaného plechu, který tvarem připomíná klasickou tašku, o tloušťce min. 0,5 mm, krytina bude opatřena červeným polyesterovým povrchem o síle min. 25 μm</t>
  </si>
  <si>
    <t>Fólie podstřešní difúzní hm. min. 135 g/m2</t>
  </si>
  <si>
    <t>Poznámky: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</si>
</sst>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0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1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4" fillId="2" borderId="6" applyNumberFormat="0" applyFont="0" applyAlignment="0" applyProtection="0"/>
    <xf numFmtId="0" fontId="12" fillId="0" borderId="7" applyNumberFormat="0" applyFill="0" applyAlignment="0" applyProtection="0"/>
    <xf numFmtId="0" fontId="13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8" borderId="8" applyNumberFormat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</cellStyleXfs>
  <cellXfs count="96">
    <xf numFmtId="0" fontId="0" fillId="0" borderId="0" xfId="0"/>
    <xf numFmtId="0" fontId="19" fillId="0" borderId="10" xfId="9" applyFont="1" applyBorder="1"/>
    <xf numFmtId="0" fontId="18" fillId="0" borderId="10" xfId="9" applyFont="1" applyBorder="1"/>
    <xf numFmtId="0" fontId="19" fillId="0" borderId="11" xfId="9" applyFont="1" applyBorder="1"/>
    <xf numFmtId="0" fontId="18" fillId="0" borderId="11" xfId="9" applyFont="1" applyBorder="1"/>
    <xf numFmtId="0" fontId="11" fillId="0" borderId="0" xfId="9"/>
    <xf numFmtId="0" fontId="18" fillId="0" borderId="0" xfId="9" applyFont="1"/>
    <xf numFmtId="0" fontId="22" fillId="0" borderId="0" xfId="9" applyFont="1" applyAlignment="1">
      <alignment horizontal="centerContinuous"/>
    </xf>
    <xf numFmtId="0" fontId="23" fillId="0" borderId="0" xfId="9" applyFont="1" applyAlignment="1">
      <alignment horizontal="centerContinuous"/>
    </xf>
    <xf numFmtId="0" fontId="23" fillId="0" borderId="0" xfId="9" applyFont="1" applyAlignment="1">
      <alignment horizontal="right"/>
    </xf>
    <xf numFmtId="0" fontId="20" fillId="0" borderId="12" xfId="9" applyFont="1" applyBorder="1" applyAlignment="1">
      <alignment horizontal="right"/>
    </xf>
    <xf numFmtId="0" fontId="18" fillId="0" borderId="10" xfId="9" applyFont="1" applyBorder="1" applyAlignment="1">
      <alignment horizontal="left"/>
    </xf>
    <xf numFmtId="0" fontId="18" fillId="0" borderId="13" xfId="9" applyFont="1" applyBorder="1"/>
    <xf numFmtId="0" fontId="18" fillId="0" borderId="16" xfId="9" applyFont="1" applyBorder="1" applyAlignment="1">
      <alignment horizontal="center"/>
    </xf>
    <xf numFmtId="0" fontId="18" fillId="0" borderId="16" xfId="9" applyNumberFormat="1" applyFont="1" applyBorder="1" applyAlignment="1">
      <alignment horizontal="right"/>
    </xf>
    <xf numFmtId="0" fontId="18" fillId="0" borderId="17" xfId="9" applyNumberFormat="1" applyFont="1" applyBorder="1"/>
    <xf numFmtId="0" fontId="11" fillId="0" borderId="0" xfId="9" applyNumberFormat="1"/>
    <xf numFmtId="0" fontId="24" fillId="0" borderId="0" xfId="9" applyFont="1"/>
    <xf numFmtId="0" fontId="25" fillId="0" borderId="18" xfId="9" applyFont="1" applyBorder="1" applyAlignment="1">
      <alignment horizontal="center" vertical="top"/>
    </xf>
    <xf numFmtId="4" fontId="25" fillId="0" borderId="18" xfId="9" applyNumberFormat="1" applyFont="1" applyBorder="1"/>
    <xf numFmtId="0" fontId="26" fillId="0" borderId="0" xfId="9" applyFont="1"/>
    <xf numFmtId="0" fontId="18" fillId="13" borderId="19" xfId="9" applyFont="1" applyFill="1" applyBorder="1" applyAlignment="1">
      <alignment horizontal="center"/>
    </xf>
    <xf numFmtId="49" fontId="27" fillId="13" borderId="19" xfId="9" applyNumberFormat="1" applyFont="1" applyFill="1" applyBorder="1" applyAlignment="1">
      <alignment horizontal="left"/>
    </xf>
    <xf numFmtId="0" fontId="27" fillId="13" borderId="15" xfId="9" applyFont="1" applyFill="1" applyBorder="1"/>
    <xf numFmtId="0" fontId="18" fillId="13" borderId="16" xfId="9" applyFont="1" applyFill="1" applyBorder="1" applyAlignment="1">
      <alignment horizontal="center"/>
    </xf>
    <xf numFmtId="4" fontId="18" fillId="13" borderId="16" xfId="9" applyNumberFormat="1" applyFont="1" applyFill="1" applyBorder="1" applyAlignment="1">
      <alignment horizontal="right"/>
    </xf>
    <xf numFmtId="4" fontId="19" fillId="13" borderId="19" xfId="9" applyNumberFormat="1" applyFont="1" applyFill="1" applyBorder="1"/>
    <xf numFmtId="3" fontId="11" fillId="0" borderId="0" xfId="9" applyNumberFormat="1"/>
    <xf numFmtId="0" fontId="11" fillId="0" borderId="0" xfId="9" applyBorder="1"/>
    <xf numFmtId="0" fontId="28" fillId="0" borderId="0" xfId="9" applyFont="1" applyAlignment="1"/>
    <xf numFmtId="0" fontId="11" fillId="0" borderId="0" xfId="9" applyAlignment="1">
      <alignment horizontal="right"/>
    </xf>
    <xf numFmtId="0" fontId="29" fillId="0" borderId="0" xfId="9" applyFont="1" applyBorder="1"/>
    <xf numFmtId="3" fontId="29" fillId="0" borderId="0" xfId="9" applyNumberFormat="1" applyFont="1" applyBorder="1" applyAlignment="1">
      <alignment horizontal="right"/>
    </xf>
    <xf numFmtId="4" fontId="29" fillId="0" borderId="0" xfId="9" applyNumberFormat="1" applyFont="1" applyBorder="1"/>
    <xf numFmtId="0" fontId="28" fillId="0" borderId="0" xfId="9" applyFont="1" applyBorder="1" applyAlignment="1"/>
    <xf numFmtId="0" fontId="11" fillId="0" borderId="0" xfId="9" applyBorder="1" applyAlignment="1">
      <alignment horizontal="right"/>
    </xf>
    <xf numFmtId="0" fontId="21" fillId="0" borderId="0" xfId="9" applyFont="1" applyAlignment="1">
      <alignment horizontal="center"/>
    </xf>
    <xf numFmtId="4" fontId="11" fillId="0" borderId="0" xfId="9" applyNumberFormat="1"/>
    <xf numFmtId="0" fontId="1" fillId="0" borderId="20" xfId="0" applyFont="1" applyBorder="1"/>
    <xf numFmtId="0" fontId="1" fillId="0" borderId="21" xfId="0" applyFont="1" applyBorder="1"/>
    <xf numFmtId="0" fontId="11" fillId="0" borderId="0" xfId="0" applyFont="1"/>
    <xf numFmtId="164" fontId="1" fillId="0" borderId="22" xfId="0" applyNumberFormat="1" applyFont="1" applyBorder="1"/>
    <xf numFmtId="0" fontId="1" fillId="0" borderId="15" xfId="0" applyFont="1" applyBorder="1"/>
    <xf numFmtId="0" fontId="11" fillId="0" borderId="16" xfId="0" applyFont="1" applyBorder="1"/>
    <xf numFmtId="164" fontId="11" fillId="0" borderId="17" xfId="0" applyNumberFormat="1" applyFont="1" applyBorder="1"/>
    <xf numFmtId="0" fontId="25" fillId="14" borderId="18" xfId="9" applyFont="1" applyFill="1" applyBorder="1" applyAlignment="1">
      <alignment horizontal="center" vertical="top"/>
    </xf>
    <xf numFmtId="0" fontId="1" fillId="14" borderId="23" xfId="0" applyFont="1" applyFill="1" applyBorder="1"/>
    <xf numFmtId="0" fontId="1" fillId="14" borderId="24" xfId="0" applyFont="1" applyFill="1" applyBorder="1"/>
    <xf numFmtId="0" fontId="11" fillId="14" borderId="24" xfId="0" applyFont="1" applyFill="1" applyBorder="1"/>
    <xf numFmtId="164" fontId="1" fillId="14" borderId="25" xfId="0" applyNumberFormat="1" applyFont="1" applyFill="1" applyBorder="1"/>
    <xf numFmtId="49" fontId="18" fillId="0" borderId="0" xfId="9" applyNumberFormat="1" applyFont="1" applyBorder="1" applyAlignment="1">
      <alignment horizontal="center"/>
    </xf>
    <xf numFmtId="0" fontId="18" fillId="0" borderId="0" xfId="9" applyFont="1" applyBorder="1" applyAlignment="1">
      <alignment horizontal="center"/>
    </xf>
    <xf numFmtId="0" fontId="19" fillId="0" borderId="0" xfId="9" applyFont="1" applyBorder="1"/>
    <xf numFmtId="0" fontId="18" fillId="0" borderId="0" xfId="9" applyFont="1" applyBorder="1"/>
    <xf numFmtId="0" fontId="18" fillId="0" borderId="0" xfId="9" applyFont="1" applyBorder="1" applyAlignment="1">
      <alignment horizontal="center" shrinkToFit="1"/>
    </xf>
    <xf numFmtId="4" fontId="18" fillId="15" borderId="17" xfId="0" applyNumberFormat="1" applyFont="1" applyFill="1" applyBorder="1" applyAlignment="1">
      <alignment horizontal="right"/>
    </xf>
    <xf numFmtId="4" fontId="1" fillId="0" borderId="0" xfId="9" applyNumberFormat="1" applyFont="1"/>
    <xf numFmtId="0" fontId="19" fillId="0" borderId="19" xfId="9" applyFont="1" applyBorder="1" applyAlignment="1" applyProtection="1">
      <alignment horizontal="center"/>
    </xf>
    <xf numFmtId="49" fontId="19" fillId="0" borderId="19" xfId="9" applyNumberFormat="1" applyFont="1" applyBorder="1" applyAlignment="1" applyProtection="1">
      <alignment horizontal="left"/>
    </xf>
    <xf numFmtId="0" fontId="19" fillId="0" borderId="15" xfId="9" applyFont="1" applyBorder="1" applyProtection="1"/>
    <xf numFmtId="0" fontId="25" fillId="0" borderId="18" xfId="9" applyFont="1" applyBorder="1" applyAlignment="1" applyProtection="1">
      <alignment horizontal="center" vertical="top"/>
    </xf>
    <xf numFmtId="49" fontId="25" fillId="0" borderId="18" xfId="9" applyNumberFormat="1" applyFont="1" applyBorder="1" applyAlignment="1" applyProtection="1">
      <alignment horizontal="left" vertical="top"/>
    </xf>
    <xf numFmtId="0" fontId="25" fillId="0" borderId="18" xfId="9" applyFont="1" applyBorder="1" applyAlignment="1" applyProtection="1">
      <alignment vertical="top" wrapText="1"/>
    </xf>
    <xf numFmtId="0" fontId="25" fillId="0" borderId="20" xfId="9" applyFont="1" applyBorder="1" applyAlignment="1" applyProtection="1">
      <alignment vertical="top" wrapText="1"/>
    </xf>
    <xf numFmtId="0" fontId="18" fillId="13" borderId="19" xfId="9" applyFont="1" applyFill="1" applyBorder="1" applyAlignment="1" applyProtection="1">
      <alignment horizontal="center"/>
    </xf>
    <xf numFmtId="49" fontId="27" fillId="13" borderId="19" xfId="9" applyNumberFormat="1" applyFont="1" applyFill="1" applyBorder="1" applyAlignment="1" applyProtection="1">
      <alignment horizontal="left"/>
    </xf>
    <xf numFmtId="0" fontId="27" fillId="13" borderId="15" xfId="9" applyFont="1" applyFill="1" applyBorder="1" applyProtection="1"/>
    <xf numFmtId="0" fontId="19" fillId="0" borderId="14" xfId="9" applyFont="1" applyBorder="1" applyAlignment="1" applyProtection="1">
      <alignment horizontal="center"/>
    </xf>
    <xf numFmtId="49" fontId="19" fillId="0" borderId="14" xfId="9" applyNumberFormat="1" applyFont="1" applyBorder="1" applyAlignment="1" applyProtection="1">
      <alignment horizontal="left"/>
    </xf>
    <xf numFmtId="49" fontId="25" fillId="0" borderId="18" xfId="9" applyNumberFormat="1" applyFont="1" applyBorder="1" applyAlignment="1" applyProtection="1">
      <alignment horizontal="center" shrinkToFit="1"/>
      <protection locked="0"/>
    </xf>
    <xf numFmtId="4" fontId="25" fillId="0" borderId="18" xfId="9" applyNumberFormat="1" applyFont="1" applyBorder="1" applyAlignment="1" applyProtection="1">
      <alignment horizontal="right"/>
      <protection locked="0"/>
    </xf>
    <xf numFmtId="4" fontId="25" fillId="0" borderId="18" xfId="0" applyNumberFormat="1" applyFont="1" applyBorder="1" applyAlignment="1" applyProtection="1">
      <alignment horizontal="right"/>
      <protection locked="0"/>
    </xf>
    <xf numFmtId="0" fontId="18" fillId="13" borderId="16" xfId="9" applyFont="1" applyFill="1" applyBorder="1" applyAlignment="1" applyProtection="1">
      <alignment horizontal="center"/>
      <protection locked="0"/>
    </xf>
    <xf numFmtId="4" fontId="18" fillId="13" borderId="16" xfId="9" applyNumberFormat="1" applyFont="1" applyFill="1" applyBorder="1" applyAlignment="1" applyProtection="1">
      <alignment horizontal="right"/>
      <protection locked="0"/>
    </xf>
    <xf numFmtId="4" fontId="18" fillId="15" borderId="17" xfId="0" applyNumberFormat="1" applyFont="1" applyFill="1" applyBorder="1" applyAlignment="1" applyProtection="1">
      <alignment horizontal="right"/>
      <protection locked="0"/>
    </xf>
    <xf numFmtId="0" fontId="18" fillId="0" borderId="16" xfId="9" applyFont="1" applyBorder="1" applyAlignment="1" applyProtection="1">
      <alignment horizontal="center"/>
      <protection locked="0"/>
    </xf>
    <xf numFmtId="0" fontId="18" fillId="0" borderId="16" xfId="9" applyNumberFormat="1" applyFont="1" applyBorder="1" applyAlignment="1" applyProtection="1">
      <alignment horizontal="right"/>
      <protection locked="0"/>
    </xf>
    <xf numFmtId="4" fontId="25" fillId="0" borderId="0" xfId="0" applyNumberFormat="1" applyFont="1" applyAlignment="1" applyProtection="1">
      <alignment horizontal="right"/>
      <protection locked="0"/>
    </xf>
    <xf numFmtId="4" fontId="25" fillId="0" borderId="19" xfId="0" applyNumberFormat="1" applyFont="1" applyBorder="1" applyAlignment="1" applyProtection="1">
      <alignment horizontal="right"/>
      <protection locked="0"/>
    </xf>
    <xf numFmtId="0" fontId="18" fillId="0" borderId="26" xfId="9" applyFont="1" applyBorder="1" applyAlignment="1">
      <alignment horizontal="center"/>
    </xf>
    <xf numFmtId="0" fontId="18" fillId="0" borderId="27" xfId="9" applyFont="1" applyBorder="1" applyAlignment="1">
      <alignment horizontal="center"/>
    </xf>
    <xf numFmtId="49" fontId="18" fillId="0" borderId="28" xfId="9" applyNumberFormat="1" applyFont="1" applyBorder="1" applyAlignment="1">
      <alignment horizontal="center"/>
    </xf>
    <xf numFmtId="0" fontId="18" fillId="0" borderId="29" xfId="9" applyFont="1" applyBorder="1" applyAlignment="1">
      <alignment horizontal="center"/>
    </xf>
    <xf numFmtId="0" fontId="18" fillId="0" borderId="30" xfId="9" applyFont="1" applyBorder="1" applyAlignment="1">
      <alignment horizontal="center" shrinkToFit="1"/>
    </xf>
    <xf numFmtId="0" fontId="18" fillId="0" borderId="11" xfId="9" applyFont="1" applyBorder="1" applyAlignment="1">
      <alignment horizontal="center" shrinkToFit="1"/>
    </xf>
    <xf numFmtId="0" fontId="18" fillId="0" borderId="31" xfId="9" applyFont="1" applyBorder="1" applyAlignment="1">
      <alignment horizontal="center" shrinkToFit="1"/>
    </xf>
    <xf numFmtId="0" fontId="21" fillId="0" borderId="0" xfId="9" applyFont="1" applyAlignment="1">
      <alignment horizontal="center"/>
    </xf>
    <xf numFmtId="0" fontId="0" fillId="16" borderId="20" xfId="0" applyFont="1" applyFill="1" applyBorder="1" applyAlignment="1">
      <alignment horizontal="left" vertical="top"/>
    </xf>
    <xf numFmtId="0" fontId="0" fillId="16" borderId="21" xfId="0" applyFont="1" applyFill="1" applyBorder="1" applyAlignment="1">
      <alignment horizontal="left" vertical="top"/>
    </xf>
    <xf numFmtId="0" fontId="0" fillId="16" borderId="32" xfId="0" applyFont="1" applyFill="1" applyBorder="1" applyAlignment="1">
      <alignment horizontal="left" vertical="top"/>
    </xf>
    <xf numFmtId="0" fontId="0" fillId="16" borderId="33" xfId="0" applyFont="1" applyFill="1" applyBorder="1" applyAlignment="1">
      <alignment horizontal="left" vertical="top"/>
    </xf>
    <xf numFmtId="0" fontId="0" fillId="16" borderId="0" xfId="0" applyFont="1" applyFill="1" applyBorder="1" applyAlignment="1">
      <alignment horizontal="left" vertical="top"/>
    </xf>
    <xf numFmtId="0" fontId="0" fillId="16" borderId="22" xfId="0" applyFont="1" applyFill="1" applyBorder="1" applyAlignment="1">
      <alignment horizontal="left" vertical="top"/>
    </xf>
    <xf numFmtId="0" fontId="0" fillId="16" borderId="23" xfId="0" applyFont="1" applyFill="1" applyBorder="1" applyAlignment="1">
      <alignment horizontal="left" vertical="top"/>
    </xf>
    <xf numFmtId="0" fontId="0" fillId="16" borderId="24" xfId="0" applyFont="1" applyFill="1" applyBorder="1" applyAlignment="1">
      <alignment horizontal="left" vertical="top"/>
    </xf>
    <xf numFmtId="0" fontId="0" fillId="16" borderId="25" xfId="0" applyFont="1" applyFill="1" applyBorder="1" applyAlignment="1">
      <alignment horizontal="left" vertical="top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_POL.XLS" xfId="9" xr:uid="{00000000-0005-0000-0000-000009000000}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CZ125"/>
  <sheetViews>
    <sheetView showGridLines="0" showZeros="0" tabSelected="1" zoomScaleNormal="100" workbookViewId="0">
      <selection activeCell="G15" sqref="G15"/>
    </sheetView>
  </sheetViews>
  <sheetFormatPr defaultColWidth="9.140625" defaultRowHeight="12.75" x14ac:dyDescent="0.2"/>
  <cols>
    <col min="1" max="1" width="4.42578125" style="5" customWidth="1"/>
    <col min="2" max="2" width="11.5703125" style="5" customWidth="1"/>
    <col min="3" max="3" width="40.42578125" style="5" customWidth="1"/>
    <col min="4" max="4" width="5.5703125" style="5" customWidth="1"/>
    <col min="5" max="5" width="8.5703125" style="30" customWidth="1"/>
    <col min="6" max="6" width="9.85546875" style="5" customWidth="1"/>
    <col min="7" max="7" width="15.7109375" style="5" customWidth="1"/>
    <col min="8" max="9" width="10.140625" style="5" bestFit="1" customWidth="1"/>
    <col min="10" max="11" width="9.140625" style="5"/>
    <col min="12" max="12" width="75.42578125" style="5" customWidth="1"/>
    <col min="13" max="13" width="45.28515625" style="5" customWidth="1"/>
    <col min="14" max="16384" width="9.140625" style="5"/>
  </cols>
  <sheetData>
    <row r="1" spans="1:104" ht="15.75" x14ac:dyDescent="0.25">
      <c r="A1" s="36"/>
      <c r="B1" s="36"/>
      <c r="C1" s="36"/>
      <c r="D1" s="36"/>
      <c r="E1" s="36"/>
      <c r="F1" s="36"/>
      <c r="G1" s="36"/>
    </row>
    <row r="2" spans="1:104" ht="15.75" x14ac:dyDescent="0.25">
      <c r="A2" s="86" t="s">
        <v>35</v>
      </c>
      <c r="B2" s="86"/>
      <c r="C2" s="86"/>
      <c r="D2" s="86"/>
      <c r="E2" s="86"/>
      <c r="F2" s="86"/>
      <c r="G2" s="86"/>
    </row>
    <row r="3" spans="1:104" ht="14.25" customHeight="1" thickBot="1" x14ac:dyDescent="0.25">
      <c r="A3" s="6"/>
      <c r="B3" s="7"/>
      <c r="C3" s="8"/>
      <c r="D3" s="8"/>
      <c r="E3" s="9"/>
      <c r="F3" s="8"/>
      <c r="G3" s="8"/>
    </row>
    <row r="4" spans="1:104" ht="13.5" thickTop="1" x14ac:dyDescent="0.2">
      <c r="A4" s="79" t="s">
        <v>0</v>
      </c>
      <c r="B4" s="80"/>
      <c r="C4" s="1" t="s">
        <v>15</v>
      </c>
      <c r="D4" s="2"/>
      <c r="E4" s="10" t="s">
        <v>2</v>
      </c>
      <c r="F4" s="11">
        <v>1</v>
      </c>
      <c r="G4" s="12"/>
    </row>
    <row r="5" spans="1:104" ht="13.5" thickBot="1" x14ac:dyDescent="0.25">
      <c r="A5" s="81" t="s">
        <v>1</v>
      </c>
      <c r="B5" s="82"/>
      <c r="C5" s="3" t="s">
        <v>80</v>
      </c>
      <c r="D5" s="4"/>
      <c r="E5" s="83"/>
      <c r="F5" s="84"/>
      <c r="G5" s="85"/>
    </row>
    <row r="6" spans="1:104" ht="13.5" thickTop="1" x14ac:dyDescent="0.2">
      <c r="A6" s="50"/>
      <c r="B6" s="51"/>
      <c r="C6" s="52"/>
      <c r="D6" s="53"/>
      <c r="E6" s="54"/>
      <c r="F6" s="54"/>
      <c r="G6" s="54"/>
    </row>
    <row r="7" spans="1:104" x14ac:dyDescent="0.2">
      <c r="A7" s="50"/>
      <c r="B7" s="51"/>
      <c r="C7" s="52"/>
      <c r="D7" s="53"/>
      <c r="E7" s="54"/>
      <c r="F7" s="54"/>
      <c r="G7" s="54"/>
    </row>
    <row r="8" spans="1:104" x14ac:dyDescent="0.2">
      <c r="A8" s="57" t="s">
        <v>3</v>
      </c>
      <c r="B8" s="58" t="s">
        <v>33</v>
      </c>
      <c r="C8" s="59" t="s">
        <v>34</v>
      </c>
      <c r="D8" s="13"/>
      <c r="E8" s="14"/>
      <c r="F8" s="14"/>
      <c r="G8" s="15"/>
    </row>
    <row r="9" spans="1:104" x14ac:dyDescent="0.2">
      <c r="A9" s="60"/>
      <c r="B9" s="61" t="s">
        <v>32</v>
      </c>
      <c r="C9" s="62" t="s">
        <v>74</v>
      </c>
      <c r="D9" s="69" t="s">
        <v>31</v>
      </c>
      <c r="E9" s="70">
        <v>2.6</v>
      </c>
      <c r="F9" s="71"/>
      <c r="G9" s="19">
        <f>E9*F9</f>
        <v>0</v>
      </c>
    </row>
    <row r="10" spans="1:104" x14ac:dyDescent="0.2">
      <c r="A10" s="60"/>
      <c r="B10" s="61" t="s">
        <v>32</v>
      </c>
      <c r="C10" s="63" t="s">
        <v>73</v>
      </c>
      <c r="D10" s="69" t="s">
        <v>31</v>
      </c>
      <c r="E10" s="70">
        <v>0.92</v>
      </c>
      <c r="F10" s="71"/>
      <c r="G10" s="19">
        <f>E10*F10</f>
        <v>0</v>
      </c>
    </row>
    <row r="11" spans="1:104" x14ac:dyDescent="0.2">
      <c r="A11" s="64"/>
      <c r="B11" s="65" t="s">
        <v>4</v>
      </c>
      <c r="C11" s="66" t="str">
        <f>CONCATENATE(B8," ",C8)</f>
        <v>605 Výrobky pilařské</v>
      </c>
      <c r="D11" s="72"/>
      <c r="E11" s="73"/>
      <c r="F11" s="74"/>
      <c r="G11" s="26">
        <f>SUM(G8:G10)</f>
        <v>0</v>
      </c>
    </row>
    <row r="12" spans="1:104" x14ac:dyDescent="0.2">
      <c r="A12" s="57" t="s">
        <v>3</v>
      </c>
      <c r="B12" s="58" t="s">
        <v>83</v>
      </c>
      <c r="C12" s="59" t="s">
        <v>84</v>
      </c>
      <c r="D12" s="75"/>
      <c r="E12" s="76"/>
      <c r="F12" s="77"/>
      <c r="G12" s="15"/>
    </row>
    <row r="13" spans="1:104" x14ac:dyDescent="0.2">
      <c r="A13" s="60"/>
      <c r="B13" s="61"/>
      <c r="C13" s="62" t="s">
        <v>81</v>
      </c>
      <c r="D13" s="69" t="s">
        <v>7</v>
      </c>
      <c r="E13" s="70">
        <v>20</v>
      </c>
      <c r="F13" s="71"/>
      <c r="G13" s="19">
        <f>E13*F13</f>
        <v>0</v>
      </c>
    </row>
    <row r="14" spans="1:104" x14ac:dyDescent="0.2">
      <c r="A14" s="64"/>
      <c r="B14" s="65" t="s">
        <v>4</v>
      </c>
      <c r="C14" s="66" t="str">
        <f>CONCATENATE(B12," ",C12)</f>
        <v>621 úprava povrchů vnějších</v>
      </c>
      <c r="D14" s="72"/>
      <c r="E14" s="73"/>
      <c r="F14" s="74"/>
      <c r="G14" s="26">
        <f>SUM(G13:G13)</f>
        <v>0</v>
      </c>
    </row>
    <row r="15" spans="1:104" x14ac:dyDescent="0.2">
      <c r="A15" s="57" t="s">
        <v>3</v>
      </c>
      <c r="B15" s="58" t="s">
        <v>77</v>
      </c>
      <c r="C15" s="59" t="s">
        <v>79</v>
      </c>
      <c r="D15" s="75"/>
      <c r="E15" s="76"/>
      <c r="F15" s="77"/>
      <c r="G15" s="15"/>
      <c r="H15" s="16"/>
      <c r="I15" s="16"/>
      <c r="O15" s="17">
        <v>1</v>
      </c>
    </row>
    <row r="16" spans="1:104" x14ac:dyDescent="0.2">
      <c r="A16" s="60"/>
      <c r="B16" s="61"/>
      <c r="C16" s="62" t="s">
        <v>78</v>
      </c>
      <c r="D16" s="69" t="s">
        <v>17</v>
      </c>
      <c r="E16" s="70">
        <v>1</v>
      </c>
      <c r="F16" s="71"/>
      <c r="G16" s="19">
        <f>E16*F16</f>
        <v>0</v>
      </c>
      <c r="H16" s="37"/>
      <c r="I16" s="56"/>
      <c r="O16" s="17">
        <v>2</v>
      </c>
      <c r="AA16" s="5">
        <v>1</v>
      </c>
      <c r="AB16" s="5">
        <v>7</v>
      </c>
      <c r="AC16" s="5">
        <v>7</v>
      </c>
      <c r="AZ16" s="5">
        <v>2</v>
      </c>
      <c r="BA16" s="5">
        <f>IF(AZ16=1,G16,0)</f>
        <v>0</v>
      </c>
      <c r="BB16" s="5">
        <f>IF(AZ16=2,G16,0)</f>
        <v>0</v>
      </c>
      <c r="BC16" s="5">
        <f>IF(AZ16=3,G16,0)</f>
        <v>0</v>
      </c>
      <c r="BD16" s="5">
        <f>IF(AZ16=4,G16,0)</f>
        <v>0</v>
      </c>
      <c r="BE16" s="5">
        <f>IF(AZ16=5,G16,0)</f>
        <v>0</v>
      </c>
      <c r="CA16" s="20">
        <v>1</v>
      </c>
      <c r="CB16" s="20">
        <v>7</v>
      </c>
      <c r="CZ16" s="5">
        <v>2.7499999999999998E-3</v>
      </c>
    </row>
    <row r="17" spans="1:80" x14ac:dyDescent="0.2">
      <c r="A17" s="64"/>
      <c r="B17" s="65" t="s">
        <v>4</v>
      </c>
      <c r="C17" s="66" t="str">
        <f>CONCATENATE(B15," ",C15)</f>
        <v>741 Elektroinstalace silnoproud</v>
      </c>
      <c r="D17" s="72"/>
      <c r="E17" s="73"/>
      <c r="F17" s="74"/>
      <c r="G17" s="26">
        <f>SUM(G16:G16)</f>
        <v>0</v>
      </c>
      <c r="O17" s="17">
        <v>4</v>
      </c>
      <c r="BA17" s="27">
        <f>SUM(BA15:BA16)</f>
        <v>0</v>
      </c>
      <c r="BB17" s="27">
        <f>SUM(BB15:BB16)</f>
        <v>0</v>
      </c>
      <c r="BC17" s="27">
        <f>SUM(BC15:BC16)</f>
        <v>0</v>
      </c>
      <c r="BD17" s="27">
        <f>SUM(BD15:BD16)</f>
        <v>0</v>
      </c>
      <c r="BE17" s="27">
        <f>SUM(BE15:BE16)</f>
        <v>0</v>
      </c>
    </row>
    <row r="18" spans="1:80" x14ac:dyDescent="0.2">
      <c r="A18" s="57" t="s">
        <v>3</v>
      </c>
      <c r="B18" s="58" t="s">
        <v>5</v>
      </c>
      <c r="C18" s="59" t="s">
        <v>6</v>
      </c>
      <c r="D18" s="75"/>
      <c r="E18" s="76"/>
      <c r="F18" s="77"/>
      <c r="G18" s="15"/>
      <c r="O18" s="17"/>
      <c r="BA18" s="27"/>
      <c r="BB18" s="27"/>
      <c r="BC18" s="27"/>
      <c r="BD18" s="27"/>
      <c r="BE18" s="27"/>
    </row>
    <row r="19" spans="1:80" ht="22.5" x14ac:dyDescent="0.2">
      <c r="A19" s="60"/>
      <c r="B19" s="61" t="s">
        <v>72</v>
      </c>
      <c r="C19" s="62" t="s">
        <v>87</v>
      </c>
      <c r="D19" s="69" t="s">
        <v>8</v>
      </c>
      <c r="E19" s="70">
        <v>359</v>
      </c>
      <c r="F19" s="71"/>
      <c r="G19" s="19">
        <f>E19*F19</f>
        <v>0</v>
      </c>
      <c r="O19" s="17"/>
      <c r="BA19" s="27"/>
      <c r="BB19" s="27"/>
      <c r="BC19" s="27"/>
      <c r="BD19" s="27"/>
      <c r="BE19" s="27"/>
    </row>
    <row r="20" spans="1:80" x14ac:dyDescent="0.2">
      <c r="A20" s="60"/>
      <c r="B20" s="61" t="s">
        <v>70</v>
      </c>
      <c r="C20" s="62" t="s">
        <v>71</v>
      </c>
      <c r="D20" s="69" t="s">
        <v>7</v>
      </c>
      <c r="E20" s="70">
        <v>359</v>
      </c>
      <c r="F20" s="71"/>
      <c r="G20" s="19">
        <f>E20*F20</f>
        <v>0</v>
      </c>
      <c r="I20" s="37">
        <f>SUM(G19:G20)</f>
        <v>0</v>
      </c>
      <c r="O20" s="17"/>
      <c r="BA20" s="27"/>
      <c r="BB20" s="27"/>
      <c r="BC20" s="27"/>
      <c r="BD20" s="27"/>
      <c r="BE20" s="27"/>
    </row>
    <row r="21" spans="1:80" x14ac:dyDescent="0.2">
      <c r="A21" s="64"/>
      <c r="B21" s="65" t="s">
        <v>4</v>
      </c>
      <c r="C21" s="66" t="str">
        <f>CONCATENATE(B18," ",C18)</f>
        <v>762 Konstrukce tesařské</v>
      </c>
      <c r="D21" s="72"/>
      <c r="E21" s="73"/>
      <c r="F21" s="74"/>
      <c r="G21" s="26">
        <f>SUM(G19:G20)</f>
        <v>0</v>
      </c>
      <c r="O21" s="17"/>
      <c r="BA21" s="27"/>
      <c r="BB21" s="27"/>
      <c r="BC21" s="27"/>
      <c r="BD21" s="27"/>
      <c r="BE21" s="27"/>
    </row>
    <row r="22" spans="1:80" x14ac:dyDescent="0.2">
      <c r="A22" s="67" t="s">
        <v>3</v>
      </c>
      <c r="B22" s="68" t="s">
        <v>9</v>
      </c>
      <c r="C22" s="59" t="s">
        <v>10</v>
      </c>
      <c r="D22" s="75"/>
      <c r="E22" s="76"/>
      <c r="F22" s="77"/>
      <c r="G22" s="15"/>
      <c r="H22" s="16"/>
      <c r="I22" s="16"/>
      <c r="O22" s="17">
        <v>1</v>
      </c>
    </row>
    <row r="23" spans="1:80" ht="45" x14ac:dyDescent="0.2">
      <c r="A23" s="60"/>
      <c r="B23" s="61" t="s">
        <v>41</v>
      </c>
      <c r="C23" s="62" t="s">
        <v>88</v>
      </c>
      <c r="D23" s="69" t="s">
        <v>8</v>
      </c>
      <c r="E23" s="70">
        <v>359</v>
      </c>
      <c r="F23" s="71"/>
      <c r="G23" s="19">
        <f>E23*F23</f>
        <v>0</v>
      </c>
      <c r="H23" s="37">
        <f>SUM(G23,G25,G27,G48,G51)</f>
        <v>0</v>
      </c>
      <c r="I23" s="16"/>
      <c r="O23" s="17"/>
    </row>
    <row r="24" spans="1:80" x14ac:dyDescent="0.2">
      <c r="A24" s="60"/>
      <c r="B24" s="61" t="s">
        <v>46</v>
      </c>
      <c r="C24" s="62" t="s">
        <v>47</v>
      </c>
      <c r="D24" s="69" t="s">
        <v>8</v>
      </c>
      <c r="E24" s="70">
        <v>359</v>
      </c>
      <c r="F24" s="71"/>
      <c r="G24" s="19">
        <f t="shared" ref="G24:G38" si="0">E24*F24</f>
        <v>0</v>
      </c>
      <c r="H24" s="16"/>
      <c r="I24" s="37">
        <f>SUM(G24)</f>
        <v>0</v>
      </c>
      <c r="O24" s="17"/>
    </row>
    <row r="25" spans="1:80" x14ac:dyDescent="0.2">
      <c r="A25" s="60"/>
      <c r="B25" s="61" t="s">
        <v>42</v>
      </c>
      <c r="C25" s="62" t="s">
        <v>43</v>
      </c>
      <c r="D25" s="69" t="s">
        <v>7</v>
      </c>
      <c r="E25" s="70">
        <v>40</v>
      </c>
      <c r="F25" s="71"/>
      <c r="G25" s="19">
        <f t="shared" si="0"/>
        <v>0</v>
      </c>
      <c r="H25" s="16"/>
      <c r="I25" s="16"/>
      <c r="O25" s="17"/>
    </row>
    <row r="26" spans="1:80" x14ac:dyDescent="0.2">
      <c r="A26" s="60"/>
      <c r="B26" s="61" t="s">
        <v>48</v>
      </c>
      <c r="C26" s="62" t="s">
        <v>49</v>
      </c>
      <c r="D26" s="69" t="s">
        <v>7</v>
      </c>
      <c r="E26" s="70">
        <v>40</v>
      </c>
      <c r="F26" s="71"/>
      <c r="G26" s="19">
        <f t="shared" si="0"/>
        <v>0</v>
      </c>
      <c r="H26" s="16"/>
      <c r="I26" s="37">
        <f>SUM(G26)</f>
        <v>0</v>
      </c>
      <c r="O26" s="17"/>
    </row>
    <row r="27" spans="1:80" x14ac:dyDescent="0.2">
      <c r="A27" s="60"/>
      <c r="B27" s="61" t="s">
        <v>44</v>
      </c>
      <c r="C27" s="62" t="s">
        <v>45</v>
      </c>
      <c r="D27" s="69" t="s">
        <v>7</v>
      </c>
      <c r="E27" s="70">
        <v>12</v>
      </c>
      <c r="F27" s="71"/>
      <c r="G27" s="19">
        <f t="shared" si="0"/>
        <v>0</v>
      </c>
      <c r="H27" s="16"/>
      <c r="I27" s="37"/>
      <c r="O27" s="17"/>
    </row>
    <row r="28" spans="1:80" x14ac:dyDescent="0.2">
      <c r="A28" s="60"/>
      <c r="B28" s="61" t="s">
        <v>51</v>
      </c>
      <c r="C28" s="62" t="s">
        <v>50</v>
      </c>
      <c r="D28" s="69" t="s">
        <v>7</v>
      </c>
      <c r="E28" s="70">
        <v>12</v>
      </c>
      <c r="F28" s="71"/>
      <c r="G28" s="19">
        <f t="shared" si="0"/>
        <v>0</v>
      </c>
      <c r="H28" s="16"/>
      <c r="I28" s="37">
        <f>SUM(G28)</f>
        <v>0</v>
      </c>
      <c r="O28" s="17"/>
    </row>
    <row r="29" spans="1:80" x14ac:dyDescent="0.2">
      <c r="A29" s="60"/>
      <c r="B29" s="61" t="s">
        <v>53</v>
      </c>
      <c r="C29" s="62" t="s">
        <v>52</v>
      </c>
      <c r="D29" s="69" t="s">
        <v>7</v>
      </c>
      <c r="E29" s="70">
        <v>80</v>
      </c>
      <c r="F29" s="71"/>
      <c r="G29" s="19">
        <f t="shared" si="0"/>
        <v>0</v>
      </c>
      <c r="O29" s="17"/>
      <c r="CA29" s="20"/>
      <c r="CB29" s="20"/>
    </row>
    <row r="30" spans="1:80" x14ac:dyDescent="0.2">
      <c r="A30" s="60"/>
      <c r="B30" s="61" t="s">
        <v>54</v>
      </c>
      <c r="C30" s="62" t="s">
        <v>55</v>
      </c>
      <c r="D30" s="69" t="s">
        <v>17</v>
      </c>
      <c r="E30" s="70">
        <v>4</v>
      </c>
      <c r="F30" s="71"/>
      <c r="G30" s="19">
        <f t="shared" si="0"/>
        <v>0</v>
      </c>
      <c r="O30" s="17"/>
      <c r="CA30" s="20"/>
      <c r="CB30" s="20"/>
    </row>
    <row r="31" spans="1:80" x14ac:dyDescent="0.2">
      <c r="A31" s="60"/>
      <c r="B31" s="61" t="s">
        <v>36</v>
      </c>
      <c r="C31" s="62" t="s">
        <v>56</v>
      </c>
      <c r="D31" s="69" t="s">
        <v>7</v>
      </c>
      <c r="E31" s="70">
        <v>36</v>
      </c>
      <c r="F31" s="71"/>
      <c r="G31" s="19">
        <f t="shared" si="0"/>
        <v>0</v>
      </c>
      <c r="H31" s="37">
        <f>SUM(G29:G31)</f>
        <v>0</v>
      </c>
      <c r="J31" s="37">
        <f>SUM(G29:G31)</f>
        <v>0</v>
      </c>
      <c r="O31" s="17"/>
      <c r="CA31" s="20"/>
      <c r="CB31" s="20"/>
    </row>
    <row r="32" spans="1:80" x14ac:dyDescent="0.2">
      <c r="A32" s="60"/>
      <c r="B32" s="61" t="s">
        <v>21</v>
      </c>
      <c r="C32" s="62" t="s">
        <v>24</v>
      </c>
      <c r="D32" s="69" t="s">
        <v>7</v>
      </c>
      <c r="E32" s="70">
        <v>80</v>
      </c>
      <c r="F32" s="71"/>
      <c r="G32" s="19">
        <f t="shared" si="0"/>
        <v>0</v>
      </c>
      <c r="O32" s="17"/>
      <c r="CA32" s="20"/>
      <c r="CB32" s="20"/>
    </row>
    <row r="33" spans="1:104" x14ac:dyDescent="0.2">
      <c r="A33" s="60"/>
      <c r="B33" s="61" t="s">
        <v>22</v>
      </c>
      <c r="C33" s="62" t="s">
        <v>25</v>
      </c>
      <c r="D33" s="69" t="s">
        <v>17</v>
      </c>
      <c r="E33" s="70">
        <v>90</v>
      </c>
      <c r="F33" s="71"/>
      <c r="G33" s="19">
        <f t="shared" si="0"/>
        <v>0</v>
      </c>
      <c r="O33" s="17"/>
      <c r="CA33" s="20"/>
      <c r="CB33" s="20"/>
    </row>
    <row r="34" spans="1:104" x14ac:dyDescent="0.2">
      <c r="A34" s="60"/>
      <c r="B34" s="61" t="s">
        <v>23</v>
      </c>
      <c r="C34" s="62" t="s">
        <v>26</v>
      </c>
      <c r="D34" s="69" t="s">
        <v>17</v>
      </c>
      <c r="E34" s="70">
        <v>4</v>
      </c>
      <c r="F34" s="71"/>
      <c r="G34" s="19">
        <f t="shared" si="0"/>
        <v>0</v>
      </c>
      <c r="O34" s="17"/>
      <c r="CA34" s="20"/>
      <c r="CB34" s="20"/>
    </row>
    <row r="35" spans="1:104" x14ac:dyDescent="0.2">
      <c r="A35" s="60"/>
      <c r="B35" s="61" t="s">
        <v>18</v>
      </c>
      <c r="C35" s="62" t="s">
        <v>27</v>
      </c>
      <c r="D35" s="69" t="s">
        <v>17</v>
      </c>
      <c r="E35" s="70">
        <v>4</v>
      </c>
      <c r="F35" s="71"/>
      <c r="G35" s="19">
        <f t="shared" si="0"/>
        <v>0</v>
      </c>
      <c r="O35" s="17"/>
      <c r="CA35" s="20"/>
      <c r="CB35" s="20"/>
    </row>
    <row r="36" spans="1:104" x14ac:dyDescent="0.2">
      <c r="A36" s="60"/>
      <c r="B36" s="61" t="s">
        <v>19</v>
      </c>
      <c r="C36" s="62" t="s">
        <v>28</v>
      </c>
      <c r="D36" s="69" t="s">
        <v>7</v>
      </c>
      <c r="E36" s="70">
        <v>36</v>
      </c>
      <c r="F36" s="71"/>
      <c r="G36" s="19">
        <f t="shared" si="0"/>
        <v>0</v>
      </c>
      <c r="O36" s="17">
        <v>2</v>
      </c>
      <c r="AA36" s="5">
        <v>1</v>
      </c>
      <c r="AB36" s="5">
        <v>0</v>
      </c>
      <c r="AC36" s="5">
        <v>0</v>
      </c>
      <c r="AZ36" s="5">
        <v>2</v>
      </c>
      <c r="BA36" s="5">
        <f>IF(AZ36=1,G36,0)</f>
        <v>0</v>
      </c>
      <c r="BB36" s="5">
        <f>IF(AZ36=2,G36,0)</f>
        <v>0</v>
      </c>
      <c r="BC36" s="5">
        <f>IF(AZ36=3,G36,0)</f>
        <v>0</v>
      </c>
      <c r="BD36" s="5">
        <f>IF(AZ36=4,G36,0)</f>
        <v>0</v>
      </c>
      <c r="BE36" s="5">
        <f>IF(AZ36=5,G36,0)</f>
        <v>0</v>
      </c>
      <c r="CA36" s="20">
        <v>1</v>
      </c>
      <c r="CB36" s="20">
        <v>0</v>
      </c>
      <c r="CZ36" s="5">
        <v>3.0799999999999998E-3</v>
      </c>
    </row>
    <row r="37" spans="1:104" x14ac:dyDescent="0.2">
      <c r="A37" s="60"/>
      <c r="B37" s="61" t="s">
        <v>20</v>
      </c>
      <c r="C37" s="62" t="s">
        <v>29</v>
      </c>
      <c r="D37" s="69" t="s">
        <v>17</v>
      </c>
      <c r="E37" s="70">
        <v>16</v>
      </c>
      <c r="F37" s="71"/>
      <c r="G37" s="19">
        <f t="shared" si="0"/>
        <v>0</v>
      </c>
      <c r="O37" s="17">
        <v>2</v>
      </c>
      <c r="AA37" s="5">
        <v>1</v>
      </c>
      <c r="AB37" s="5">
        <v>7</v>
      </c>
      <c r="AC37" s="5">
        <v>7</v>
      </c>
      <c r="AZ37" s="5">
        <v>2</v>
      </c>
      <c r="BA37" s="5">
        <f>IF(AZ37=1,G37,0)</f>
        <v>0</v>
      </c>
      <c r="BB37" s="5">
        <f>IF(AZ37=2,G37,0)</f>
        <v>0</v>
      </c>
      <c r="BC37" s="5">
        <f>IF(AZ37=3,G37,0)</f>
        <v>0</v>
      </c>
      <c r="BD37" s="5">
        <f>IF(AZ37=4,G37,0)</f>
        <v>0</v>
      </c>
      <c r="BE37" s="5">
        <f>IF(AZ37=5,G37,0)</f>
        <v>0</v>
      </c>
      <c r="CA37" s="20">
        <v>1</v>
      </c>
      <c r="CB37" s="20">
        <v>7</v>
      </c>
      <c r="CZ37" s="5">
        <v>2.0000000000000002E-5</v>
      </c>
    </row>
    <row r="38" spans="1:104" x14ac:dyDescent="0.2">
      <c r="A38" s="60"/>
      <c r="B38" s="61" t="s">
        <v>37</v>
      </c>
      <c r="C38" s="62" t="s">
        <v>30</v>
      </c>
      <c r="D38" s="69" t="s">
        <v>17</v>
      </c>
      <c r="E38" s="70">
        <v>4</v>
      </c>
      <c r="F38" s="71"/>
      <c r="G38" s="19">
        <f t="shared" si="0"/>
        <v>0</v>
      </c>
      <c r="I38" s="56">
        <f>SUM(G32:G38)</f>
        <v>0</v>
      </c>
      <c r="O38" s="17">
        <v>2</v>
      </c>
      <c r="AA38" s="5">
        <v>1</v>
      </c>
      <c r="AB38" s="5">
        <v>7</v>
      </c>
      <c r="AC38" s="5">
        <v>7</v>
      </c>
      <c r="AZ38" s="5">
        <v>2</v>
      </c>
      <c r="BA38" s="5">
        <f>IF(AZ38=1,G38,0)</f>
        <v>0</v>
      </c>
      <c r="BB38" s="5">
        <f>IF(AZ38=2,G38,0)</f>
        <v>0</v>
      </c>
      <c r="BC38" s="5">
        <f>IF(AZ38=3,G38,0)</f>
        <v>0</v>
      </c>
      <c r="BD38" s="5">
        <f>IF(AZ38=4,G38,0)</f>
        <v>0</v>
      </c>
      <c r="BE38" s="5">
        <f>IF(AZ38=5,G38,0)</f>
        <v>0</v>
      </c>
      <c r="CA38" s="20">
        <v>1</v>
      </c>
      <c r="CB38" s="20">
        <v>7</v>
      </c>
      <c r="CZ38" s="5">
        <v>1.65E-3</v>
      </c>
    </row>
    <row r="39" spans="1:104" x14ac:dyDescent="0.2">
      <c r="A39" s="64"/>
      <c r="B39" s="65" t="s">
        <v>4</v>
      </c>
      <c r="C39" s="66" t="str">
        <f>CONCATENATE(B22," ",C22)</f>
        <v>764 Konstrukce klempířské</v>
      </c>
      <c r="D39" s="72"/>
      <c r="E39" s="73"/>
      <c r="F39" s="74"/>
      <c r="G39" s="26">
        <f>SUM(G22:G38)</f>
        <v>0</v>
      </c>
      <c r="O39" s="17">
        <v>4</v>
      </c>
      <c r="BA39" s="27">
        <f>SUM(BA22:BA38)</f>
        <v>0</v>
      </c>
      <c r="BB39" s="27">
        <f>SUM(BB22:BB38)</f>
        <v>0</v>
      </c>
      <c r="BC39" s="27">
        <f>SUM(BC22:BC38)</f>
        <v>0</v>
      </c>
      <c r="BD39" s="27">
        <f>SUM(BD22:BD38)</f>
        <v>0</v>
      </c>
      <c r="BE39" s="27">
        <f>SUM(BE22:BE38)</f>
        <v>0</v>
      </c>
    </row>
    <row r="40" spans="1:104" x14ac:dyDescent="0.2">
      <c r="A40" s="67" t="s">
        <v>3</v>
      </c>
      <c r="B40" s="68" t="s">
        <v>11</v>
      </c>
      <c r="C40" s="59" t="s">
        <v>69</v>
      </c>
      <c r="D40" s="75"/>
      <c r="E40" s="76"/>
      <c r="F40" s="77"/>
      <c r="G40" s="15"/>
      <c r="H40" s="16"/>
      <c r="I40" s="16"/>
      <c r="O40" s="17">
        <v>1</v>
      </c>
    </row>
    <row r="41" spans="1:104" ht="22.5" x14ac:dyDescent="0.2">
      <c r="A41" s="60"/>
      <c r="B41" s="61" t="s">
        <v>58</v>
      </c>
      <c r="C41" s="62" t="s">
        <v>57</v>
      </c>
      <c r="D41" s="69" t="s">
        <v>8</v>
      </c>
      <c r="E41" s="70">
        <v>359</v>
      </c>
      <c r="F41" s="78"/>
      <c r="G41" s="19">
        <f>E41*F41</f>
        <v>0</v>
      </c>
      <c r="O41" s="17">
        <v>2</v>
      </c>
      <c r="AA41" s="5">
        <v>1</v>
      </c>
      <c r="AB41" s="5">
        <v>7</v>
      </c>
      <c r="AC41" s="5">
        <v>7</v>
      </c>
      <c r="AZ41" s="5">
        <v>2</v>
      </c>
      <c r="BA41" s="5">
        <f>IF(AZ41=1,G41,0)</f>
        <v>0</v>
      </c>
      <c r="BB41" s="5">
        <f>IF(AZ41=2,G41,0)</f>
        <v>0</v>
      </c>
      <c r="BC41" s="5">
        <f>IF(AZ41=3,G41,0)</f>
        <v>0</v>
      </c>
      <c r="BD41" s="5">
        <f>IF(AZ41=4,G41,0)</f>
        <v>0</v>
      </c>
      <c r="BE41" s="5">
        <f>IF(AZ41=5,G41,0)</f>
        <v>0</v>
      </c>
      <c r="CA41" s="20">
        <v>1</v>
      </c>
      <c r="CB41" s="20">
        <v>7</v>
      </c>
      <c r="CZ41" s="5">
        <v>0</v>
      </c>
    </row>
    <row r="42" spans="1:104" x14ac:dyDescent="0.2">
      <c r="A42" s="60"/>
      <c r="B42" s="61" t="s">
        <v>38</v>
      </c>
      <c r="C42" s="62" t="s">
        <v>16</v>
      </c>
      <c r="D42" s="69" t="s">
        <v>8</v>
      </c>
      <c r="E42" s="70">
        <v>359</v>
      </c>
      <c r="F42" s="71"/>
      <c r="G42" s="19">
        <f t="shared" ref="G42:G49" si="1">E42*F42</f>
        <v>0</v>
      </c>
      <c r="I42" s="56">
        <f>SUM(G41:G44)</f>
        <v>0</v>
      </c>
      <c r="O42" s="17"/>
      <c r="CA42" s="20"/>
      <c r="CB42" s="20"/>
    </row>
    <row r="43" spans="1:104" x14ac:dyDescent="0.2">
      <c r="A43" s="60"/>
      <c r="B43" s="61" t="s">
        <v>59</v>
      </c>
      <c r="C43" s="62" t="s">
        <v>60</v>
      </c>
      <c r="D43" s="69" t="s">
        <v>7</v>
      </c>
      <c r="E43" s="70">
        <v>52</v>
      </c>
      <c r="F43" s="71"/>
      <c r="G43" s="19">
        <f t="shared" si="1"/>
        <v>0</v>
      </c>
      <c r="I43" s="56"/>
      <c r="O43" s="17"/>
      <c r="CA43" s="20"/>
      <c r="CB43" s="20"/>
    </row>
    <row r="44" spans="1:104" x14ac:dyDescent="0.2">
      <c r="A44" s="60"/>
      <c r="B44" s="61" t="s">
        <v>61</v>
      </c>
      <c r="C44" s="62" t="s">
        <v>16</v>
      </c>
      <c r="D44" s="69" t="s">
        <v>7</v>
      </c>
      <c r="E44" s="70">
        <v>52</v>
      </c>
      <c r="F44" s="71"/>
      <c r="G44" s="19">
        <f t="shared" si="1"/>
        <v>0</v>
      </c>
      <c r="I44" s="56"/>
      <c r="O44" s="17"/>
      <c r="CA44" s="20"/>
      <c r="CB44" s="20"/>
    </row>
    <row r="45" spans="1:104" x14ac:dyDescent="0.2">
      <c r="A45" s="60"/>
      <c r="B45" s="61" t="s">
        <v>62</v>
      </c>
      <c r="C45" s="62" t="s">
        <v>65</v>
      </c>
      <c r="D45" s="69" t="s">
        <v>68</v>
      </c>
      <c r="E45" s="70">
        <v>5</v>
      </c>
      <c r="F45" s="71"/>
      <c r="G45" s="19">
        <f t="shared" si="1"/>
        <v>0</v>
      </c>
      <c r="I45" s="56"/>
      <c r="O45" s="17"/>
      <c r="CA45" s="20"/>
      <c r="CB45" s="20"/>
    </row>
    <row r="46" spans="1:104" x14ac:dyDescent="0.2">
      <c r="A46" s="60"/>
      <c r="B46" s="61" t="s">
        <v>63</v>
      </c>
      <c r="C46" s="62" t="s">
        <v>66</v>
      </c>
      <c r="D46" s="69" t="s">
        <v>68</v>
      </c>
      <c r="E46" s="70">
        <v>50</v>
      </c>
      <c r="F46" s="71"/>
      <c r="G46" s="19">
        <f t="shared" si="1"/>
        <v>0</v>
      </c>
      <c r="I46" s="56"/>
      <c r="O46" s="17"/>
      <c r="CA46" s="20"/>
      <c r="CB46" s="20"/>
    </row>
    <row r="47" spans="1:104" x14ac:dyDescent="0.2">
      <c r="A47" s="60"/>
      <c r="B47" s="61" t="s">
        <v>64</v>
      </c>
      <c r="C47" s="62" t="s">
        <v>67</v>
      </c>
      <c r="D47" s="69" t="s">
        <v>68</v>
      </c>
      <c r="E47" s="70">
        <v>5</v>
      </c>
      <c r="F47" s="71"/>
      <c r="G47" s="19">
        <f t="shared" si="1"/>
        <v>0</v>
      </c>
      <c r="H47" s="37">
        <f>SUM(G45:G47)</f>
        <v>0</v>
      </c>
      <c r="I47" s="56"/>
      <c r="O47" s="17"/>
      <c r="CA47" s="20"/>
      <c r="CB47" s="20"/>
    </row>
    <row r="48" spans="1:104" x14ac:dyDescent="0.2">
      <c r="A48" s="60"/>
      <c r="B48" s="61" t="s">
        <v>40</v>
      </c>
      <c r="C48" s="62" t="s">
        <v>89</v>
      </c>
      <c r="D48" s="69" t="s">
        <v>8</v>
      </c>
      <c r="E48" s="70">
        <v>359</v>
      </c>
      <c r="F48" s="71"/>
      <c r="G48" s="19">
        <f t="shared" si="1"/>
        <v>0</v>
      </c>
      <c r="I48" s="56"/>
      <c r="O48" s="17"/>
      <c r="CA48" s="20"/>
      <c r="CB48" s="20"/>
    </row>
    <row r="49" spans="1:80" x14ac:dyDescent="0.2">
      <c r="A49" s="60"/>
      <c r="B49" s="61" t="s">
        <v>86</v>
      </c>
      <c r="C49" s="62" t="s">
        <v>85</v>
      </c>
      <c r="D49" s="69" t="s">
        <v>8</v>
      </c>
      <c r="E49" s="70">
        <v>359</v>
      </c>
      <c r="F49" s="71"/>
      <c r="G49" s="19">
        <f t="shared" si="1"/>
        <v>0</v>
      </c>
      <c r="I49" s="56">
        <f>SUM(G49)</f>
        <v>0</v>
      </c>
      <c r="O49" s="17"/>
      <c r="CA49" s="20"/>
      <c r="CB49" s="20"/>
    </row>
    <row r="50" spans="1:80" x14ac:dyDescent="0.2">
      <c r="A50" s="60"/>
      <c r="B50" s="61" t="s">
        <v>39</v>
      </c>
      <c r="C50" s="62" t="s">
        <v>75</v>
      </c>
      <c r="D50" s="69" t="s">
        <v>17</v>
      </c>
      <c r="E50" s="70">
        <v>4</v>
      </c>
      <c r="F50" s="71"/>
      <c r="G50" s="19">
        <f>E50*F50</f>
        <v>0</v>
      </c>
      <c r="I50" s="37">
        <f>SUM(G50)</f>
        <v>0</v>
      </c>
      <c r="O50" s="17"/>
      <c r="CA50" s="20"/>
      <c r="CB50" s="20"/>
    </row>
    <row r="51" spans="1:80" x14ac:dyDescent="0.2">
      <c r="A51" s="60"/>
      <c r="B51" s="61" t="s">
        <v>82</v>
      </c>
      <c r="C51" s="62" t="s">
        <v>76</v>
      </c>
      <c r="D51" s="69" t="s">
        <v>17</v>
      </c>
      <c r="E51" s="70">
        <v>4</v>
      </c>
      <c r="F51" s="71"/>
      <c r="G51" s="19">
        <f>E51*F51</f>
        <v>0</v>
      </c>
      <c r="I51" s="37"/>
      <c r="O51" s="17"/>
      <c r="CA51" s="20"/>
      <c r="CB51" s="20"/>
    </row>
    <row r="52" spans="1:80" x14ac:dyDescent="0.2">
      <c r="A52" s="21"/>
      <c r="B52" s="22" t="s">
        <v>4</v>
      </c>
      <c r="C52" s="23" t="str">
        <f>CONCATENATE(B40," ",C40)</f>
        <v>765 Konstrukce pokrývačské</v>
      </c>
      <c r="D52" s="24"/>
      <c r="E52" s="25"/>
      <c r="F52" s="55"/>
      <c r="G52" s="26">
        <f>SUM(G40:G51)</f>
        <v>0</v>
      </c>
      <c r="I52" s="37">
        <f>SUM(I11:I51)</f>
        <v>0</v>
      </c>
      <c r="O52" s="17">
        <v>4</v>
      </c>
      <c r="BA52" s="27">
        <f>SUM(BA40:BA51)</f>
        <v>0</v>
      </c>
      <c r="BB52" s="27">
        <f>SUM(BB40:BB51)</f>
        <v>0</v>
      </c>
      <c r="BC52" s="27">
        <f>SUM(BC40:BC51)</f>
        <v>0</v>
      </c>
      <c r="BD52" s="27">
        <f>SUM(BD40:BD51)</f>
        <v>0</v>
      </c>
      <c r="BE52" s="27">
        <f>SUM(BE40:BE51)</f>
        <v>0</v>
      </c>
    </row>
    <row r="53" spans="1:80" x14ac:dyDescent="0.2">
      <c r="A53" s="18"/>
      <c r="B53" s="38" t="s">
        <v>12</v>
      </c>
      <c r="C53" s="39"/>
      <c r="D53" s="40"/>
      <c r="E53" s="40"/>
      <c r="F53" s="40"/>
      <c r="G53" s="41">
        <f>SUM(G52,G39,G17,G11,G21,G14)</f>
        <v>0</v>
      </c>
      <c r="O53" s="17"/>
      <c r="CA53" s="20"/>
      <c r="CB53" s="20"/>
    </row>
    <row r="54" spans="1:80" x14ac:dyDescent="0.2">
      <c r="A54" s="18"/>
      <c r="B54" s="42" t="s">
        <v>13</v>
      </c>
      <c r="C54" s="43"/>
      <c r="D54" s="43"/>
      <c r="E54" s="43"/>
      <c r="F54" s="43"/>
      <c r="G54" s="44">
        <f>PRODUCT(G53,0.21)</f>
        <v>0</v>
      </c>
      <c r="O54" s="17"/>
      <c r="CA54" s="20"/>
      <c r="CB54" s="20"/>
    </row>
    <row r="55" spans="1:80" x14ac:dyDescent="0.2">
      <c r="A55" s="45"/>
      <c r="B55" s="46" t="s">
        <v>14</v>
      </c>
      <c r="C55" s="47"/>
      <c r="D55" s="48"/>
      <c r="E55" s="48"/>
      <c r="F55" s="48"/>
      <c r="G55" s="49">
        <f>SUM(G53:G54)</f>
        <v>0</v>
      </c>
      <c r="O55" s="17">
        <v>4</v>
      </c>
      <c r="BA55" s="27" t="e">
        <f>SUM(#REF!)</f>
        <v>#REF!</v>
      </c>
      <c r="BB55" s="27" t="e">
        <f>SUM(#REF!)</f>
        <v>#REF!</v>
      </c>
      <c r="BC55" s="27" t="e">
        <f>SUM(#REF!)</f>
        <v>#REF!</v>
      </c>
      <c r="BD55" s="27" t="e">
        <f>SUM(#REF!)</f>
        <v>#REF!</v>
      </c>
      <c r="BE55" s="27" t="e">
        <f>SUM(#REF!)</f>
        <v>#REF!</v>
      </c>
    </row>
    <row r="56" spans="1:80" x14ac:dyDescent="0.2">
      <c r="A56" s="87" t="s">
        <v>90</v>
      </c>
      <c r="B56" s="88"/>
      <c r="C56" s="88"/>
      <c r="D56" s="88"/>
      <c r="E56" s="88"/>
      <c r="F56" s="88"/>
      <c r="G56" s="89"/>
    </row>
    <row r="57" spans="1:80" x14ac:dyDescent="0.2">
      <c r="A57" s="90"/>
      <c r="B57" s="91"/>
      <c r="C57" s="91"/>
      <c r="D57" s="91"/>
      <c r="E57" s="91"/>
      <c r="F57" s="91"/>
      <c r="G57" s="92"/>
    </row>
    <row r="58" spans="1:80" x14ac:dyDescent="0.2">
      <c r="A58" s="90"/>
      <c r="B58" s="91"/>
      <c r="C58" s="91"/>
      <c r="D58" s="91"/>
      <c r="E58" s="91"/>
      <c r="F58" s="91"/>
      <c r="G58" s="92"/>
    </row>
    <row r="59" spans="1:80" x14ac:dyDescent="0.2">
      <c r="A59" s="90"/>
      <c r="B59" s="91"/>
      <c r="C59" s="91"/>
      <c r="D59" s="91"/>
      <c r="E59" s="91"/>
      <c r="F59" s="91"/>
      <c r="G59" s="92"/>
    </row>
    <row r="60" spans="1:80" x14ac:dyDescent="0.2">
      <c r="A60" s="90"/>
      <c r="B60" s="91"/>
      <c r="C60" s="91"/>
      <c r="D60" s="91"/>
      <c r="E60" s="91"/>
      <c r="F60" s="91"/>
      <c r="G60" s="92"/>
    </row>
    <row r="61" spans="1:80" x14ac:dyDescent="0.2">
      <c r="A61" s="90"/>
      <c r="B61" s="91"/>
      <c r="C61" s="91"/>
      <c r="D61" s="91"/>
      <c r="E61" s="91"/>
      <c r="F61" s="91"/>
      <c r="G61" s="92"/>
    </row>
    <row r="62" spans="1:80" x14ac:dyDescent="0.2">
      <c r="A62" s="90"/>
      <c r="B62" s="91"/>
      <c r="C62" s="91"/>
      <c r="D62" s="91"/>
      <c r="E62" s="91"/>
      <c r="F62" s="91"/>
      <c r="G62" s="92"/>
    </row>
    <row r="63" spans="1:80" x14ac:dyDescent="0.2">
      <c r="A63" s="90"/>
      <c r="B63" s="91"/>
      <c r="C63" s="91"/>
      <c r="D63" s="91"/>
      <c r="E63" s="91"/>
      <c r="F63" s="91"/>
      <c r="G63" s="92"/>
    </row>
    <row r="64" spans="1:80" x14ac:dyDescent="0.2">
      <c r="A64" s="90"/>
      <c r="B64" s="91"/>
      <c r="C64" s="91"/>
      <c r="D64" s="91"/>
      <c r="E64" s="91"/>
      <c r="F64" s="91"/>
      <c r="G64" s="92"/>
    </row>
    <row r="65" spans="1:7" x14ac:dyDescent="0.2">
      <c r="A65" s="93"/>
      <c r="B65" s="94"/>
      <c r="C65" s="94"/>
      <c r="D65" s="94"/>
      <c r="E65" s="94"/>
      <c r="F65" s="94"/>
      <c r="G65" s="95"/>
    </row>
    <row r="66" spans="1:7" x14ac:dyDescent="0.2">
      <c r="E66" s="5"/>
    </row>
    <row r="67" spans="1:7" x14ac:dyDescent="0.2">
      <c r="E67" s="5"/>
    </row>
    <row r="68" spans="1:7" x14ac:dyDescent="0.2">
      <c r="E68" s="5"/>
    </row>
    <row r="69" spans="1:7" x14ac:dyDescent="0.2">
      <c r="E69" s="5"/>
    </row>
    <row r="70" spans="1:7" x14ac:dyDescent="0.2">
      <c r="E70" s="5"/>
    </row>
    <row r="71" spans="1:7" x14ac:dyDescent="0.2">
      <c r="E71" s="5"/>
    </row>
    <row r="72" spans="1:7" x14ac:dyDescent="0.2">
      <c r="E72" s="5"/>
    </row>
    <row r="73" spans="1:7" x14ac:dyDescent="0.2">
      <c r="E73" s="5"/>
    </row>
    <row r="74" spans="1:7" x14ac:dyDescent="0.2">
      <c r="E74" s="5"/>
    </row>
    <row r="75" spans="1:7" x14ac:dyDescent="0.2">
      <c r="E75" s="5"/>
    </row>
    <row r="76" spans="1:7" x14ac:dyDescent="0.2">
      <c r="A76" s="28"/>
      <c r="B76" s="28"/>
      <c r="C76" s="28"/>
      <c r="D76" s="28"/>
      <c r="E76" s="28"/>
      <c r="F76" s="28"/>
      <c r="G76" s="28"/>
    </row>
    <row r="77" spans="1:7" x14ac:dyDescent="0.2">
      <c r="A77" s="28"/>
      <c r="B77" s="28"/>
      <c r="C77" s="28"/>
      <c r="D77" s="28"/>
      <c r="E77" s="28"/>
      <c r="F77" s="28"/>
      <c r="G77" s="28"/>
    </row>
    <row r="78" spans="1:7" x14ac:dyDescent="0.2">
      <c r="A78" s="28"/>
      <c r="B78" s="28"/>
      <c r="C78" s="28"/>
      <c r="D78" s="28"/>
      <c r="E78" s="28"/>
      <c r="F78" s="28"/>
      <c r="G78" s="28"/>
    </row>
    <row r="79" spans="1:7" x14ac:dyDescent="0.2">
      <c r="A79" s="28"/>
      <c r="B79" s="28"/>
      <c r="C79" s="28"/>
      <c r="D79" s="28"/>
      <c r="E79" s="28"/>
      <c r="F79" s="28"/>
      <c r="G79" s="28"/>
    </row>
    <row r="80" spans="1:7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  <row r="89" spans="5:5" x14ac:dyDescent="0.2">
      <c r="E89" s="5"/>
    </row>
    <row r="90" spans="5:5" x14ac:dyDescent="0.2">
      <c r="E90" s="5"/>
    </row>
    <row r="91" spans="5:5" x14ac:dyDescent="0.2">
      <c r="E91" s="5"/>
    </row>
    <row r="92" spans="5:5" x14ac:dyDescent="0.2">
      <c r="E92" s="5"/>
    </row>
    <row r="93" spans="5:5" x14ac:dyDescent="0.2">
      <c r="E93" s="5"/>
    </row>
    <row r="94" spans="5:5" x14ac:dyDescent="0.2">
      <c r="E94" s="5"/>
    </row>
    <row r="95" spans="5:5" x14ac:dyDescent="0.2">
      <c r="E95" s="5"/>
    </row>
    <row r="96" spans="5:5" x14ac:dyDescent="0.2">
      <c r="E96" s="5"/>
    </row>
    <row r="97" spans="1:7" x14ac:dyDescent="0.2">
      <c r="E97" s="5"/>
    </row>
    <row r="98" spans="1:7" x14ac:dyDescent="0.2">
      <c r="E98" s="5"/>
    </row>
    <row r="99" spans="1:7" x14ac:dyDescent="0.2">
      <c r="E99" s="5"/>
    </row>
    <row r="100" spans="1:7" x14ac:dyDescent="0.2">
      <c r="E100" s="5"/>
    </row>
    <row r="101" spans="1:7" x14ac:dyDescent="0.2">
      <c r="E101" s="5"/>
    </row>
    <row r="102" spans="1:7" x14ac:dyDescent="0.2">
      <c r="E102" s="5"/>
    </row>
    <row r="103" spans="1:7" x14ac:dyDescent="0.2">
      <c r="E103" s="5"/>
    </row>
    <row r="104" spans="1:7" x14ac:dyDescent="0.2">
      <c r="E104" s="5"/>
    </row>
    <row r="105" spans="1:7" x14ac:dyDescent="0.2">
      <c r="E105" s="5"/>
    </row>
    <row r="106" spans="1:7" x14ac:dyDescent="0.2">
      <c r="E106" s="5"/>
    </row>
    <row r="107" spans="1:7" x14ac:dyDescent="0.2">
      <c r="E107" s="5"/>
    </row>
    <row r="108" spans="1:7" x14ac:dyDescent="0.2">
      <c r="E108" s="5"/>
    </row>
    <row r="109" spans="1:7" x14ac:dyDescent="0.2">
      <c r="E109" s="5"/>
    </row>
    <row r="110" spans="1:7" x14ac:dyDescent="0.2">
      <c r="E110" s="5"/>
    </row>
    <row r="111" spans="1:7" x14ac:dyDescent="0.2">
      <c r="A111" s="29"/>
      <c r="B111" s="29"/>
    </row>
    <row r="112" spans="1:7" x14ac:dyDescent="0.2">
      <c r="A112" s="28"/>
      <c r="B112" s="28"/>
      <c r="C112" s="31"/>
      <c r="D112" s="31"/>
      <c r="E112" s="32"/>
      <c r="F112" s="31"/>
      <c r="G112" s="33"/>
    </row>
    <row r="113" spans="1:7" x14ac:dyDescent="0.2">
      <c r="A113" s="34"/>
      <c r="B113" s="34"/>
      <c r="C113" s="28"/>
      <c r="D113" s="28"/>
      <c r="E113" s="35"/>
      <c r="F113" s="28"/>
      <c r="G113" s="28"/>
    </row>
    <row r="114" spans="1:7" x14ac:dyDescent="0.2">
      <c r="A114" s="28"/>
      <c r="B114" s="28"/>
      <c r="C114" s="28"/>
      <c r="D114" s="28"/>
      <c r="E114" s="35"/>
      <c r="F114" s="28"/>
      <c r="G114" s="28"/>
    </row>
    <row r="115" spans="1:7" x14ac:dyDescent="0.2">
      <c r="A115" s="28"/>
      <c r="B115" s="28"/>
      <c r="C115" s="28"/>
      <c r="D115" s="28"/>
      <c r="E115" s="35"/>
      <c r="F115" s="28"/>
      <c r="G115" s="28"/>
    </row>
    <row r="116" spans="1:7" x14ac:dyDescent="0.2">
      <c r="A116" s="28"/>
      <c r="B116" s="28"/>
      <c r="C116" s="28"/>
      <c r="D116" s="28"/>
      <c r="E116" s="35"/>
      <c r="F116" s="28"/>
      <c r="G116" s="28"/>
    </row>
    <row r="117" spans="1:7" x14ac:dyDescent="0.2">
      <c r="A117" s="28"/>
      <c r="B117" s="28"/>
      <c r="C117" s="28"/>
      <c r="D117" s="28"/>
      <c r="E117" s="35"/>
      <c r="F117" s="28"/>
      <c r="G117" s="28"/>
    </row>
    <row r="118" spans="1:7" x14ac:dyDescent="0.2">
      <c r="A118" s="28"/>
      <c r="B118" s="28"/>
      <c r="C118" s="28"/>
      <c r="D118" s="28"/>
      <c r="E118" s="35"/>
      <c r="F118" s="28"/>
      <c r="G118" s="28"/>
    </row>
    <row r="119" spans="1:7" x14ac:dyDescent="0.2">
      <c r="A119" s="28"/>
      <c r="B119" s="28"/>
      <c r="C119" s="28"/>
      <c r="D119" s="28"/>
      <c r="E119" s="35"/>
      <c r="F119" s="28"/>
      <c r="G119" s="28"/>
    </row>
    <row r="120" spans="1:7" x14ac:dyDescent="0.2">
      <c r="A120" s="28"/>
      <c r="B120" s="28"/>
      <c r="C120" s="28"/>
      <c r="D120" s="28"/>
      <c r="E120" s="35"/>
      <c r="F120" s="28"/>
      <c r="G120" s="28"/>
    </row>
    <row r="121" spans="1:7" x14ac:dyDescent="0.2">
      <c r="A121" s="28"/>
      <c r="B121" s="28"/>
      <c r="C121" s="28"/>
      <c r="D121" s="28"/>
      <c r="E121" s="35"/>
      <c r="F121" s="28"/>
      <c r="G121" s="28"/>
    </row>
    <row r="122" spans="1:7" x14ac:dyDescent="0.2">
      <c r="A122" s="28"/>
      <c r="B122" s="28"/>
      <c r="C122" s="28"/>
      <c r="D122" s="28"/>
      <c r="E122" s="35"/>
      <c r="F122" s="28"/>
      <c r="G122" s="28"/>
    </row>
    <row r="123" spans="1:7" x14ac:dyDescent="0.2">
      <c r="A123" s="28"/>
      <c r="B123" s="28"/>
      <c r="C123" s="28"/>
      <c r="D123" s="28"/>
      <c r="E123" s="35"/>
      <c r="F123" s="28"/>
      <c r="G123" s="28"/>
    </row>
    <row r="124" spans="1:7" x14ac:dyDescent="0.2">
      <c r="A124" s="28"/>
      <c r="B124" s="28"/>
      <c r="C124" s="28"/>
      <c r="D124" s="28"/>
      <c r="E124" s="35"/>
      <c r="F124" s="28"/>
      <c r="G124" s="28"/>
    </row>
    <row r="125" spans="1:7" x14ac:dyDescent="0.2">
      <c r="A125" s="28"/>
      <c r="B125" s="28"/>
      <c r="C125" s="28"/>
      <c r="D125" s="28"/>
      <c r="E125" s="35"/>
      <c r="F125" s="28"/>
      <c r="G125" s="28"/>
    </row>
  </sheetData>
  <mergeCells count="5">
    <mergeCell ref="A4:B4"/>
    <mergeCell ref="A5:B5"/>
    <mergeCell ref="E5:G5"/>
    <mergeCell ref="A2:G2"/>
    <mergeCell ref="A56:G65"/>
  </mergeCells>
  <phoneticPr fontId="0" type="noConversion"/>
  <printOptions gridLinesSet="0"/>
  <pageMargins left="0.39370078740157483" right="0.39370078740157483" top="0.59055118110236227" bottom="0.59055118110236227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Položky</vt:lpstr>
      <vt:lpstr>Položky!Názvy_tisku</vt:lpstr>
      <vt:lpstr>Položky!Oblast_tisku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Vlček Vít</cp:lastModifiedBy>
  <cp:lastPrinted>2020-05-20T10:32:16Z</cp:lastPrinted>
  <dcterms:created xsi:type="dcterms:W3CDTF">2013-04-08T13:04:15Z</dcterms:created>
  <dcterms:modified xsi:type="dcterms:W3CDTF">2020-06-15T07:35:32Z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2020-06-09T12:18:55.6260764Z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5b071805-4522-481b-8182-75168aa69b03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