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2"/>
  <workbookPr defaultThemeVersion="124226"/>
  <bookViews>
    <workbookView xWindow="0" yWindow="132" windowWidth="20100" windowHeight="10596" activeTab="0"/>
  </bookViews>
  <sheets>
    <sheet name="Rekapitulace" sheetId="4" r:id="rId1"/>
    <sheet name="Levá strojovna" sheetId="3" r:id="rId2"/>
    <sheet name="Pravá strojovna" sheetId="1" r:id="rId3"/>
  </sheets>
  <definedNames/>
  <calcPr calcId="191029"/>
</workbook>
</file>

<file path=xl/sharedStrings.xml><?xml version="1.0" encoding="utf-8"?>
<sst xmlns="http://schemas.openxmlformats.org/spreadsheetml/2006/main" count="462" uniqueCount="75">
  <si>
    <t>Popis</t>
  </si>
  <si>
    <t>MJ</t>
  </si>
  <si>
    <t>Množství</t>
  </si>
  <si>
    <t>Cena celkem</t>
  </si>
  <si>
    <t>kg</t>
  </si>
  <si>
    <t xml:space="preserve">Cena jedn. </t>
  </si>
  <si>
    <t>[Kč bez DPH]</t>
  </si>
  <si>
    <t>[MJ]</t>
  </si>
  <si>
    <t>Pořízení materiálu vč. dopravy</t>
  </si>
  <si>
    <t>Výroba dílců</t>
  </si>
  <si>
    <t>Doprava a manipulace</t>
  </si>
  <si>
    <t>Montáž dílců</t>
  </si>
  <si>
    <t>VD Březová - oprava podest návodních strojoven</t>
  </si>
  <si>
    <t>Stavba:</t>
  </si>
  <si>
    <t>Objekt:</t>
  </si>
  <si>
    <t>Zadavatel:</t>
  </si>
  <si>
    <t>Povodí Ohře, státní podnik, Bezručova 4219, 430 03 Chomutov</t>
  </si>
  <si>
    <t>Datum:</t>
  </si>
  <si>
    <t>Místo:</t>
  </si>
  <si>
    <t>Karlovy Vary - Březová</t>
  </si>
  <si>
    <t>SOUPIS PRACÍ</t>
  </si>
  <si>
    <t>PODESTY A ŽEBŘÍKY PRAVÉ STROJOVNY</t>
  </si>
  <si>
    <t>02 - PODESTY A ŽEBŘÍKY PRAVÉ STROJOVNY</t>
  </si>
  <si>
    <t>Náklady soupisu celkem:</t>
  </si>
  <si>
    <t>Výrobní (dílenská) dokumentace</t>
  </si>
  <si>
    <t>Dokumentace skutečného provedení stavby</t>
  </si>
  <si>
    <t>Geodetické práce</t>
  </si>
  <si>
    <t>Zařízení staveniště</t>
  </si>
  <si>
    <t>[Kč bez DPH / MJ]</t>
  </si>
  <si>
    <t>01 - PODESTY A ŽEBŘÍKY LEVÉ STROJOVNY</t>
  </si>
  <si>
    <t>REKAPITULACE OBJEKTŮ STAVBY A SOUPISŮ PRACÍ</t>
  </si>
  <si>
    <t>Náklady stavby celkem:</t>
  </si>
  <si>
    <t xml:space="preserve">Cena bez DPH </t>
  </si>
  <si>
    <t>Cena s DPH</t>
  </si>
  <si>
    <t>[CZK]</t>
  </si>
  <si>
    <t>01</t>
  </si>
  <si>
    <t>02</t>
  </si>
  <si>
    <t>PODESTY A ŽEBŘÍKY LEVÉ STROJOVNY</t>
  </si>
  <si>
    <t>Objekt</t>
  </si>
  <si>
    <t>Plechy</t>
  </si>
  <si>
    <t>Pororošty</t>
  </si>
  <si>
    <t>Spojovací materiál</t>
  </si>
  <si>
    <t>ks</t>
  </si>
  <si>
    <t>Ostatní - samozavíratelná branka</t>
  </si>
  <si>
    <t>Kotvy</t>
  </si>
  <si>
    <t>Ostatní - žebříková příčka</t>
  </si>
  <si>
    <t>Autor:</t>
  </si>
  <si>
    <t>Ing. Martin Kopta</t>
  </si>
  <si>
    <t>Položka č.</t>
  </si>
  <si>
    <t>Trubky</t>
  </si>
  <si>
    <t>Válcované profily</t>
  </si>
  <si>
    <t xml:space="preserve">Podesta P1 (-3.550 m), výkres a výpis materiálu č. 090-17-101 </t>
  </si>
  <si>
    <t xml:space="preserve">Podesty s žebříky P2 (-6.550 m), výkres a výpis materiálu č. 090-17-102 </t>
  </si>
  <si>
    <t xml:space="preserve">Podesty s žebříky P3 (-9.550 m), výkres a výpis materiálu č. 090-17-103 </t>
  </si>
  <si>
    <t>Podesty s žebříky P4 (-12.550 m), výkres a výpis materiálu č. 090-17-104</t>
  </si>
  <si>
    <t xml:space="preserve">Podesty s žebříky P5 (-15.550 m), výkres a výpis materiálu č. 090-17-105 </t>
  </si>
  <si>
    <t xml:space="preserve">Podesty s žebříky P6 (-19.500 m), výkres a výpis materiálu č. 090-17-106 </t>
  </si>
  <si>
    <t>Žebříky PZ1 a PZ2, výkres a výpis materiálu č. 090-17-107</t>
  </si>
  <si>
    <t xml:space="preserve">Podesta L1 (-3.000 m), výkres a výpis materiálu č. 090-17-001 </t>
  </si>
  <si>
    <t>Podesta s žebříkem L2 (-5.500 m), výkres a výpis materiálu č. 090-17-002</t>
  </si>
  <si>
    <t>Podesta s žebříkem L3 (-8.000 m), výkres a výpis materiálu č. 090-17-003</t>
  </si>
  <si>
    <t>Podesta s žebříkem L4 (-10.500 m), výkres a výpis materiálu č. 090-17-004</t>
  </si>
  <si>
    <t>Podesta s žebříkem L6 (-16.150 m), výkres a výpis materiálu č. 090-17-006</t>
  </si>
  <si>
    <t>Podesta s žebříkem L5 (-13.000 m), výkres a výpis materiálu č. 090-17-005</t>
  </si>
  <si>
    <t>Podesta s žebříkem L7 (-18.450 m), výkres a výpis materiálu č. 090-17-007</t>
  </si>
  <si>
    <t>Podesta L8 (-22.400 m), výkres a výpis materiálu č. 090-17-008</t>
  </si>
  <si>
    <t>Žebřík LZ1, výkres a výpis materiálu č. 090-17-009</t>
  </si>
  <si>
    <t xml:space="preserve">Žebřík LZ2, výkres a výpis materiálu č. 090-17-010 </t>
  </si>
  <si>
    <t>Demontáž stávajících podest a žebříků, vč. naložení a vyložení + vodorovného přmístění na PD Otovice</t>
  </si>
  <si>
    <t>Drobné přeložky stávajících rozvodů elektroinstalace, viz. TZ</t>
  </si>
  <si>
    <t>Přeložka stávajícího potrubí vzduchotechniky, viz. TZ</t>
  </si>
  <si>
    <t>kpl.</t>
  </si>
  <si>
    <t>03</t>
  </si>
  <si>
    <t xml:space="preserve">Úprava projektové dokumentace </t>
  </si>
  <si>
    <t>Povodí Ohře, státní podnik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</si>
</sst>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#,##0.00_ ;\-#,##0.00\ "/>
  </numFmts>
  <fonts count="5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2" fillId="2" borderId="4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43" fontId="2" fillId="3" borderId="5" xfId="0" applyNumberFormat="1" applyFont="1" applyFill="1" applyBorder="1" applyAlignment="1">
      <alignment horizontal="center" vertical="center" wrapText="1"/>
    </xf>
    <xf numFmtId="43" fontId="0" fillId="3" borderId="3" xfId="0" applyNumberFormat="1" applyFont="1" applyFill="1" applyBorder="1" applyAlignment="1">
      <alignment horizontal="center" vertical="center" wrapText="1"/>
    </xf>
    <xf numFmtId="43" fontId="0" fillId="3" borderId="6" xfId="0" applyNumberFormat="1" applyFont="1" applyFill="1" applyBorder="1" applyAlignment="1">
      <alignment horizontal="center" vertical="center" wrapText="1"/>
    </xf>
    <xf numFmtId="43" fontId="2" fillId="3" borderId="7" xfId="0" applyNumberFormat="1" applyFont="1" applyFill="1" applyBorder="1" applyAlignment="1">
      <alignment horizontal="center" vertical="center"/>
    </xf>
    <xf numFmtId="43" fontId="2" fillId="3" borderId="7" xfId="0" applyNumberFormat="1" applyFont="1" applyFill="1" applyBorder="1" applyAlignment="1">
      <alignment horizontal="center" vertical="center" wrapText="1"/>
    </xf>
    <xf numFmtId="43" fontId="2" fillId="3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1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43" fontId="3" fillId="4" borderId="10" xfId="0" applyNumberFormat="1" applyFont="1" applyFill="1" applyBorder="1" applyAlignment="1">
      <alignment horizontal="center" vertical="center"/>
    </xf>
    <xf numFmtId="43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43" fontId="3" fillId="4" borderId="9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3" fillId="4" borderId="10" xfId="0" applyNumberFormat="1" applyFon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3" fontId="0" fillId="0" borderId="9" xfId="0" applyNumberForma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14" fontId="0" fillId="3" borderId="27" xfId="0" applyNumberFormat="1" applyFont="1" applyFill="1" applyBorder="1" applyAlignment="1">
      <alignment horizontal="left" vertical="center"/>
    </xf>
    <xf numFmtId="14" fontId="0" fillId="3" borderId="28" xfId="0" applyNumberFormat="1" applyFont="1" applyFill="1" applyBorder="1" applyAlignment="1">
      <alignment horizontal="left" vertical="center"/>
    </xf>
    <xf numFmtId="14" fontId="0" fillId="3" borderId="33" xfId="0" applyNumberFormat="1" applyFont="1" applyFill="1" applyBorder="1" applyAlignment="1">
      <alignment horizontal="left" vertical="center"/>
    </xf>
    <xf numFmtId="14" fontId="0" fillId="3" borderId="36" xfId="0" applyNumberFormat="1" applyFont="1" applyFill="1" applyBorder="1" applyAlignment="1">
      <alignment horizontal="left" vertical="center"/>
    </xf>
    <xf numFmtId="0" fontId="0" fillId="3" borderId="37" xfId="0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/>
    </xf>
    <xf numFmtId="0" fontId="0" fillId="3" borderId="39" xfId="0" applyFont="1" applyFill="1" applyBorder="1" applyAlignment="1">
      <alignment horizontal="center" vertical="center"/>
    </xf>
    <xf numFmtId="14" fontId="0" fillId="3" borderId="38" xfId="0" applyNumberFormat="1" applyFont="1" applyFill="1" applyBorder="1" applyAlignment="1">
      <alignment horizontal="left" vertical="center"/>
    </xf>
    <xf numFmtId="14" fontId="0" fillId="3" borderId="40" xfId="0" applyNumberFormat="1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 topLeftCell="A1">
      <selection activeCell="H17" sqref="H17"/>
    </sheetView>
  </sheetViews>
  <sheetFormatPr defaultColWidth="8.8515625" defaultRowHeight="15" customHeight="1"/>
  <cols>
    <col min="1" max="1" width="8.7109375" style="1" customWidth="1"/>
    <col min="2" max="2" width="50.7109375" style="1" customWidth="1"/>
    <col min="3" max="3" width="5.7109375" style="1" customWidth="1"/>
    <col min="4" max="4" width="15.7109375" style="4" customWidth="1"/>
    <col min="5" max="6" width="20.7109375" style="4" customWidth="1"/>
    <col min="7" max="10" width="15.7109375" style="1" customWidth="1"/>
    <col min="11" max="16384" width="8.8515625" style="1" customWidth="1"/>
  </cols>
  <sheetData>
    <row r="1" spans="1:6" ht="15" customHeight="1">
      <c r="A1" s="61" t="s">
        <v>30</v>
      </c>
      <c r="B1" s="62"/>
      <c r="C1" s="62"/>
      <c r="D1" s="62"/>
      <c r="E1" s="62"/>
      <c r="F1" s="63"/>
    </row>
    <row r="2" spans="1:6" ht="15" customHeight="1" thickBot="1">
      <c r="A2" s="64"/>
      <c r="B2" s="65"/>
      <c r="C2" s="65"/>
      <c r="D2" s="65"/>
      <c r="E2" s="65"/>
      <c r="F2" s="66"/>
    </row>
    <row r="3" spans="1:6" ht="15" customHeight="1">
      <c r="A3" s="67" t="s">
        <v>13</v>
      </c>
      <c r="B3" s="69" t="s">
        <v>12</v>
      </c>
      <c r="C3" s="69"/>
      <c r="D3" s="71" t="s">
        <v>17</v>
      </c>
      <c r="E3" s="73">
        <v>43791</v>
      </c>
      <c r="F3" s="74"/>
    </row>
    <row r="4" spans="1:6" ht="15" customHeight="1">
      <c r="A4" s="68"/>
      <c r="B4" s="70"/>
      <c r="C4" s="70"/>
      <c r="D4" s="72"/>
      <c r="E4" s="75"/>
      <c r="F4" s="76"/>
    </row>
    <row r="5" spans="1:6" ht="15" customHeight="1">
      <c r="A5" s="77" t="s">
        <v>14</v>
      </c>
      <c r="B5" s="78"/>
      <c r="C5" s="78"/>
      <c r="D5" s="79" t="s">
        <v>46</v>
      </c>
      <c r="E5" s="80" t="s">
        <v>74</v>
      </c>
      <c r="F5" s="81"/>
    </row>
    <row r="6" spans="1:6" ht="15" customHeight="1">
      <c r="A6" s="68"/>
      <c r="B6" s="70"/>
      <c r="C6" s="70"/>
      <c r="D6" s="72"/>
      <c r="E6" s="75"/>
      <c r="F6" s="76"/>
    </row>
    <row r="7" spans="1:6" ht="15" customHeight="1" thickBot="1">
      <c r="A7" s="20" t="s">
        <v>15</v>
      </c>
      <c r="B7" s="54" t="s">
        <v>16</v>
      </c>
      <c r="C7" s="54"/>
      <c r="D7" s="19" t="s">
        <v>18</v>
      </c>
      <c r="E7" s="54" t="s">
        <v>19</v>
      </c>
      <c r="F7" s="55"/>
    </row>
    <row r="8" spans="1:6" ht="15" customHeight="1" thickBot="1">
      <c r="A8" s="56"/>
      <c r="B8" s="57"/>
      <c r="C8" s="57"/>
      <c r="D8" s="57"/>
      <c r="E8" s="57"/>
      <c r="F8" s="58"/>
    </row>
    <row r="9" spans="1:6" ht="15" customHeight="1">
      <c r="A9" s="59" t="s">
        <v>38</v>
      </c>
      <c r="B9" s="82" t="s">
        <v>0</v>
      </c>
      <c r="C9" s="82"/>
      <c r="D9" s="82"/>
      <c r="E9" s="11" t="s">
        <v>32</v>
      </c>
      <c r="F9" s="10" t="s">
        <v>33</v>
      </c>
    </row>
    <row r="10" spans="1:6" ht="15" customHeight="1" thickBot="1">
      <c r="A10" s="60"/>
      <c r="B10" s="83"/>
      <c r="C10" s="83"/>
      <c r="D10" s="83"/>
      <c r="E10" s="12" t="s">
        <v>34</v>
      </c>
      <c r="F10" s="13" t="s">
        <v>34</v>
      </c>
    </row>
    <row r="11" spans="1:6" ht="15" customHeight="1" thickBot="1">
      <c r="A11" s="51"/>
      <c r="B11" s="52"/>
      <c r="C11" s="52"/>
      <c r="D11" s="52"/>
      <c r="E11" s="52"/>
      <c r="F11" s="53"/>
    </row>
    <row r="12" spans="1:6" ht="19.95" customHeight="1" thickBot="1">
      <c r="A12" s="49" t="s">
        <v>31</v>
      </c>
      <c r="B12" s="50"/>
      <c r="C12" s="50"/>
      <c r="D12" s="50"/>
      <c r="E12" s="26">
        <f>SUM(E14:E17)</f>
        <v>0</v>
      </c>
      <c r="F12" s="21">
        <f>SUM(F14:F17)</f>
        <v>0</v>
      </c>
    </row>
    <row r="13" spans="1:6" ht="15" customHeight="1" thickBot="1">
      <c r="A13" s="51"/>
      <c r="B13" s="52"/>
      <c r="C13" s="52"/>
      <c r="D13" s="52"/>
      <c r="E13" s="52"/>
      <c r="F13" s="53"/>
    </row>
    <row r="14" spans="1:6" ht="30" customHeight="1">
      <c r="A14" s="23" t="s">
        <v>35</v>
      </c>
      <c r="B14" s="47" t="s">
        <v>37</v>
      </c>
      <c r="C14" s="47"/>
      <c r="D14" s="47"/>
      <c r="E14" s="38">
        <f>+'Levá strojovna'!I12</f>
        <v>0</v>
      </c>
      <c r="F14" s="22">
        <f>E14*1.21</f>
        <v>0</v>
      </c>
    </row>
    <row r="15" spans="1:6" ht="30" customHeight="1" thickBot="1">
      <c r="A15" s="24" t="s">
        <v>36</v>
      </c>
      <c r="B15" s="48" t="s">
        <v>21</v>
      </c>
      <c r="C15" s="48"/>
      <c r="D15" s="48"/>
      <c r="E15" s="37">
        <f>+'Pravá strojovna'!I12</f>
        <v>0</v>
      </c>
      <c r="F15" s="25">
        <f>E15*1.21</f>
        <v>0</v>
      </c>
    </row>
    <row r="16" ht="15" customHeight="1" thickBot="1"/>
    <row r="17" spans="1:6" ht="30" customHeight="1" thickBot="1">
      <c r="A17" s="43" t="s">
        <v>72</v>
      </c>
      <c r="B17" s="46" t="s">
        <v>73</v>
      </c>
      <c r="C17" s="46"/>
      <c r="D17" s="46"/>
      <c r="E17" s="44">
        <v>0</v>
      </c>
      <c r="F17" s="45">
        <f>E17*1.21</f>
        <v>0</v>
      </c>
    </row>
  </sheetData>
  <mergeCells count="20">
    <mergeCell ref="B7:C7"/>
    <mergeCell ref="E7:F7"/>
    <mergeCell ref="A8:F8"/>
    <mergeCell ref="A9:A10"/>
    <mergeCell ref="A1:F2"/>
    <mergeCell ref="A3:A4"/>
    <mergeCell ref="B3:C4"/>
    <mergeCell ref="D3:D4"/>
    <mergeCell ref="E3:F4"/>
    <mergeCell ref="A5:A6"/>
    <mergeCell ref="B5:C6"/>
    <mergeCell ref="D5:D6"/>
    <mergeCell ref="E5:F6"/>
    <mergeCell ref="B9:D10"/>
    <mergeCell ref="B17:D17"/>
    <mergeCell ref="B14:D14"/>
    <mergeCell ref="B15:D15"/>
    <mergeCell ref="A12:D12"/>
    <mergeCell ref="A11:F11"/>
    <mergeCell ref="A13:F13"/>
  </mergeCells>
  <printOptions/>
  <pageMargins left="1.1023622047244095" right="1.102362204724409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8"/>
  <sheetViews>
    <sheetView workbookViewId="0" topLeftCell="A1">
      <selection activeCell="J18" sqref="J18"/>
    </sheetView>
  </sheetViews>
  <sheetFormatPr defaultColWidth="8.8515625" defaultRowHeight="15" customHeight="1"/>
  <cols>
    <col min="1" max="4" width="2.7109375" style="35" customWidth="1"/>
    <col min="5" max="5" width="50.7109375" style="1" customWidth="1"/>
    <col min="6" max="6" width="5.7109375" style="1" customWidth="1"/>
    <col min="7" max="7" width="15.7109375" style="4" customWidth="1"/>
    <col min="8" max="8" width="17.7109375" style="4" customWidth="1"/>
    <col min="9" max="9" width="20.7109375" style="4" customWidth="1"/>
    <col min="10" max="13" width="15.7109375" style="1" customWidth="1"/>
    <col min="14" max="16384" width="8.8515625" style="1" customWidth="1"/>
  </cols>
  <sheetData>
    <row r="1" spans="1:9" ht="15" customHeight="1">
      <c r="A1" s="61" t="s">
        <v>20</v>
      </c>
      <c r="B1" s="62"/>
      <c r="C1" s="62"/>
      <c r="D1" s="62"/>
      <c r="E1" s="62"/>
      <c r="F1" s="62"/>
      <c r="G1" s="62"/>
      <c r="H1" s="62"/>
      <c r="I1" s="63"/>
    </row>
    <row r="2" spans="1:9" ht="15" customHeight="1" thickBot="1">
      <c r="A2" s="64"/>
      <c r="B2" s="65"/>
      <c r="C2" s="65"/>
      <c r="D2" s="65"/>
      <c r="E2" s="65"/>
      <c r="F2" s="65"/>
      <c r="G2" s="65"/>
      <c r="H2" s="65"/>
      <c r="I2" s="66"/>
    </row>
    <row r="3" spans="1:9" ht="15" customHeight="1">
      <c r="A3" s="106" t="s">
        <v>13</v>
      </c>
      <c r="B3" s="107"/>
      <c r="C3" s="107"/>
      <c r="D3" s="107"/>
      <c r="E3" s="69" t="s">
        <v>12</v>
      </c>
      <c r="F3" s="69"/>
      <c r="G3" s="71" t="s">
        <v>17</v>
      </c>
      <c r="H3" s="73">
        <v>43605</v>
      </c>
      <c r="I3" s="74"/>
    </row>
    <row r="4" spans="1:9" ht="15" customHeight="1">
      <c r="A4" s="108"/>
      <c r="B4" s="109"/>
      <c r="C4" s="109"/>
      <c r="D4" s="109"/>
      <c r="E4" s="70"/>
      <c r="F4" s="70"/>
      <c r="G4" s="72"/>
      <c r="H4" s="75"/>
      <c r="I4" s="76"/>
    </row>
    <row r="5" spans="1:9" ht="15" customHeight="1">
      <c r="A5" s="117" t="s">
        <v>14</v>
      </c>
      <c r="B5" s="118"/>
      <c r="C5" s="118"/>
      <c r="D5" s="118"/>
      <c r="E5" s="78" t="s">
        <v>29</v>
      </c>
      <c r="F5" s="78"/>
      <c r="G5" s="79" t="s">
        <v>46</v>
      </c>
      <c r="H5" s="80" t="s">
        <v>47</v>
      </c>
      <c r="I5" s="81"/>
    </row>
    <row r="6" spans="1:9" ht="15" customHeight="1">
      <c r="A6" s="108"/>
      <c r="B6" s="109"/>
      <c r="C6" s="109"/>
      <c r="D6" s="109"/>
      <c r="E6" s="70"/>
      <c r="F6" s="70"/>
      <c r="G6" s="72"/>
      <c r="H6" s="75"/>
      <c r="I6" s="76"/>
    </row>
    <row r="7" spans="1:9" ht="15" customHeight="1" thickBot="1">
      <c r="A7" s="105" t="s">
        <v>15</v>
      </c>
      <c r="B7" s="54"/>
      <c r="C7" s="54"/>
      <c r="D7" s="54"/>
      <c r="E7" s="54" t="s">
        <v>16</v>
      </c>
      <c r="F7" s="54"/>
      <c r="G7" s="19" t="s">
        <v>18</v>
      </c>
      <c r="H7" s="54" t="s">
        <v>19</v>
      </c>
      <c r="I7" s="55"/>
    </row>
    <row r="8" spans="1:9" ht="15" customHeight="1" thickBot="1">
      <c r="A8" s="96"/>
      <c r="B8" s="97"/>
      <c r="C8" s="97"/>
      <c r="D8" s="97"/>
      <c r="E8" s="97"/>
      <c r="F8" s="97"/>
      <c r="G8" s="97"/>
      <c r="H8" s="97"/>
      <c r="I8" s="98"/>
    </row>
    <row r="9" spans="1:9" ht="15" customHeight="1">
      <c r="A9" s="111" t="s">
        <v>48</v>
      </c>
      <c r="B9" s="112"/>
      <c r="C9" s="112"/>
      <c r="D9" s="113"/>
      <c r="E9" s="99" t="s">
        <v>0</v>
      </c>
      <c r="F9" s="99" t="s">
        <v>1</v>
      </c>
      <c r="G9" s="14" t="s">
        <v>2</v>
      </c>
      <c r="H9" s="15" t="s">
        <v>5</v>
      </c>
      <c r="I9" s="16" t="s">
        <v>3</v>
      </c>
    </row>
    <row r="10" spans="1:9" ht="15" customHeight="1" thickBot="1">
      <c r="A10" s="114"/>
      <c r="B10" s="115"/>
      <c r="C10" s="115"/>
      <c r="D10" s="116"/>
      <c r="E10" s="100"/>
      <c r="F10" s="100"/>
      <c r="G10" s="12" t="s">
        <v>7</v>
      </c>
      <c r="H10" s="12" t="s">
        <v>28</v>
      </c>
      <c r="I10" s="13" t="s">
        <v>6</v>
      </c>
    </row>
    <row r="11" spans="1:9" ht="15" customHeight="1" thickBot="1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ht="19.95" customHeight="1" thickBot="1">
      <c r="A12" s="49" t="s">
        <v>23</v>
      </c>
      <c r="B12" s="50"/>
      <c r="C12" s="50"/>
      <c r="D12" s="50"/>
      <c r="E12" s="50"/>
      <c r="F12" s="50"/>
      <c r="G12" s="50"/>
      <c r="H12" s="104"/>
      <c r="I12" s="36">
        <f>I14+I27+I41+I55+I69+I83+I97+I150+I146+I148+I152+I154+I156+I158+I111+I122+I134</f>
        <v>0</v>
      </c>
    </row>
    <row r="13" spans="1:9" ht="15" customHeight="1" thickBo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5" customHeight="1">
      <c r="A14" s="110">
        <v>1</v>
      </c>
      <c r="B14" s="85"/>
      <c r="C14" s="85"/>
      <c r="D14" s="86"/>
      <c r="E14" s="84" t="s">
        <v>58</v>
      </c>
      <c r="F14" s="85"/>
      <c r="G14" s="85"/>
      <c r="H14" s="86"/>
      <c r="I14" s="9">
        <f>SUM(I15:I25)</f>
        <v>0</v>
      </c>
    </row>
    <row r="15" spans="1:9" ht="15" customHeight="1">
      <c r="A15" s="28">
        <v>1</v>
      </c>
      <c r="B15" s="32">
        <v>1</v>
      </c>
      <c r="C15" s="32"/>
      <c r="D15" s="32"/>
      <c r="E15" s="29" t="s">
        <v>8</v>
      </c>
      <c r="F15" s="2"/>
      <c r="G15" s="5"/>
      <c r="H15" s="5"/>
      <c r="I15" s="6"/>
    </row>
    <row r="16" spans="1:9" ht="15" customHeight="1">
      <c r="A16" s="27">
        <v>1</v>
      </c>
      <c r="B16" s="33">
        <v>1</v>
      </c>
      <c r="C16" s="33">
        <v>1</v>
      </c>
      <c r="D16" s="33"/>
      <c r="E16" s="3" t="s">
        <v>50</v>
      </c>
      <c r="F16" s="2" t="s">
        <v>4</v>
      </c>
      <c r="G16" s="5">
        <v>234.75</v>
      </c>
      <c r="H16" s="40">
        <v>0</v>
      </c>
      <c r="I16" s="40">
        <f aca="true" t="shared" si="0" ref="I16:I25">G16*H16</f>
        <v>0</v>
      </c>
    </row>
    <row r="17" spans="1:9" ht="15" customHeight="1">
      <c r="A17" s="27">
        <v>1</v>
      </c>
      <c r="B17" s="33">
        <v>1</v>
      </c>
      <c r="C17" s="33">
        <v>2</v>
      </c>
      <c r="D17" s="33"/>
      <c r="E17" s="3" t="s">
        <v>49</v>
      </c>
      <c r="F17" s="2" t="s">
        <v>4</v>
      </c>
      <c r="G17" s="5">
        <v>30.05</v>
      </c>
      <c r="H17" s="40">
        <v>0</v>
      </c>
      <c r="I17" s="40">
        <f aca="true" t="shared" si="1" ref="I17">G17*H17</f>
        <v>0</v>
      </c>
    </row>
    <row r="18" spans="1:9" ht="15" customHeight="1">
      <c r="A18" s="27">
        <v>1</v>
      </c>
      <c r="B18" s="33">
        <v>1</v>
      </c>
      <c r="C18" s="33">
        <v>3</v>
      </c>
      <c r="D18" s="33"/>
      <c r="E18" s="3" t="s">
        <v>39</v>
      </c>
      <c r="F18" s="2" t="s">
        <v>4</v>
      </c>
      <c r="G18" s="5">
        <v>76.68</v>
      </c>
      <c r="H18" s="40">
        <v>0</v>
      </c>
      <c r="I18" s="40">
        <f t="shared" si="0"/>
        <v>0</v>
      </c>
    </row>
    <row r="19" spans="1:9" ht="15" customHeight="1">
      <c r="A19" s="27">
        <v>1</v>
      </c>
      <c r="B19" s="33">
        <v>1</v>
      </c>
      <c r="C19" s="33">
        <v>4</v>
      </c>
      <c r="D19" s="33"/>
      <c r="E19" s="3" t="s">
        <v>40</v>
      </c>
      <c r="F19" s="2" t="s">
        <v>4</v>
      </c>
      <c r="G19" s="5">
        <v>256.61</v>
      </c>
      <c r="H19" s="40">
        <v>0</v>
      </c>
      <c r="I19" s="40">
        <f t="shared" si="0"/>
        <v>0</v>
      </c>
    </row>
    <row r="20" spans="1:9" ht="15" customHeight="1">
      <c r="A20" s="27">
        <v>1</v>
      </c>
      <c r="B20" s="33">
        <v>1</v>
      </c>
      <c r="C20" s="33">
        <v>5</v>
      </c>
      <c r="D20" s="33"/>
      <c r="E20" s="3" t="s">
        <v>41</v>
      </c>
      <c r="F20" s="2" t="s">
        <v>42</v>
      </c>
      <c r="G20" s="5">
        <v>72</v>
      </c>
      <c r="H20" s="40">
        <v>0</v>
      </c>
      <c r="I20" s="40">
        <f t="shared" si="0"/>
        <v>0</v>
      </c>
    </row>
    <row r="21" spans="1:9" ht="15" customHeight="1">
      <c r="A21" s="27">
        <v>1</v>
      </c>
      <c r="B21" s="33">
        <v>1</v>
      </c>
      <c r="C21" s="33">
        <v>6</v>
      </c>
      <c r="D21" s="33"/>
      <c r="E21" s="3" t="s">
        <v>44</v>
      </c>
      <c r="F21" s="2" t="s">
        <v>42</v>
      </c>
      <c r="G21" s="5">
        <v>76</v>
      </c>
      <c r="H21" s="40">
        <v>0</v>
      </c>
      <c r="I21" s="40">
        <f t="shared" si="0"/>
        <v>0</v>
      </c>
    </row>
    <row r="22" spans="1:9" ht="15" customHeight="1">
      <c r="A22" s="27">
        <v>1</v>
      </c>
      <c r="B22" s="33">
        <v>1</v>
      </c>
      <c r="C22" s="33">
        <v>7</v>
      </c>
      <c r="D22" s="33"/>
      <c r="E22" s="3" t="s">
        <v>43</v>
      </c>
      <c r="F22" s="2" t="s">
        <v>42</v>
      </c>
      <c r="G22" s="5">
        <v>1</v>
      </c>
      <c r="H22" s="40">
        <v>0</v>
      </c>
      <c r="I22" s="40">
        <f t="shared" si="0"/>
        <v>0</v>
      </c>
    </row>
    <row r="23" spans="1:9" ht="15" customHeight="1">
      <c r="A23" s="28">
        <v>1</v>
      </c>
      <c r="B23" s="32">
        <v>2</v>
      </c>
      <c r="C23" s="32"/>
      <c r="D23" s="32"/>
      <c r="E23" s="29" t="s">
        <v>9</v>
      </c>
      <c r="F23" s="2" t="s">
        <v>4</v>
      </c>
      <c r="G23" s="5">
        <f>G16+G17+G18</f>
        <v>341.48</v>
      </c>
      <c r="H23" s="40">
        <v>0</v>
      </c>
      <c r="I23" s="40">
        <f t="shared" si="0"/>
        <v>0</v>
      </c>
    </row>
    <row r="24" spans="1:9" ht="15" customHeight="1">
      <c r="A24" s="28">
        <v>1</v>
      </c>
      <c r="B24" s="32">
        <v>3</v>
      </c>
      <c r="C24" s="32"/>
      <c r="D24" s="32"/>
      <c r="E24" s="29" t="s">
        <v>11</v>
      </c>
      <c r="F24" s="2" t="s">
        <v>4</v>
      </c>
      <c r="G24" s="5">
        <v>598.08</v>
      </c>
      <c r="H24" s="40">
        <v>0</v>
      </c>
      <c r="I24" s="40">
        <f t="shared" si="0"/>
        <v>0</v>
      </c>
    </row>
    <row r="25" spans="1:9" ht="15" customHeight="1" thickBot="1">
      <c r="A25" s="30">
        <v>1</v>
      </c>
      <c r="B25" s="34">
        <v>4</v>
      </c>
      <c r="C25" s="34"/>
      <c r="D25" s="34"/>
      <c r="E25" s="31" t="s">
        <v>10</v>
      </c>
      <c r="F25" s="7" t="s">
        <v>4</v>
      </c>
      <c r="G25" s="5">
        <v>598.08</v>
      </c>
      <c r="H25" s="40">
        <v>0</v>
      </c>
      <c r="I25" s="40">
        <f t="shared" si="0"/>
        <v>0</v>
      </c>
    </row>
    <row r="26" spans="1:9" ht="15" customHeight="1" thickBot="1">
      <c r="A26" s="87"/>
      <c r="B26" s="88"/>
      <c r="C26" s="88"/>
      <c r="D26" s="88"/>
      <c r="E26" s="88"/>
      <c r="F26" s="88"/>
      <c r="G26" s="88"/>
      <c r="H26" s="88"/>
      <c r="I26" s="89"/>
    </row>
    <row r="27" spans="1:9" ht="15" customHeight="1">
      <c r="A27" s="110">
        <v>2</v>
      </c>
      <c r="B27" s="85"/>
      <c r="C27" s="85"/>
      <c r="D27" s="86"/>
      <c r="E27" s="84" t="s">
        <v>59</v>
      </c>
      <c r="F27" s="85"/>
      <c r="G27" s="85"/>
      <c r="H27" s="86"/>
      <c r="I27" s="9">
        <f>SUM(I28:I39)</f>
        <v>0</v>
      </c>
    </row>
    <row r="28" spans="1:9" ht="15" customHeight="1">
      <c r="A28" s="28">
        <v>2</v>
      </c>
      <c r="B28" s="32">
        <v>1</v>
      </c>
      <c r="C28" s="32"/>
      <c r="D28" s="32"/>
      <c r="E28" s="29" t="s">
        <v>8</v>
      </c>
      <c r="F28" s="2"/>
      <c r="G28" s="5"/>
      <c r="H28" s="5"/>
      <c r="I28" s="6"/>
    </row>
    <row r="29" spans="1:9" ht="15" customHeight="1">
      <c r="A29" s="27">
        <v>2</v>
      </c>
      <c r="B29" s="33">
        <v>1</v>
      </c>
      <c r="C29" s="33">
        <v>1</v>
      </c>
      <c r="D29" s="33"/>
      <c r="E29" s="3" t="s">
        <v>50</v>
      </c>
      <c r="F29" s="2" t="s">
        <v>4</v>
      </c>
      <c r="G29" s="5">
        <v>93.98</v>
      </c>
      <c r="H29" s="40">
        <v>0</v>
      </c>
      <c r="I29" s="40">
        <f aca="true" t="shared" si="2" ref="I29:I39">G29*H29</f>
        <v>0</v>
      </c>
    </row>
    <row r="30" spans="1:9" ht="15" customHeight="1">
      <c r="A30" s="27">
        <v>2</v>
      </c>
      <c r="B30" s="33">
        <v>1</v>
      </c>
      <c r="C30" s="33">
        <v>2</v>
      </c>
      <c r="D30" s="33"/>
      <c r="E30" s="3" t="s">
        <v>49</v>
      </c>
      <c r="F30" s="2" t="s">
        <v>4</v>
      </c>
      <c r="G30" s="5">
        <v>53.49</v>
      </c>
      <c r="H30" s="40">
        <v>0</v>
      </c>
      <c r="I30" s="40">
        <f aca="true" t="shared" si="3" ref="I30">G30*H30</f>
        <v>0</v>
      </c>
    </row>
    <row r="31" spans="1:9" ht="15" customHeight="1">
      <c r="A31" s="27">
        <v>2</v>
      </c>
      <c r="B31" s="33">
        <v>1</v>
      </c>
      <c r="C31" s="33">
        <v>3</v>
      </c>
      <c r="D31" s="33"/>
      <c r="E31" s="3" t="s">
        <v>39</v>
      </c>
      <c r="F31" s="2" t="s">
        <v>4</v>
      </c>
      <c r="G31" s="5">
        <v>27.45</v>
      </c>
      <c r="H31" s="40">
        <v>0</v>
      </c>
      <c r="I31" s="40">
        <f t="shared" si="2"/>
        <v>0</v>
      </c>
    </row>
    <row r="32" spans="1:9" ht="15" customHeight="1">
      <c r="A32" s="27">
        <v>2</v>
      </c>
      <c r="B32" s="33">
        <v>1</v>
      </c>
      <c r="C32" s="33">
        <v>4</v>
      </c>
      <c r="D32" s="33"/>
      <c r="E32" s="3" t="s">
        <v>40</v>
      </c>
      <c r="F32" s="2" t="s">
        <v>4</v>
      </c>
      <c r="G32" s="5">
        <v>57.86</v>
      </c>
      <c r="H32" s="40">
        <v>0</v>
      </c>
      <c r="I32" s="40">
        <f t="shared" si="2"/>
        <v>0</v>
      </c>
    </row>
    <row r="33" spans="1:9" ht="15" customHeight="1">
      <c r="A33" s="27">
        <v>2</v>
      </c>
      <c r="B33" s="33">
        <v>1</v>
      </c>
      <c r="C33" s="33">
        <v>5</v>
      </c>
      <c r="D33" s="33"/>
      <c r="E33" s="3" t="s">
        <v>41</v>
      </c>
      <c r="F33" s="2" t="s">
        <v>42</v>
      </c>
      <c r="G33" s="5">
        <v>26</v>
      </c>
      <c r="H33" s="40">
        <v>0</v>
      </c>
      <c r="I33" s="40">
        <f t="shared" si="2"/>
        <v>0</v>
      </c>
    </row>
    <row r="34" spans="1:9" ht="15" customHeight="1">
      <c r="A34" s="27">
        <v>2</v>
      </c>
      <c r="B34" s="33">
        <v>1</v>
      </c>
      <c r="C34" s="33">
        <v>6</v>
      </c>
      <c r="D34" s="33"/>
      <c r="E34" s="3" t="s">
        <v>44</v>
      </c>
      <c r="F34" s="2" t="s">
        <v>42</v>
      </c>
      <c r="G34" s="5">
        <v>24</v>
      </c>
      <c r="H34" s="40">
        <v>0</v>
      </c>
      <c r="I34" s="40">
        <f t="shared" si="2"/>
        <v>0</v>
      </c>
    </row>
    <row r="35" spans="1:9" ht="15" customHeight="1">
      <c r="A35" s="27">
        <v>2</v>
      </c>
      <c r="B35" s="33">
        <v>1</v>
      </c>
      <c r="C35" s="33">
        <v>7</v>
      </c>
      <c r="D35" s="33">
        <v>1</v>
      </c>
      <c r="E35" s="3" t="s">
        <v>45</v>
      </c>
      <c r="F35" s="2" t="s">
        <v>42</v>
      </c>
      <c r="G35" s="5">
        <v>10</v>
      </c>
      <c r="H35" s="40">
        <v>0</v>
      </c>
      <c r="I35" s="40">
        <f t="shared" si="2"/>
        <v>0</v>
      </c>
    </row>
    <row r="36" spans="1:9" ht="15" customHeight="1">
      <c r="A36" s="27">
        <v>2</v>
      </c>
      <c r="B36" s="33">
        <v>1</v>
      </c>
      <c r="C36" s="33">
        <v>7</v>
      </c>
      <c r="D36" s="33">
        <v>2</v>
      </c>
      <c r="E36" s="3" t="s">
        <v>43</v>
      </c>
      <c r="F36" s="2" t="s">
        <v>42</v>
      </c>
      <c r="G36" s="5">
        <v>1</v>
      </c>
      <c r="H36" s="40">
        <v>0</v>
      </c>
      <c r="I36" s="40">
        <f t="shared" si="2"/>
        <v>0</v>
      </c>
    </row>
    <row r="37" spans="1:9" ht="15" customHeight="1">
      <c r="A37" s="28">
        <v>2</v>
      </c>
      <c r="B37" s="32">
        <v>2</v>
      </c>
      <c r="C37" s="32"/>
      <c r="D37" s="32"/>
      <c r="E37" s="29" t="s">
        <v>9</v>
      </c>
      <c r="F37" s="2" t="s">
        <v>4</v>
      </c>
      <c r="G37" s="5">
        <f>G29+G30+G31</f>
        <v>174.92</v>
      </c>
      <c r="H37" s="40">
        <v>0</v>
      </c>
      <c r="I37" s="40">
        <f t="shared" si="2"/>
        <v>0</v>
      </c>
    </row>
    <row r="38" spans="1:9" ht="15" customHeight="1">
      <c r="A38" s="28">
        <v>2</v>
      </c>
      <c r="B38" s="32">
        <v>3</v>
      </c>
      <c r="C38" s="32"/>
      <c r="D38" s="32"/>
      <c r="E38" s="29" t="s">
        <v>11</v>
      </c>
      <c r="F38" s="2" t="s">
        <v>4</v>
      </c>
      <c r="G38" s="5">
        <v>232.78</v>
      </c>
      <c r="H38" s="40">
        <v>0</v>
      </c>
      <c r="I38" s="40">
        <f t="shared" si="2"/>
        <v>0</v>
      </c>
    </row>
    <row r="39" spans="1:9" ht="15" customHeight="1" thickBot="1">
      <c r="A39" s="28">
        <v>2</v>
      </c>
      <c r="B39" s="34">
        <v>4</v>
      </c>
      <c r="C39" s="34"/>
      <c r="D39" s="34"/>
      <c r="E39" s="31" t="s">
        <v>10</v>
      </c>
      <c r="F39" s="7" t="s">
        <v>4</v>
      </c>
      <c r="G39" s="5">
        <v>232.78</v>
      </c>
      <c r="H39" s="40">
        <v>0</v>
      </c>
      <c r="I39" s="40">
        <f t="shared" si="2"/>
        <v>0</v>
      </c>
    </row>
    <row r="40" spans="1:9" ht="15" customHeight="1" thickBot="1">
      <c r="A40" s="87"/>
      <c r="B40" s="88"/>
      <c r="C40" s="88"/>
      <c r="D40" s="88"/>
      <c r="E40" s="88"/>
      <c r="F40" s="88"/>
      <c r="G40" s="88"/>
      <c r="H40" s="88"/>
      <c r="I40" s="89"/>
    </row>
    <row r="41" spans="1:9" ht="15" customHeight="1">
      <c r="A41" s="110">
        <v>3</v>
      </c>
      <c r="B41" s="85"/>
      <c r="C41" s="85"/>
      <c r="D41" s="86"/>
      <c r="E41" s="84" t="s">
        <v>60</v>
      </c>
      <c r="F41" s="85"/>
      <c r="G41" s="85"/>
      <c r="H41" s="86"/>
      <c r="I41" s="9">
        <f>SUM(I42:I53)</f>
        <v>0</v>
      </c>
    </row>
    <row r="42" spans="1:9" ht="15" customHeight="1">
      <c r="A42" s="28">
        <v>3</v>
      </c>
      <c r="B42" s="32">
        <v>1</v>
      </c>
      <c r="C42" s="32"/>
      <c r="D42" s="32"/>
      <c r="E42" s="29" t="s">
        <v>8</v>
      </c>
      <c r="F42" s="2"/>
      <c r="G42" s="5"/>
      <c r="H42" s="5"/>
      <c r="I42" s="6"/>
    </row>
    <row r="43" spans="1:9" ht="15" customHeight="1">
      <c r="A43" s="27">
        <v>3</v>
      </c>
      <c r="B43" s="33">
        <v>1</v>
      </c>
      <c r="C43" s="33">
        <v>1</v>
      </c>
      <c r="D43" s="33"/>
      <c r="E43" s="3" t="s">
        <v>50</v>
      </c>
      <c r="F43" s="2" t="s">
        <v>4</v>
      </c>
      <c r="G43" s="5">
        <v>93.98</v>
      </c>
      <c r="H43" s="40">
        <v>0</v>
      </c>
      <c r="I43" s="40">
        <f aca="true" t="shared" si="4" ref="I43:I53">G43*H43</f>
        <v>0</v>
      </c>
    </row>
    <row r="44" spans="1:9" ht="15" customHeight="1">
      <c r="A44" s="27">
        <v>3</v>
      </c>
      <c r="B44" s="33">
        <v>1</v>
      </c>
      <c r="C44" s="33">
        <v>2</v>
      </c>
      <c r="D44" s="33"/>
      <c r="E44" s="3" t="s">
        <v>49</v>
      </c>
      <c r="F44" s="2" t="s">
        <v>4</v>
      </c>
      <c r="G44" s="5">
        <v>53.49</v>
      </c>
      <c r="H44" s="40">
        <v>0</v>
      </c>
      <c r="I44" s="40">
        <f aca="true" t="shared" si="5" ref="I44">G44*H44</f>
        <v>0</v>
      </c>
    </row>
    <row r="45" spans="1:9" ht="15" customHeight="1">
      <c r="A45" s="27">
        <v>3</v>
      </c>
      <c r="B45" s="33">
        <v>1</v>
      </c>
      <c r="C45" s="33">
        <v>3</v>
      </c>
      <c r="D45" s="33"/>
      <c r="E45" s="3" t="s">
        <v>39</v>
      </c>
      <c r="F45" s="2" t="s">
        <v>4</v>
      </c>
      <c r="G45" s="5">
        <v>26.76</v>
      </c>
      <c r="H45" s="40">
        <v>0</v>
      </c>
      <c r="I45" s="40">
        <f t="shared" si="4"/>
        <v>0</v>
      </c>
    </row>
    <row r="46" spans="1:9" ht="15" customHeight="1">
      <c r="A46" s="27">
        <v>3</v>
      </c>
      <c r="B46" s="33">
        <v>1</v>
      </c>
      <c r="C46" s="33">
        <v>4</v>
      </c>
      <c r="D46" s="33"/>
      <c r="E46" s="3" t="s">
        <v>40</v>
      </c>
      <c r="F46" s="2" t="s">
        <v>4</v>
      </c>
      <c r="G46" s="5">
        <v>57.86</v>
      </c>
      <c r="H46" s="40">
        <v>0</v>
      </c>
      <c r="I46" s="40">
        <f t="shared" si="4"/>
        <v>0</v>
      </c>
    </row>
    <row r="47" spans="1:9" ht="15" customHeight="1">
      <c r="A47" s="27">
        <v>3</v>
      </c>
      <c r="B47" s="33">
        <v>1</v>
      </c>
      <c r="C47" s="33">
        <v>5</v>
      </c>
      <c r="D47" s="33"/>
      <c r="E47" s="3" t="s">
        <v>41</v>
      </c>
      <c r="F47" s="2" t="s">
        <v>42</v>
      </c>
      <c r="G47" s="5">
        <v>26</v>
      </c>
      <c r="H47" s="40">
        <v>0</v>
      </c>
      <c r="I47" s="40">
        <f t="shared" si="4"/>
        <v>0</v>
      </c>
    </row>
    <row r="48" spans="1:9" ht="15" customHeight="1">
      <c r="A48" s="27">
        <v>3</v>
      </c>
      <c r="B48" s="33">
        <v>1</v>
      </c>
      <c r="C48" s="33">
        <v>6</v>
      </c>
      <c r="D48" s="33"/>
      <c r="E48" s="3" t="s">
        <v>44</v>
      </c>
      <c r="F48" s="2" t="s">
        <v>42</v>
      </c>
      <c r="G48" s="5">
        <v>24</v>
      </c>
      <c r="H48" s="40">
        <v>0</v>
      </c>
      <c r="I48" s="40">
        <f t="shared" si="4"/>
        <v>0</v>
      </c>
    </row>
    <row r="49" spans="1:9" ht="15" customHeight="1">
      <c r="A49" s="27">
        <v>3</v>
      </c>
      <c r="B49" s="33">
        <v>1</v>
      </c>
      <c r="C49" s="33">
        <v>7</v>
      </c>
      <c r="D49" s="33">
        <v>1</v>
      </c>
      <c r="E49" s="3" t="s">
        <v>45</v>
      </c>
      <c r="F49" s="2" t="s">
        <v>42</v>
      </c>
      <c r="G49" s="5">
        <v>10</v>
      </c>
      <c r="H49" s="40">
        <v>0</v>
      </c>
      <c r="I49" s="40">
        <f t="shared" si="4"/>
        <v>0</v>
      </c>
    </row>
    <row r="50" spans="1:9" ht="15" customHeight="1">
      <c r="A50" s="27">
        <v>3</v>
      </c>
      <c r="B50" s="33">
        <v>1</v>
      </c>
      <c r="C50" s="33">
        <v>7</v>
      </c>
      <c r="D50" s="33">
        <v>2</v>
      </c>
      <c r="E50" s="3" t="s">
        <v>43</v>
      </c>
      <c r="F50" s="2" t="s">
        <v>42</v>
      </c>
      <c r="G50" s="5">
        <v>1</v>
      </c>
      <c r="H50" s="40">
        <v>0</v>
      </c>
      <c r="I50" s="40">
        <f t="shared" si="4"/>
        <v>0</v>
      </c>
    </row>
    <row r="51" spans="1:9" ht="15" customHeight="1">
      <c r="A51" s="28">
        <v>3</v>
      </c>
      <c r="B51" s="32">
        <v>2</v>
      </c>
      <c r="C51" s="32"/>
      <c r="D51" s="32"/>
      <c r="E51" s="29" t="s">
        <v>9</v>
      </c>
      <c r="F51" s="2" t="s">
        <v>4</v>
      </c>
      <c r="G51" s="5">
        <f>G43+G44+G45</f>
        <v>174.23</v>
      </c>
      <c r="H51" s="40">
        <v>0</v>
      </c>
      <c r="I51" s="40">
        <f t="shared" si="4"/>
        <v>0</v>
      </c>
    </row>
    <row r="52" spans="1:9" ht="15" customHeight="1">
      <c r="A52" s="28">
        <v>3</v>
      </c>
      <c r="B52" s="32">
        <v>3</v>
      </c>
      <c r="C52" s="32"/>
      <c r="D52" s="32"/>
      <c r="E52" s="29" t="s">
        <v>11</v>
      </c>
      <c r="F52" s="2" t="s">
        <v>4</v>
      </c>
      <c r="G52" s="5">
        <v>232.09</v>
      </c>
      <c r="H52" s="40">
        <v>0</v>
      </c>
      <c r="I52" s="40">
        <f t="shared" si="4"/>
        <v>0</v>
      </c>
    </row>
    <row r="53" spans="1:9" ht="15" customHeight="1" thickBot="1">
      <c r="A53" s="28">
        <v>3</v>
      </c>
      <c r="B53" s="34">
        <v>4</v>
      </c>
      <c r="C53" s="34"/>
      <c r="D53" s="34"/>
      <c r="E53" s="31" t="s">
        <v>10</v>
      </c>
      <c r="F53" s="7" t="s">
        <v>4</v>
      </c>
      <c r="G53" s="5">
        <v>232.09</v>
      </c>
      <c r="H53" s="40">
        <v>0</v>
      </c>
      <c r="I53" s="40">
        <f t="shared" si="4"/>
        <v>0</v>
      </c>
    </row>
    <row r="54" spans="1:9" ht="15" customHeight="1" thickBot="1">
      <c r="A54" s="87"/>
      <c r="B54" s="88"/>
      <c r="C54" s="88"/>
      <c r="D54" s="88"/>
      <c r="E54" s="88"/>
      <c r="F54" s="88"/>
      <c r="G54" s="88"/>
      <c r="H54" s="88"/>
      <c r="I54" s="89"/>
    </row>
    <row r="55" spans="1:9" ht="15" customHeight="1">
      <c r="A55" s="110">
        <v>4</v>
      </c>
      <c r="B55" s="85"/>
      <c r="C55" s="85"/>
      <c r="D55" s="86"/>
      <c r="E55" s="84" t="s">
        <v>61</v>
      </c>
      <c r="F55" s="85"/>
      <c r="G55" s="85"/>
      <c r="H55" s="86"/>
      <c r="I55" s="9">
        <f>SUM(I56:I67)</f>
        <v>0</v>
      </c>
    </row>
    <row r="56" spans="1:9" ht="15" customHeight="1">
      <c r="A56" s="28">
        <v>4</v>
      </c>
      <c r="B56" s="32">
        <v>1</v>
      </c>
      <c r="C56" s="32"/>
      <c r="D56" s="32"/>
      <c r="E56" s="29" t="s">
        <v>8</v>
      </c>
      <c r="F56" s="2"/>
      <c r="G56" s="5"/>
      <c r="H56" s="5"/>
      <c r="I56" s="6"/>
    </row>
    <row r="57" spans="1:9" ht="15" customHeight="1">
      <c r="A57" s="27">
        <v>4</v>
      </c>
      <c r="B57" s="33">
        <v>1</v>
      </c>
      <c r="C57" s="33">
        <v>1</v>
      </c>
      <c r="D57" s="33"/>
      <c r="E57" s="3" t="s">
        <v>50</v>
      </c>
      <c r="F57" s="2" t="s">
        <v>4</v>
      </c>
      <c r="G57" s="5">
        <v>93.98</v>
      </c>
      <c r="H57" s="40">
        <v>0</v>
      </c>
      <c r="I57" s="40">
        <f aca="true" t="shared" si="6" ref="I57:I67">G57*H57</f>
        <v>0</v>
      </c>
    </row>
    <row r="58" spans="1:9" ht="15" customHeight="1">
      <c r="A58" s="27">
        <v>4</v>
      </c>
      <c r="B58" s="33">
        <v>1</v>
      </c>
      <c r="C58" s="33">
        <v>2</v>
      </c>
      <c r="D58" s="33"/>
      <c r="E58" s="3" t="s">
        <v>49</v>
      </c>
      <c r="F58" s="2" t="s">
        <v>4</v>
      </c>
      <c r="G58" s="5">
        <v>53.49</v>
      </c>
      <c r="H58" s="40">
        <v>0</v>
      </c>
      <c r="I58" s="40">
        <f aca="true" t="shared" si="7" ref="I58">G58*H58</f>
        <v>0</v>
      </c>
    </row>
    <row r="59" spans="1:9" ht="15" customHeight="1">
      <c r="A59" s="27">
        <v>4</v>
      </c>
      <c r="B59" s="33">
        <v>1</v>
      </c>
      <c r="C59" s="33">
        <v>3</v>
      </c>
      <c r="D59" s="33"/>
      <c r="E59" s="3" t="s">
        <v>39</v>
      </c>
      <c r="F59" s="2" t="s">
        <v>4</v>
      </c>
      <c r="G59" s="5">
        <v>26.76</v>
      </c>
      <c r="H59" s="40">
        <v>0</v>
      </c>
      <c r="I59" s="40">
        <f t="shared" si="6"/>
        <v>0</v>
      </c>
    </row>
    <row r="60" spans="1:9" ht="15" customHeight="1">
      <c r="A60" s="27">
        <v>4</v>
      </c>
      <c r="B60" s="33">
        <v>1</v>
      </c>
      <c r="C60" s="33">
        <v>4</v>
      </c>
      <c r="D60" s="33"/>
      <c r="E60" s="3" t="s">
        <v>40</v>
      </c>
      <c r="F60" s="2" t="s">
        <v>4</v>
      </c>
      <c r="G60" s="5">
        <v>57.86</v>
      </c>
      <c r="H60" s="40">
        <v>0</v>
      </c>
      <c r="I60" s="40">
        <f t="shared" si="6"/>
        <v>0</v>
      </c>
    </row>
    <row r="61" spans="1:9" ht="15" customHeight="1">
      <c r="A61" s="27">
        <v>4</v>
      </c>
      <c r="B61" s="33">
        <v>1</v>
      </c>
      <c r="C61" s="33">
        <v>5</v>
      </c>
      <c r="D61" s="33"/>
      <c r="E61" s="3" t="s">
        <v>41</v>
      </c>
      <c r="F61" s="2" t="s">
        <v>42</v>
      </c>
      <c r="G61" s="5">
        <v>26</v>
      </c>
      <c r="H61" s="40">
        <v>0</v>
      </c>
      <c r="I61" s="40">
        <f t="shared" si="6"/>
        <v>0</v>
      </c>
    </row>
    <row r="62" spans="1:9" ht="15" customHeight="1">
      <c r="A62" s="27">
        <v>4</v>
      </c>
      <c r="B62" s="33">
        <v>1</v>
      </c>
      <c r="C62" s="33">
        <v>6</v>
      </c>
      <c r="D62" s="33"/>
      <c r="E62" s="3" t="s">
        <v>44</v>
      </c>
      <c r="F62" s="2" t="s">
        <v>42</v>
      </c>
      <c r="G62" s="5">
        <v>24</v>
      </c>
      <c r="H62" s="40">
        <v>0</v>
      </c>
      <c r="I62" s="40">
        <f t="shared" si="6"/>
        <v>0</v>
      </c>
    </row>
    <row r="63" spans="1:9" ht="15" customHeight="1">
      <c r="A63" s="27">
        <v>4</v>
      </c>
      <c r="B63" s="33">
        <v>1</v>
      </c>
      <c r="C63" s="33">
        <v>7</v>
      </c>
      <c r="D63" s="33">
        <v>1</v>
      </c>
      <c r="E63" s="3" t="s">
        <v>45</v>
      </c>
      <c r="F63" s="2" t="s">
        <v>42</v>
      </c>
      <c r="G63" s="5">
        <v>10</v>
      </c>
      <c r="H63" s="40">
        <v>0</v>
      </c>
      <c r="I63" s="40">
        <f t="shared" si="6"/>
        <v>0</v>
      </c>
    </row>
    <row r="64" spans="1:9" ht="15" customHeight="1">
      <c r="A64" s="27">
        <v>4</v>
      </c>
      <c r="B64" s="33">
        <v>1</v>
      </c>
      <c r="C64" s="33">
        <v>7</v>
      </c>
      <c r="D64" s="33">
        <v>2</v>
      </c>
      <c r="E64" s="3" t="s">
        <v>43</v>
      </c>
      <c r="F64" s="2" t="s">
        <v>42</v>
      </c>
      <c r="G64" s="5">
        <v>1</v>
      </c>
      <c r="H64" s="40">
        <v>0</v>
      </c>
      <c r="I64" s="40">
        <f t="shared" si="6"/>
        <v>0</v>
      </c>
    </row>
    <row r="65" spans="1:9" ht="15" customHeight="1">
      <c r="A65" s="28">
        <v>4</v>
      </c>
      <c r="B65" s="32">
        <v>2</v>
      </c>
      <c r="C65" s="32"/>
      <c r="D65" s="32"/>
      <c r="E65" s="29" t="s">
        <v>9</v>
      </c>
      <c r="F65" s="2" t="s">
        <v>4</v>
      </c>
      <c r="G65" s="5">
        <f>G57+G58+G59</f>
        <v>174.23</v>
      </c>
      <c r="H65" s="40">
        <v>0</v>
      </c>
      <c r="I65" s="40">
        <f t="shared" si="6"/>
        <v>0</v>
      </c>
    </row>
    <row r="66" spans="1:9" ht="15" customHeight="1">
      <c r="A66" s="28">
        <v>4</v>
      </c>
      <c r="B66" s="32">
        <v>3</v>
      </c>
      <c r="C66" s="32"/>
      <c r="D66" s="32"/>
      <c r="E66" s="29" t="s">
        <v>11</v>
      </c>
      <c r="F66" s="2" t="s">
        <v>4</v>
      </c>
      <c r="G66" s="5">
        <v>232.09</v>
      </c>
      <c r="H66" s="40">
        <v>0</v>
      </c>
      <c r="I66" s="40">
        <f t="shared" si="6"/>
        <v>0</v>
      </c>
    </row>
    <row r="67" spans="1:9" ht="15" customHeight="1" thickBot="1">
      <c r="A67" s="28">
        <v>4</v>
      </c>
      <c r="B67" s="34">
        <v>4</v>
      </c>
      <c r="C67" s="34"/>
      <c r="D67" s="34"/>
      <c r="E67" s="31" t="s">
        <v>10</v>
      </c>
      <c r="F67" s="7" t="s">
        <v>4</v>
      </c>
      <c r="G67" s="5">
        <v>232.09</v>
      </c>
      <c r="H67" s="40">
        <v>0</v>
      </c>
      <c r="I67" s="40">
        <f t="shared" si="6"/>
        <v>0</v>
      </c>
    </row>
    <row r="68" spans="1:9" ht="15" customHeight="1" thickBot="1">
      <c r="A68" s="87"/>
      <c r="B68" s="88"/>
      <c r="C68" s="88"/>
      <c r="D68" s="88"/>
      <c r="E68" s="88"/>
      <c r="F68" s="88"/>
      <c r="G68" s="88"/>
      <c r="H68" s="88"/>
      <c r="I68" s="89"/>
    </row>
    <row r="69" spans="1:9" ht="15" customHeight="1">
      <c r="A69" s="110">
        <v>5</v>
      </c>
      <c r="B69" s="85"/>
      <c r="C69" s="85"/>
      <c r="D69" s="86"/>
      <c r="E69" s="84" t="s">
        <v>63</v>
      </c>
      <c r="F69" s="85"/>
      <c r="G69" s="85"/>
      <c r="H69" s="86"/>
      <c r="I69" s="9">
        <f>SUM(I70:I81)</f>
        <v>0</v>
      </c>
    </row>
    <row r="70" spans="1:9" ht="15" customHeight="1">
      <c r="A70" s="28">
        <v>5</v>
      </c>
      <c r="B70" s="32">
        <v>1</v>
      </c>
      <c r="C70" s="32"/>
      <c r="D70" s="32"/>
      <c r="E70" s="29" t="s">
        <v>8</v>
      </c>
      <c r="F70" s="2"/>
      <c r="G70" s="5"/>
      <c r="H70" s="5"/>
      <c r="I70" s="6"/>
    </row>
    <row r="71" spans="1:9" ht="15" customHeight="1">
      <c r="A71" s="27">
        <v>5</v>
      </c>
      <c r="B71" s="33">
        <v>1</v>
      </c>
      <c r="C71" s="33">
        <v>1</v>
      </c>
      <c r="D71" s="33"/>
      <c r="E71" s="3" t="s">
        <v>50</v>
      </c>
      <c r="F71" s="2" t="s">
        <v>4</v>
      </c>
      <c r="G71" s="5">
        <v>93.98</v>
      </c>
      <c r="H71" s="40">
        <v>0</v>
      </c>
      <c r="I71" s="40">
        <f aca="true" t="shared" si="8" ref="I71:I81">G71*H71</f>
        <v>0</v>
      </c>
    </row>
    <row r="72" spans="1:9" ht="15" customHeight="1">
      <c r="A72" s="27">
        <v>5</v>
      </c>
      <c r="B72" s="33">
        <v>1</v>
      </c>
      <c r="C72" s="33">
        <v>2</v>
      </c>
      <c r="D72" s="33"/>
      <c r="E72" s="3" t="s">
        <v>49</v>
      </c>
      <c r="F72" s="2" t="s">
        <v>4</v>
      </c>
      <c r="G72" s="5">
        <v>53.49</v>
      </c>
      <c r="H72" s="40">
        <v>0</v>
      </c>
      <c r="I72" s="40">
        <f aca="true" t="shared" si="9" ref="I72">G72*H72</f>
        <v>0</v>
      </c>
    </row>
    <row r="73" spans="1:9" ht="15" customHeight="1">
      <c r="A73" s="27">
        <v>5</v>
      </c>
      <c r="B73" s="33">
        <v>1</v>
      </c>
      <c r="C73" s="33">
        <v>3</v>
      </c>
      <c r="D73" s="33"/>
      <c r="E73" s="3" t="s">
        <v>39</v>
      </c>
      <c r="F73" s="2" t="s">
        <v>4</v>
      </c>
      <c r="G73" s="5">
        <v>26.76</v>
      </c>
      <c r="H73" s="40">
        <v>0</v>
      </c>
      <c r="I73" s="40">
        <f t="shared" si="8"/>
        <v>0</v>
      </c>
    </row>
    <row r="74" spans="1:9" ht="15" customHeight="1">
      <c r="A74" s="27">
        <v>5</v>
      </c>
      <c r="B74" s="33">
        <v>1</v>
      </c>
      <c r="C74" s="33">
        <v>4</v>
      </c>
      <c r="D74" s="33"/>
      <c r="E74" s="3" t="s">
        <v>40</v>
      </c>
      <c r="F74" s="2" t="s">
        <v>4</v>
      </c>
      <c r="G74" s="5">
        <v>57.86</v>
      </c>
      <c r="H74" s="40">
        <v>0</v>
      </c>
      <c r="I74" s="40">
        <f t="shared" si="8"/>
        <v>0</v>
      </c>
    </row>
    <row r="75" spans="1:9" ht="15" customHeight="1">
      <c r="A75" s="27">
        <v>5</v>
      </c>
      <c r="B75" s="33">
        <v>1</v>
      </c>
      <c r="C75" s="33">
        <v>5</v>
      </c>
      <c r="D75" s="33"/>
      <c r="E75" s="3" t="s">
        <v>41</v>
      </c>
      <c r="F75" s="2" t="s">
        <v>42</v>
      </c>
      <c r="G75" s="5">
        <v>26</v>
      </c>
      <c r="H75" s="40">
        <v>0</v>
      </c>
      <c r="I75" s="40">
        <f t="shared" si="8"/>
        <v>0</v>
      </c>
    </row>
    <row r="76" spans="1:9" ht="15" customHeight="1">
      <c r="A76" s="27">
        <v>5</v>
      </c>
      <c r="B76" s="33">
        <v>1</v>
      </c>
      <c r="C76" s="33">
        <v>6</v>
      </c>
      <c r="D76" s="33"/>
      <c r="E76" s="3" t="s">
        <v>44</v>
      </c>
      <c r="F76" s="2" t="s">
        <v>42</v>
      </c>
      <c r="G76" s="5">
        <v>24</v>
      </c>
      <c r="H76" s="40">
        <v>0</v>
      </c>
      <c r="I76" s="40">
        <f t="shared" si="8"/>
        <v>0</v>
      </c>
    </row>
    <row r="77" spans="1:9" ht="15" customHeight="1">
      <c r="A77" s="27">
        <v>5</v>
      </c>
      <c r="B77" s="33">
        <v>1</v>
      </c>
      <c r="C77" s="33">
        <v>7</v>
      </c>
      <c r="D77" s="33">
        <v>1</v>
      </c>
      <c r="E77" s="3" t="s">
        <v>45</v>
      </c>
      <c r="F77" s="2" t="s">
        <v>42</v>
      </c>
      <c r="G77" s="5">
        <v>10</v>
      </c>
      <c r="H77" s="40">
        <v>0</v>
      </c>
      <c r="I77" s="40">
        <f t="shared" si="8"/>
        <v>0</v>
      </c>
    </row>
    <row r="78" spans="1:9" ht="15" customHeight="1">
      <c r="A78" s="27">
        <v>5</v>
      </c>
      <c r="B78" s="33">
        <v>1</v>
      </c>
      <c r="C78" s="33">
        <v>7</v>
      </c>
      <c r="D78" s="33">
        <v>2</v>
      </c>
      <c r="E78" s="3" t="s">
        <v>43</v>
      </c>
      <c r="F78" s="2" t="s">
        <v>42</v>
      </c>
      <c r="G78" s="5">
        <v>1</v>
      </c>
      <c r="H78" s="40">
        <v>0</v>
      </c>
      <c r="I78" s="40">
        <f t="shared" si="8"/>
        <v>0</v>
      </c>
    </row>
    <row r="79" spans="1:9" ht="15" customHeight="1">
      <c r="A79" s="28">
        <v>5</v>
      </c>
      <c r="B79" s="32">
        <v>2</v>
      </c>
      <c r="C79" s="32"/>
      <c r="D79" s="32"/>
      <c r="E79" s="29" t="s">
        <v>9</v>
      </c>
      <c r="F79" s="2" t="s">
        <v>4</v>
      </c>
      <c r="G79" s="5">
        <f>G71+G72+G73</f>
        <v>174.23</v>
      </c>
      <c r="H79" s="40">
        <v>0</v>
      </c>
      <c r="I79" s="40">
        <f t="shared" si="8"/>
        <v>0</v>
      </c>
    </row>
    <row r="80" spans="1:9" ht="15" customHeight="1">
      <c r="A80" s="28">
        <v>5</v>
      </c>
      <c r="B80" s="32">
        <v>3</v>
      </c>
      <c r="C80" s="32"/>
      <c r="D80" s="32"/>
      <c r="E80" s="29" t="s">
        <v>11</v>
      </c>
      <c r="F80" s="2" t="s">
        <v>4</v>
      </c>
      <c r="G80" s="5">
        <v>232.09</v>
      </c>
      <c r="H80" s="40">
        <v>0</v>
      </c>
      <c r="I80" s="40">
        <f t="shared" si="8"/>
        <v>0</v>
      </c>
    </row>
    <row r="81" spans="1:9" ht="15" customHeight="1" thickBot="1">
      <c r="A81" s="28">
        <v>5</v>
      </c>
      <c r="B81" s="34">
        <v>4</v>
      </c>
      <c r="C81" s="34"/>
      <c r="D81" s="34"/>
      <c r="E81" s="31" t="s">
        <v>10</v>
      </c>
      <c r="F81" s="7" t="s">
        <v>4</v>
      </c>
      <c r="G81" s="5">
        <v>232.09</v>
      </c>
      <c r="H81" s="40">
        <v>0</v>
      </c>
      <c r="I81" s="40">
        <f t="shared" si="8"/>
        <v>0</v>
      </c>
    </row>
    <row r="82" spans="1:9" ht="15" customHeight="1" thickBot="1">
      <c r="A82" s="87"/>
      <c r="B82" s="88"/>
      <c r="C82" s="88"/>
      <c r="D82" s="88"/>
      <c r="E82" s="88"/>
      <c r="F82" s="88"/>
      <c r="G82" s="88"/>
      <c r="H82" s="88"/>
      <c r="I82" s="89"/>
    </row>
    <row r="83" spans="1:9" ht="15" customHeight="1">
      <c r="A83" s="110">
        <v>6</v>
      </c>
      <c r="B83" s="85"/>
      <c r="C83" s="85"/>
      <c r="D83" s="86"/>
      <c r="E83" s="84" t="s">
        <v>62</v>
      </c>
      <c r="F83" s="85"/>
      <c r="G83" s="85"/>
      <c r="H83" s="86"/>
      <c r="I83" s="9">
        <f>SUM(I84:I95)</f>
        <v>0</v>
      </c>
    </row>
    <row r="84" spans="1:9" ht="15" customHeight="1">
      <c r="A84" s="28">
        <v>6</v>
      </c>
      <c r="B84" s="32">
        <v>1</v>
      </c>
      <c r="C84" s="32"/>
      <c r="D84" s="32"/>
      <c r="E84" s="29" t="s">
        <v>8</v>
      </c>
      <c r="F84" s="2"/>
      <c r="G84" s="5"/>
      <c r="H84" s="5"/>
      <c r="I84" s="6"/>
    </row>
    <row r="85" spans="1:9" ht="15" customHeight="1">
      <c r="A85" s="27">
        <v>6</v>
      </c>
      <c r="B85" s="33">
        <v>1</v>
      </c>
      <c r="C85" s="33">
        <v>1</v>
      </c>
      <c r="D85" s="33"/>
      <c r="E85" s="3" t="s">
        <v>50</v>
      </c>
      <c r="F85" s="2" t="s">
        <v>4</v>
      </c>
      <c r="G85" s="5">
        <v>378.68</v>
      </c>
      <c r="H85" s="40">
        <v>0</v>
      </c>
      <c r="I85" s="40">
        <f aca="true" t="shared" si="10" ref="I85:I95">G85*H85</f>
        <v>0</v>
      </c>
    </row>
    <row r="86" spans="1:9" ht="15" customHeight="1">
      <c r="A86" s="27">
        <v>6</v>
      </c>
      <c r="B86" s="33">
        <v>1</v>
      </c>
      <c r="C86" s="33">
        <v>2</v>
      </c>
      <c r="D86" s="33"/>
      <c r="E86" s="3" t="s">
        <v>49</v>
      </c>
      <c r="F86" s="2" t="s">
        <v>4</v>
      </c>
      <c r="G86" s="5">
        <v>37.1</v>
      </c>
      <c r="H86" s="40">
        <v>0</v>
      </c>
      <c r="I86" s="40">
        <f aca="true" t="shared" si="11" ref="I86">G86*H86</f>
        <v>0</v>
      </c>
    </row>
    <row r="87" spans="1:9" ht="15" customHeight="1">
      <c r="A87" s="27">
        <v>6</v>
      </c>
      <c r="B87" s="33">
        <v>1</v>
      </c>
      <c r="C87" s="33">
        <v>3</v>
      </c>
      <c r="D87" s="33"/>
      <c r="E87" s="3" t="s">
        <v>39</v>
      </c>
      <c r="F87" s="2" t="s">
        <v>4</v>
      </c>
      <c r="G87" s="5">
        <v>60.8</v>
      </c>
      <c r="H87" s="40">
        <v>0</v>
      </c>
      <c r="I87" s="40">
        <f t="shared" si="10"/>
        <v>0</v>
      </c>
    </row>
    <row r="88" spans="1:9" ht="15" customHeight="1">
      <c r="A88" s="27">
        <v>6</v>
      </c>
      <c r="B88" s="33">
        <v>1</v>
      </c>
      <c r="C88" s="33">
        <v>4</v>
      </c>
      <c r="D88" s="33"/>
      <c r="E88" s="3" t="s">
        <v>40</v>
      </c>
      <c r="F88" s="2" t="s">
        <v>4</v>
      </c>
      <c r="G88" s="5">
        <v>446.14</v>
      </c>
      <c r="H88" s="40">
        <v>0</v>
      </c>
      <c r="I88" s="40">
        <f t="shared" si="10"/>
        <v>0</v>
      </c>
    </row>
    <row r="89" spans="1:9" ht="15" customHeight="1">
      <c r="A89" s="27">
        <v>6</v>
      </c>
      <c r="B89" s="33">
        <v>1</v>
      </c>
      <c r="C89" s="33">
        <v>5</v>
      </c>
      <c r="D89" s="33"/>
      <c r="E89" s="3" t="s">
        <v>41</v>
      </c>
      <c r="F89" s="2" t="s">
        <v>42</v>
      </c>
      <c r="G89" s="5">
        <v>70</v>
      </c>
      <c r="H89" s="40">
        <v>0</v>
      </c>
      <c r="I89" s="40">
        <f t="shared" si="10"/>
        <v>0</v>
      </c>
    </row>
    <row r="90" spans="1:9" ht="15" customHeight="1">
      <c r="A90" s="27">
        <v>6</v>
      </c>
      <c r="B90" s="33">
        <v>1</v>
      </c>
      <c r="C90" s="33">
        <v>6</v>
      </c>
      <c r="D90" s="33"/>
      <c r="E90" s="3" t="s">
        <v>44</v>
      </c>
      <c r="F90" s="2" t="s">
        <v>42</v>
      </c>
      <c r="G90" s="5">
        <v>64</v>
      </c>
      <c r="H90" s="40">
        <v>0</v>
      </c>
      <c r="I90" s="40">
        <f t="shared" si="10"/>
        <v>0</v>
      </c>
    </row>
    <row r="91" spans="1:9" ht="15" customHeight="1">
      <c r="A91" s="27">
        <v>6</v>
      </c>
      <c r="B91" s="33">
        <v>1</v>
      </c>
      <c r="C91" s="33">
        <v>7</v>
      </c>
      <c r="D91" s="33">
        <v>1</v>
      </c>
      <c r="E91" s="3" t="s">
        <v>45</v>
      </c>
      <c r="F91" s="2" t="s">
        <v>42</v>
      </c>
      <c r="G91" s="5">
        <v>13</v>
      </c>
      <c r="H91" s="40">
        <v>0</v>
      </c>
      <c r="I91" s="40">
        <f t="shared" si="10"/>
        <v>0</v>
      </c>
    </row>
    <row r="92" spans="1:9" ht="15" customHeight="1">
      <c r="A92" s="27">
        <v>6</v>
      </c>
      <c r="B92" s="33">
        <v>1</v>
      </c>
      <c r="C92" s="33">
        <v>7</v>
      </c>
      <c r="D92" s="33">
        <v>2</v>
      </c>
      <c r="E92" s="3" t="s">
        <v>43</v>
      </c>
      <c r="F92" s="2" t="s">
        <v>42</v>
      </c>
      <c r="G92" s="5">
        <v>1</v>
      </c>
      <c r="H92" s="40">
        <v>0</v>
      </c>
      <c r="I92" s="40">
        <f t="shared" si="10"/>
        <v>0</v>
      </c>
    </row>
    <row r="93" spans="1:9" ht="15" customHeight="1">
      <c r="A93" s="28">
        <v>6</v>
      </c>
      <c r="B93" s="32">
        <v>2</v>
      </c>
      <c r="C93" s="32"/>
      <c r="D93" s="32"/>
      <c r="E93" s="29" t="s">
        <v>9</v>
      </c>
      <c r="F93" s="2" t="s">
        <v>4</v>
      </c>
      <c r="G93" s="5">
        <f>G85+G86+G87</f>
        <v>476.58000000000004</v>
      </c>
      <c r="H93" s="40">
        <v>0</v>
      </c>
      <c r="I93" s="40">
        <f t="shared" si="10"/>
        <v>0</v>
      </c>
    </row>
    <row r="94" spans="1:9" ht="15" customHeight="1">
      <c r="A94" s="28">
        <v>6</v>
      </c>
      <c r="B94" s="32">
        <v>3</v>
      </c>
      <c r="C94" s="32"/>
      <c r="D94" s="32"/>
      <c r="E94" s="29" t="s">
        <v>11</v>
      </c>
      <c r="F94" s="2" t="s">
        <v>4</v>
      </c>
      <c r="G94" s="5">
        <v>922.73</v>
      </c>
      <c r="H94" s="40">
        <v>0</v>
      </c>
      <c r="I94" s="40">
        <f t="shared" si="10"/>
        <v>0</v>
      </c>
    </row>
    <row r="95" spans="1:9" ht="15" customHeight="1" thickBot="1">
      <c r="A95" s="28">
        <v>6</v>
      </c>
      <c r="B95" s="34">
        <v>4</v>
      </c>
      <c r="C95" s="34"/>
      <c r="D95" s="34"/>
      <c r="E95" s="31" t="s">
        <v>10</v>
      </c>
      <c r="F95" s="7" t="s">
        <v>4</v>
      </c>
      <c r="G95" s="5">
        <v>922.73</v>
      </c>
      <c r="H95" s="40">
        <v>0</v>
      </c>
      <c r="I95" s="40">
        <f t="shared" si="10"/>
        <v>0</v>
      </c>
    </row>
    <row r="96" spans="1:9" ht="15" customHeight="1" thickBot="1">
      <c r="A96" s="87"/>
      <c r="B96" s="88"/>
      <c r="C96" s="88"/>
      <c r="D96" s="88"/>
      <c r="E96" s="88"/>
      <c r="F96" s="88"/>
      <c r="G96" s="88"/>
      <c r="H96" s="88"/>
      <c r="I96" s="89"/>
    </row>
    <row r="97" spans="1:9" ht="15" customHeight="1">
      <c r="A97" s="110">
        <v>7</v>
      </c>
      <c r="B97" s="85"/>
      <c r="C97" s="85"/>
      <c r="D97" s="86"/>
      <c r="E97" s="84" t="s">
        <v>64</v>
      </c>
      <c r="F97" s="85"/>
      <c r="G97" s="85"/>
      <c r="H97" s="86"/>
      <c r="I97" s="9">
        <f>SUM(I98:I109)</f>
        <v>0</v>
      </c>
    </row>
    <row r="98" spans="1:9" ht="15" customHeight="1">
      <c r="A98" s="28">
        <v>7</v>
      </c>
      <c r="B98" s="32">
        <v>1</v>
      </c>
      <c r="C98" s="32"/>
      <c r="D98" s="32"/>
      <c r="E98" s="29" t="s">
        <v>8</v>
      </c>
      <c r="F98" s="2"/>
      <c r="G98" s="5"/>
      <c r="H98" s="5"/>
      <c r="I98" s="6"/>
    </row>
    <row r="99" spans="1:9" ht="15" customHeight="1">
      <c r="A99" s="27">
        <v>7</v>
      </c>
      <c r="B99" s="33">
        <v>1</v>
      </c>
      <c r="C99" s="33">
        <v>1</v>
      </c>
      <c r="D99" s="33"/>
      <c r="E99" s="3" t="s">
        <v>50</v>
      </c>
      <c r="F99" s="2" t="s">
        <v>4</v>
      </c>
      <c r="G99" s="5">
        <v>361.25</v>
      </c>
      <c r="H99" s="40">
        <v>0</v>
      </c>
      <c r="I99" s="40">
        <f aca="true" t="shared" si="12" ref="I99:I109">G99*H99</f>
        <v>0</v>
      </c>
    </row>
    <row r="100" spans="1:9" ht="15" customHeight="1">
      <c r="A100" s="27">
        <v>7</v>
      </c>
      <c r="B100" s="33">
        <v>1</v>
      </c>
      <c r="C100" s="33">
        <v>2</v>
      </c>
      <c r="D100" s="33"/>
      <c r="E100" s="3" t="s">
        <v>49</v>
      </c>
      <c r="F100" s="2" t="s">
        <v>4</v>
      </c>
      <c r="G100" s="5">
        <v>81.88</v>
      </c>
      <c r="H100" s="40">
        <v>0</v>
      </c>
      <c r="I100" s="40">
        <f aca="true" t="shared" si="13" ref="I100">G100*H100</f>
        <v>0</v>
      </c>
    </row>
    <row r="101" spans="1:9" ht="15" customHeight="1">
      <c r="A101" s="27">
        <v>7</v>
      </c>
      <c r="B101" s="33">
        <v>1</v>
      </c>
      <c r="C101" s="33">
        <v>3</v>
      </c>
      <c r="D101" s="33"/>
      <c r="E101" s="3" t="s">
        <v>39</v>
      </c>
      <c r="F101" s="2" t="s">
        <v>4</v>
      </c>
      <c r="G101" s="5">
        <v>56.78</v>
      </c>
      <c r="H101" s="40">
        <v>0</v>
      </c>
      <c r="I101" s="40">
        <f t="shared" si="12"/>
        <v>0</v>
      </c>
    </row>
    <row r="102" spans="1:9" ht="15" customHeight="1">
      <c r="A102" s="27">
        <v>7</v>
      </c>
      <c r="B102" s="33">
        <v>1</v>
      </c>
      <c r="C102" s="33">
        <v>4</v>
      </c>
      <c r="D102" s="33"/>
      <c r="E102" s="3" t="s">
        <v>40</v>
      </c>
      <c r="F102" s="2" t="s">
        <v>4</v>
      </c>
      <c r="G102" s="5">
        <v>375.2</v>
      </c>
      <c r="H102" s="40">
        <v>0</v>
      </c>
      <c r="I102" s="40">
        <f t="shared" si="12"/>
        <v>0</v>
      </c>
    </row>
    <row r="103" spans="1:9" ht="15" customHeight="1">
      <c r="A103" s="27">
        <v>7</v>
      </c>
      <c r="B103" s="33">
        <v>1</v>
      </c>
      <c r="C103" s="33">
        <v>5</v>
      </c>
      <c r="D103" s="33"/>
      <c r="E103" s="3" t="s">
        <v>41</v>
      </c>
      <c r="F103" s="2" t="s">
        <v>42</v>
      </c>
      <c r="G103" s="5">
        <v>64</v>
      </c>
      <c r="H103" s="40">
        <v>0</v>
      </c>
      <c r="I103" s="40">
        <f t="shared" si="12"/>
        <v>0</v>
      </c>
    </row>
    <row r="104" spans="1:9" ht="15" customHeight="1">
      <c r="A104" s="27">
        <v>7</v>
      </c>
      <c r="B104" s="33">
        <v>1</v>
      </c>
      <c r="C104" s="33">
        <v>6</v>
      </c>
      <c r="D104" s="33"/>
      <c r="E104" s="3" t="s">
        <v>44</v>
      </c>
      <c r="F104" s="2" t="s">
        <v>42</v>
      </c>
      <c r="G104" s="5">
        <v>48</v>
      </c>
      <c r="H104" s="40">
        <v>0</v>
      </c>
      <c r="I104" s="40">
        <f t="shared" si="12"/>
        <v>0</v>
      </c>
    </row>
    <row r="105" spans="1:9" ht="15" customHeight="1">
      <c r="A105" s="27">
        <v>7</v>
      </c>
      <c r="B105" s="33">
        <v>1</v>
      </c>
      <c r="C105" s="33">
        <v>7</v>
      </c>
      <c r="D105" s="33">
        <v>1</v>
      </c>
      <c r="E105" s="3" t="s">
        <v>45</v>
      </c>
      <c r="F105" s="2" t="s">
        <v>42</v>
      </c>
      <c r="G105" s="5">
        <v>9</v>
      </c>
      <c r="H105" s="40">
        <v>0</v>
      </c>
      <c r="I105" s="40">
        <f t="shared" si="12"/>
        <v>0</v>
      </c>
    </row>
    <row r="106" spans="1:9" ht="15" customHeight="1">
      <c r="A106" s="27">
        <v>7</v>
      </c>
      <c r="B106" s="33">
        <v>1</v>
      </c>
      <c r="C106" s="33">
        <v>7</v>
      </c>
      <c r="D106" s="33">
        <v>2</v>
      </c>
      <c r="E106" s="3" t="s">
        <v>43</v>
      </c>
      <c r="F106" s="2" t="s">
        <v>42</v>
      </c>
      <c r="G106" s="5">
        <v>2</v>
      </c>
      <c r="H106" s="40">
        <v>0</v>
      </c>
      <c r="I106" s="40">
        <f t="shared" si="12"/>
        <v>0</v>
      </c>
    </row>
    <row r="107" spans="1:9" ht="15" customHeight="1">
      <c r="A107" s="28">
        <v>7</v>
      </c>
      <c r="B107" s="32">
        <v>2</v>
      </c>
      <c r="C107" s="32"/>
      <c r="D107" s="32"/>
      <c r="E107" s="29" t="s">
        <v>9</v>
      </c>
      <c r="F107" s="2" t="s">
        <v>4</v>
      </c>
      <c r="G107" s="5">
        <f>G99+G100+G101</f>
        <v>499.90999999999997</v>
      </c>
      <c r="H107" s="40">
        <v>0</v>
      </c>
      <c r="I107" s="40">
        <f t="shared" si="12"/>
        <v>0</v>
      </c>
    </row>
    <row r="108" spans="1:9" ht="15" customHeight="1">
      <c r="A108" s="28">
        <v>7</v>
      </c>
      <c r="B108" s="32">
        <v>3</v>
      </c>
      <c r="C108" s="32"/>
      <c r="D108" s="32"/>
      <c r="E108" s="29" t="s">
        <v>11</v>
      </c>
      <c r="F108" s="2" t="s">
        <v>4</v>
      </c>
      <c r="G108" s="5">
        <v>875.11</v>
      </c>
      <c r="H108" s="40">
        <v>0</v>
      </c>
      <c r="I108" s="40">
        <f t="shared" si="12"/>
        <v>0</v>
      </c>
    </row>
    <row r="109" spans="1:9" ht="15" customHeight="1" thickBot="1">
      <c r="A109" s="28">
        <v>7</v>
      </c>
      <c r="B109" s="34">
        <v>4</v>
      </c>
      <c r="C109" s="34"/>
      <c r="D109" s="34"/>
      <c r="E109" s="31" t="s">
        <v>10</v>
      </c>
      <c r="F109" s="7" t="s">
        <v>4</v>
      </c>
      <c r="G109" s="8">
        <v>875.11</v>
      </c>
      <c r="H109" s="40">
        <v>0</v>
      </c>
      <c r="I109" s="40">
        <f t="shared" si="12"/>
        <v>0</v>
      </c>
    </row>
    <row r="110" spans="1:9" ht="15" customHeight="1" thickBot="1">
      <c r="A110" s="90"/>
      <c r="B110" s="91"/>
      <c r="C110" s="91"/>
      <c r="D110" s="91"/>
      <c r="E110" s="91"/>
      <c r="F110" s="91"/>
      <c r="G110" s="91"/>
      <c r="H110" s="91"/>
      <c r="I110" s="92"/>
    </row>
    <row r="111" spans="1:9" ht="15" customHeight="1">
      <c r="A111" s="110">
        <v>8</v>
      </c>
      <c r="B111" s="85"/>
      <c r="C111" s="85"/>
      <c r="D111" s="86"/>
      <c r="E111" s="84" t="s">
        <v>65</v>
      </c>
      <c r="F111" s="85"/>
      <c r="G111" s="85"/>
      <c r="H111" s="86"/>
      <c r="I111" s="9">
        <f>SUM(I112:I120)</f>
        <v>0</v>
      </c>
    </row>
    <row r="112" spans="1:9" ht="15" customHeight="1">
      <c r="A112" s="28">
        <v>8</v>
      </c>
      <c r="B112" s="32"/>
      <c r="C112" s="32"/>
      <c r="D112" s="32"/>
      <c r="E112" s="29" t="s">
        <v>8</v>
      </c>
      <c r="F112" s="2"/>
      <c r="G112" s="5"/>
      <c r="H112" s="5"/>
      <c r="I112" s="6"/>
    </row>
    <row r="113" spans="1:9" ht="15" customHeight="1">
      <c r="A113" s="27">
        <v>8</v>
      </c>
      <c r="B113" s="33">
        <v>1</v>
      </c>
      <c r="C113" s="33">
        <v>1</v>
      </c>
      <c r="D113" s="33"/>
      <c r="E113" s="3" t="s">
        <v>50</v>
      </c>
      <c r="F113" s="2" t="s">
        <v>4</v>
      </c>
      <c r="G113" s="5">
        <v>132.34</v>
      </c>
      <c r="H113" s="40">
        <v>0</v>
      </c>
      <c r="I113" s="40">
        <f aca="true" t="shared" si="14" ref="I113:I120">G113*H113</f>
        <v>0</v>
      </c>
    </row>
    <row r="114" spans="1:9" ht="15" customHeight="1">
      <c r="A114" s="27">
        <v>8</v>
      </c>
      <c r="B114" s="33">
        <v>1</v>
      </c>
      <c r="C114" s="33">
        <v>2</v>
      </c>
      <c r="D114" s="33"/>
      <c r="E114" s="3" t="s">
        <v>39</v>
      </c>
      <c r="F114" s="2" t="s">
        <v>4</v>
      </c>
      <c r="G114" s="5">
        <v>11.44</v>
      </c>
      <c r="H114" s="40">
        <v>0</v>
      </c>
      <c r="I114" s="40">
        <f t="shared" si="14"/>
        <v>0</v>
      </c>
    </row>
    <row r="115" spans="1:9" ht="15" customHeight="1">
      <c r="A115" s="27">
        <v>8</v>
      </c>
      <c r="B115" s="33">
        <v>1</v>
      </c>
      <c r="C115" s="33">
        <v>3</v>
      </c>
      <c r="D115" s="33"/>
      <c r="E115" s="3" t="s">
        <v>40</v>
      </c>
      <c r="F115" s="2" t="s">
        <v>4</v>
      </c>
      <c r="G115" s="5">
        <v>168.15</v>
      </c>
      <c r="H115" s="40">
        <v>0</v>
      </c>
      <c r="I115" s="40">
        <f t="shared" si="14"/>
        <v>0</v>
      </c>
    </row>
    <row r="116" spans="1:9" ht="15" customHeight="1">
      <c r="A116" s="27">
        <v>8</v>
      </c>
      <c r="B116" s="33">
        <v>1</v>
      </c>
      <c r="C116" s="33">
        <v>4</v>
      </c>
      <c r="D116" s="33"/>
      <c r="E116" s="3" t="s">
        <v>41</v>
      </c>
      <c r="F116" s="2" t="s">
        <v>42</v>
      </c>
      <c r="G116" s="5">
        <v>20</v>
      </c>
      <c r="H116" s="40">
        <v>0</v>
      </c>
      <c r="I116" s="40">
        <f t="shared" si="14"/>
        <v>0</v>
      </c>
    </row>
    <row r="117" spans="1:9" ht="15" customHeight="1">
      <c r="A117" s="27">
        <v>8</v>
      </c>
      <c r="B117" s="33">
        <v>1</v>
      </c>
      <c r="C117" s="33">
        <v>5</v>
      </c>
      <c r="D117" s="33"/>
      <c r="E117" s="3" t="s">
        <v>44</v>
      </c>
      <c r="F117" s="2" t="s">
        <v>42</v>
      </c>
      <c r="G117" s="5">
        <v>24</v>
      </c>
      <c r="H117" s="40">
        <v>0</v>
      </c>
      <c r="I117" s="40">
        <f t="shared" si="14"/>
        <v>0</v>
      </c>
    </row>
    <row r="118" spans="1:9" ht="15" customHeight="1">
      <c r="A118" s="28">
        <v>8</v>
      </c>
      <c r="B118" s="32">
        <v>2</v>
      </c>
      <c r="C118" s="32"/>
      <c r="D118" s="32"/>
      <c r="E118" s="29" t="s">
        <v>9</v>
      </c>
      <c r="F118" s="2" t="s">
        <v>4</v>
      </c>
      <c r="G118" s="5">
        <f>G113+G114</f>
        <v>143.78</v>
      </c>
      <c r="H118" s="40">
        <v>0</v>
      </c>
      <c r="I118" s="40">
        <f t="shared" si="14"/>
        <v>0</v>
      </c>
    </row>
    <row r="119" spans="1:9" ht="15" customHeight="1">
      <c r="A119" s="28">
        <v>8</v>
      </c>
      <c r="B119" s="32">
        <v>3</v>
      </c>
      <c r="C119" s="32"/>
      <c r="D119" s="32"/>
      <c r="E119" s="29" t="s">
        <v>11</v>
      </c>
      <c r="F119" s="2" t="s">
        <v>4</v>
      </c>
      <c r="G119" s="5">
        <v>311.93</v>
      </c>
      <c r="H119" s="40">
        <v>0</v>
      </c>
      <c r="I119" s="40">
        <f t="shared" si="14"/>
        <v>0</v>
      </c>
    </row>
    <row r="120" spans="1:9" ht="15" customHeight="1" thickBot="1">
      <c r="A120" s="28">
        <v>8</v>
      </c>
      <c r="B120" s="34">
        <v>4</v>
      </c>
      <c r="C120" s="34"/>
      <c r="D120" s="34"/>
      <c r="E120" s="31" t="s">
        <v>10</v>
      </c>
      <c r="F120" s="7" t="s">
        <v>4</v>
      </c>
      <c r="G120" s="8">
        <v>311.93</v>
      </c>
      <c r="H120" s="40">
        <v>0</v>
      </c>
      <c r="I120" s="40">
        <f t="shared" si="14"/>
        <v>0</v>
      </c>
    </row>
    <row r="121" spans="1:9" ht="15" customHeight="1" thickBot="1">
      <c r="A121" s="90"/>
      <c r="B121" s="91"/>
      <c r="C121" s="91"/>
      <c r="D121" s="91"/>
      <c r="E121" s="91"/>
      <c r="F121" s="91"/>
      <c r="G121" s="91"/>
      <c r="H121" s="91"/>
      <c r="I121" s="92"/>
    </row>
    <row r="122" spans="1:9" ht="15" customHeight="1">
      <c r="A122" s="110">
        <v>9</v>
      </c>
      <c r="B122" s="85"/>
      <c r="C122" s="85"/>
      <c r="D122" s="86"/>
      <c r="E122" s="84" t="s">
        <v>66</v>
      </c>
      <c r="F122" s="85"/>
      <c r="G122" s="85"/>
      <c r="H122" s="86"/>
      <c r="I122" s="9">
        <f>SUM(I123:I132)</f>
        <v>0</v>
      </c>
    </row>
    <row r="123" spans="1:9" ht="16.2" customHeight="1">
      <c r="A123" s="28">
        <v>9</v>
      </c>
      <c r="B123" s="32">
        <v>1</v>
      </c>
      <c r="C123" s="32"/>
      <c r="D123" s="32"/>
      <c r="E123" s="29" t="s">
        <v>8</v>
      </c>
      <c r="F123" s="2"/>
      <c r="G123" s="5"/>
      <c r="H123" s="5"/>
      <c r="I123" s="6"/>
    </row>
    <row r="124" spans="1:9" ht="15" customHeight="1">
      <c r="A124" s="27">
        <v>9</v>
      </c>
      <c r="B124" s="33">
        <v>1</v>
      </c>
      <c r="C124" s="33">
        <v>1</v>
      </c>
      <c r="D124" s="33"/>
      <c r="E124" s="3" t="s">
        <v>49</v>
      </c>
      <c r="F124" s="2" t="s">
        <v>4</v>
      </c>
      <c r="G124" s="5">
        <v>80.24</v>
      </c>
      <c r="H124" s="40">
        <v>0</v>
      </c>
      <c r="I124" s="40">
        <f aca="true" t="shared" si="15" ref="I124:I132">G124*H124</f>
        <v>0</v>
      </c>
    </row>
    <row r="125" spans="1:9" ht="15" customHeight="1">
      <c r="A125" s="27">
        <v>9</v>
      </c>
      <c r="B125" s="33">
        <v>1</v>
      </c>
      <c r="C125" s="33">
        <v>2</v>
      </c>
      <c r="D125" s="33"/>
      <c r="E125" s="3" t="s">
        <v>39</v>
      </c>
      <c r="F125" s="2" t="s">
        <v>4</v>
      </c>
      <c r="G125" s="5">
        <v>110.9</v>
      </c>
      <c r="H125" s="40">
        <v>0</v>
      </c>
      <c r="I125" s="40">
        <f t="shared" si="15"/>
        <v>0</v>
      </c>
    </row>
    <row r="126" spans="1:9" ht="15" customHeight="1">
      <c r="A126" s="27">
        <v>9</v>
      </c>
      <c r="B126" s="33">
        <v>1</v>
      </c>
      <c r="C126" s="33">
        <v>3</v>
      </c>
      <c r="D126" s="33"/>
      <c r="E126" s="3" t="s">
        <v>40</v>
      </c>
      <c r="F126" s="2" t="s">
        <v>4</v>
      </c>
      <c r="G126" s="5">
        <v>5.75</v>
      </c>
      <c r="H126" s="40">
        <v>0</v>
      </c>
      <c r="I126" s="40">
        <f t="shared" si="15"/>
        <v>0</v>
      </c>
    </row>
    <row r="127" spans="1:9" ht="15" customHeight="1">
      <c r="A127" s="27">
        <v>9</v>
      </c>
      <c r="B127" s="33">
        <v>1</v>
      </c>
      <c r="C127" s="33">
        <v>4</v>
      </c>
      <c r="D127" s="33"/>
      <c r="E127" s="3" t="s">
        <v>41</v>
      </c>
      <c r="F127" s="2" t="s">
        <v>42</v>
      </c>
      <c r="G127" s="5">
        <v>4</v>
      </c>
      <c r="H127" s="40">
        <v>0</v>
      </c>
      <c r="I127" s="40">
        <f t="shared" si="15"/>
        <v>0</v>
      </c>
    </row>
    <row r="128" spans="1:9" ht="15" customHeight="1">
      <c r="A128" s="27">
        <v>9</v>
      </c>
      <c r="B128" s="33">
        <v>1</v>
      </c>
      <c r="C128" s="33">
        <v>5</v>
      </c>
      <c r="D128" s="33"/>
      <c r="E128" s="3" t="s">
        <v>44</v>
      </c>
      <c r="F128" s="2" t="s">
        <v>42</v>
      </c>
      <c r="G128" s="5">
        <v>48</v>
      </c>
      <c r="H128" s="40">
        <v>0</v>
      </c>
      <c r="I128" s="40">
        <f t="shared" si="15"/>
        <v>0</v>
      </c>
    </row>
    <row r="129" spans="1:9" ht="15" customHeight="1">
      <c r="A129" s="27">
        <v>9</v>
      </c>
      <c r="B129" s="33">
        <v>1</v>
      </c>
      <c r="C129" s="33">
        <v>6</v>
      </c>
      <c r="D129" s="33"/>
      <c r="E129" s="3" t="s">
        <v>45</v>
      </c>
      <c r="F129" s="2" t="s">
        <v>42</v>
      </c>
      <c r="G129" s="5">
        <v>29</v>
      </c>
      <c r="H129" s="40">
        <v>0</v>
      </c>
      <c r="I129" s="40">
        <f t="shared" si="15"/>
        <v>0</v>
      </c>
    </row>
    <row r="130" spans="1:9" ht="15" customHeight="1">
      <c r="A130" s="28">
        <v>9</v>
      </c>
      <c r="B130" s="32">
        <v>2</v>
      </c>
      <c r="C130" s="32"/>
      <c r="D130" s="32"/>
      <c r="E130" s="29" t="s">
        <v>9</v>
      </c>
      <c r="F130" s="2" t="s">
        <v>4</v>
      </c>
      <c r="G130" s="5">
        <f>G124+G125</f>
        <v>191.14</v>
      </c>
      <c r="H130" s="40">
        <v>0</v>
      </c>
      <c r="I130" s="40">
        <f t="shared" si="15"/>
        <v>0</v>
      </c>
    </row>
    <row r="131" spans="1:9" ht="15" customHeight="1">
      <c r="A131" s="28">
        <v>9</v>
      </c>
      <c r="B131" s="32">
        <v>3</v>
      </c>
      <c r="C131" s="32"/>
      <c r="D131" s="32"/>
      <c r="E131" s="29" t="s">
        <v>11</v>
      </c>
      <c r="F131" s="2" t="s">
        <v>4</v>
      </c>
      <c r="G131" s="5">
        <v>196.88</v>
      </c>
      <c r="H131" s="40">
        <v>0</v>
      </c>
      <c r="I131" s="40">
        <f t="shared" si="15"/>
        <v>0</v>
      </c>
    </row>
    <row r="132" spans="1:9" ht="15" customHeight="1" thickBot="1">
      <c r="A132" s="28">
        <v>9</v>
      </c>
      <c r="B132" s="34">
        <v>4</v>
      </c>
      <c r="C132" s="34"/>
      <c r="D132" s="34"/>
      <c r="E132" s="31" t="s">
        <v>10</v>
      </c>
      <c r="F132" s="7" t="s">
        <v>4</v>
      </c>
      <c r="G132" s="8">
        <v>196.88</v>
      </c>
      <c r="H132" s="40">
        <v>0</v>
      </c>
      <c r="I132" s="40">
        <f t="shared" si="15"/>
        <v>0</v>
      </c>
    </row>
    <row r="133" spans="1:9" ht="15" customHeight="1" thickBot="1">
      <c r="A133" s="90"/>
      <c r="B133" s="91"/>
      <c r="C133" s="91"/>
      <c r="D133" s="91"/>
      <c r="E133" s="91"/>
      <c r="F133" s="91"/>
      <c r="G133" s="91"/>
      <c r="H133" s="91"/>
      <c r="I133" s="92"/>
    </row>
    <row r="134" spans="1:9" ht="15" customHeight="1">
      <c r="A134" s="110">
        <v>10</v>
      </c>
      <c r="B134" s="85"/>
      <c r="C134" s="85"/>
      <c r="D134" s="86"/>
      <c r="E134" s="84" t="s">
        <v>67</v>
      </c>
      <c r="F134" s="85"/>
      <c r="G134" s="85"/>
      <c r="H134" s="86"/>
      <c r="I134" s="9">
        <f>SUM(I135:I144)</f>
        <v>0</v>
      </c>
    </row>
    <row r="135" spans="1:9" ht="15" customHeight="1">
      <c r="A135" s="28">
        <v>10</v>
      </c>
      <c r="B135" s="32"/>
      <c r="C135" s="32"/>
      <c r="D135" s="32"/>
      <c r="E135" s="29" t="s">
        <v>8</v>
      </c>
      <c r="F135" s="2"/>
      <c r="G135" s="5"/>
      <c r="H135" s="5"/>
      <c r="I135" s="6"/>
    </row>
    <row r="136" spans="1:9" ht="15" customHeight="1">
      <c r="A136" s="27">
        <v>10</v>
      </c>
      <c r="B136" s="33">
        <v>1</v>
      </c>
      <c r="C136" s="33">
        <v>1</v>
      </c>
      <c r="D136" s="33"/>
      <c r="E136" s="3" t="s">
        <v>49</v>
      </c>
      <c r="F136" s="2" t="s">
        <v>4</v>
      </c>
      <c r="G136" s="5">
        <v>80.24</v>
      </c>
      <c r="H136" s="40">
        <v>0</v>
      </c>
      <c r="I136" s="40">
        <f aca="true" t="shared" si="16" ref="I136:I144">G136*H136</f>
        <v>0</v>
      </c>
    </row>
    <row r="137" spans="1:9" ht="15" customHeight="1">
      <c r="A137" s="27">
        <v>10</v>
      </c>
      <c r="B137" s="33">
        <v>1</v>
      </c>
      <c r="C137" s="33">
        <v>2</v>
      </c>
      <c r="D137" s="33"/>
      <c r="E137" s="3" t="s">
        <v>39</v>
      </c>
      <c r="F137" s="2" t="s">
        <v>4</v>
      </c>
      <c r="G137" s="5">
        <v>83.47</v>
      </c>
      <c r="H137" s="40">
        <v>0</v>
      </c>
      <c r="I137" s="40">
        <f t="shared" si="16"/>
        <v>0</v>
      </c>
    </row>
    <row r="138" spans="1:9" ht="15" customHeight="1">
      <c r="A138" s="27">
        <v>10</v>
      </c>
      <c r="B138" s="33">
        <v>1</v>
      </c>
      <c r="C138" s="33">
        <v>3</v>
      </c>
      <c r="D138" s="33"/>
      <c r="E138" s="3" t="s">
        <v>40</v>
      </c>
      <c r="F138" s="2" t="s">
        <v>4</v>
      </c>
      <c r="G138" s="5">
        <v>5.75</v>
      </c>
      <c r="H138" s="40">
        <v>0</v>
      </c>
      <c r="I138" s="40">
        <f t="shared" si="16"/>
        <v>0</v>
      </c>
    </row>
    <row r="139" spans="1:9" ht="15" customHeight="1">
      <c r="A139" s="27">
        <v>10</v>
      </c>
      <c r="B139" s="33">
        <v>1</v>
      </c>
      <c r="C139" s="33">
        <v>4</v>
      </c>
      <c r="D139" s="33"/>
      <c r="E139" s="3" t="s">
        <v>41</v>
      </c>
      <c r="F139" s="2" t="s">
        <v>42</v>
      </c>
      <c r="G139" s="5">
        <v>4</v>
      </c>
      <c r="H139" s="40">
        <v>0</v>
      </c>
      <c r="I139" s="40">
        <f t="shared" si="16"/>
        <v>0</v>
      </c>
    </row>
    <row r="140" spans="1:9" ht="15" customHeight="1">
      <c r="A140" s="27">
        <v>10</v>
      </c>
      <c r="B140" s="33">
        <v>1</v>
      </c>
      <c r="C140" s="33">
        <v>5</v>
      </c>
      <c r="D140" s="33"/>
      <c r="E140" s="3" t="s">
        <v>44</v>
      </c>
      <c r="F140" s="2" t="s">
        <v>42</v>
      </c>
      <c r="G140" s="5">
        <v>48</v>
      </c>
      <c r="H140" s="40">
        <v>0</v>
      </c>
      <c r="I140" s="40">
        <f t="shared" si="16"/>
        <v>0</v>
      </c>
    </row>
    <row r="141" spans="1:9" ht="15" customHeight="1">
      <c r="A141" s="27">
        <v>10</v>
      </c>
      <c r="B141" s="33">
        <v>1</v>
      </c>
      <c r="C141" s="33">
        <v>6</v>
      </c>
      <c r="D141" s="33"/>
      <c r="E141" s="3" t="s">
        <v>45</v>
      </c>
      <c r="F141" s="2" t="s">
        <v>42</v>
      </c>
      <c r="G141" s="5">
        <v>29</v>
      </c>
      <c r="H141" s="40">
        <v>0</v>
      </c>
      <c r="I141" s="40">
        <f t="shared" si="16"/>
        <v>0</v>
      </c>
    </row>
    <row r="142" spans="1:9" ht="15" customHeight="1">
      <c r="A142" s="28">
        <v>10</v>
      </c>
      <c r="B142" s="32">
        <v>2</v>
      </c>
      <c r="C142" s="32"/>
      <c r="D142" s="32"/>
      <c r="E142" s="29" t="s">
        <v>9</v>
      </c>
      <c r="F142" s="2" t="s">
        <v>4</v>
      </c>
      <c r="G142" s="5">
        <f>G136+G137</f>
        <v>163.70999999999998</v>
      </c>
      <c r="H142" s="40">
        <v>0</v>
      </c>
      <c r="I142" s="40">
        <f t="shared" si="16"/>
        <v>0</v>
      </c>
    </row>
    <row r="143" spans="1:9" ht="15" customHeight="1">
      <c r="A143" s="28">
        <v>10</v>
      </c>
      <c r="B143" s="32">
        <v>3</v>
      </c>
      <c r="C143" s="32"/>
      <c r="D143" s="32"/>
      <c r="E143" s="29" t="s">
        <v>11</v>
      </c>
      <c r="F143" s="2" t="s">
        <v>4</v>
      </c>
      <c r="G143" s="5">
        <v>169.45</v>
      </c>
      <c r="H143" s="40">
        <v>0</v>
      </c>
      <c r="I143" s="40">
        <f t="shared" si="16"/>
        <v>0</v>
      </c>
    </row>
    <row r="144" spans="1:9" ht="15" customHeight="1" thickBot="1">
      <c r="A144" s="28">
        <v>10</v>
      </c>
      <c r="B144" s="34">
        <v>4</v>
      </c>
      <c r="C144" s="34"/>
      <c r="D144" s="34"/>
      <c r="E144" s="31" t="s">
        <v>10</v>
      </c>
      <c r="F144" s="7" t="s">
        <v>4</v>
      </c>
      <c r="G144" s="8">
        <v>169.45</v>
      </c>
      <c r="H144" s="40">
        <v>0</v>
      </c>
      <c r="I144" s="40">
        <f t="shared" si="16"/>
        <v>0</v>
      </c>
    </row>
    <row r="145" spans="1:9" ht="15" customHeight="1" thickBot="1">
      <c r="A145" s="87"/>
      <c r="B145" s="88"/>
      <c r="C145" s="88"/>
      <c r="D145" s="88"/>
      <c r="E145" s="88"/>
      <c r="F145" s="88"/>
      <c r="G145" s="88"/>
      <c r="H145" s="88"/>
      <c r="I145" s="89"/>
    </row>
    <row r="146" spans="1:9" ht="15" customHeight="1" thickBot="1">
      <c r="A146" s="93">
        <v>11</v>
      </c>
      <c r="B146" s="94"/>
      <c r="C146" s="94"/>
      <c r="D146" s="95"/>
      <c r="E146" s="17" t="s">
        <v>70</v>
      </c>
      <c r="F146" s="41" t="s">
        <v>71</v>
      </c>
      <c r="G146" s="42">
        <v>1</v>
      </c>
      <c r="H146" s="40">
        <v>0</v>
      </c>
      <c r="I146" s="18">
        <f>G146*H146</f>
        <v>0</v>
      </c>
    </row>
    <row r="147" spans="1:9" ht="15" customHeight="1" thickBot="1">
      <c r="A147" s="87"/>
      <c r="B147" s="88"/>
      <c r="C147" s="88"/>
      <c r="D147" s="88"/>
      <c r="E147" s="88"/>
      <c r="F147" s="88"/>
      <c r="G147" s="88"/>
      <c r="H147" s="88"/>
      <c r="I147" s="89"/>
    </row>
    <row r="148" spans="1:9" ht="30" customHeight="1" thickBot="1">
      <c r="A148" s="93">
        <v>12</v>
      </c>
      <c r="B148" s="94"/>
      <c r="C148" s="94"/>
      <c r="D148" s="95"/>
      <c r="E148" s="39" t="s">
        <v>69</v>
      </c>
      <c r="F148" s="41" t="s">
        <v>71</v>
      </c>
      <c r="G148" s="42">
        <v>1</v>
      </c>
      <c r="H148" s="40">
        <v>0</v>
      </c>
      <c r="I148" s="18">
        <f>G148*H148</f>
        <v>0</v>
      </c>
    </row>
    <row r="149" spans="1:9" ht="15" customHeight="1" thickBot="1">
      <c r="A149" s="87"/>
      <c r="B149" s="88"/>
      <c r="C149" s="88"/>
      <c r="D149" s="88"/>
      <c r="E149" s="88"/>
      <c r="F149" s="88"/>
      <c r="G149" s="88"/>
      <c r="H149" s="88"/>
      <c r="I149" s="89"/>
    </row>
    <row r="150" spans="1:9" ht="30" customHeight="1" thickBot="1">
      <c r="A150" s="93">
        <v>13</v>
      </c>
      <c r="B150" s="94"/>
      <c r="C150" s="94"/>
      <c r="D150" s="95"/>
      <c r="E150" s="39" t="s">
        <v>68</v>
      </c>
      <c r="F150" s="41" t="s">
        <v>4</v>
      </c>
      <c r="G150" s="42">
        <f>G154</f>
        <v>4003.2299999999996</v>
      </c>
      <c r="H150" s="40">
        <v>0</v>
      </c>
      <c r="I150" s="18">
        <f>G150*H150</f>
        <v>0</v>
      </c>
    </row>
    <row r="151" spans="1:9" ht="15" customHeight="1" thickBot="1">
      <c r="A151" s="87"/>
      <c r="B151" s="88"/>
      <c r="C151" s="88"/>
      <c r="D151" s="88"/>
      <c r="E151" s="88"/>
      <c r="F151" s="88"/>
      <c r="G151" s="88"/>
      <c r="H151" s="88"/>
      <c r="I151" s="89"/>
    </row>
    <row r="152" spans="1:9" ht="15" customHeight="1" thickBot="1">
      <c r="A152" s="93">
        <v>14</v>
      </c>
      <c r="B152" s="94"/>
      <c r="C152" s="94"/>
      <c r="D152" s="95"/>
      <c r="E152" s="17" t="s">
        <v>24</v>
      </c>
      <c r="F152" s="41" t="s">
        <v>4</v>
      </c>
      <c r="G152" s="42">
        <f>G23+G37+G51+G65+G79+G93+G107+G118+G130+G142</f>
        <v>2514.21</v>
      </c>
      <c r="H152" s="40">
        <v>0</v>
      </c>
      <c r="I152" s="18">
        <f>G152*H152</f>
        <v>0</v>
      </c>
    </row>
    <row r="153" spans="1:9" ht="15" customHeight="1" thickBot="1">
      <c r="A153" s="87"/>
      <c r="B153" s="88"/>
      <c r="C153" s="88"/>
      <c r="D153" s="88"/>
      <c r="E153" s="88"/>
      <c r="F153" s="88"/>
      <c r="G153" s="88"/>
      <c r="H153" s="88"/>
      <c r="I153" s="89"/>
    </row>
    <row r="154" spans="1:9" ht="15" customHeight="1" thickBot="1">
      <c r="A154" s="93">
        <v>15</v>
      </c>
      <c r="B154" s="94"/>
      <c r="C154" s="94"/>
      <c r="D154" s="95"/>
      <c r="E154" s="17" t="s">
        <v>25</v>
      </c>
      <c r="F154" s="41" t="s">
        <v>4</v>
      </c>
      <c r="G154" s="42">
        <f>G25+G39+G53+G67+G81+G95+G109+G120+G132+G144</f>
        <v>4003.2299999999996</v>
      </c>
      <c r="H154" s="40">
        <v>0</v>
      </c>
      <c r="I154" s="18">
        <f>G154*H154</f>
        <v>0</v>
      </c>
    </row>
    <row r="155" spans="1:9" ht="15" customHeight="1" thickBot="1">
      <c r="A155" s="87"/>
      <c r="B155" s="88"/>
      <c r="C155" s="88"/>
      <c r="D155" s="88"/>
      <c r="E155" s="88"/>
      <c r="F155" s="88"/>
      <c r="G155" s="88"/>
      <c r="H155" s="88"/>
      <c r="I155" s="89"/>
    </row>
    <row r="156" spans="1:9" ht="15" customHeight="1" thickBot="1">
      <c r="A156" s="93">
        <v>16</v>
      </c>
      <c r="B156" s="94"/>
      <c r="C156" s="94"/>
      <c r="D156" s="95"/>
      <c r="E156" s="17" t="s">
        <v>26</v>
      </c>
      <c r="F156" s="41" t="s">
        <v>71</v>
      </c>
      <c r="G156" s="42">
        <v>1</v>
      </c>
      <c r="H156" s="40">
        <v>0</v>
      </c>
      <c r="I156" s="18">
        <f>G156*H156</f>
        <v>0</v>
      </c>
    </row>
    <row r="157" spans="1:9" ht="15" customHeight="1" thickBot="1">
      <c r="A157" s="87"/>
      <c r="B157" s="88"/>
      <c r="C157" s="88"/>
      <c r="D157" s="88"/>
      <c r="E157" s="88"/>
      <c r="F157" s="88"/>
      <c r="G157" s="88"/>
      <c r="H157" s="88"/>
      <c r="I157" s="89"/>
    </row>
    <row r="158" spans="1:9" ht="15" customHeight="1" thickBot="1">
      <c r="A158" s="93">
        <v>17</v>
      </c>
      <c r="B158" s="94"/>
      <c r="C158" s="94"/>
      <c r="D158" s="95"/>
      <c r="E158" s="17" t="s">
        <v>27</v>
      </c>
      <c r="F158" s="41" t="s">
        <v>71</v>
      </c>
      <c r="G158" s="42">
        <v>1</v>
      </c>
      <c r="H158" s="40">
        <v>0</v>
      </c>
      <c r="I158" s="18">
        <f>G158*H158</f>
        <v>0</v>
      </c>
    </row>
  </sheetData>
  <mergeCells count="62">
    <mergeCell ref="A158:D158"/>
    <mergeCell ref="A55:D55"/>
    <mergeCell ref="A69:D69"/>
    <mergeCell ref="A83:D83"/>
    <mergeCell ref="A97:D97"/>
    <mergeCell ref="A111:D111"/>
    <mergeCell ref="A68:I68"/>
    <mergeCell ref="A82:I82"/>
    <mergeCell ref="A96:I96"/>
    <mergeCell ref="A145:I145"/>
    <mergeCell ref="A147:I147"/>
    <mergeCell ref="A122:D122"/>
    <mergeCell ref="A134:D134"/>
    <mergeCell ref="A146:D146"/>
    <mergeCell ref="A151:I151"/>
    <mergeCell ref="A153:I153"/>
    <mergeCell ref="E5:F6"/>
    <mergeCell ref="G5:G6"/>
    <mergeCell ref="H5:I6"/>
    <mergeCell ref="A41:D41"/>
    <mergeCell ref="A27:D27"/>
    <mergeCell ref="A14:D14"/>
    <mergeCell ref="A9:D10"/>
    <mergeCell ref="A5:D6"/>
    <mergeCell ref="A1:I2"/>
    <mergeCell ref="E3:F4"/>
    <mergeCell ref="G3:G4"/>
    <mergeCell ref="H3:I4"/>
    <mergeCell ref="A3:D4"/>
    <mergeCell ref="A54:I54"/>
    <mergeCell ref="E7:F7"/>
    <mergeCell ref="H7:I7"/>
    <mergeCell ref="A8:I8"/>
    <mergeCell ref="E9:E10"/>
    <mergeCell ref="F9:F10"/>
    <mergeCell ref="A11:I11"/>
    <mergeCell ref="A12:H12"/>
    <mergeCell ref="A13:I13"/>
    <mergeCell ref="A26:I26"/>
    <mergeCell ref="A40:I40"/>
    <mergeCell ref="A7:D7"/>
    <mergeCell ref="E14:H14"/>
    <mergeCell ref="E27:H27"/>
    <mergeCell ref="E41:H41"/>
    <mergeCell ref="A155:I155"/>
    <mergeCell ref="A157:I157"/>
    <mergeCell ref="A110:I110"/>
    <mergeCell ref="A121:I121"/>
    <mergeCell ref="A133:I133"/>
    <mergeCell ref="A149:I149"/>
    <mergeCell ref="A148:D148"/>
    <mergeCell ref="A150:D150"/>
    <mergeCell ref="A152:D152"/>
    <mergeCell ref="A154:D154"/>
    <mergeCell ref="A156:D156"/>
    <mergeCell ref="E122:H122"/>
    <mergeCell ref="E134:H134"/>
    <mergeCell ref="E55:H55"/>
    <mergeCell ref="E83:H83"/>
    <mergeCell ref="E69:H69"/>
    <mergeCell ref="E97:H97"/>
    <mergeCell ref="E111:H111"/>
  </mergeCells>
  <printOptions/>
  <pageMargins left="1.1023622047244095" right="1.1023622047244095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1"/>
  <sheetViews>
    <sheetView workbookViewId="0" topLeftCell="A1">
      <selection activeCell="L21" sqref="L21"/>
    </sheetView>
  </sheetViews>
  <sheetFormatPr defaultColWidth="8.8515625" defaultRowHeight="15" customHeight="1"/>
  <cols>
    <col min="1" max="4" width="2.7109375" style="35" customWidth="1"/>
    <col min="5" max="5" width="50.7109375" style="1" customWidth="1"/>
    <col min="6" max="6" width="5.7109375" style="1" customWidth="1"/>
    <col min="7" max="7" width="15.7109375" style="4" customWidth="1"/>
    <col min="8" max="8" width="17.7109375" style="4" customWidth="1"/>
    <col min="9" max="9" width="20.7109375" style="4" customWidth="1"/>
    <col min="10" max="13" width="15.7109375" style="1" customWidth="1"/>
    <col min="14" max="16384" width="8.8515625" style="1" customWidth="1"/>
  </cols>
  <sheetData>
    <row r="1" spans="1:9" ht="15" customHeight="1">
      <c r="A1" s="61" t="s">
        <v>20</v>
      </c>
      <c r="B1" s="62"/>
      <c r="C1" s="62"/>
      <c r="D1" s="62"/>
      <c r="E1" s="62"/>
      <c r="F1" s="62"/>
      <c r="G1" s="62"/>
      <c r="H1" s="62"/>
      <c r="I1" s="63"/>
    </row>
    <row r="2" spans="1:9" ht="15" customHeight="1" thickBot="1">
      <c r="A2" s="64"/>
      <c r="B2" s="65"/>
      <c r="C2" s="65"/>
      <c r="D2" s="65"/>
      <c r="E2" s="65"/>
      <c r="F2" s="65"/>
      <c r="G2" s="65"/>
      <c r="H2" s="65"/>
      <c r="I2" s="66"/>
    </row>
    <row r="3" spans="1:9" ht="15" customHeight="1">
      <c r="A3" s="106" t="s">
        <v>13</v>
      </c>
      <c r="B3" s="107"/>
      <c r="C3" s="107"/>
      <c r="D3" s="107"/>
      <c r="E3" s="69" t="s">
        <v>12</v>
      </c>
      <c r="F3" s="69"/>
      <c r="G3" s="71" t="s">
        <v>17</v>
      </c>
      <c r="H3" s="73">
        <v>43605</v>
      </c>
      <c r="I3" s="74"/>
    </row>
    <row r="4" spans="1:9" ht="15" customHeight="1">
      <c r="A4" s="108"/>
      <c r="B4" s="109"/>
      <c r="C4" s="109"/>
      <c r="D4" s="109"/>
      <c r="E4" s="70"/>
      <c r="F4" s="70"/>
      <c r="G4" s="72"/>
      <c r="H4" s="75"/>
      <c r="I4" s="76"/>
    </row>
    <row r="5" spans="1:9" ht="15" customHeight="1">
      <c r="A5" s="117" t="s">
        <v>14</v>
      </c>
      <c r="B5" s="118"/>
      <c r="C5" s="118"/>
      <c r="D5" s="118"/>
      <c r="E5" s="78" t="s">
        <v>22</v>
      </c>
      <c r="F5" s="78"/>
      <c r="G5" s="79" t="s">
        <v>46</v>
      </c>
      <c r="H5" s="80" t="s">
        <v>47</v>
      </c>
      <c r="I5" s="81"/>
    </row>
    <row r="6" spans="1:9" ht="15" customHeight="1">
      <c r="A6" s="108"/>
      <c r="B6" s="109"/>
      <c r="C6" s="109"/>
      <c r="D6" s="109"/>
      <c r="E6" s="70"/>
      <c r="F6" s="70"/>
      <c r="G6" s="72"/>
      <c r="H6" s="75"/>
      <c r="I6" s="76"/>
    </row>
    <row r="7" spans="1:9" ht="15" customHeight="1" thickBot="1">
      <c r="A7" s="105" t="s">
        <v>15</v>
      </c>
      <c r="B7" s="54"/>
      <c r="C7" s="54"/>
      <c r="D7" s="54"/>
      <c r="E7" s="54" t="s">
        <v>16</v>
      </c>
      <c r="F7" s="54"/>
      <c r="G7" s="19" t="s">
        <v>18</v>
      </c>
      <c r="H7" s="54" t="s">
        <v>19</v>
      </c>
      <c r="I7" s="55"/>
    </row>
    <row r="8" spans="1:9" ht="15" customHeight="1" thickBot="1">
      <c r="A8" s="96"/>
      <c r="B8" s="97"/>
      <c r="C8" s="97"/>
      <c r="D8" s="97"/>
      <c r="E8" s="97"/>
      <c r="F8" s="97"/>
      <c r="G8" s="97"/>
      <c r="H8" s="97"/>
      <c r="I8" s="98"/>
    </row>
    <row r="9" spans="1:9" ht="15" customHeight="1">
      <c r="A9" s="119" t="s">
        <v>48</v>
      </c>
      <c r="B9" s="120"/>
      <c r="C9" s="120"/>
      <c r="D9" s="121"/>
      <c r="E9" s="99" t="s">
        <v>0</v>
      </c>
      <c r="F9" s="99" t="s">
        <v>1</v>
      </c>
      <c r="G9" s="14" t="s">
        <v>2</v>
      </c>
      <c r="H9" s="15" t="s">
        <v>5</v>
      </c>
      <c r="I9" s="16" t="s">
        <v>3</v>
      </c>
    </row>
    <row r="10" spans="1:9" ht="15" customHeight="1" thickBot="1">
      <c r="A10" s="122"/>
      <c r="B10" s="123"/>
      <c r="C10" s="123"/>
      <c r="D10" s="124"/>
      <c r="E10" s="100"/>
      <c r="F10" s="100"/>
      <c r="G10" s="12" t="s">
        <v>7</v>
      </c>
      <c r="H10" s="12" t="s">
        <v>28</v>
      </c>
      <c r="I10" s="13" t="s">
        <v>6</v>
      </c>
    </row>
    <row r="11" spans="1:9" ht="15" customHeight="1" thickBot="1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ht="19.95" customHeight="1" thickBot="1">
      <c r="A12" s="49" t="s">
        <v>23</v>
      </c>
      <c r="B12" s="50"/>
      <c r="C12" s="50"/>
      <c r="D12" s="50"/>
      <c r="E12" s="50"/>
      <c r="F12" s="50"/>
      <c r="G12" s="50"/>
      <c r="H12" s="104"/>
      <c r="I12" s="36">
        <f>I14+I26+I39+I52+I65+I78+I89+I103+I99+I101+I105+I107+I109+I111</f>
        <v>0</v>
      </c>
    </row>
    <row r="13" spans="1:9" ht="15" customHeight="1" thickBo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5" customHeight="1">
      <c r="A14" s="110">
        <v>1</v>
      </c>
      <c r="B14" s="85"/>
      <c r="C14" s="85"/>
      <c r="D14" s="86"/>
      <c r="E14" s="84" t="s">
        <v>51</v>
      </c>
      <c r="F14" s="85"/>
      <c r="G14" s="85"/>
      <c r="H14" s="86"/>
      <c r="I14" s="9">
        <f>SUM(I15:I24)</f>
        <v>0</v>
      </c>
    </row>
    <row r="15" spans="1:9" ht="15" customHeight="1">
      <c r="A15" s="28">
        <v>1</v>
      </c>
      <c r="B15" s="32">
        <v>1</v>
      </c>
      <c r="C15" s="32"/>
      <c r="D15" s="32"/>
      <c r="E15" s="29" t="s">
        <v>8</v>
      </c>
      <c r="F15" s="2"/>
      <c r="G15" s="5"/>
      <c r="H15" s="5"/>
      <c r="I15" s="6"/>
    </row>
    <row r="16" spans="1:9" ht="15" customHeight="1">
      <c r="A16" s="27">
        <v>1</v>
      </c>
      <c r="B16" s="33">
        <v>1</v>
      </c>
      <c r="C16" s="33">
        <v>1</v>
      </c>
      <c r="D16" s="33"/>
      <c r="E16" s="3" t="s">
        <v>50</v>
      </c>
      <c r="F16" s="2" t="s">
        <v>4</v>
      </c>
      <c r="G16" s="5">
        <v>239.27</v>
      </c>
      <c r="H16" s="40">
        <v>0</v>
      </c>
      <c r="I16" s="40">
        <f aca="true" t="shared" si="0" ref="I16:I24">G16*H16</f>
        <v>0</v>
      </c>
    </row>
    <row r="17" spans="1:9" ht="15" customHeight="1">
      <c r="A17" s="27">
        <v>1</v>
      </c>
      <c r="B17" s="33">
        <v>1</v>
      </c>
      <c r="C17" s="33">
        <v>2</v>
      </c>
      <c r="D17" s="33"/>
      <c r="E17" s="3" t="s">
        <v>49</v>
      </c>
      <c r="F17" s="2" t="s">
        <v>4</v>
      </c>
      <c r="G17" s="5">
        <v>78.25</v>
      </c>
      <c r="H17" s="40">
        <v>0</v>
      </c>
      <c r="I17" s="40">
        <f aca="true" t="shared" si="1" ref="I17">G17*H17</f>
        <v>0</v>
      </c>
    </row>
    <row r="18" spans="1:9" ht="15" customHeight="1">
      <c r="A18" s="27">
        <v>1</v>
      </c>
      <c r="B18" s="33">
        <v>1</v>
      </c>
      <c r="C18" s="33">
        <v>3</v>
      </c>
      <c r="D18" s="33"/>
      <c r="E18" s="3" t="s">
        <v>39</v>
      </c>
      <c r="F18" s="2" t="s">
        <v>4</v>
      </c>
      <c r="G18" s="5">
        <v>59.31</v>
      </c>
      <c r="H18" s="40">
        <v>0</v>
      </c>
      <c r="I18" s="40">
        <f t="shared" si="0"/>
        <v>0</v>
      </c>
    </row>
    <row r="19" spans="1:9" ht="15" customHeight="1">
      <c r="A19" s="27">
        <v>1</v>
      </c>
      <c r="B19" s="33">
        <v>1</v>
      </c>
      <c r="C19" s="33">
        <v>4</v>
      </c>
      <c r="D19" s="33"/>
      <c r="E19" s="3" t="s">
        <v>40</v>
      </c>
      <c r="F19" s="2" t="s">
        <v>4</v>
      </c>
      <c r="G19" s="5">
        <v>307.84</v>
      </c>
      <c r="H19" s="40">
        <v>0</v>
      </c>
      <c r="I19" s="40">
        <f t="shared" si="0"/>
        <v>0</v>
      </c>
    </row>
    <row r="20" spans="1:9" ht="15" customHeight="1">
      <c r="A20" s="27">
        <v>1</v>
      </c>
      <c r="B20" s="33">
        <v>1</v>
      </c>
      <c r="C20" s="33">
        <v>5</v>
      </c>
      <c r="D20" s="33"/>
      <c r="E20" s="3" t="s">
        <v>41</v>
      </c>
      <c r="F20" s="2" t="s">
        <v>42</v>
      </c>
      <c r="G20" s="5">
        <v>60</v>
      </c>
      <c r="H20" s="40">
        <v>0</v>
      </c>
      <c r="I20" s="40">
        <f t="shared" si="0"/>
        <v>0</v>
      </c>
    </row>
    <row r="21" spans="1:9" ht="15" customHeight="1">
      <c r="A21" s="27">
        <v>1</v>
      </c>
      <c r="B21" s="33">
        <v>1</v>
      </c>
      <c r="C21" s="33">
        <v>6</v>
      </c>
      <c r="D21" s="33"/>
      <c r="E21" s="3" t="s">
        <v>43</v>
      </c>
      <c r="F21" s="2" t="s">
        <v>42</v>
      </c>
      <c r="G21" s="5">
        <v>2</v>
      </c>
      <c r="H21" s="40">
        <v>0</v>
      </c>
      <c r="I21" s="40">
        <f t="shared" si="0"/>
        <v>0</v>
      </c>
    </row>
    <row r="22" spans="1:9" ht="15" customHeight="1">
      <c r="A22" s="28">
        <v>1</v>
      </c>
      <c r="B22" s="32">
        <v>2</v>
      </c>
      <c r="C22" s="32"/>
      <c r="D22" s="32"/>
      <c r="E22" s="29" t="s">
        <v>9</v>
      </c>
      <c r="F22" s="2" t="s">
        <v>4</v>
      </c>
      <c r="G22" s="5">
        <f>G16+G17+G18</f>
        <v>376.83</v>
      </c>
      <c r="H22" s="40">
        <v>0</v>
      </c>
      <c r="I22" s="40">
        <f t="shared" si="0"/>
        <v>0</v>
      </c>
    </row>
    <row r="23" spans="1:9" ht="15" customHeight="1">
      <c r="A23" s="28">
        <v>1</v>
      </c>
      <c r="B23" s="32">
        <v>3</v>
      </c>
      <c r="C23" s="32"/>
      <c r="D23" s="32"/>
      <c r="E23" s="29" t="s">
        <v>11</v>
      </c>
      <c r="F23" s="2" t="s">
        <v>4</v>
      </c>
      <c r="G23" s="5">
        <v>684.67</v>
      </c>
      <c r="H23" s="40">
        <v>0</v>
      </c>
      <c r="I23" s="40">
        <f t="shared" si="0"/>
        <v>0</v>
      </c>
    </row>
    <row r="24" spans="1:9" ht="15" customHeight="1" thickBot="1">
      <c r="A24" s="30">
        <v>1</v>
      </c>
      <c r="B24" s="34">
        <v>4</v>
      </c>
      <c r="C24" s="34"/>
      <c r="D24" s="34"/>
      <c r="E24" s="31" t="s">
        <v>10</v>
      </c>
      <c r="F24" s="7" t="s">
        <v>4</v>
      </c>
      <c r="G24" s="8">
        <v>684.67</v>
      </c>
      <c r="H24" s="40">
        <v>0</v>
      </c>
      <c r="I24" s="40">
        <f t="shared" si="0"/>
        <v>0</v>
      </c>
    </row>
    <row r="25" spans="1:9" ht="15" customHeight="1" thickBot="1">
      <c r="A25" s="87"/>
      <c r="B25" s="88"/>
      <c r="C25" s="88"/>
      <c r="D25" s="88"/>
      <c r="E25" s="88"/>
      <c r="F25" s="88"/>
      <c r="G25" s="88"/>
      <c r="H25" s="88"/>
      <c r="I25" s="89"/>
    </row>
    <row r="26" spans="1:9" ht="15" customHeight="1">
      <c r="A26" s="110">
        <v>2</v>
      </c>
      <c r="B26" s="85"/>
      <c r="C26" s="85"/>
      <c r="D26" s="86"/>
      <c r="E26" s="84" t="s">
        <v>52</v>
      </c>
      <c r="F26" s="85"/>
      <c r="G26" s="85"/>
      <c r="H26" s="86"/>
      <c r="I26" s="9">
        <f>SUM(I27:I37)</f>
        <v>0</v>
      </c>
    </row>
    <row r="27" spans="1:9" ht="15" customHeight="1">
      <c r="A27" s="28">
        <v>2</v>
      </c>
      <c r="B27" s="32">
        <v>1</v>
      </c>
      <c r="C27" s="32"/>
      <c r="D27" s="32"/>
      <c r="E27" s="29" t="s">
        <v>8</v>
      </c>
      <c r="F27" s="2"/>
      <c r="G27" s="5"/>
      <c r="H27" s="5"/>
      <c r="I27" s="6"/>
    </row>
    <row r="28" spans="1:9" ht="15" customHeight="1">
      <c r="A28" s="27">
        <v>2</v>
      </c>
      <c r="B28" s="33">
        <v>1</v>
      </c>
      <c r="C28" s="33">
        <v>1</v>
      </c>
      <c r="D28" s="33"/>
      <c r="E28" s="3" t="s">
        <v>50</v>
      </c>
      <c r="F28" s="2" t="s">
        <v>4</v>
      </c>
      <c r="G28" s="5">
        <v>103.74</v>
      </c>
      <c r="H28" s="40">
        <v>0</v>
      </c>
      <c r="I28" s="40">
        <f aca="true" t="shared" si="2" ref="I28:I37">G28*H28</f>
        <v>0</v>
      </c>
    </row>
    <row r="29" spans="1:9" ht="15" customHeight="1">
      <c r="A29" s="27">
        <v>2</v>
      </c>
      <c r="B29" s="33">
        <v>1</v>
      </c>
      <c r="C29" s="33">
        <v>2</v>
      </c>
      <c r="D29" s="33"/>
      <c r="E29" s="3" t="s">
        <v>49</v>
      </c>
      <c r="F29" s="2" t="s">
        <v>4</v>
      </c>
      <c r="G29" s="5">
        <v>96.47</v>
      </c>
      <c r="H29" s="40">
        <v>0</v>
      </c>
      <c r="I29" s="40">
        <f aca="true" t="shared" si="3" ref="I29">G29*H29</f>
        <v>0</v>
      </c>
    </row>
    <row r="30" spans="1:9" ht="15" customHeight="1">
      <c r="A30" s="27">
        <v>2</v>
      </c>
      <c r="B30" s="33">
        <v>1</v>
      </c>
      <c r="C30" s="33">
        <v>3</v>
      </c>
      <c r="D30" s="33"/>
      <c r="E30" s="3" t="s">
        <v>39</v>
      </c>
      <c r="F30" s="2" t="s">
        <v>4</v>
      </c>
      <c r="G30" s="5">
        <v>180.27</v>
      </c>
      <c r="H30" s="40">
        <v>0</v>
      </c>
      <c r="I30" s="40">
        <f t="shared" si="2"/>
        <v>0</v>
      </c>
    </row>
    <row r="31" spans="1:9" ht="15" customHeight="1">
      <c r="A31" s="27">
        <v>2</v>
      </c>
      <c r="B31" s="33">
        <v>1</v>
      </c>
      <c r="C31" s="33">
        <v>4</v>
      </c>
      <c r="D31" s="33"/>
      <c r="E31" s="3" t="s">
        <v>40</v>
      </c>
      <c r="F31" s="2" t="s">
        <v>4</v>
      </c>
      <c r="G31" s="5">
        <v>64.98</v>
      </c>
      <c r="H31" s="40">
        <v>0</v>
      </c>
      <c r="I31" s="40">
        <f t="shared" si="2"/>
        <v>0</v>
      </c>
    </row>
    <row r="32" spans="1:9" ht="15" customHeight="1">
      <c r="A32" s="27">
        <v>2</v>
      </c>
      <c r="B32" s="33">
        <v>1</v>
      </c>
      <c r="C32" s="33">
        <v>5</v>
      </c>
      <c r="D32" s="33"/>
      <c r="E32" s="3" t="s">
        <v>41</v>
      </c>
      <c r="F32" s="2" t="s">
        <v>42</v>
      </c>
      <c r="G32" s="5">
        <v>16</v>
      </c>
      <c r="H32" s="40">
        <v>0</v>
      </c>
      <c r="I32" s="40">
        <f t="shared" si="2"/>
        <v>0</v>
      </c>
    </row>
    <row r="33" spans="1:9" ht="15" customHeight="1">
      <c r="A33" s="27">
        <v>2</v>
      </c>
      <c r="B33" s="33">
        <v>1</v>
      </c>
      <c r="C33" s="33">
        <v>6</v>
      </c>
      <c r="D33" s="33"/>
      <c r="E33" s="3" t="s">
        <v>44</v>
      </c>
      <c r="F33" s="2" t="s">
        <v>42</v>
      </c>
      <c r="G33" s="5">
        <v>112</v>
      </c>
      <c r="H33" s="40">
        <v>0</v>
      </c>
      <c r="I33" s="40">
        <f t="shared" si="2"/>
        <v>0</v>
      </c>
    </row>
    <row r="34" spans="1:9" ht="15" customHeight="1">
      <c r="A34" s="27">
        <v>2</v>
      </c>
      <c r="B34" s="33">
        <v>1</v>
      </c>
      <c r="C34" s="33">
        <v>7</v>
      </c>
      <c r="D34" s="33"/>
      <c r="E34" s="3" t="s">
        <v>45</v>
      </c>
      <c r="F34" s="2" t="s">
        <v>42</v>
      </c>
      <c r="G34" s="5">
        <v>38</v>
      </c>
      <c r="H34" s="40">
        <v>0</v>
      </c>
      <c r="I34" s="40">
        <f t="shared" si="2"/>
        <v>0</v>
      </c>
    </row>
    <row r="35" spans="1:9" ht="15" customHeight="1">
      <c r="A35" s="28">
        <v>2</v>
      </c>
      <c r="B35" s="32">
        <v>2</v>
      </c>
      <c r="C35" s="32"/>
      <c r="D35" s="32"/>
      <c r="E35" s="29" t="s">
        <v>9</v>
      </c>
      <c r="F35" s="2" t="s">
        <v>4</v>
      </c>
      <c r="G35" s="5">
        <f>G28+G29+G30</f>
        <v>380.48</v>
      </c>
      <c r="H35" s="40">
        <v>0</v>
      </c>
      <c r="I35" s="40">
        <f t="shared" si="2"/>
        <v>0</v>
      </c>
    </row>
    <row r="36" spans="1:9" ht="15" customHeight="1">
      <c r="A36" s="28">
        <v>2</v>
      </c>
      <c r="B36" s="32">
        <v>3</v>
      </c>
      <c r="C36" s="32"/>
      <c r="D36" s="32"/>
      <c r="E36" s="29" t="s">
        <v>11</v>
      </c>
      <c r="F36" s="2" t="s">
        <v>4</v>
      </c>
      <c r="G36" s="5">
        <v>445.46</v>
      </c>
      <c r="H36" s="40">
        <v>0</v>
      </c>
      <c r="I36" s="40">
        <f t="shared" si="2"/>
        <v>0</v>
      </c>
    </row>
    <row r="37" spans="1:9" ht="15" customHeight="1" thickBot="1">
      <c r="A37" s="28">
        <v>2</v>
      </c>
      <c r="B37" s="34">
        <v>4</v>
      </c>
      <c r="C37" s="34"/>
      <c r="D37" s="34"/>
      <c r="E37" s="31" t="s">
        <v>10</v>
      </c>
      <c r="F37" s="7" t="s">
        <v>4</v>
      </c>
      <c r="G37" s="8">
        <v>445.46</v>
      </c>
      <c r="H37" s="40">
        <v>0</v>
      </c>
      <c r="I37" s="40">
        <f t="shared" si="2"/>
        <v>0</v>
      </c>
    </row>
    <row r="38" spans="1:9" ht="15" customHeight="1" thickBot="1">
      <c r="A38" s="87"/>
      <c r="B38" s="88"/>
      <c r="C38" s="88"/>
      <c r="D38" s="88"/>
      <c r="E38" s="88"/>
      <c r="F38" s="88"/>
      <c r="G38" s="88"/>
      <c r="H38" s="88"/>
      <c r="I38" s="89"/>
    </row>
    <row r="39" spans="1:9" ht="15" customHeight="1">
      <c r="A39" s="110">
        <v>3</v>
      </c>
      <c r="B39" s="85"/>
      <c r="C39" s="85"/>
      <c r="D39" s="86"/>
      <c r="E39" s="84" t="s">
        <v>53</v>
      </c>
      <c r="F39" s="85"/>
      <c r="G39" s="85"/>
      <c r="H39" s="86"/>
      <c r="I39" s="9">
        <f>SUM(I40:I50)</f>
        <v>0</v>
      </c>
    </row>
    <row r="40" spans="1:9" ht="15" customHeight="1">
      <c r="A40" s="28">
        <v>3</v>
      </c>
      <c r="B40" s="32">
        <v>1</v>
      </c>
      <c r="C40" s="32"/>
      <c r="D40" s="32"/>
      <c r="E40" s="29" t="s">
        <v>8</v>
      </c>
      <c r="F40" s="2"/>
      <c r="G40" s="5"/>
      <c r="H40" s="5"/>
      <c r="I40" s="6"/>
    </row>
    <row r="41" spans="1:9" ht="15" customHeight="1">
      <c r="A41" s="27">
        <v>3</v>
      </c>
      <c r="B41" s="33">
        <v>1</v>
      </c>
      <c r="C41" s="33">
        <v>1</v>
      </c>
      <c r="D41" s="33"/>
      <c r="E41" s="3" t="s">
        <v>50</v>
      </c>
      <c r="F41" s="2" t="s">
        <v>4</v>
      </c>
      <c r="G41" s="5">
        <v>103.74</v>
      </c>
      <c r="H41" s="40">
        <v>0</v>
      </c>
      <c r="I41" s="40">
        <f aca="true" t="shared" si="4" ref="I41:I50">G41*H41</f>
        <v>0</v>
      </c>
    </row>
    <row r="42" spans="1:9" ht="15" customHeight="1">
      <c r="A42" s="27">
        <v>3</v>
      </c>
      <c r="B42" s="33">
        <v>1</v>
      </c>
      <c r="C42" s="33">
        <v>2</v>
      </c>
      <c r="D42" s="33"/>
      <c r="E42" s="3" t="s">
        <v>49</v>
      </c>
      <c r="F42" s="2" t="s">
        <v>4</v>
      </c>
      <c r="G42" s="5">
        <v>96.47</v>
      </c>
      <c r="H42" s="40">
        <v>0</v>
      </c>
      <c r="I42" s="40">
        <f aca="true" t="shared" si="5" ref="I42">G42*H42</f>
        <v>0</v>
      </c>
    </row>
    <row r="43" spans="1:9" ht="15" customHeight="1">
      <c r="A43" s="27">
        <v>3</v>
      </c>
      <c r="B43" s="33">
        <v>1</v>
      </c>
      <c r="C43" s="33">
        <v>3</v>
      </c>
      <c r="D43" s="33"/>
      <c r="E43" s="3" t="s">
        <v>39</v>
      </c>
      <c r="F43" s="2" t="s">
        <v>4</v>
      </c>
      <c r="G43" s="5">
        <v>234.68</v>
      </c>
      <c r="H43" s="40">
        <v>0</v>
      </c>
      <c r="I43" s="40">
        <f t="shared" si="4"/>
        <v>0</v>
      </c>
    </row>
    <row r="44" spans="1:9" ht="15" customHeight="1">
      <c r="A44" s="27">
        <v>3</v>
      </c>
      <c r="B44" s="33">
        <v>1</v>
      </c>
      <c r="C44" s="33">
        <v>4</v>
      </c>
      <c r="D44" s="33"/>
      <c r="E44" s="3" t="s">
        <v>40</v>
      </c>
      <c r="F44" s="2" t="s">
        <v>4</v>
      </c>
      <c r="G44" s="5">
        <v>64.98</v>
      </c>
      <c r="H44" s="40">
        <v>0</v>
      </c>
      <c r="I44" s="40">
        <f t="shared" si="4"/>
        <v>0</v>
      </c>
    </row>
    <row r="45" spans="1:9" ht="15" customHeight="1">
      <c r="A45" s="27">
        <v>3</v>
      </c>
      <c r="B45" s="33">
        <v>1</v>
      </c>
      <c r="C45" s="33">
        <v>5</v>
      </c>
      <c r="D45" s="33"/>
      <c r="E45" s="3" t="s">
        <v>41</v>
      </c>
      <c r="F45" s="2" t="s">
        <v>42</v>
      </c>
      <c r="G45" s="5">
        <v>16</v>
      </c>
      <c r="H45" s="40">
        <v>0</v>
      </c>
      <c r="I45" s="40">
        <f t="shared" si="4"/>
        <v>0</v>
      </c>
    </row>
    <row r="46" spans="1:9" ht="15" customHeight="1">
      <c r="A46" s="27">
        <v>3</v>
      </c>
      <c r="B46" s="33">
        <v>1</v>
      </c>
      <c r="C46" s="33">
        <v>6</v>
      </c>
      <c r="D46" s="33"/>
      <c r="E46" s="3" t="s">
        <v>44</v>
      </c>
      <c r="F46" s="2" t="s">
        <v>42</v>
      </c>
      <c r="G46" s="5">
        <v>112</v>
      </c>
      <c r="H46" s="40">
        <v>0</v>
      </c>
      <c r="I46" s="40">
        <f t="shared" si="4"/>
        <v>0</v>
      </c>
    </row>
    <row r="47" spans="1:9" ht="15" customHeight="1">
      <c r="A47" s="27">
        <v>3</v>
      </c>
      <c r="B47" s="33">
        <v>1</v>
      </c>
      <c r="C47" s="33">
        <v>7</v>
      </c>
      <c r="D47" s="33"/>
      <c r="E47" s="3" t="s">
        <v>45</v>
      </c>
      <c r="F47" s="2" t="s">
        <v>42</v>
      </c>
      <c r="G47" s="5">
        <v>38</v>
      </c>
      <c r="H47" s="40">
        <v>0</v>
      </c>
      <c r="I47" s="40">
        <f t="shared" si="4"/>
        <v>0</v>
      </c>
    </row>
    <row r="48" spans="1:9" ht="15" customHeight="1">
      <c r="A48" s="28">
        <v>3</v>
      </c>
      <c r="B48" s="32">
        <v>2</v>
      </c>
      <c r="C48" s="32"/>
      <c r="D48" s="32"/>
      <c r="E48" s="29" t="s">
        <v>9</v>
      </c>
      <c r="F48" s="2" t="s">
        <v>4</v>
      </c>
      <c r="G48" s="5">
        <f>G41+G42+G43</f>
        <v>434.89</v>
      </c>
      <c r="H48" s="40">
        <v>0</v>
      </c>
      <c r="I48" s="40">
        <f t="shared" si="4"/>
        <v>0</v>
      </c>
    </row>
    <row r="49" spans="1:9" ht="15" customHeight="1">
      <c r="A49" s="28">
        <v>3</v>
      </c>
      <c r="B49" s="32">
        <v>3</v>
      </c>
      <c r="C49" s="32"/>
      <c r="D49" s="32"/>
      <c r="E49" s="29" t="s">
        <v>11</v>
      </c>
      <c r="F49" s="2" t="s">
        <v>4</v>
      </c>
      <c r="G49" s="5">
        <v>499.87</v>
      </c>
      <c r="H49" s="40">
        <v>0</v>
      </c>
      <c r="I49" s="40">
        <f t="shared" si="4"/>
        <v>0</v>
      </c>
    </row>
    <row r="50" spans="1:9" ht="15" customHeight="1" thickBot="1">
      <c r="A50" s="28">
        <v>3</v>
      </c>
      <c r="B50" s="34">
        <v>4</v>
      </c>
      <c r="C50" s="34"/>
      <c r="D50" s="34"/>
      <c r="E50" s="31" t="s">
        <v>10</v>
      </c>
      <c r="F50" s="7" t="s">
        <v>4</v>
      </c>
      <c r="G50" s="8">
        <v>499.87</v>
      </c>
      <c r="H50" s="40">
        <v>0</v>
      </c>
      <c r="I50" s="40">
        <f t="shared" si="4"/>
        <v>0</v>
      </c>
    </row>
    <row r="51" spans="1:9" ht="15" customHeight="1" thickBot="1">
      <c r="A51" s="87"/>
      <c r="B51" s="88"/>
      <c r="C51" s="88"/>
      <c r="D51" s="88"/>
      <c r="E51" s="88"/>
      <c r="F51" s="88"/>
      <c r="G51" s="88"/>
      <c r="H51" s="88"/>
      <c r="I51" s="89"/>
    </row>
    <row r="52" spans="1:9" ht="15" customHeight="1">
      <c r="A52" s="110">
        <v>4</v>
      </c>
      <c r="B52" s="85"/>
      <c r="C52" s="85"/>
      <c r="D52" s="86"/>
      <c r="E52" s="84" t="s">
        <v>54</v>
      </c>
      <c r="F52" s="85"/>
      <c r="G52" s="85"/>
      <c r="H52" s="86"/>
      <c r="I52" s="9">
        <f>SUM(I53:I63)</f>
        <v>0</v>
      </c>
    </row>
    <row r="53" spans="1:9" ht="15" customHeight="1">
      <c r="A53" s="28">
        <v>4</v>
      </c>
      <c r="B53" s="32">
        <v>1</v>
      </c>
      <c r="C53" s="32"/>
      <c r="D53" s="32"/>
      <c r="E53" s="29" t="s">
        <v>8</v>
      </c>
      <c r="F53" s="2"/>
      <c r="G53" s="5"/>
      <c r="H53" s="5"/>
      <c r="I53" s="6"/>
    </row>
    <row r="54" spans="1:9" ht="15" customHeight="1">
      <c r="A54" s="27">
        <v>4</v>
      </c>
      <c r="B54" s="33">
        <v>1</v>
      </c>
      <c r="C54" s="33">
        <v>1</v>
      </c>
      <c r="D54" s="33"/>
      <c r="E54" s="3" t="s">
        <v>50</v>
      </c>
      <c r="F54" s="2" t="s">
        <v>4</v>
      </c>
      <c r="G54" s="5">
        <v>103.74</v>
      </c>
      <c r="H54" s="40">
        <v>0</v>
      </c>
      <c r="I54" s="40">
        <f aca="true" t="shared" si="6" ref="I54:I63">G54*H54</f>
        <v>0</v>
      </c>
    </row>
    <row r="55" spans="1:9" ht="15" customHeight="1">
      <c r="A55" s="27">
        <v>4</v>
      </c>
      <c r="B55" s="33">
        <v>1</v>
      </c>
      <c r="C55" s="33">
        <v>2</v>
      </c>
      <c r="D55" s="33"/>
      <c r="E55" s="3" t="s">
        <v>49</v>
      </c>
      <c r="F55" s="2" t="s">
        <v>4</v>
      </c>
      <c r="G55" s="5">
        <v>96.47</v>
      </c>
      <c r="H55" s="40">
        <v>0</v>
      </c>
      <c r="I55" s="40">
        <f aca="true" t="shared" si="7" ref="I55">G55*H55</f>
        <v>0</v>
      </c>
    </row>
    <row r="56" spans="1:9" ht="15" customHeight="1">
      <c r="A56" s="27">
        <v>4</v>
      </c>
      <c r="B56" s="33">
        <v>1</v>
      </c>
      <c r="C56" s="33">
        <v>3</v>
      </c>
      <c r="D56" s="33"/>
      <c r="E56" s="3" t="s">
        <v>39</v>
      </c>
      <c r="F56" s="2" t="s">
        <v>4</v>
      </c>
      <c r="G56" s="5">
        <v>234.68</v>
      </c>
      <c r="H56" s="40">
        <v>0</v>
      </c>
      <c r="I56" s="40">
        <f t="shared" si="6"/>
        <v>0</v>
      </c>
    </row>
    <row r="57" spans="1:9" ht="15" customHeight="1">
      <c r="A57" s="27">
        <v>4</v>
      </c>
      <c r="B57" s="33">
        <v>1</v>
      </c>
      <c r="C57" s="33">
        <v>4</v>
      </c>
      <c r="D57" s="33"/>
      <c r="E57" s="3" t="s">
        <v>40</v>
      </c>
      <c r="F57" s="2" t="s">
        <v>4</v>
      </c>
      <c r="G57" s="5">
        <v>64.98</v>
      </c>
      <c r="H57" s="40">
        <v>0</v>
      </c>
      <c r="I57" s="40">
        <f t="shared" si="6"/>
        <v>0</v>
      </c>
    </row>
    <row r="58" spans="1:9" ht="15" customHeight="1">
      <c r="A58" s="27">
        <v>4</v>
      </c>
      <c r="B58" s="33">
        <v>1</v>
      </c>
      <c r="C58" s="33">
        <v>5</v>
      </c>
      <c r="D58" s="33"/>
      <c r="E58" s="3" t="s">
        <v>41</v>
      </c>
      <c r="F58" s="2" t="s">
        <v>42</v>
      </c>
      <c r="G58" s="5">
        <v>16</v>
      </c>
      <c r="H58" s="40">
        <v>0</v>
      </c>
      <c r="I58" s="40">
        <f t="shared" si="6"/>
        <v>0</v>
      </c>
    </row>
    <row r="59" spans="1:9" ht="15" customHeight="1">
      <c r="A59" s="27">
        <v>4</v>
      </c>
      <c r="B59" s="33">
        <v>1</v>
      </c>
      <c r="C59" s="33">
        <v>6</v>
      </c>
      <c r="D59" s="33"/>
      <c r="E59" s="3" t="s">
        <v>44</v>
      </c>
      <c r="F59" s="2" t="s">
        <v>42</v>
      </c>
      <c r="G59" s="5">
        <v>112</v>
      </c>
      <c r="H59" s="40">
        <v>0</v>
      </c>
      <c r="I59" s="40">
        <f t="shared" si="6"/>
        <v>0</v>
      </c>
    </row>
    <row r="60" spans="1:9" ht="15" customHeight="1">
      <c r="A60" s="27">
        <v>4</v>
      </c>
      <c r="B60" s="33">
        <v>1</v>
      </c>
      <c r="C60" s="33">
        <v>7</v>
      </c>
      <c r="D60" s="33"/>
      <c r="E60" s="3" t="s">
        <v>45</v>
      </c>
      <c r="F60" s="2" t="s">
        <v>42</v>
      </c>
      <c r="G60" s="5">
        <v>38</v>
      </c>
      <c r="H60" s="40">
        <v>0</v>
      </c>
      <c r="I60" s="40">
        <f t="shared" si="6"/>
        <v>0</v>
      </c>
    </row>
    <row r="61" spans="1:9" ht="15" customHeight="1">
      <c r="A61" s="28">
        <v>4</v>
      </c>
      <c r="B61" s="32">
        <v>2</v>
      </c>
      <c r="C61" s="32"/>
      <c r="D61" s="32"/>
      <c r="E61" s="29" t="s">
        <v>9</v>
      </c>
      <c r="F61" s="2" t="s">
        <v>4</v>
      </c>
      <c r="G61" s="5">
        <f>G54+G55+G56</f>
        <v>434.89</v>
      </c>
      <c r="H61" s="40">
        <v>0</v>
      </c>
      <c r="I61" s="40">
        <f t="shared" si="6"/>
        <v>0</v>
      </c>
    </row>
    <row r="62" spans="1:9" ht="15" customHeight="1">
      <c r="A62" s="28">
        <v>4</v>
      </c>
      <c r="B62" s="32">
        <v>3</v>
      </c>
      <c r="C62" s="32"/>
      <c r="D62" s="32"/>
      <c r="E62" s="29" t="s">
        <v>11</v>
      </c>
      <c r="F62" s="2" t="s">
        <v>4</v>
      </c>
      <c r="G62" s="5">
        <v>499.87</v>
      </c>
      <c r="H62" s="40">
        <v>0</v>
      </c>
      <c r="I62" s="40">
        <f t="shared" si="6"/>
        <v>0</v>
      </c>
    </row>
    <row r="63" spans="1:9" ht="15" customHeight="1" thickBot="1">
      <c r="A63" s="28">
        <v>4</v>
      </c>
      <c r="B63" s="34">
        <v>4</v>
      </c>
      <c r="C63" s="34"/>
      <c r="D63" s="34"/>
      <c r="E63" s="31" t="s">
        <v>10</v>
      </c>
      <c r="F63" s="7" t="s">
        <v>4</v>
      </c>
      <c r="G63" s="8">
        <v>499.87</v>
      </c>
      <c r="H63" s="40">
        <v>0</v>
      </c>
      <c r="I63" s="40">
        <f t="shared" si="6"/>
        <v>0</v>
      </c>
    </row>
    <row r="64" spans="1:9" ht="15" customHeight="1" thickBot="1">
      <c r="A64" s="87"/>
      <c r="B64" s="88"/>
      <c r="C64" s="88"/>
      <c r="D64" s="88"/>
      <c r="E64" s="88"/>
      <c r="F64" s="88"/>
      <c r="G64" s="88"/>
      <c r="H64" s="88"/>
      <c r="I64" s="89"/>
    </row>
    <row r="65" spans="1:9" ht="15" customHeight="1">
      <c r="A65" s="110">
        <v>5</v>
      </c>
      <c r="B65" s="85"/>
      <c r="C65" s="85"/>
      <c r="D65" s="86"/>
      <c r="E65" s="84" t="s">
        <v>55</v>
      </c>
      <c r="F65" s="85"/>
      <c r="G65" s="85"/>
      <c r="H65" s="86"/>
      <c r="I65" s="9">
        <f>SUM(I66:I76)</f>
        <v>0</v>
      </c>
    </row>
    <row r="66" spans="1:9" ht="15" customHeight="1">
      <c r="A66" s="28">
        <v>5</v>
      </c>
      <c r="B66" s="32">
        <v>1</v>
      </c>
      <c r="C66" s="32"/>
      <c r="D66" s="32"/>
      <c r="E66" s="29" t="s">
        <v>8</v>
      </c>
      <c r="F66" s="2"/>
      <c r="G66" s="5"/>
      <c r="H66" s="5"/>
      <c r="I66" s="6"/>
    </row>
    <row r="67" spans="1:9" ht="15" customHeight="1">
      <c r="A67" s="27">
        <v>5</v>
      </c>
      <c r="B67" s="33">
        <v>1</v>
      </c>
      <c r="C67" s="33">
        <v>1</v>
      </c>
      <c r="D67" s="33"/>
      <c r="E67" s="3" t="s">
        <v>50</v>
      </c>
      <c r="F67" s="2" t="s">
        <v>4</v>
      </c>
      <c r="G67" s="5">
        <v>113.85</v>
      </c>
      <c r="H67" s="40">
        <v>0</v>
      </c>
      <c r="I67" s="40">
        <f aca="true" t="shared" si="8" ref="I67:I76">G67*H67</f>
        <v>0</v>
      </c>
    </row>
    <row r="68" spans="1:9" ht="15" customHeight="1">
      <c r="A68" s="27">
        <v>5</v>
      </c>
      <c r="B68" s="33">
        <v>1</v>
      </c>
      <c r="C68" s="33">
        <v>2</v>
      </c>
      <c r="D68" s="33"/>
      <c r="E68" s="3" t="s">
        <v>49</v>
      </c>
      <c r="F68" s="2" t="s">
        <v>4</v>
      </c>
      <c r="G68" s="5">
        <v>96.47</v>
      </c>
      <c r="H68" s="40">
        <v>0</v>
      </c>
      <c r="I68" s="40">
        <f aca="true" t="shared" si="9" ref="I68">G68*H68</f>
        <v>0</v>
      </c>
    </row>
    <row r="69" spans="1:9" ht="15" customHeight="1">
      <c r="A69" s="27">
        <v>5</v>
      </c>
      <c r="B69" s="33">
        <v>1</v>
      </c>
      <c r="C69" s="33">
        <v>3</v>
      </c>
      <c r="D69" s="33"/>
      <c r="E69" s="3" t="s">
        <v>39</v>
      </c>
      <c r="F69" s="2" t="s">
        <v>4</v>
      </c>
      <c r="G69" s="5">
        <v>234.68</v>
      </c>
      <c r="H69" s="40">
        <v>0</v>
      </c>
      <c r="I69" s="40">
        <f t="shared" si="8"/>
        <v>0</v>
      </c>
    </row>
    <row r="70" spans="1:9" ht="15" customHeight="1">
      <c r="A70" s="27">
        <v>5</v>
      </c>
      <c r="B70" s="33">
        <v>1</v>
      </c>
      <c r="C70" s="33">
        <v>4</v>
      </c>
      <c r="D70" s="33"/>
      <c r="E70" s="3" t="s">
        <v>40</v>
      </c>
      <c r="F70" s="2" t="s">
        <v>4</v>
      </c>
      <c r="G70" s="5">
        <v>64.98</v>
      </c>
      <c r="H70" s="40">
        <v>0</v>
      </c>
      <c r="I70" s="40">
        <f t="shared" si="8"/>
        <v>0</v>
      </c>
    </row>
    <row r="71" spans="1:9" ht="15" customHeight="1">
      <c r="A71" s="27">
        <v>5</v>
      </c>
      <c r="B71" s="33">
        <v>1</v>
      </c>
      <c r="C71" s="33">
        <v>5</v>
      </c>
      <c r="D71" s="33"/>
      <c r="E71" s="3" t="s">
        <v>41</v>
      </c>
      <c r="F71" s="2" t="s">
        <v>42</v>
      </c>
      <c r="G71" s="5">
        <v>16</v>
      </c>
      <c r="H71" s="40">
        <v>0</v>
      </c>
      <c r="I71" s="40">
        <f t="shared" si="8"/>
        <v>0</v>
      </c>
    </row>
    <row r="72" spans="1:9" ht="15" customHeight="1">
      <c r="A72" s="27">
        <v>5</v>
      </c>
      <c r="B72" s="33">
        <v>1</v>
      </c>
      <c r="C72" s="33">
        <v>6</v>
      </c>
      <c r="D72" s="33"/>
      <c r="E72" s="3" t="s">
        <v>44</v>
      </c>
      <c r="F72" s="2" t="s">
        <v>42</v>
      </c>
      <c r="G72" s="5">
        <v>112</v>
      </c>
      <c r="H72" s="40">
        <v>0</v>
      </c>
      <c r="I72" s="40">
        <f t="shared" si="8"/>
        <v>0</v>
      </c>
    </row>
    <row r="73" spans="1:9" ht="15" customHeight="1">
      <c r="A73" s="27">
        <v>5</v>
      </c>
      <c r="B73" s="33">
        <v>1</v>
      </c>
      <c r="C73" s="33">
        <v>7</v>
      </c>
      <c r="D73" s="33"/>
      <c r="E73" s="3" t="s">
        <v>45</v>
      </c>
      <c r="F73" s="2" t="s">
        <v>42</v>
      </c>
      <c r="G73" s="5">
        <v>38</v>
      </c>
      <c r="H73" s="40">
        <v>0</v>
      </c>
      <c r="I73" s="40">
        <f t="shared" si="8"/>
        <v>0</v>
      </c>
    </row>
    <row r="74" spans="1:9" ht="15" customHeight="1">
      <c r="A74" s="28">
        <v>5</v>
      </c>
      <c r="B74" s="32">
        <v>2</v>
      </c>
      <c r="C74" s="32"/>
      <c r="D74" s="32"/>
      <c r="E74" s="29" t="s">
        <v>9</v>
      </c>
      <c r="F74" s="2" t="s">
        <v>4</v>
      </c>
      <c r="G74" s="5">
        <f>G67+G68+G69</f>
        <v>445</v>
      </c>
      <c r="H74" s="40">
        <v>0</v>
      </c>
      <c r="I74" s="40">
        <f t="shared" si="8"/>
        <v>0</v>
      </c>
    </row>
    <row r="75" spans="1:9" ht="15" customHeight="1">
      <c r="A75" s="28">
        <v>5</v>
      </c>
      <c r="B75" s="32">
        <v>3</v>
      </c>
      <c r="C75" s="32"/>
      <c r="D75" s="32"/>
      <c r="E75" s="29" t="s">
        <v>11</v>
      </c>
      <c r="F75" s="2" t="s">
        <v>4</v>
      </c>
      <c r="G75" s="5">
        <v>509.97</v>
      </c>
      <c r="H75" s="40">
        <v>0</v>
      </c>
      <c r="I75" s="40">
        <f t="shared" si="8"/>
        <v>0</v>
      </c>
    </row>
    <row r="76" spans="1:9" ht="15" customHeight="1" thickBot="1">
      <c r="A76" s="28">
        <v>5</v>
      </c>
      <c r="B76" s="34">
        <v>4</v>
      </c>
      <c r="C76" s="34"/>
      <c r="D76" s="34"/>
      <c r="E76" s="31" t="s">
        <v>10</v>
      </c>
      <c r="F76" s="7" t="s">
        <v>4</v>
      </c>
      <c r="G76" s="8">
        <v>509.97</v>
      </c>
      <c r="H76" s="40">
        <v>0</v>
      </c>
      <c r="I76" s="40">
        <f t="shared" si="8"/>
        <v>0</v>
      </c>
    </row>
    <row r="77" spans="1:9" ht="15" customHeight="1" thickBot="1">
      <c r="A77" s="87"/>
      <c r="B77" s="88"/>
      <c r="C77" s="88"/>
      <c r="D77" s="88"/>
      <c r="E77" s="88"/>
      <c r="F77" s="88"/>
      <c r="G77" s="88"/>
      <c r="H77" s="88"/>
      <c r="I77" s="89"/>
    </row>
    <row r="78" spans="1:9" ht="15" customHeight="1">
      <c r="A78" s="110">
        <v>6</v>
      </c>
      <c r="B78" s="85"/>
      <c r="C78" s="85"/>
      <c r="D78" s="86"/>
      <c r="E78" s="84" t="s">
        <v>56</v>
      </c>
      <c r="F78" s="85"/>
      <c r="G78" s="85"/>
      <c r="H78" s="86"/>
      <c r="I78" s="9">
        <f>SUM(I79:I87)</f>
        <v>0</v>
      </c>
    </row>
    <row r="79" spans="1:9" ht="15" customHeight="1">
      <c r="A79" s="28">
        <v>6</v>
      </c>
      <c r="B79" s="32">
        <v>1</v>
      </c>
      <c r="C79" s="32"/>
      <c r="D79" s="32"/>
      <c r="E79" s="29" t="s">
        <v>8</v>
      </c>
      <c r="F79" s="2"/>
      <c r="G79" s="5"/>
      <c r="H79" s="5"/>
      <c r="I79" s="6"/>
    </row>
    <row r="80" spans="1:9" ht="15" customHeight="1">
      <c r="A80" s="27">
        <v>6</v>
      </c>
      <c r="B80" s="33">
        <v>1</v>
      </c>
      <c r="C80" s="33">
        <v>1</v>
      </c>
      <c r="D80" s="33"/>
      <c r="E80" s="3" t="s">
        <v>50</v>
      </c>
      <c r="F80" s="2" t="s">
        <v>4</v>
      </c>
      <c r="G80" s="5">
        <v>454.73</v>
      </c>
      <c r="H80" s="40">
        <v>0</v>
      </c>
      <c r="I80" s="40">
        <f aca="true" t="shared" si="10" ref="I80:I87">G80*H80</f>
        <v>0</v>
      </c>
    </row>
    <row r="81" spans="1:9" ht="15" customHeight="1">
      <c r="A81" s="27">
        <v>6</v>
      </c>
      <c r="B81" s="33">
        <v>1</v>
      </c>
      <c r="C81" s="33">
        <v>2</v>
      </c>
      <c r="D81" s="33"/>
      <c r="E81" s="3" t="s">
        <v>39</v>
      </c>
      <c r="F81" s="2" t="s">
        <v>4</v>
      </c>
      <c r="G81" s="5">
        <v>82.8</v>
      </c>
      <c r="H81" s="40">
        <v>0</v>
      </c>
      <c r="I81" s="40">
        <f t="shared" si="10"/>
        <v>0</v>
      </c>
    </row>
    <row r="82" spans="1:9" ht="15" customHeight="1">
      <c r="A82" s="27">
        <v>6</v>
      </c>
      <c r="B82" s="33">
        <v>1</v>
      </c>
      <c r="C82" s="33">
        <v>3</v>
      </c>
      <c r="D82" s="33"/>
      <c r="E82" s="3" t="s">
        <v>40</v>
      </c>
      <c r="F82" s="2" t="s">
        <v>4</v>
      </c>
      <c r="G82" s="5">
        <v>494.9</v>
      </c>
      <c r="H82" s="40">
        <v>0</v>
      </c>
      <c r="I82" s="40">
        <f t="shared" si="10"/>
        <v>0</v>
      </c>
    </row>
    <row r="83" spans="1:9" ht="15" customHeight="1">
      <c r="A83" s="27">
        <v>6</v>
      </c>
      <c r="B83" s="33">
        <v>1</v>
      </c>
      <c r="C83" s="33">
        <v>4</v>
      </c>
      <c r="D83" s="33"/>
      <c r="E83" s="3" t="s">
        <v>41</v>
      </c>
      <c r="F83" s="2" t="s">
        <v>42</v>
      </c>
      <c r="G83" s="5">
        <v>104</v>
      </c>
      <c r="H83" s="40">
        <v>0</v>
      </c>
      <c r="I83" s="40">
        <f t="shared" si="10"/>
        <v>0</v>
      </c>
    </row>
    <row r="84" spans="1:9" ht="15" customHeight="1">
      <c r="A84" s="27">
        <v>6</v>
      </c>
      <c r="B84" s="33">
        <v>1</v>
      </c>
      <c r="C84" s="33">
        <v>5</v>
      </c>
      <c r="D84" s="33"/>
      <c r="E84" s="3" t="s">
        <v>44</v>
      </c>
      <c r="F84" s="2" t="s">
        <v>42</v>
      </c>
      <c r="G84" s="5">
        <v>80</v>
      </c>
      <c r="H84" s="40">
        <v>0</v>
      </c>
      <c r="I84" s="40">
        <f t="shared" si="10"/>
        <v>0</v>
      </c>
    </row>
    <row r="85" spans="1:9" ht="15" customHeight="1">
      <c r="A85" s="28">
        <v>6</v>
      </c>
      <c r="B85" s="32">
        <v>2</v>
      </c>
      <c r="C85" s="32"/>
      <c r="D85" s="32"/>
      <c r="E85" s="29" t="s">
        <v>9</v>
      </c>
      <c r="F85" s="2" t="s">
        <v>4</v>
      </c>
      <c r="G85" s="5">
        <f>G80+G81</f>
        <v>537.53</v>
      </c>
      <c r="H85" s="40">
        <v>0</v>
      </c>
      <c r="I85" s="40">
        <f t="shared" si="10"/>
        <v>0</v>
      </c>
    </row>
    <row r="86" spans="1:9" ht="15" customHeight="1">
      <c r="A86" s="28">
        <v>6</v>
      </c>
      <c r="B86" s="32">
        <v>3</v>
      </c>
      <c r="C86" s="32"/>
      <c r="D86" s="32"/>
      <c r="E86" s="29" t="s">
        <v>11</v>
      </c>
      <c r="F86" s="2" t="s">
        <v>4</v>
      </c>
      <c r="G86" s="5">
        <v>1032.43</v>
      </c>
      <c r="H86" s="40">
        <v>0</v>
      </c>
      <c r="I86" s="40">
        <f t="shared" si="10"/>
        <v>0</v>
      </c>
    </row>
    <row r="87" spans="1:9" ht="15" customHeight="1" thickBot="1">
      <c r="A87" s="28">
        <v>6</v>
      </c>
      <c r="B87" s="34">
        <v>4</v>
      </c>
      <c r="C87" s="34"/>
      <c r="D87" s="34"/>
      <c r="E87" s="31" t="s">
        <v>10</v>
      </c>
      <c r="F87" s="7" t="s">
        <v>4</v>
      </c>
      <c r="G87" s="8">
        <v>1032.43</v>
      </c>
      <c r="H87" s="40">
        <v>0</v>
      </c>
      <c r="I87" s="40">
        <f t="shared" si="10"/>
        <v>0</v>
      </c>
    </row>
    <row r="88" spans="1:9" ht="15" customHeight="1" thickBot="1">
      <c r="A88" s="87"/>
      <c r="B88" s="88"/>
      <c r="C88" s="88"/>
      <c r="D88" s="88"/>
      <c r="E88" s="88"/>
      <c r="F88" s="88"/>
      <c r="G88" s="88"/>
      <c r="H88" s="88"/>
      <c r="I88" s="89"/>
    </row>
    <row r="89" spans="1:9" ht="15" customHeight="1">
      <c r="A89" s="110">
        <v>7</v>
      </c>
      <c r="B89" s="85"/>
      <c r="C89" s="85"/>
      <c r="D89" s="86"/>
      <c r="E89" s="84" t="s">
        <v>57</v>
      </c>
      <c r="F89" s="85"/>
      <c r="G89" s="85"/>
      <c r="H89" s="86"/>
      <c r="I89" s="9">
        <f>SUM(I90:I97)</f>
        <v>0</v>
      </c>
    </row>
    <row r="90" spans="1:9" ht="15" customHeight="1">
      <c r="A90" s="28">
        <v>7</v>
      </c>
      <c r="B90" s="32">
        <v>1</v>
      </c>
      <c r="C90" s="32"/>
      <c r="D90" s="32"/>
      <c r="E90" s="29" t="s">
        <v>8</v>
      </c>
      <c r="F90" s="2"/>
      <c r="G90" s="5"/>
      <c r="H90" s="5"/>
      <c r="I90" s="6"/>
    </row>
    <row r="91" spans="1:9" ht="15" customHeight="1">
      <c r="A91" s="27">
        <v>7</v>
      </c>
      <c r="B91" s="33">
        <v>1</v>
      </c>
      <c r="C91" s="33">
        <v>1</v>
      </c>
      <c r="D91" s="33"/>
      <c r="E91" s="3" t="s">
        <v>49</v>
      </c>
      <c r="F91" s="2" t="s">
        <v>4</v>
      </c>
      <c r="G91" s="5">
        <v>125.46</v>
      </c>
      <c r="H91" s="40">
        <v>0</v>
      </c>
      <c r="I91" s="40">
        <f aca="true" t="shared" si="11" ref="I91:I97">G91*H91</f>
        <v>0</v>
      </c>
    </row>
    <row r="92" spans="1:9" ht="15" customHeight="1">
      <c r="A92" s="27">
        <v>7</v>
      </c>
      <c r="B92" s="33">
        <v>1</v>
      </c>
      <c r="C92" s="33">
        <v>2</v>
      </c>
      <c r="D92" s="33"/>
      <c r="E92" s="3" t="s">
        <v>39</v>
      </c>
      <c r="F92" s="2" t="s">
        <v>4</v>
      </c>
      <c r="G92" s="5">
        <v>120.27</v>
      </c>
      <c r="H92" s="40">
        <v>0</v>
      </c>
      <c r="I92" s="40">
        <f t="shared" si="11"/>
        <v>0</v>
      </c>
    </row>
    <row r="93" spans="1:9" ht="15" customHeight="1">
      <c r="A93" s="27">
        <v>7</v>
      </c>
      <c r="B93" s="33">
        <v>1</v>
      </c>
      <c r="C93" s="33">
        <v>3</v>
      </c>
      <c r="D93" s="33"/>
      <c r="E93" s="3" t="s">
        <v>44</v>
      </c>
      <c r="F93" s="2" t="s">
        <v>42</v>
      </c>
      <c r="G93" s="5">
        <v>80</v>
      </c>
      <c r="H93" s="40">
        <v>0</v>
      </c>
      <c r="I93" s="40">
        <f t="shared" si="11"/>
        <v>0</v>
      </c>
    </row>
    <row r="94" spans="1:9" ht="15" customHeight="1">
      <c r="A94" s="27">
        <v>7</v>
      </c>
      <c r="B94" s="33">
        <v>1</v>
      </c>
      <c r="C94" s="33">
        <v>4</v>
      </c>
      <c r="D94" s="33"/>
      <c r="E94" s="3" t="s">
        <v>45</v>
      </c>
      <c r="F94" s="2" t="s">
        <v>42</v>
      </c>
      <c r="G94" s="5">
        <v>46</v>
      </c>
      <c r="H94" s="40">
        <v>0</v>
      </c>
      <c r="I94" s="40">
        <f t="shared" si="11"/>
        <v>0</v>
      </c>
    </row>
    <row r="95" spans="1:9" ht="15" customHeight="1">
      <c r="A95" s="28">
        <v>7</v>
      </c>
      <c r="B95" s="32">
        <v>2</v>
      </c>
      <c r="C95" s="32"/>
      <c r="D95" s="32"/>
      <c r="E95" s="29" t="s">
        <v>9</v>
      </c>
      <c r="F95" s="2" t="s">
        <v>4</v>
      </c>
      <c r="G95" s="5">
        <f>G91+G92</f>
        <v>245.73</v>
      </c>
      <c r="H95" s="40">
        <v>0</v>
      </c>
      <c r="I95" s="40">
        <f t="shared" si="11"/>
        <v>0</v>
      </c>
    </row>
    <row r="96" spans="1:9" ht="15" customHeight="1">
      <c r="A96" s="28">
        <v>7</v>
      </c>
      <c r="B96" s="32">
        <v>3</v>
      </c>
      <c r="C96" s="32"/>
      <c r="D96" s="32"/>
      <c r="E96" s="29" t="s">
        <v>11</v>
      </c>
      <c r="F96" s="2" t="s">
        <v>4</v>
      </c>
      <c r="G96" s="5">
        <v>245.73</v>
      </c>
      <c r="H96" s="40">
        <v>0</v>
      </c>
      <c r="I96" s="40">
        <f t="shared" si="11"/>
        <v>0</v>
      </c>
    </row>
    <row r="97" spans="1:9" ht="15" customHeight="1" thickBot="1">
      <c r="A97" s="28">
        <v>7</v>
      </c>
      <c r="B97" s="34">
        <v>4</v>
      </c>
      <c r="C97" s="34"/>
      <c r="D97" s="34"/>
      <c r="E97" s="31" t="s">
        <v>10</v>
      </c>
      <c r="F97" s="7" t="s">
        <v>4</v>
      </c>
      <c r="G97" s="8">
        <v>245.73</v>
      </c>
      <c r="H97" s="40">
        <v>0</v>
      </c>
      <c r="I97" s="40">
        <f t="shared" si="11"/>
        <v>0</v>
      </c>
    </row>
    <row r="98" spans="1:9" ht="15" customHeight="1" thickBot="1">
      <c r="A98" s="87"/>
      <c r="B98" s="88"/>
      <c r="C98" s="88"/>
      <c r="D98" s="88"/>
      <c r="E98" s="88"/>
      <c r="F98" s="88"/>
      <c r="G98" s="88"/>
      <c r="H98" s="88"/>
      <c r="I98" s="89"/>
    </row>
    <row r="99" spans="1:9" ht="15" customHeight="1" thickBot="1">
      <c r="A99" s="93">
        <v>8</v>
      </c>
      <c r="B99" s="94"/>
      <c r="C99" s="94"/>
      <c r="D99" s="95"/>
      <c r="E99" s="17" t="s">
        <v>70</v>
      </c>
      <c r="F99" s="41" t="s">
        <v>71</v>
      </c>
      <c r="G99" s="42">
        <v>1</v>
      </c>
      <c r="H99" s="40">
        <v>0</v>
      </c>
      <c r="I99" s="18">
        <f>G99*H99</f>
        <v>0</v>
      </c>
    </row>
    <row r="100" spans="1:9" ht="15" customHeight="1" thickBot="1">
      <c r="A100" s="87"/>
      <c r="B100" s="88"/>
      <c r="C100" s="88"/>
      <c r="D100" s="88"/>
      <c r="E100" s="88"/>
      <c r="F100" s="88"/>
      <c r="G100" s="88"/>
      <c r="H100" s="88"/>
      <c r="I100" s="89"/>
    </row>
    <row r="101" spans="1:9" ht="30" customHeight="1" thickBot="1">
      <c r="A101" s="93">
        <v>9</v>
      </c>
      <c r="B101" s="94"/>
      <c r="C101" s="94"/>
      <c r="D101" s="95"/>
      <c r="E101" s="39" t="s">
        <v>69</v>
      </c>
      <c r="F101" s="41" t="s">
        <v>71</v>
      </c>
      <c r="G101" s="42">
        <v>1</v>
      </c>
      <c r="H101" s="40">
        <v>0</v>
      </c>
      <c r="I101" s="18">
        <f>G101*H101</f>
        <v>0</v>
      </c>
    </row>
    <row r="102" spans="1:9" ht="15" customHeight="1" thickBot="1">
      <c r="A102" s="87"/>
      <c r="B102" s="88"/>
      <c r="C102" s="88"/>
      <c r="D102" s="88"/>
      <c r="E102" s="88"/>
      <c r="F102" s="88"/>
      <c r="G102" s="88"/>
      <c r="H102" s="88"/>
      <c r="I102" s="89"/>
    </row>
    <row r="103" spans="1:9" ht="30" customHeight="1" thickBot="1">
      <c r="A103" s="93">
        <v>10</v>
      </c>
      <c r="B103" s="94"/>
      <c r="C103" s="94"/>
      <c r="D103" s="95"/>
      <c r="E103" s="39" t="s">
        <v>68</v>
      </c>
      <c r="F103" s="41" t="s">
        <v>4</v>
      </c>
      <c r="G103" s="42">
        <f>G107</f>
        <v>3918.0000000000005</v>
      </c>
      <c r="H103" s="40">
        <v>0</v>
      </c>
      <c r="I103" s="18">
        <f>G103*H103</f>
        <v>0</v>
      </c>
    </row>
    <row r="104" spans="1:9" ht="15" customHeight="1" thickBot="1">
      <c r="A104" s="87"/>
      <c r="B104" s="88"/>
      <c r="C104" s="88"/>
      <c r="D104" s="88"/>
      <c r="E104" s="88"/>
      <c r="F104" s="88"/>
      <c r="G104" s="88"/>
      <c r="H104" s="88"/>
      <c r="I104" s="89"/>
    </row>
    <row r="105" spans="1:9" ht="15" customHeight="1" thickBot="1">
      <c r="A105" s="93">
        <v>11</v>
      </c>
      <c r="B105" s="94"/>
      <c r="C105" s="94"/>
      <c r="D105" s="95"/>
      <c r="E105" s="17" t="s">
        <v>24</v>
      </c>
      <c r="F105" s="41" t="s">
        <v>4</v>
      </c>
      <c r="G105" s="42">
        <f>G22+G35+G48+G61+G74+G85+G95</f>
        <v>2855.35</v>
      </c>
      <c r="H105" s="40">
        <v>0</v>
      </c>
      <c r="I105" s="18">
        <f>G105*H105</f>
        <v>0</v>
      </c>
    </row>
    <row r="106" spans="1:9" ht="15" customHeight="1" thickBot="1">
      <c r="A106" s="87"/>
      <c r="B106" s="88"/>
      <c r="C106" s="88"/>
      <c r="D106" s="88"/>
      <c r="E106" s="88"/>
      <c r="F106" s="88"/>
      <c r="G106" s="88"/>
      <c r="H106" s="88"/>
      <c r="I106" s="89"/>
    </row>
    <row r="107" spans="1:9" ht="15" customHeight="1" thickBot="1">
      <c r="A107" s="93">
        <v>12</v>
      </c>
      <c r="B107" s="94"/>
      <c r="C107" s="94"/>
      <c r="D107" s="95"/>
      <c r="E107" s="17" t="s">
        <v>25</v>
      </c>
      <c r="F107" s="41" t="s">
        <v>4</v>
      </c>
      <c r="G107" s="42">
        <f>G24+G37+G50+G63+G76+G87+G97</f>
        <v>3918.0000000000005</v>
      </c>
      <c r="H107" s="40">
        <v>0</v>
      </c>
      <c r="I107" s="18">
        <f>G107*H107</f>
        <v>0</v>
      </c>
    </row>
    <row r="108" spans="1:9" ht="15" customHeight="1" thickBot="1">
      <c r="A108" s="87"/>
      <c r="B108" s="88"/>
      <c r="C108" s="88"/>
      <c r="D108" s="88"/>
      <c r="E108" s="88"/>
      <c r="F108" s="88"/>
      <c r="G108" s="88"/>
      <c r="H108" s="88"/>
      <c r="I108" s="89"/>
    </row>
    <row r="109" spans="1:9" ht="15" customHeight="1" thickBot="1">
      <c r="A109" s="93">
        <v>13</v>
      </c>
      <c r="B109" s="94"/>
      <c r="C109" s="94"/>
      <c r="D109" s="95"/>
      <c r="E109" s="17" t="s">
        <v>26</v>
      </c>
      <c r="F109" s="41" t="s">
        <v>71</v>
      </c>
      <c r="G109" s="42">
        <v>1</v>
      </c>
      <c r="H109" s="40">
        <v>0</v>
      </c>
      <c r="I109" s="18">
        <f>G109*H109</f>
        <v>0</v>
      </c>
    </row>
    <row r="110" spans="1:9" ht="15" customHeight="1" thickBot="1">
      <c r="A110" s="87"/>
      <c r="B110" s="88"/>
      <c r="C110" s="88"/>
      <c r="D110" s="88"/>
      <c r="E110" s="88"/>
      <c r="F110" s="88"/>
      <c r="G110" s="88"/>
      <c r="H110" s="88"/>
      <c r="I110" s="89"/>
    </row>
    <row r="111" spans="1:9" ht="15" customHeight="1" thickBot="1">
      <c r="A111" s="93">
        <v>14</v>
      </c>
      <c r="B111" s="94"/>
      <c r="C111" s="94"/>
      <c r="D111" s="95"/>
      <c r="E111" s="17" t="s">
        <v>27</v>
      </c>
      <c r="F111" s="41" t="s">
        <v>71</v>
      </c>
      <c r="G111" s="42">
        <v>1</v>
      </c>
      <c r="H111" s="40">
        <v>0</v>
      </c>
      <c r="I111" s="18">
        <f>G111*H111</f>
        <v>0</v>
      </c>
    </row>
  </sheetData>
  <mergeCells count="53">
    <mergeCell ref="A111:D111"/>
    <mergeCell ref="E9:E10"/>
    <mergeCell ref="H7:I7"/>
    <mergeCell ref="A9:D10"/>
    <mergeCell ref="G5:G6"/>
    <mergeCell ref="H5:I6"/>
    <mergeCell ref="A110:I110"/>
    <mergeCell ref="A64:I64"/>
    <mergeCell ref="A51:I51"/>
    <mergeCell ref="A52:D52"/>
    <mergeCell ref="A65:D65"/>
    <mergeCell ref="A78:D78"/>
    <mergeCell ref="A89:D89"/>
    <mergeCell ref="A99:D99"/>
    <mergeCell ref="A109:D109"/>
    <mergeCell ref="A108:I108"/>
    <mergeCell ref="A1:I2"/>
    <mergeCell ref="A12:H12"/>
    <mergeCell ref="A106:I106"/>
    <mergeCell ref="A104:I104"/>
    <mergeCell ref="A98:I98"/>
    <mergeCell ref="A100:I100"/>
    <mergeCell ref="A38:I38"/>
    <mergeCell ref="E7:F7"/>
    <mergeCell ref="A8:I8"/>
    <mergeCell ref="E3:F4"/>
    <mergeCell ref="E5:F6"/>
    <mergeCell ref="G3:G4"/>
    <mergeCell ref="H3:I4"/>
    <mergeCell ref="F9:F10"/>
    <mergeCell ref="A88:I88"/>
    <mergeCell ref="A102:I102"/>
    <mergeCell ref="A105:D105"/>
    <mergeCell ref="A107:D107"/>
    <mergeCell ref="A77:I77"/>
    <mergeCell ref="A3:D4"/>
    <mergeCell ref="A5:D6"/>
    <mergeCell ref="A7:D7"/>
    <mergeCell ref="A25:I25"/>
    <mergeCell ref="A13:I13"/>
    <mergeCell ref="A11:I11"/>
    <mergeCell ref="A14:D14"/>
    <mergeCell ref="A26:D26"/>
    <mergeCell ref="A39:D39"/>
    <mergeCell ref="A101:D101"/>
    <mergeCell ref="A103:D103"/>
    <mergeCell ref="E14:H14"/>
    <mergeCell ref="E26:H26"/>
    <mergeCell ref="E39:H39"/>
    <mergeCell ref="E52:H52"/>
    <mergeCell ref="E65:H65"/>
    <mergeCell ref="E78:H78"/>
    <mergeCell ref="E89:H89"/>
  </mergeCells>
  <printOptions/>
  <pageMargins left="1.0236220472440944" right="1.0236220472440944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Kopta</dc:creator>
  <cp:keywords/>
  <dc:description/>
  <cp:lastModifiedBy>Berzinsky Miroslav</cp:lastModifiedBy>
  <cp:lastPrinted>2017-12-05T12:01:58Z</cp:lastPrinted>
  <dcterms:created xsi:type="dcterms:W3CDTF">2017-11-24T13:12:02Z</dcterms:created>
  <dcterms:modified xsi:type="dcterms:W3CDTF">2019-11-22T11:02:13Z</dcterms:modified>
  <cp:category/>
  <cp:version/>
  <cp:contentType/>
  <cp:contentStatus/>
</cp:coreProperties>
</file>