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Data\Dotace\Dokumentace_Akce_PLa\119170023+219130010_VD Jahodnice, obnova vodního díla\VZ realizace_2020\Dotazy VŘ\"/>
    </mc:Choice>
  </mc:AlternateContent>
  <bookViews>
    <workbookView xWindow="630" yWindow="630" windowWidth="19815" windowHeight="11445" activeTab="1"/>
  </bookViews>
  <sheets>
    <sheet name="Rekapitulace stavby" sheetId="1" r:id="rId1"/>
    <sheet name="SO 01 - Odstranění nánosů" sheetId="2" r:id="rId2"/>
    <sheet name="VON - Vedlejší a ostatní ..." sheetId="3" r:id="rId3"/>
    <sheet name="Pokyny pro vyplnění" sheetId="4" r:id="rId4"/>
  </sheets>
  <definedNames>
    <definedName name="_xlnm._FilterDatabase" localSheetId="1" hidden="1">'SO 01 - Odstranění nánosů'!$C$77:$K$112</definedName>
    <definedName name="_xlnm._FilterDatabase" localSheetId="2" hidden="1">'VON - Vedlejší a ostatní ...'!$C$80:$K$124</definedName>
    <definedName name="_xlnm.Print_Titles" localSheetId="0">'Rekapitulace stavby'!$49:$49</definedName>
    <definedName name="_xlnm.Print_Titles" localSheetId="1">'SO 01 - Odstranění nánosů'!$77:$77</definedName>
    <definedName name="_xlnm.Print_Titles" localSheetId="2">'VON - Vedlejší a ostatní ...'!$80:$80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01 - Odstranění nánosů'!$C$4:$J$36,'SO 01 - Odstranění nánosů'!$C$42:$J$59,'SO 01 - Odstranění nánosů'!$C$65:$K$112</definedName>
    <definedName name="_xlnm.Print_Area" localSheetId="2">'VON - Vedlejší a ostatní ...'!$C$4:$J$36,'VON - Vedlejší a ostatní ...'!$C$42:$J$62,'VON - Vedlejší a ostatní ...'!$C$68:$K$124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122" i="3"/>
  <c r="BH122" i="3"/>
  <c r="BG122" i="3"/>
  <c r="BF122" i="3"/>
  <c r="T122" i="3"/>
  <c r="R122" i="3"/>
  <c r="P122" i="3"/>
  <c r="BK122" i="3"/>
  <c r="J122" i="3"/>
  <c r="BE122" i="3"/>
  <c r="BI119" i="3"/>
  <c r="BH119" i="3"/>
  <c r="BG119" i="3"/>
  <c r="BF119" i="3"/>
  <c r="T119" i="3"/>
  <c r="R119" i="3"/>
  <c r="P119" i="3"/>
  <c r="BK119" i="3"/>
  <c r="J119" i="3"/>
  <c r="BE119" i="3" s="1"/>
  <c r="BI116" i="3"/>
  <c r="BH116" i="3"/>
  <c r="BG116" i="3"/>
  <c r="BF116" i="3"/>
  <c r="T116" i="3"/>
  <c r="R116" i="3"/>
  <c r="P116" i="3"/>
  <c r="BK116" i="3"/>
  <c r="J116" i="3"/>
  <c r="BE116" i="3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103" i="3"/>
  <c r="BH103" i="3"/>
  <c r="BG103" i="3"/>
  <c r="BF103" i="3"/>
  <c r="T103" i="3"/>
  <c r="R103" i="3"/>
  <c r="R102" i="3"/>
  <c r="P103" i="3"/>
  <c r="BK103" i="3"/>
  <c r="J103" i="3"/>
  <c r="BE103" i="3" s="1"/>
  <c r="BI101" i="3"/>
  <c r="BH101" i="3"/>
  <c r="BG101" i="3"/>
  <c r="BF101" i="3"/>
  <c r="T101" i="3"/>
  <c r="R101" i="3"/>
  <c r="P101" i="3"/>
  <c r="BK101" i="3"/>
  <c r="J101" i="3"/>
  <c r="BE101" i="3" s="1"/>
  <c r="BI99" i="3"/>
  <c r="BH99" i="3"/>
  <c r="BG99" i="3"/>
  <c r="BF99" i="3"/>
  <c r="T99" i="3"/>
  <c r="R99" i="3"/>
  <c r="P99" i="3"/>
  <c r="BK99" i="3"/>
  <c r="J99" i="3"/>
  <c r="BE99" i="3" s="1"/>
  <c r="BI97" i="3"/>
  <c r="BH97" i="3"/>
  <c r="BG97" i="3"/>
  <c r="BF97" i="3"/>
  <c r="T97" i="3"/>
  <c r="R97" i="3"/>
  <c r="P97" i="3"/>
  <c r="BK97" i="3"/>
  <c r="J97" i="3"/>
  <c r="BE97" i="3" s="1"/>
  <c r="BI95" i="3"/>
  <c r="BH95" i="3"/>
  <c r="BG95" i="3"/>
  <c r="BF95" i="3"/>
  <c r="T95" i="3"/>
  <c r="R95" i="3"/>
  <c r="P95" i="3"/>
  <c r="BK95" i="3"/>
  <c r="J95" i="3"/>
  <c r="BE95" i="3" s="1"/>
  <c r="BI92" i="3"/>
  <c r="BH92" i="3"/>
  <c r="BG92" i="3"/>
  <c r="BF92" i="3"/>
  <c r="T92" i="3"/>
  <c r="R92" i="3"/>
  <c r="P92" i="3"/>
  <c r="BK92" i="3"/>
  <c r="J92" i="3"/>
  <c r="BE92" i="3" s="1"/>
  <c r="BI89" i="3"/>
  <c r="BH89" i="3"/>
  <c r="BG89" i="3"/>
  <c r="BF89" i="3"/>
  <c r="T89" i="3"/>
  <c r="R89" i="3"/>
  <c r="P89" i="3"/>
  <c r="BK89" i="3"/>
  <c r="J89" i="3"/>
  <c r="BE89" i="3" s="1"/>
  <c r="BI86" i="3"/>
  <c r="BH86" i="3"/>
  <c r="BG86" i="3"/>
  <c r="BF86" i="3"/>
  <c r="T86" i="3"/>
  <c r="R86" i="3"/>
  <c r="P86" i="3"/>
  <c r="BK86" i="3"/>
  <c r="J86" i="3"/>
  <c r="BE86" i="3" s="1"/>
  <c r="BI84" i="3"/>
  <c r="BH84" i="3"/>
  <c r="BG84" i="3"/>
  <c r="BF84" i="3"/>
  <c r="T84" i="3"/>
  <c r="R84" i="3"/>
  <c r="R83" i="3" s="1"/>
  <c r="P84" i="3"/>
  <c r="BK84" i="3"/>
  <c r="J84" i="3"/>
  <c r="BE84" i="3" s="1"/>
  <c r="J77" i="3"/>
  <c r="F77" i="3"/>
  <c r="F75" i="3"/>
  <c r="E73" i="3"/>
  <c r="J51" i="3"/>
  <c r="F51" i="3"/>
  <c r="F49" i="3"/>
  <c r="E47" i="3"/>
  <c r="J18" i="3"/>
  <c r="E18" i="3"/>
  <c r="F78" i="3" s="1"/>
  <c r="J17" i="3"/>
  <c r="J12" i="3"/>
  <c r="J75" i="3" s="1"/>
  <c r="E7" i="3"/>
  <c r="E71" i="3" s="1"/>
  <c r="AY52" i="1"/>
  <c r="AX52" i="1"/>
  <c r="BI107" i="2"/>
  <c r="BH107" i="2"/>
  <c r="BG107" i="2"/>
  <c r="BF107" i="2"/>
  <c r="T107" i="2"/>
  <c r="R107" i="2"/>
  <c r="P107" i="2"/>
  <c r="BK107" i="2"/>
  <c r="J107" i="2"/>
  <c r="BE107" i="2" s="1"/>
  <c r="BI101" i="2"/>
  <c r="BH101" i="2"/>
  <c r="BG101" i="2"/>
  <c r="BF101" i="2"/>
  <c r="T101" i="2"/>
  <c r="R101" i="2"/>
  <c r="P101" i="2"/>
  <c r="P80" i="2" s="1"/>
  <c r="P79" i="2" s="1"/>
  <c r="P78" i="2" s="1"/>
  <c r="AU52" i="1" s="1"/>
  <c r="BK101" i="2"/>
  <c r="J101" i="2"/>
  <c r="BE101" i="2" s="1"/>
  <c r="BI90" i="2"/>
  <c r="BH90" i="2"/>
  <c r="BG90" i="2"/>
  <c r="BF90" i="2"/>
  <c r="T90" i="2"/>
  <c r="R90" i="2"/>
  <c r="P90" i="2"/>
  <c r="BK90" i="2"/>
  <c r="J90" i="2"/>
  <c r="BE90" i="2"/>
  <c r="BI84" i="2"/>
  <c r="BH84" i="2"/>
  <c r="BG84" i="2"/>
  <c r="BF84" i="2"/>
  <c r="T84" i="2"/>
  <c r="R84" i="2"/>
  <c r="R80" i="2" s="1"/>
  <c r="R79" i="2" s="1"/>
  <c r="R78" i="2" s="1"/>
  <c r="P84" i="2"/>
  <c r="BK84" i="2"/>
  <c r="J84" i="2"/>
  <c r="BE84" i="2"/>
  <c r="BI81" i="2"/>
  <c r="BH81" i="2"/>
  <c r="BG81" i="2"/>
  <c r="BF81" i="2"/>
  <c r="T81" i="2"/>
  <c r="T80" i="2"/>
  <c r="T79" i="2" s="1"/>
  <c r="T78" i="2" s="1"/>
  <c r="R81" i="2"/>
  <c r="P81" i="2"/>
  <c r="BK81" i="2"/>
  <c r="J81" i="2"/>
  <c r="BE81" i="2" s="1"/>
  <c r="J74" i="2"/>
  <c r="F74" i="2"/>
  <c r="F72" i="2"/>
  <c r="E70" i="2"/>
  <c r="J51" i="2"/>
  <c r="F51" i="2"/>
  <c r="F49" i="2"/>
  <c r="E47" i="2"/>
  <c r="J18" i="2"/>
  <c r="E18" i="2"/>
  <c r="F75" i="2" s="1"/>
  <c r="J17" i="2"/>
  <c r="J12" i="2"/>
  <c r="J72" i="2" s="1"/>
  <c r="J49" i="2"/>
  <c r="E7" i="2"/>
  <c r="E68" i="2"/>
  <c r="E45" i="2"/>
  <c r="AS51" i="1"/>
  <c r="L47" i="1"/>
  <c r="AM46" i="1"/>
  <c r="L46" i="1"/>
  <c r="AM44" i="1"/>
  <c r="L44" i="1"/>
  <c r="L42" i="1"/>
  <c r="L41" i="1"/>
  <c r="F32" i="2" l="1"/>
  <c r="BB52" i="1" s="1"/>
  <c r="F34" i="2"/>
  <c r="BD52" i="1" s="1"/>
  <c r="T94" i="3"/>
  <c r="T83" i="3"/>
  <c r="P109" i="3"/>
  <c r="R94" i="3"/>
  <c r="BK102" i="3"/>
  <c r="J102" i="3" s="1"/>
  <c r="J60" i="3" s="1"/>
  <c r="T109" i="3"/>
  <c r="P94" i="3"/>
  <c r="F33" i="3"/>
  <c r="BC53" i="1" s="1"/>
  <c r="T102" i="3"/>
  <c r="BK94" i="3"/>
  <c r="J94" i="3" s="1"/>
  <c r="J59" i="3" s="1"/>
  <c r="P83" i="3"/>
  <c r="F34" i="3"/>
  <c r="BD53" i="1" s="1"/>
  <c r="BD51" i="1" s="1"/>
  <c r="W30" i="1" s="1"/>
  <c r="F32" i="3"/>
  <c r="BB53" i="1" s="1"/>
  <c r="P102" i="3"/>
  <c r="BK109" i="3"/>
  <c r="J109" i="3" s="1"/>
  <c r="J61" i="3" s="1"/>
  <c r="R109" i="3"/>
  <c r="R82" i="3" s="1"/>
  <c r="R81" i="3" s="1"/>
  <c r="E45" i="3"/>
  <c r="F52" i="3"/>
  <c r="BK83" i="3"/>
  <c r="F33" i="2"/>
  <c r="BC52" i="1" s="1"/>
  <c r="J31" i="3"/>
  <c r="AW53" i="1" s="1"/>
  <c r="J31" i="2"/>
  <c r="AW52" i="1" s="1"/>
  <c r="F52" i="2"/>
  <c r="BK80" i="2"/>
  <c r="BK79" i="2" s="1"/>
  <c r="J49" i="3"/>
  <c r="J30" i="2"/>
  <c r="AV52" i="1" s="1"/>
  <c r="AT52" i="1" s="1"/>
  <c r="F30" i="2"/>
  <c r="AZ52" i="1" s="1"/>
  <c r="J80" i="2"/>
  <c r="J58" i="2" s="1"/>
  <c r="J30" i="3"/>
  <c r="AV53" i="1" s="1"/>
  <c r="F30" i="3"/>
  <c r="AZ53" i="1" s="1"/>
  <c r="F31" i="2"/>
  <c r="BA52" i="1" s="1"/>
  <c r="F31" i="3"/>
  <c r="BA53" i="1" s="1"/>
  <c r="BB51" i="1" l="1"/>
  <c r="W28" i="1" s="1"/>
  <c r="BC51" i="1"/>
  <c r="W29" i="1" s="1"/>
  <c r="T82" i="3"/>
  <c r="T81" i="3" s="1"/>
  <c r="BK82" i="3"/>
  <c r="J82" i="3" s="1"/>
  <c r="J57" i="3" s="1"/>
  <c r="P82" i="3"/>
  <c r="P81" i="3" s="1"/>
  <c r="AU53" i="1" s="1"/>
  <c r="AU51" i="1" s="1"/>
  <c r="AT53" i="1"/>
  <c r="J83" i="3"/>
  <c r="J58" i="3" s="1"/>
  <c r="J79" i="2"/>
  <c r="J57" i="2" s="1"/>
  <c r="BK78" i="2"/>
  <c r="J78" i="2" s="1"/>
  <c r="AZ51" i="1"/>
  <c r="BA51" i="1"/>
  <c r="AX51" i="1" l="1"/>
  <c r="AY51" i="1"/>
  <c r="BK81" i="3"/>
  <c r="J81" i="3" s="1"/>
  <c r="J27" i="3" s="1"/>
  <c r="AW51" i="1"/>
  <c r="AK27" i="1" s="1"/>
  <c r="W27" i="1"/>
  <c r="J27" i="2"/>
  <c r="J56" i="2"/>
  <c r="AV51" i="1"/>
  <c r="W26" i="1"/>
  <c r="J56" i="3" l="1"/>
  <c r="AG53" i="1"/>
  <c r="AN53" i="1" s="1"/>
  <c r="J36" i="3"/>
  <c r="AK26" i="1"/>
  <c r="AT51" i="1"/>
  <c r="J36" i="2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<sst xmlns="http://schemas.openxmlformats.org/spreadsheetml/2006/main" count="1461" uniqueCount="449">
  <si>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</si>
  <si>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</si>
  <si>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</si>
  <si>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</si>
  <si>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</si>
  <si>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</si>
  <si>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</si>
  <si>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{760689ad-5c86-4f91-97d2-182dcd6b49f1}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</si>
  <si>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</si>
  <si>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</si>
  <si>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</si>
  <si>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</si>
  <si>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</si>
  <si>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</si>
  <si>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</si>
  <si>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</si>
  <si>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18_02_jahod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</si>
  <si>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</si>
  <si>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</si>
  <si>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VD Jahodnice, odstranění nánosů</t>
  </si>
  <si>
    <t>KSO:</t>
  </si>
  <si>
    <t/>
  </si>
  <si>
    <t>CC-CZ:</t>
  </si>
  <si>
    <t>Místo:</t>
  </si>
  <si>
    <t>VD Jahodnice</t>
  </si>
  <si>
    <t>Datum:</t>
  </si>
  <si>
    <t>12. 2. 2018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</si>
  <si>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</si>
  <si>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</si>
  <si>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</si>
  <si>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</si>
  <si>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</si>
  <si>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</si>
  <si>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</si>
  <si>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</si>
  <si>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</si>
  <si>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05968551</t>
  </si>
  <si>
    <t>VHRoušar, s.r.o.</t>
  </si>
  <si>
    <t>CZ05968551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</si>
  <si>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</si>
  <si>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</si>
  <si>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</si>
  <si>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</si>
  <si>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</si>
  <si>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</si>
  <si>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</si>
  <si>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</si>
  <si>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</si>
  <si>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</si>
  <si>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</si>
  <si>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</si>
  <si>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</si>
  <si>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</si>
  <si>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</si>
  <si>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</si>
  <si>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</si>
  <si>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</si>
  <si>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</si>
  <si>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</si>
  <si>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</si>
  <si>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</si>
  <si>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</si>
  <si>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</si>
  <si>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</si>
  <si>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</si>
  <si>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</si>
  <si>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</si>
  <si>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</si>
  <si>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</si>
  <si>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</si>
  <si>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</si>
  <si>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</si>
  <si>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</si>
  <si>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</si>
  <si>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</si>
  <si>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</si>
  <si>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</si>
  <si>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</si>
  <si>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</si>
  <si>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</si>
  <si>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</si>
  <si>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</si>
  <si>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Odstranění nánosů</t>
  </si>
  <si>
    <t>STA</t>
  </si>
  <si>
    <t>1</t>
  </si>
  <si>
    <t>{160552d3-592d-416d-8344-dc7a0d729be6}</t>
  </si>
  <si>
    <t>2</t>
  </si>
  <si>
    <t>VON</t>
  </si>
  <si>
    <t>Vedlejší a ostatní náklady</t>
  </si>
  <si>
    <t>{0f243f23-f7ca-4cc9-a5db-828b913dff7e}</t>
  </si>
  <si>
    <t>1) Krycí list soupisu</t>
  </si>
  <si>
    <t>2) Rekapitulace</t>
  </si>
  <si>
    <t>3) Soupis prací</t>
  </si>
  <si>
    <t>Zpět na list:</t>
  </si>
  <si>
    <t>Rekapitulace stavby</t>
  </si>
  <si>
    <t>nános_těžení</t>
  </si>
  <si>
    <t>Odtěžení nánosů</t>
  </si>
  <si>
    <t>m3</t>
  </si>
  <si>
    <t>28653,45</t>
  </si>
  <si>
    <t>nános_příkopy</t>
  </si>
  <si>
    <t>Výkop odvodnovací stoky a příkopu</t>
  </si>
  <si>
    <t>5380,55</t>
  </si>
  <si>
    <t>KRYCÍ LIST SOUPISU</t>
  </si>
  <si>
    <t>Objekt:</t>
  </si>
  <si>
    <t>SO 01 - Odstranění nánosů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</si>
  <si>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</si>
  <si>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</si>
  <si>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</si>
  <si>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</si>
  <si>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</si>
  <si>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</si>
  <si>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</si>
  <si>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</si>
  <si>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</si>
  <si>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</si>
  <si>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</si>
  <si>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</si>
  <si>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</si>
  <si>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</si>
  <si>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</si>
  <si>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</si>
  <si>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</si>
  <si>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</si>
  <si>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</si>
  <si>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</si>
  <si>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</si>
  <si>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</si>
  <si>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</si>
  <si>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</si>
  <si>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</si>
  <si>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</si>
  <si>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115-R05</t>
  </si>
  <si>
    <t>Vyčerpání objemu nádrže pod úroveň hladiny od úrovně hladiny dosahující vrchu požeráku a nižší, tzn. hloubka vody cca 2,5 m, vč. zachycení, odvodnění a likvidace splaveného sedimentu</t>
  </si>
  <si>
    <t>kpl.</t>
  </si>
  <si>
    <t>4</t>
  </si>
  <si>
    <t>-65232867</t>
  </si>
  <si>
    <t>PP</t>
  </si>
  <si>
    <t>Položka zahrnuje:
 - vyčerpání nádrže od úrovně vrchu požeráku
 - zachycení a odvodnění splavených (vyčerpaných) sedimentů v odvodnovacích vacích
 - naložení, odklizení a likvidaci odvodněného vyčerpaného sedimentu
   vč. poplatků a případných nutných rozborů</t>
  </si>
  <si>
    <t>P</t>
  </si>
  <si>
    <t>Poznámka k položce:
Po snížení úrovně hladiny na vrch požeráku (cca hloubka vody 2,5 m) je přepokládáno odčerpání řídkého sedimentu z prostoru kolem požeráku kalovými čerpadly do odvodňovacích vaků. Předpokládaný čerpaný objem cca 1100 m3 (voda+sediment).
Odvodněný sediment bude následně odklizen a uložen stejným způsobem jako hlavní objem sedimentu viz pol.162-R04.</t>
  </si>
  <si>
    <t>12270-R01</t>
  </si>
  <si>
    <t>Odstranění nánosů z nádrží při omezené únosnosti dna</t>
  </si>
  <si>
    <t>1368376488</t>
  </si>
  <si>
    <t>Odstranění nánosů z vypuštěných vodních nádrží nebo rybníků  s potřebným přemístěním vytěženého nánosu v nádrži prostředy vyvozujícími specifický tlak na nános na místo odvozu běžnými dopravními prostředky.</t>
  </si>
  <si>
    <t>Poznámka k položce:
Odstranění nánosů bude oceněno uchazečem na základě vlastního návrhu způsobu těžení, odvodnění nánosů, použité techniky, způsobu přemístění nánosu v nádrži a posouzení únosnosti dna při provádění prací v nádrzi.
Objem sedimentu skutečně fakturovaný se stanoví z rozdílu geodetických zaměření. Zátopa se zaměří těsně před začátek těžení a po odtěžení. Zhotovitel musí brát zřetel na snížení (odvodnění, nejistota v zaměření) objemu sedimentu oproti objemu sedimentu uvedenému v PD.</t>
  </si>
  <si>
    <t>VV</t>
  </si>
  <si>
    <t>34034 "viz přílohu D.2 - Kubaturové listy"</t>
  </si>
  <si>
    <t>-nános_příkopy "odpočet odvodňovací stoky a příkopů"</t>
  </si>
  <si>
    <t>Součet</t>
  </si>
  <si>
    <t>3</t>
  </si>
  <si>
    <t>12570-R02</t>
  </si>
  <si>
    <t>Výkop odvodňovací stoky a odvodnovacích příkopů v sedimentu na dně nádrže</t>
  </si>
  <si>
    <t>872562197</t>
  </si>
  <si>
    <t>Výkop odvodňovací stoky a odvodnovacích příkopů v sedimentu na dně nádrže s potřebným přemístěním vytěženého nánosu v nádrži prostředy vyvozujícími specifický tlak na nános na místo odvozu běžnými dopravními prostředky.</t>
  </si>
  <si>
    <t>Poznámka k položce:
Po vypuštění nádrže budou provedeny odvodňovací stoka a odvodňovací příkopy stavební technikou, případně ručně. Odvodňovací stoka bude lichoběžníkového průřezu s šířkou ve dně 2 m, sklony svahu 1:2. Odvodňovací příkopy jsou navrženy pro převedení vody z významných přítoků do odvodňovací stoky. Příkop je lichoběžníkového průřezu s šířkou ve dně 0,5 m a sklonem svahu 1:1. Niveleta dna odvodňovací stoky je navržena dle původní dokumentace provedení stavby.
Objem sedimentu skutečně fakturovaný se stanoví z rozdílu geodetických zaměření. Zátopa se zaměří těsně před začátek těžení a po odtěžení. Zhotovitel musí brát zřetel na snížení (odvodnění, nejistota v zaměření) objemu sedimentu oproti objemu sedimentu uvedenému v PD.</t>
  </si>
  <si>
    <t>Odvodňovací stoka</t>
  </si>
  <si>
    <t>5165 "viz přílohu D.2 - Kubaturové listy"</t>
  </si>
  <si>
    <t>Odvodňovací příkopy</t>
  </si>
  <si>
    <t xml:space="preserve">77,5*0,9 </t>
  </si>
  <si>
    <t>72,1*0,9</t>
  </si>
  <si>
    <t>30,3*0,9</t>
  </si>
  <si>
    <t>59,6*0,9</t>
  </si>
  <si>
    <t>162-R03</t>
  </si>
  <si>
    <t>Přemístění a uložení zvláště zvodnělých sedimentů na mezideponii na parcele č. 483/9.</t>
  </si>
  <si>
    <t>-440586634</t>
  </si>
  <si>
    <t xml:space="preserve">Naložení, přemístění a uložení zvláště zvodnělých sedimentů na p.č. 483/9.
Položka zahrnuje:
 - naložení
 - vodorovné přemístění
 - uložení sedimentů na mezideponii
</t>
  </si>
  <si>
    <t>Poznámka k položce:
Pro možnost rychlejšího odvodnění lze dočasně sediment ze zátopy překládat na mezideponii na pozemku p. č. 483/9 (k. ú. Stav, ve vlastnictví obce Úbislavice), kde může být uložen pouze po dobu kratší než 1 rok. 
Objem sedimentu skutečně fakturovaný se stanoví z rozdílu geodetických zaměření. Zátopa se zaměří těsně před začátek těžení a po odtěžení. Zhotovitel musí brát zřetel na snížení (odvodnění, nejistota v zaměření) objemu sedimentu oproti objemu sedimentu uvedenému v PD.</t>
  </si>
  <si>
    <t>5</t>
  </si>
  <si>
    <t>162-R04</t>
  </si>
  <si>
    <t>Odklizení nánosů na místo definitivního uložení vč. případnách poplatků</t>
  </si>
  <si>
    <t>1724866399</t>
  </si>
  <si>
    <t>Položka zahrnuje kompletní odvoz, likvidaci a uložení sedimentů včetně případných nutných rozborů a poplatků.
Jedná se zejména o:
 - naložení
 - vodorovné přemístění, vč. případného překládání atd.
 - uložení nánosů na skládku, případně jejich rozhrnutí nebo uložení do tělesa předepsaného tvaru
 - případné nutné rozbory, projednání a schválení způsobu uložení
 - poplatky za uložení</t>
  </si>
  <si>
    <t>Poznámka k položce:
Zhotovitel v rámci výběrového řízení navrhne a kompletně nacení (včetně dopravy, poplatku za uložení, případných rozborů sedimentu, projednání, schválení aj.) vlastní možnosti uložení odpadu v souladu s výsledky laboratorních rozborů vzorků sedimentu a v souladu s platnou legislativou. 
Objem sedimentu skutečně fakturovaný se stanoví z rozdílu geodetických zaměření. Zátopa se zaměří těsně před začátek těžení a po odtěžení. Zhotovitel musí brát zřetel na snížení (odvodnění, nejistota v zaměření) objemu sedimentu oproti objemu sedimentu uvedenému v PD.</t>
  </si>
  <si>
    <t>VON - Vedlejší a ostatní náklady</t>
  </si>
  <si>
    <t>VON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</si>
  <si>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</si>
  <si>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</si>
  <si>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</si>
  <si>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04 - Ostatní náklady</t>
  </si>
  <si>
    <t>Vedlejší a ostatní rozpočtové náklady</t>
  </si>
  <si>
    <t>01</t>
  </si>
  <si>
    <t>Vedlejší rozpočtové náklady</t>
  </si>
  <si>
    <t>01.01</t>
  </si>
  <si>
    <t>Zajištění kompletního zařízení staveniště a jeho připojení na sítě</t>
  </si>
  <si>
    <t>soubor</t>
  </si>
  <si>
    <t>-1520075227</t>
  </si>
  <si>
    <t>01.02</t>
  </si>
  <si>
    <t>Zpevnění, udržování a odstranění dočasných zpevněných přístupových komunikací pro realizaci díla</t>
  </si>
  <si>
    <t>728796168</t>
  </si>
  <si>
    <t>Položka zahrnuje:
 - zřízení dočasných komunikací, zpevnění ve spadišti, přejezdu přes přeliv a sjezdu do nádrže
 - dodávku všeho dočasně použitého materiálu s obratovostí
 - odstranění komunikací, zpevnění ve spadišti, přejezdu přes přeliv a sjezdu do nádrže
 - odklizení veškerého dočasně použitého materiálu</t>
  </si>
  <si>
    <t xml:space="preserve">Poznámka k položce:
Přístup do nádrže je řešen dočasným sjezdem ze silničních panelů min. šířky 3 m. Panely budou uloženy na geotextílii a na hrubém drceném kamenivu fr. 32/63 tl. 300 mm.
Zpevnění spadiště a skluzu bude provedeno silničními panely uložených na geotextílii 300 g/m2 a hrubém drceném kamenivu fr. 32/63 o tl. 300 mm. Bezpečnostní přeliv bude ochráněn geotextilií a obsypem z drceného kameniva min. tl. 300 mm.
Konstrukce dočasné staveništní komunikace v zátopě bude únosná pro vozidla stavby. Je doporučeno provést urovnání zemní pláně, položit geotextílii a nasypat hrubé drcené kamenivo fr. 32/63 tl. 300 mm.
Zhotovitel provede a pro výběrové řízení ocení konstrukci a rozsah staveništních komunikací dle jeho uvažované techniky, způsobu těžení, zkušeností a dostupných materiálů (silniční panely, hrubé drcené kamenivo, rohože, bez úprav apod.). </t>
  </si>
  <si>
    <t>01.03</t>
  </si>
  <si>
    <t>Dočasné přejezdy přes odvodnovací stoku a odvodňovací příkopy</t>
  </si>
  <si>
    <t>5714639</t>
  </si>
  <si>
    <t>Položka zahrnuje:
 - zřízení dočasných trubních propustků
   vč. potřebných zemních prací (výkop, obsyp, zásyp)
 - dodávku všeho dočasně použitého materiálu s obratovostí
 - odstranění dočasných trubních propustku
    vč. potřebných zemních prací
 - odklizení veškerého dočasně použitého materiálu</t>
  </si>
  <si>
    <t xml:space="preserve">Poznámka k položce:
V místech přejezdů přes odvodňovací stoku bude voda převedena potrubím 2x DN600. Důležité přítoky budou převedeny odvodňovacím příkopem. V místech přejezdů přes odvodňovací příkop bude voda převedena potrubím DN500.
Zhotovitel provede a pro výběrové řízení ocení konstrukce a rozsah trubních propustí pro převedení vody dle jeho uvažovaného rozsahu staveništních komunikací, způsobu těžení, zkušeností a dostupných materiálů.
</t>
  </si>
  <si>
    <t>01.05</t>
  </si>
  <si>
    <t>Uvedení dočasně užívaných komunikací a ploch dotžených stavbou do původního stavu</t>
  </si>
  <si>
    <t>-853853969</t>
  </si>
  <si>
    <t>02</t>
  </si>
  <si>
    <t>Projektová dokumentace - ostatní náklady</t>
  </si>
  <si>
    <t>02.01</t>
  </si>
  <si>
    <t>Vypracování realizační dokumentace zajišťované zhotovitelem stavby</t>
  </si>
  <si>
    <t>-1701579168</t>
  </si>
  <si>
    <t xml:space="preserve">V realizační dokumentaci budou zpracovány zejména:
 - harmonogram výstavby
 - návrh likvidace sedimentu
 - zařízení staveniště
 - dopravně inženýrská opatření
 - konstrukce staveništních komunikací a propustků
 - návrh čerpací soustavy
</t>
  </si>
  <si>
    <t>6</t>
  </si>
  <si>
    <t>02.02</t>
  </si>
  <si>
    <t>Vypracování plánu opatření pro případ havárie</t>
  </si>
  <si>
    <t>-128839761</t>
  </si>
  <si>
    <t>7</t>
  </si>
  <si>
    <t>02.03</t>
  </si>
  <si>
    <t>Zpracování povodňového plánu stavby dle §71 zákona č. 254/2001 Sb. včetně zajištění schválení příslušnými orgány správy a Povodím Labe, státní podnik</t>
  </si>
  <si>
    <t>-454339851</t>
  </si>
  <si>
    <t>8</t>
  </si>
  <si>
    <t>02.04</t>
  </si>
  <si>
    <t>Vypracování projektu skutečného provedení díla</t>
  </si>
  <si>
    <t>-29720748</t>
  </si>
  <si>
    <t>03</t>
  </si>
  <si>
    <t>Geodetické práce a vytýčení - ostatní náklady</t>
  </si>
  <si>
    <t>9</t>
  </si>
  <si>
    <t>03.01</t>
  </si>
  <si>
    <t>Vytýčení inženýrských sítí a jejich ochranných pásem, vč. vyznačení a ochrany</t>
  </si>
  <si>
    <t>1259064152</t>
  </si>
  <si>
    <t>10</t>
  </si>
  <si>
    <t>03.02</t>
  </si>
  <si>
    <t>Geodetické zaměření zátopy před zahájením těžby sedimentů</t>
  </si>
  <si>
    <t>-1076250583</t>
  </si>
  <si>
    <t>Poznámka k položce:
Těsně před zahájením těžení sedimentu (po dostatečném odvodnění sedimentu) rypadly bude v ohledu na nejistotu zaměření povrchu sedimentu zátopa geodeticky zaměřena.
Geodetické zaměření bude provedeno osobou odborně způsobilou dle zákona č. 200/1994 Sb., o zeměměřičství ve znění aktuálních předpisů.</t>
  </si>
  <si>
    <t>11</t>
  </si>
  <si>
    <t>03.03</t>
  </si>
  <si>
    <t>Geodetické zaměření zátopy po dokončení těžby sedimentů</t>
  </si>
  <si>
    <t>2124248682</t>
  </si>
  <si>
    <t>Poznámka k položce:
Po odtěžení sedimentu bude zátopa znovu geodeticky zaměřena a pro vyhodnocující příčné profily bude z geodetických zaměření stanoven skutečný odtěžený objem sedimentu.
Geodetické zaměření bude provedeno osobou odborně způsobilou dle zákona č. 200/1994 Sb., o zeměměřičství ve znění aktuálních předpisů.</t>
  </si>
  <si>
    <t>04</t>
  </si>
  <si>
    <t>Ostatní náklady</t>
  </si>
  <si>
    <t>12</t>
  </si>
  <si>
    <t>04.01</t>
  </si>
  <si>
    <t>Zajištění písemných souhlasných vyjádření všech dotčených vlastníků a případných uživatelů všech pozemků dotčených stavbou s jejich konečnou úpravou po dokončení prací, vč. protokolárního předání zpět vlastníkům</t>
  </si>
  <si>
    <t>709248824</t>
  </si>
  <si>
    <t>13</t>
  </si>
  <si>
    <t>04.02</t>
  </si>
  <si>
    <t>Provedení pasportizace stávajících komunikací, pozemků, ploch a přelivu, zajištění fotodokumentace stávajícího stavu</t>
  </si>
  <si>
    <t>1550328992</t>
  </si>
  <si>
    <t>14</t>
  </si>
  <si>
    <t>04.03</t>
  </si>
  <si>
    <t>Zajištění šetření o podzemních sítích vč. zajištění nových vyjádření v případě, že před realizací pozbyly platnosti</t>
  </si>
  <si>
    <t>1908537696</t>
  </si>
  <si>
    <t>04.04</t>
  </si>
  <si>
    <t>04.05</t>
  </si>
  <si>
    <t>04.06</t>
  </si>
  <si>
    <t>Opatření k zamezení znečištění povrchových a podzemních vod</t>
  </si>
  <si>
    <t>1623416686</t>
  </si>
  <si>
    <t>Opatření k šíření zákalu do toku a opatření k zamezení úniku ropných látek.
Jedná se zejména o tyto opatření:
 - zřízení, uržování (čištění) a odstranění hrázky z pytlů s pískem v podhrází
 - čištění vývaru od nánosů, čištění požeráku
   (odstraňování sedimentu bude prováděno průběžně a to ručně, nebo čerpací technikou)
 - umístění norné stěny pod hrází</t>
  </si>
  <si>
    <t xml:space="preserve">Poznámka k položce:
Zhotovitel stavby přizpůsobí stavební činnost tak, aby nedošlo během výstavby k ohrožení kvality povrchových a podzemních vod a nedocházelo v důsledku stavební činnosti ke znečištění vodního toku a transportu materiálu/sedimentu do toku.
Během prací musí být zajišťován průtok v nádrži tak, aby bylo sníženo množství unášených splavenin.
Návrh způsobu čištění konstrukcí vodního díla bude odsouhlasen provozovatelem díla.
</t>
  </si>
  <si>
    <t>Zřízení, udržování a odstranění dopravně inženýrských opatření</t>
  </si>
  <si>
    <t>-997101330</t>
  </si>
  <si>
    <t>Poznámka k položce:
V případě nutnosti omezení silničního provozu většího než předpokládá tato projektová dokumentace, musí zhotovitel stavby zpracovat dopravně inženýrské opatření a požádat příslušný silniční správní úřad o povolení částečného omezení silničního provozu.</t>
  </si>
  <si>
    <t>Odstraneni a likvidace invazivnivh druhu rostrlin v zátopě</t>
  </si>
  <si>
    <t>1033403072</t>
  </si>
  <si>
    <t>Odstraneni a likvidace invazivnivh druhu rostrlin v zátopě i opakovaně
vč. odklizení, likvidace a případných poplatků</t>
  </si>
  <si>
    <t>Poznámka k položce:
Ve vypuštěné zátopě se mohou šířit invazní a expanzní druhy rostlin, které bude zhotovitel průběžně likvidovat.
Rostliny budou vytrhány a odstraněny dle uvážení zhotovitele (spálení, kompostárna).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</si>
  <si>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</si>
  <si>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</si>
  <si>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</si>
  <si>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</si>
  <si>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</si>
  <si>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</si>
  <si>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</si>
  <si>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</si>
  <si>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</si>
  <si>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</si>
  <si>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</si>
  <si>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</si>
  <si>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</si>
  <si>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</si>
  <si>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</si>
  <si>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</si>
  <si>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</si>
  <si>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</si>
  <si>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</si>
  <si>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</si>
  <si>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</si>
  <si>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</si>
  <si>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</si>
  <si>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</si>
  <si>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</si>
  <si>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</si>
  <si>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</si>
  <si>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</si>
  <si>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</si>
  <si>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</si>
  <si>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</si>
  <si>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</si>
  <si>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</si>
  <si>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</si>
  <si>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</si>
  <si>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</si>
  <si>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</si>
  <si>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</si>
  <si>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</si>
  <si>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</si>
  <si>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</si>
  <si>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</si>
  <si>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</si>
  <si>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</si>
  <si>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</si>
  <si>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</si>
  <si>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</si>
  <si>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</si>
  <si>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</si>
  <si>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</si>
  <si>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</si>
  <si>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</si>
  <si>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</si>
  <si>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</si>
  <si>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</si>
  <si>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</si>
  <si>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</si>
  <si>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</si>
  <si>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</si>
  <si>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</si>
  <si>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</si>
  <si>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</si>
  <si>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</si>
  <si>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</si>
  <si>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</si>
  <si>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</si>
  <si>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</si>
  <si>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</si>
  <si>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</si>
  <si>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</si>
  <si>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</si>
  <si>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</si>
  <si>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</si>
  <si>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</si>
  <si>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</si>
  <si>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</si>
  <si>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</si>
  <si>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</si>
  <si>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</si>
  <si>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</si>
  <si>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</si>
  <si>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</si>
  <si>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</si>
  <si>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</si>
  <si>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</si>
  <si>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</si>
  <si>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</si>
  <si>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</si>
  <si>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</si>
  <si>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</si>
  <si>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</si>
  <si>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</si>
  <si>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</si>
  <si>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</si>
  <si>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</si>
  <si>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</si>
  <si>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</si>
  <si>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</si>
  <si>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</si>
  <si>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</si>
  <si>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</si>
  <si>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</si>
  <si>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</si>
  <si>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</si>
  <si>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</si>
  <si>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</si>
  <si>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</si>
  <si>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</si>
  <si>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</si>
  <si>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</si>
  <si>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</si>
  <si>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</si>
  <si>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</si>
  <si>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</si>
  <si>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</si>
  <si>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</si>
  <si>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</si>
  <si>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</si>
  <si>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</si>
  <si>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</si>
  <si>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</si>
  <si>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</si>
  <si>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</si>
  <si>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</si>
  <si>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</si>
  <si>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</si>
  <si>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</si>
  <si>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</si>
  <si>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</si>
  <si>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</si>
  <si>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</si>
  <si>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</si>
  <si>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</si>
  <si>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</si>
  <si>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</si>
  <si>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</si>
  <si>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</si>
  <si>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</si>
  <si>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</si>
  <si>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</si>
  <si>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</si>
  <si>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</si>
  <si>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</si>
  <si>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</si>
  <si>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</si>
  <si>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</si>
  <si>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</si>
  <si>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</si>
  <si>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</si>
  <si>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</si>
  <si>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</si>
  <si>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</si>
  <si>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</si>
  <si>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</si>
  <si>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</si>
  <si>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</si>
  <si>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</si>
  <si>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</si>
  <si>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</si>
  <si>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</si>
  <si>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</si>
  <si>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</si>
  <si>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</si>
  <si>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</si>
  <si>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</si>
  <si>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</si>
  <si>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</si>
  <si>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</si>
  <si>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</si>
  <si>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</si>
  <si>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</si>
  <si>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</si>
  <si>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</si>
  <si>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</si>
  <si>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</si>
  <si>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</si>
  <si>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</si>
  <si>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</si>
  <si>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</si>
  <si>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</si>
  <si>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U výběrového řízení společného pro obě akce (opravu i rekonstrukci VD) budou, resp. jsou některé položky oceněny zhotovitelem v adekvátním rozsahu nebo poměru jednotlivých akcí - viz. poznámka "v adekvátním rozsahu".</t>
  </si>
  <si>
    <t>- zřízení všech potřebných objektů zařízení staveniště
  (vč. případného zajištění ohlášení všech staveb zařízení staveniště dle §104 odst. (2) zákona č. 183/2006 Sb.)
- zajištění místnosti pro TDI v ZS vč. jejího vybavení
- zajištění prostoru ZS z hlediska BOZP a vstupu nepovolaných osob
  (označení staveniště, umístění tabulek "Zákaz vstupu", zamezení pádu do výkopů atd.)
- zajištění vody eletkřiny adt.
- zajištění následné likvidace všech objektů ZS
- sejmutí humusu z ploch zařízení staveniště a následné uvedení do původního stavu (ohumusování, případně osetí)
- zřízení a odstranění všech potřebných zpevněných ploch pro ZS (panelové zpevnění, štěrkové zpevněné plochy)
- zřízení a odstranění plochy pro mezideponii sedimentů
- zajištění podmínek pro použití přístupových komunikací dotčených stavbou s příslušnými vlastníky či správci a zajištění jejich splnění
- zřízení čistících zón před výjezdem z obvodu staveniště, zajištění čištění vozidel
- provedení takových opatření, aby plochy obvodu staveniště nebyly znečištěny ropnými látkami a jinými podobnými produkty
- provedení takových opatření, aby nebyly překročeny limity prašnosti a hlučnosti dané obecně závaznou vyhláškou
- zajištění ochrany veškeré zeleně v prostoru staveniště a v jeho bezprostřední blízkosti pro poškození během realizace stavby
- vybavení staveníště sorbentem a mobilní nornou stěnou min. délky 10 m k případné likvidaci havárií
- v adekvátním rozsahu</t>
  </si>
  <si>
    <t>- v adekvátním rozsahu</t>
  </si>
  <si>
    <t>Zhotovitel stavby musí zajistit bezpečnost silničního provozu na přilehlých vedlejších a nezpevněných komunikacích.
Staveniště a výjezd z něj nutno opatřit nezbytnými omezujícími a výstražnými značkami.
- v adekvátním rozsahu</t>
  </si>
  <si>
    <t>Poznámka k položce:
Před zahájením stavebních prací budou vytyčeny inženýrské sítě.
- v adekvátním rozsahu</t>
  </si>
  <si>
    <t>Uvažovaný objem nánosů přemisťovaný přes mezideponii - sediment z odvodňovacích stok a příkopů</t>
  </si>
  <si>
    <t>Maximální objem mezideponie pro uložení k vysáknutí 675 m3</t>
  </si>
  <si>
    <t>5 380,55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</si>
</sst>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7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sz val="8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7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49" fontId="36" fillId="0" borderId="0" xfId="0" applyNumberFormat="1" applyFont="1" applyAlignment="1" applyProtection="1">
      <alignment horizontal="left" vertical="center" wrapText="1"/>
    </xf>
    <xf numFmtId="49" fontId="37" fillId="0" borderId="0" xfId="0" applyNumberFormat="1" applyFont="1" applyAlignment="1" applyProtection="1">
      <alignment vertical="center" wrapText="1"/>
    </xf>
    <xf numFmtId="49" fontId="6" fillId="0" borderId="0" xfId="0" applyNumberFormat="1" applyFont="1" applyAlignment="1" applyProtection="1">
      <alignment horizontal="left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166" fontId="1" fillId="0" borderId="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horizontal="center" vertical="center"/>
    </xf>
    <xf numFmtId="49" fontId="0" fillId="0" borderId="21" xfId="0" applyNumberFormat="1" applyFont="1" applyBorder="1" applyAlignment="1" applyProtection="1">
      <alignment horizontal="left" vertical="center" wrapText="1"/>
    </xf>
    <xf numFmtId="49" fontId="47" fillId="0" borderId="21" xfId="0" applyNumberFormat="1" applyFont="1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center" vertical="center" wrapText="1"/>
    </xf>
    <xf numFmtId="167" fontId="0" fillId="0" borderId="21" xfId="0" applyNumberFormat="1" applyFont="1" applyBorder="1" applyAlignment="1" applyProtection="1">
      <alignment vertical="center"/>
    </xf>
    <xf numFmtId="4" fontId="0" fillId="0" borderId="21" xfId="0" applyNumberFormat="1" applyFont="1" applyBorder="1" applyAlignment="1" applyProtection="1">
      <alignment vertical="center"/>
    </xf>
    <xf numFmtId="0" fontId="0" fillId="0" borderId="37" xfId="0" applyFont="1" applyBorder="1" applyAlignment="1" applyProtection="1">
      <alignment horizontal="left" vertical="center" wrapText="1"/>
    </xf>
    <xf numFmtId="4" fontId="0" fillId="0" borderId="21" xfId="0" applyNumberFormat="1" applyFont="1" applyFill="1" applyBorder="1" applyAlignment="1" applyProtection="1">
      <alignment vertical="center"/>
      <protection locked="0"/>
    </xf>
    <xf numFmtId="49" fontId="48" fillId="0" borderId="0" xfId="0" applyNumberFormat="1" applyFont="1" applyAlignment="1" applyProtection="1">
      <alignment vertical="center" wrapText="1"/>
    </xf>
    <xf numFmtId="49" fontId="49" fillId="0" borderId="0" xfId="0" applyNumberFormat="1" applyFont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7" fontId="0" fillId="0" borderId="1" xfId="0" applyNumberFormat="1" applyFont="1" applyBorder="1" applyAlignment="1" applyProtection="1">
      <alignment vertical="center"/>
    </xf>
    <xf numFmtId="4" fontId="0" fillId="0" borderId="1" xfId="0" applyNumberFormat="1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left" vertical="center" wrapText="1"/>
    </xf>
    <xf numFmtId="0" fontId="1" fillId="3" borderId="18" xfId="0" applyFont="1" applyFill="1" applyBorder="1" applyAlignment="1" applyProtection="1">
      <alignment horizontal="left" vertical="center"/>
      <protection locked="0"/>
    </xf>
    <xf numFmtId="4" fontId="0" fillId="0" borderId="1" xfId="0" applyNumberFormat="1" applyFont="1" applyFill="1" applyBorder="1" applyAlignment="1" applyProtection="1">
      <alignment vertical="center"/>
      <protection locked="0"/>
    </xf>
    <xf numFmtId="0" fontId="0" fillId="0" borderId="21" xfId="0" applyFont="1" applyFill="1" applyBorder="1" applyAlignment="1" applyProtection="1">
      <alignment horizontal="center" vertical="center"/>
    </xf>
    <xf numFmtId="49" fontId="0" fillId="0" borderId="21" xfId="0" applyNumberFormat="1" applyFont="1" applyFill="1" applyBorder="1" applyAlignment="1" applyProtection="1">
      <alignment horizontal="left" vertical="center" wrapText="1"/>
    </xf>
    <xf numFmtId="0" fontId="0" fillId="0" borderId="21" xfId="0" applyFont="1" applyFill="1" applyBorder="1" applyAlignment="1" applyProtection="1">
      <alignment horizontal="center" vertical="center" wrapText="1"/>
    </xf>
    <xf numFmtId="167" fontId="0" fillId="0" borderId="21" xfId="0" applyNumberFormat="1" applyFont="1" applyFill="1" applyBorder="1" applyAlignment="1" applyProtection="1">
      <alignment vertical="center"/>
    </xf>
    <xf numFmtId="4" fontId="0" fillId="0" borderId="21" xfId="0" applyNumberFormat="1" applyFont="1" applyFill="1" applyBorder="1" applyAlignment="1" applyProtection="1">
      <alignment vertical="center"/>
    </xf>
    <xf numFmtId="0" fontId="0" fillId="0" borderId="37" xfId="0" applyFont="1" applyFill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3" fontId="10" fillId="0" borderId="0" xfId="0" applyNumberFormat="1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55"/>
  <sheetViews>
    <sheetView showGridLines="0" workbookViewId="0">
      <pane ySplit="1" topLeftCell="A23" activePane="bottomLeft" state="frozen"/>
      <selection pane="bottomLeft" activeCell="Z54" sqref="Z5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55"/>
      <c r="AS2" s="355"/>
      <c r="AT2" s="355"/>
      <c r="AU2" s="355"/>
      <c r="AV2" s="355"/>
      <c r="AW2" s="355"/>
      <c r="AX2" s="355"/>
      <c r="AY2" s="355"/>
      <c r="AZ2" s="355"/>
      <c r="BA2" s="355"/>
      <c r="BB2" s="355"/>
      <c r="BC2" s="355"/>
      <c r="BD2" s="355"/>
      <c r="BE2" s="355"/>
      <c r="BS2" s="23" t="s">
        <v>8</v>
      </c>
      <c r="BT2" s="23" t="s">
        <v>9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 x14ac:dyDescent="0.3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 x14ac:dyDescent="0.3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73" t="s">
        <v>16</v>
      </c>
      <c r="L5" s="374"/>
      <c r="M5" s="374"/>
      <c r="N5" s="374"/>
      <c r="O5" s="374"/>
      <c r="P5" s="374"/>
      <c r="Q5" s="374"/>
      <c r="R5" s="374"/>
      <c r="S5" s="374"/>
      <c r="T5" s="374"/>
      <c r="U5" s="374"/>
      <c r="V5" s="374"/>
      <c r="W5" s="374"/>
      <c r="X5" s="374"/>
      <c r="Y5" s="374"/>
      <c r="Z5" s="374"/>
      <c r="AA5" s="374"/>
      <c r="AB5" s="374"/>
      <c r="AC5" s="374"/>
      <c r="AD5" s="374"/>
      <c r="AE5" s="374"/>
      <c r="AF5" s="374"/>
      <c r="AG5" s="374"/>
      <c r="AH5" s="374"/>
      <c r="AI5" s="374"/>
      <c r="AJ5" s="374"/>
      <c r="AK5" s="374"/>
      <c r="AL5" s="374"/>
      <c r="AM5" s="374"/>
      <c r="AN5" s="374"/>
      <c r="AO5" s="374"/>
      <c r="AP5" s="28"/>
      <c r="AQ5" s="30"/>
      <c r="BE5" s="371" t="s">
        <v>17</v>
      </c>
      <c r="BS5" s="23" t="s">
        <v>8</v>
      </c>
    </row>
    <row r="6" spans="1:74" ht="36.950000000000003" customHeight="1" x14ac:dyDescent="0.3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84" t="s">
        <v>19</v>
      </c>
      <c r="L6" s="374"/>
      <c r="M6" s="374"/>
      <c r="N6" s="374"/>
      <c r="O6" s="374"/>
      <c r="P6" s="374"/>
      <c r="Q6" s="374"/>
      <c r="R6" s="374"/>
      <c r="S6" s="374"/>
      <c r="T6" s="374"/>
      <c r="U6" s="374"/>
      <c r="V6" s="374"/>
      <c r="W6" s="374"/>
      <c r="X6" s="374"/>
      <c r="Y6" s="374"/>
      <c r="Z6" s="374"/>
      <c r="AA6" s="374"/>
      <c r="AB6" s="374"/>
      <c r="AC6" s="374"/>
      <c r="AD6" s="374"/>
      <c r="AE6" s="374"/>
      <c r="AF6" s="374"/>
      <c r="AG6" s="374"/>
      <c r="AH6" s="374"/>
      <c r="AI6" s="374"/>
      <c r="AJ6" s="374"/>
      <c r="AK6" s="374"/>
      <c r="AL6" s="374"/>
      <c r="AM6" s="374"/>
      <c r="AN6" s="374"/>
      <c r="AO6" s="374"/>
      <c r="AP6" s="28"/>
      <c r="AQ6" s="30"/>
      <c r="BE6" s="372"/>
      <c r="BS6" s="23" t="s">
        <v>8</v>
      </c>
    </row>
    <row r="7" spans="1:74" ht="14.45" customHeight="1" x14ac:dyDescent="0.3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72"/>
      <c r="BS7" s="23" t="s">
        <v>8</v>
      </c>
    </row>
    <row r="8" spans="1:74" ht="14.45" customHeight="1" x14ac:dyDescent="0.3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72"/>
      <c r="BS8" s="23" t="s">
        <v>8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72"/>
      <c r="BS9" s="23" t="s">
        <v>8</v>
      </c>
    </row>
    <row r="10" spans="1:74" ht="14.45" customHeight="1" x14ac:dyDescent="0.3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29</v>
      </c>
      <c r="AO10" s="28"/>
      <c r="AP10" s="28"/>
      <c r="AQ10" s="30"/>
      <c r="BE10" s="372"/>
      <c r="BS10" s="23" t="s">
        <v>8</v>
      </c>
    </row>
    <row r="11" spans="1:74" ht="18.399999999999999" customHeight="1" x14ac:dyDescent="0.3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32</v>
      </c>
      <c r="AO11" s="28"/>
      <c r="AP11" s="28"/>
      <c r="AQ11" s="30"/>
      <c r="BE11" s="372"/>
      <c r="BS11" s="23" t="s">
        <v>8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72"/>
      <c r="BS12" s="23" t="s">
        <v>8</v>
      </c>
    </row>
    <row r="13" spans="1:74" ht="14.45" customHeight="1" x14ac:dyDescent="0.3">
      <c r="B13" s="27"/>
      <c r="C13" s="28"/>
      <c r="D13" s="36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34</v>
      </c>
      <c r="AO13" s="28"/>
      <c r="AP13" s="28"/>
      <c r="AQ13" s="30"/>
      <c r="BE13" s="372"/>
      <c r="BS13" s="23" t="s">
        <v>8</v>
      </c>
    </row>
    <row r="14" spans="1:74" ht="15" x14ac:dyDescent="0.3">
      <c r="B14" s="27"/>
      <c r="C14" s="28"/>
      <c r="D14" s="28"/>
      <c r="E14" s="385" t="s">
        <v>34</v>
      </c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  <c r="AC14" s="386"/>
      <c r="AD14" s="386"/>
      <c r="AE14" s="386"/>
      <c r="AF14" s="386"/>
      <c r="AG14" s="386"/>
      <c r="AH14" s="386"/>
      <c r="AI14" s="386"/>
      <c r="AJ14" s="386"/>
      <c r="AK14" s="36" t="s">
        <v>31</v>
      </c>
      <c r="AL14" s="28"/>
      <c r="AM14" s="28"/>
      <c r="AN14" s="38" t="s">
        <v>34</v>
      </c>
      <c r="AO14" s="28"/>
      <c r="AP14" s="28"/>
      <c r="AQ14" s="30"/>
      <c r="BE14" s="372"/>
      <c r="BS14" s="23" t="s">
        <v>8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72"/>
      <c r="BS15" s="23" t="s">
        <v>6</v>
      </c>
    </row>
    <row r="16" spans="1:74" ht="14.45" customHeight="1" x14ac:dyDescent="0.3">
      <c r="B16" s="27"/>
      <c r="C16" s="28"/>
      <c r="D16" s="36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36</v>
      </c>
      <c r="AO16" s="28"/>
      <c r="AP16" s="28"/>
      <c r="AQ16" s="30"/>
      <c r="BE16" s="372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37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38</v>
      </c>
      <c r="AO17" s="28"/>
      <c r="AP17" s="28"/>
      <c r="AQ17" s="30"/>
      <c r="BE17" s="372"/>
      <c r="BS17" s="23" t="s">
        <v>39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72"/>
      <c r="BS18" s="23" t="s">
        <v>8</v>
      </c>
    </row>
    <row r="19" spans="2:71" ht="14.45" customHeight="1" x14ac:dyDescent="0.3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72"/>
      <c r="BS19" s="23" t="s">
        <v>8</v>
      </c>
    </row>
    <row r="20" spans="2:71" ht="57" customHeight="1" x14ac:dyDescent="0.3">
      <c r="B20" s="27"/>
      <c r="C20" s="28"/>
      <c r="D20" s="28"/>
      <c r="E20" s="387" t="s">
        <v>41</v>
      </c>
      <c r="F20" s="387"/>
      <c r="G20" s="387"/>
      <c r="H20" s="387"/>
      <c r="I20" s="387"/>
      <c r="J20" s="387"/>
      <c r="K20" s="387"/>
      <c r="L20" s="387"/>
      <c r="M20" s="387"/>
      <c r="N20" s="387"/>
      <c r="O20" s="387"/>
      <c r="P20" s="387"/>
      <c r="Q20" s="387"/>
      <c r="R20" s="387"/>
      <c r="S20" s="387"/>
      <c r="T20" s="387"/>
      <c r="U20" s="387"/>
      <c r="V20" s="387"/>
      <c r="W20" s="387"/>
      <c r="X20" s="387"/>
      <c r="Y20" s="387"/>
      <c r="Z20" s="387"/>
      <c r="AA20" s="387"/>
      <c r="AB20" s="387"/>
      <c r="AC20" s="387"/>
      <c r="AD20" s="387"/>
      <c r="AE20" s="387"/>
      <c r="AF20" s="387"/>
      <c r="AG20" s="387"/>
      <c r="AH20" s="387"/>
      <c r="AI20" s="387"/>
      <c r="AJ20" s="387"/>
      <c r="AK20" s="387"/>
      <c r="AL20" s="387"/>
      <c r="AM20" s="387"/>
      <c r="AN20" s="387"/>
      <c r="AO20" s="28"/>
      <c r="AP20" s="28"/>
      <c r="AQ20" s="30"/>
      <c r="BE20" s="372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72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72"/>
    </row>
    <row r="23" spans="2:71" s="1" customFormat="1" ht="25.9" customHeight="1" x14ac:dyDescent="0.3">
      <c r="B23" s="40"/>
      <c r="C23" s="41"/>
      <c r="D23" s="42" t="s">
        <v>42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88">
        <f>ROUND(AG51,2)</f>
        <v>0</v>
      </c>
      <c r="AL23" s="389"/>
      <c r="AM23" s="389"/>
      <c r="AN23" s="389"/>
      <c r="AO23" s="389"/>
      <c r="AP23" s="41"/>
      <c r="AQ23" s="44"/>
      <c r="BE23" s="372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72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90" t="s">
        <v>43</v>
      </c>
      <c r="M25" s="390"/>
      <c r="N25" s="390"/>
      <c r="O25" s="390"/>
      <c r="P25" s="41"/>
      <c r="Q25" s="41"/>
      <c r="R25" s="41"/>
      <c r="S25" s="41"/>
      <c r="T25" s="41"/>
      <c r="U25" s="41"/>
      <c r="V25" s="41"/>
      <c r="W25" s="390" t="s">
        <v>44</v>
      </c>
      <c r="X25" s="390"/>
      <c r="Y25" s="390"/>
      <c r="Z25" s="390"/>
      <c r="AA25" s="390"/>
      <c r="AB25" s="390"/>
      <c r="AC25" s="390"/>
      <c r="AD25" s="390"/>
      <c r="AE25" s="390"/>
      <c r="AF25" s="41"/>
      <c r="AG25" s="41"/>
      <c r="AH25" s="41"/>
      <c r="AI25" s="41"/>
      <c r="AJ25" s="41"/>
      <c r="AK25" s="390" t="s">
        <v>45</v>
      </c>
      <c r="AL25" s="390"/>
      <c r="AM25" s="390"/>
      <c r="AN25" s="390"/>
      <c r="AO25" s="390"/>
      <c r="AP25" s="41"/>
      <c r="AQ25" s="44"/>
      <c r="BE25" s="372"/>
    </row>
    <row r="26" spans="2:71" s="2" customFormat="1" ht="14.45" customHeight="1" x14ac:dyDescent="0.3">
      <c r="B26" s="46"/>
      <c r="C26" s="47"/>
      <c r="D26" s="48" t="s">
        <v>46</v>
      </c>
      <c r="E26" s="47"/>
      <c r="F26" s="48" t="s">
        <v>47</v>
      </c>
      <c r="G26" s="47"/>
      <c r="H26" s="47"/>
      <c r="I26" s="47"/>
      <c r="J26" s="47"/>
      <c r="K26" s="47"/>
      <c r="L26" s="370">
        <v>0.21</v>
      </c>
      <c r="M26" s="369"/>
      <c r="N26" s="369"/>
      <c r="O26" s="369"/>
      <c r="P26" s="47"/>
      <c r="Q26" s="47"/>
      <c r="R26" s="47"/>
      <c r="S26" s="47"/>
      <c r="T26" s="47"/>
      <c r="U26" s="47"/>
      <c r="V26" s="47"/>
      <c r="W26" s="368">
        <f>ROUND(AZ51,2)</f>
        <v>0</v>
      </c>
      <c r="X26" s="369"/>
      <c r="Y26" s="369"/>
      <c r="Z26" s="369"/>
      <c r="AA26" s="369"/>
      <c r="AB26" s="369"/>
      <c r="AC26" s="369"/>
      <c r="AD26" s="369"/>
      <c r="AE26" s="369"/>
      <c r="AF26" s="47"/>
      <c r="AG26" s="47"/>
      <c r="AH26" s="47"/>
      <c r="AI26" s="47"/>
      <c r="AJ26" s="47"/>
      <c r="AK26" s="368">
        <f>ROUND(AV51,2)</f>
        <v>0</v>
      </c>
      <c r="AL26" s="369"/>
      <c r="AM26" s="369"/>
      <c r="AN26" s="369"/>
      <c r="AO26" s="369"/>
      <c r="AP26" s="47"/>
      <c r="AQ26" s="49"/>
      <c r="BE26" s="372"/>
    </row>
    <row r="27" spans="2:71" s="2" customFormat="1" ht="14.45" customHeight="1" x14ac:dyDescent="0.3">
      <c r="B27" s="46"/>
      <c r="C27" s="47"/>
      <c r="D27" s="47"/>
      <c r="E27" s="47"/>
      <c r="F27" s="48" t="s">
        <v>48</v>
      </c>
      <c r="G27" s="47"/>
      <c r="H27" s="47"/>
      <c r="I27" s="47"/>
      <c r="J27" s="47"/>
      <c r="K27" s="47"/>
      <c r="L27" s="370">
        <v>0.15</v>
      </c>
      <c r="M27" s="369"/>
      <c r="N27" s="369"/>
      <c r="O27" s="369"/>
      <c r="P27" s="47"/>
      <c r="Q27" s="47"/>
      <c r="R27" s="47"/>
      <c r="S27" s="47"/>
      <c r="T27" s="47"/>
      <c r="U27" s="47"/>
      <c r="V27" s="47"/>
      <c r="W27" s="368">
        <f>ROUND(BA51,2)</f>
        <v>0</v>
      </c>
      <c r="X27" s="369"/>
      <c r="Y27" s="369"/>
      <c r="Z27" s="369"/>
      <c r="AA27" s="369"/>
      <c r="AB27" s="369"/>
      <c r="AC27" s="369"/>
      <c r="AD27" s="369"/>
      <c r="AE27" s="369"/>
      <c r="AF27" s="47"/>
      <c r="AG27" s="47"/>
      <c r="AH27" s="47"/>
      <c r="AI27" s="47"/>
      <c r="AJ27" s="47"/>
      <c r="AK27" s="368">
        <f>ROUND(AW51,2)</f>
        <v>0</v>
      </c>
      <c r="AL27" s="369"/>
      <c r="AM27" s="369"/>
      <c r="AN27" s="369"/>
      <c r="AO27" s="369"/>
      <c r="AP27" s="47"/>
      <c r="AQ27" s="49"/>
      <c r="BE27" s="372"/>
    </row>
    <row r="28" spans="2:71" s="2" customFormat="1" ht="14.45" hidden="1" customHeight="1" x14ac:dyDescent="0.3">
      <c r="B28" s="46"/>
      <c r="C28" s="47"/>
      <c r="D28" s="47"/>
      <c r="E28" s="47"/>
      <c r="F28" s="48" t="s">
        <v>49</v>
      </c>
      <c r="G28" s="47"/>
      <c r="H28" s="47"/>
      <c r="I28" s="47"/>
      <c r="J28" s="47"/>
      <c r="K28" s="47"/>
      <c r="L28" s="370">
        <v>0.21</v>
      </c>
      <c r="M28" s="369"/>
      <c r="N28" s="369"/>
      <c r="O28" s="369"/>
      <c r="P28" s="47"/>
      <c r="Q28" s="47"/>
      <c r="R28" s="47"/>
      <c r="S28" s="47"/>
      <c r="T28" s="47"/>
      <c r="U28" s="47"/>
      <c r="V28" s="47"/>
      <c r="W28" s="368">
        <f>ROUND(BB51,2)</f>
        <v>0</v>
      </c>
      <c r="X28" s="369"/>
      <c r="Y28" s="369"/>
      <c r="Z28" s="369"/>
      <c r="AA28" s="369"/>
      <c r="AB28" s="369"/>
      <c r="AC28" s="369"/>
      <c r="AD28" s="369"/>
      <c r="AE28" s="369"/>
      <c r="AF28" s="47"/>
      <c r="AG28" s="47"/>
      <c r="AH28" s="47"/>
      <c r="AI28" s="47"/>
      <c r="AJ28" s="47"/>
      <c r="AK28" s="368">
        <v>0</v>
      </c>
      <c r="AL28" s="369"/>
      <c r="AM28" s="369"/>
      <c r="AN28" s="369"/>
      <c r="AO28" s="369"/>
      <c r="AP28" s="47"/>
      <c r="AQ28" s="49"/>
      <c r="BE28" s="372"/>
    </row>
    <row r="29" spans="2:71" s="2" customFormat="1" ht="14.45" hidden="1" customHeight="1" x14ac:dyDescent="0.3">
      <c r="B29" s="46"/>
      <c r="C29" s="47"/>
      <c r="D29" s="47"/>
      <c r="E29" s="47"/>
      <c r="F29" s="48" t="s">
        <v>50</v>
      </c>
      <c r="G29" s="47"/>
      <c r="H29" s="47"/>
      <c r="I29" s="47"/>
      <c r="J29" s="47"/>
      <c r="K29" s="47"/>
      <c r="L29" s="370">
        <v>0.15</v>
      </c>
      <c r="M29" s="369"/>
      <c r="N29" s="369"/>
      <c r="O29" s="369"/>
      <c r="P29" s="47"/>
      <c r="Q29" s="47"/>
      <c r="R29" s="47"/>
      <c r="S29" s="47"/>
      <c r="T29" s="47"/>
      <c r="U29" s="47"/>
      <c r="V29" s="47"/>
      <c r="W29" s="368">
        <f>ROUND(BC51,2)</f>
        <v>0</v>
      </c>
      <c r="X29" s="369"/>
      <c r="Y29" s="369"/>
      <c r="Z29" s="369"/>
      <c r="AA29" s="369"/>
      <c r="AB29" s="369"/>
      <c r="AC29" s="369"/>
      <c r="AD29" s="369"/>
      <c r="AE29" s="369"/>
      <c r="AF29" s="47"/>
      <c r="AG29" s="47"/>
      <c r="AH29" s="47"/>
      <c r="AI29" s="47"/>
      <c r="AJ29" s="47"/>
      <c r="AK29" s="368">
        <v>0</v>
      </c>
      <c r="AL29" s="369"/>
      <c r="AM29" s="369"/>
      <c r="AN29" s="369"/>
      <c r="AO29" s="369"/>
      <c r="AP29" s="47"/>
      <c r="AQ29" s="49"/>
      <c r="BE29" s="372"/>
    </row>
    <row r="30" spans="2:71" s="2" customFormat="1" ht="14.45" hidden="1" customHeight="1" x14ac:dyDescent="0.3">
      <c r="B30" s="46"/>
      <c r="C30" s="47"/>
      <c r="D30" s="47"/>
      <c r="E30" s="47"/>
      <c r="F30" s="48" t="s">
        <v>51</v>
      </c>
      <c r="G30" s="47"/>
      <c r="H30" s="47"/>
      <c r="I30" s="47"/>
      <c r="J30" s="47"/>
      <c r="K30" s="47"/>
      <c r="L30" s="370">
        <v>0</v>
      </c>
      <c r="M30" s="369"/>
      <c r="N30" s="369"/>
      <c r="O30" s="369"/>
      <c r="P30" s="47"/>
      <c r="Q30" s="47"/>
      <c r="R30" s="47"/>
      <c r="S30" s="47"/>
      <c r="T30" s="47"/>
      <c r="U30" s="47"/>
      <c r="V30" s="47"/>
      <c r="W30" s="368">
        <f>ROUND(BD51,2)</f>
        <v>0</v>
      </c>
      <c r="X30" s="369"/>
      <c r="Y30" s="369"/>
      <c r="Z30" s="369"/>
      <c r="AA30" s="369"/>
      <c r="AB30" s="369"/>
      <c r="AC30" s="369"/>
      <c r="AD30" s="369"/>
      <c r="AE30" s="369"/>
      <c r="AF30" s="47"/>
      <c r="AG30" s="47"/>
      <c r="AH30" s="47"/>
      <c r="AI30" s="47"/>
      <c r="AJ30" s="47"/>
      <c r="AK30" s="368">
        <v>0</v>
      </c>
      <c r="AL30" s="369"/>
      <c r="AM30" s="369"/>
      <c r="AN30" s="369"/>
      <c r="AO30" s="369"/>
      <c r="AP30" s="47"/>
      <c r="AQ30" s="49"/>
      <c r="BE30" s="372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72"/>
    </row>
    <row r="32" spans="2:71" s="1" customFormat="1" ht="25.9" customHeight="1" x14ac:dyDescent="0.3">
      <c r="B32" s="40"/>
      <c r="C32" s="50"/>
      <c r="D32" s="51" t="s">
        <v>52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53</v>
      </c>
      <c r="U32" s="52"/>
      <c r="V32" s="52"/>
      <c r="W32" s="52"/>
      <c r="X32" s="380" t="s">
        <v>54</v>
      </c>
      <c r="Y32" s="381"/>
      <c r="Z32" s="381"/>
      <c r="AA32" s="381"/>
      <c r="AB32" s="381"/>
      <c r="AC32" s="52"/>
      <c r="AD32" s="52"/>
      <c r="AE32" s="52"/>
      <c r="AF32" s="52"/>
      <c r="AG32" s="52"/>
      <c r="AH32" s="52"/>
      <c r="AI32" s="52"/>
      <c r="AJ32" s="52"/>
      <c r="AK32" s="382">
        <f>SUM(AK23:AK30)</f>
        <v>0</v>
      </c>
      <c r="AL32" s="381"/>
      <c r="AM32" s="381"/>
      <c r="AN32" s="381"/>
      <c r="AO32" s="383"/>
      <c r="AP32" s="50"/>
      <c r="AQ32" s="54"/>
      <c r="BE32" s="372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 x14ac:dyDescent="0.3">
      <c r="B39" s="40"/>
      <c r="C39" s="61" t="s">
        <v>55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 x14ac:dyDescent="0.3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 x14ac:dyDescent="0.3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18_02_jahod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 x14ac:dyDescent="0.3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8" t="str">
        <f>K6</f>
        <v>VD Jahodnice, odstranění nánosů</v>
      </c>
      <c r="M42" s="359"/>
      <c r="N42" s="359"/>
      <c r="O42" s="359"/>
      <c r="P42" s="359"/>
      <c r="Q42" s="359"/>
      <c r="R42" s="359"/>
      <c r="S42" s="359"/>
      <c r="T42" s="359"/>
      <c r="U42" s="359"/>
      <c r="V42" s="359"/>
      <c r="W42" s="359"/>
      <c r="X42" s="359"/>
      <c r="Y42" s="359"/>
      <c r="Z42" s="359"/>
      <c r="AA42" s="359"/>
      <c r="AB42" s="359"/>
      <c r="AC42" s="359"/>
      <c r="AD42" s="359"/>
      <c r="AE42" s="359"/>
      <c r="AF42" s="359"/>
      <c r="AG42" s="359"/>
      <c r="AH42" s="359"/>
      <c r="AI42" s="359"/>
      <c r="AJ42" s="359"/>
      <c r="AK42" s="359"/>
      <c r="AL42" s="359"/>
      <c r="AM42" s="359"/>
      <c r="AN42" s="359"/>
      <c r="AO42" s="359"/>
      <c r="AP42" s="69"/>
      <c r="AQ42" s="69"/>
      <c r="AR42" s="70"/>
    </row>
    <row r="43" spans="2:56" s="1" customFormat="1" ht="6.95" customHeight="1" x14ac:dyDescent="0.3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 x14ac:dyDescent="0.3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VD Jahodnice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60" t="str">
        <f>IF(AN8= "","",AN8)</f>
        <v>12. 2. 2018</v>
      </c>
      <c r="AN44" s="360"/>
      <c r="AO44" s="62"/>
      <c r="AP44" s="62"/>
      <c r="AQ44" s="62"/>
      <c r="AR44" s="60"/>
    </row>
    <row r="45" spans="2:56" s="1" customFormat="1" ht="6.95" customHeight="1" x14ac:dyDescent="0.3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 x14ac:dyDescent="0.3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Povodí Labe, státní podnik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35</v>
      </c>
      <c r="AJ46" s="62"/>
      <c r="AK46" s="62"/>
      <c r="AL46" s="62"/>
      <c r="AM46" s="361" t="str">
        <f>IF(E17="","",E17)</f>
        <v>VHRoušar, s.r.o.</v>
      </c>
      <c r="AN46" s="361"/>
      <c r="AO46" s="361"/>
      <c r="AP46" s="361"/>
      <c r="AQ46" s="62"/>
      <c r="AR46" s="60"/>
      <c r="AS46" s="362" t="s">
        <v>56</v>
      </c>
      <c r="AT46" s="36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 x14ac:dyDescent="0.3">
      <c r="B47" s="40"/>
      <c r="C47" s="64" t="s">
        <v>33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64"/>
      <c r="AT47" s="36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 x14ac:dyDescent="0.3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66"/>
      <c r="AT48" s="36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 x14ac:dyDescent="0.3">
      <c r="B49" s="40"/>
      <c r="C49" s="376" t="s">
        <v>57</v>
      </c>
      <c r="D49" s="377"/>
      <c r="E49" s="377"/>
      <c r="F49" s="377"/>
      <c r="G49" s="377"/>
      <c r="H49" s="78"/>
      <c r="I49" s="378" t="s">
        <v>58</v>
      </c>
      <c r="J49" s="377"/>
      <c r="K49" s="377"/>
      <c r="L49" s="377"/>
      <c r="M49" s="377"/>
      <c r="N49" s="377"/>
      <c r="O49" s="377"/>
      <c r="P49" s="377"/>
      <c r="Q49" s="377"/>
      <c r="R49" s="377"/>
      <c r="S49" s="377"/>
      <c r="T49" s="377"/>
      <c r="U49" s="377"/>
      <c r="V49" s="377"/>
      <c r="W49" s="377"/>
      <c r="X49" s="377"/>
      <c r="Y49" s="377"/>
      <c r="Z49" s="377"/>
      <c r="AA49" s="377"/>
      <c r="AB49" s="377"/>
      <c r="AC49" s="377"/>
      <c r="AD49" s="377"/>
      <c r="AE49" s="377"/>
      <c r="AF49" s="377"/>
      <c r="AG49" s="379" t="s">
        <v>59</v>
      </c>
      <c r="AH49" s="377"/>
      <c r="AI49" s="377"/>
      <c r="AJ49" s="377"/>
      <c r="AK49" s="377"/>
      <c r="AL49" s="377"/>
      <c r="AM49" s="377"/>
      <c r="AN49" s="378" t="s">
        <v>60</v>
      </c>
      <c r="AO49" s="377"/>
      <c r="AP49" s="377"/>
      <c r="AQ49" s="79" t="s">
        <v>61</v>
      </c>
      <c r="AR49" s="60"/>
      <c r="AS49" s="80" t="s">
        <v>62</v>
      </c>
      <c r="AT49" s="81" t="s">
        <v>63</v>
      </c>
      <c r="AU49" s="81" t="s">
        <v>64</v>
      </c>
      <c r="AV49" s="81" t="s">
        <v>65</v>
      </c>
      <c r="AW49" s="81" t="s">
        <v>66</v>
      </c>
      <c r="AX49" s="81" t="s">
        <v>67</v>
      </c>
      <c r="AY49" s="81" t="s">
        <v>68</v>
      </c>
      <c r="AZ49" s="81" t="s">
        <v>69</v>
      </c>
      <c r="BA49" s="81" t="s">
        <v>70</v>
      </c>
      <c r="BB49" s="81" t="s">
        <v>71</v>
      </c>
      <c r="BC49" s="81" t="s">
        <v>72</v>
      </c>
      <c r="BD49" s="82" t="s">
        <v>73</v>
      </c>
    </row>
    <row r="50" spans="1:91" s="1" customFormat="1" ht="10.9" customHeight="1" x14ac:dyDescent="0.3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 x14ac:dyDescent="0.3">
      <c r="B51" s="67"/>
      <c r="C51" s="86" t="s">
        <v>74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3">
        <f>ROUND(SUM(AG52:AG53),2)</f>
        <v>0</v>
      </c>
      <c r="AH51" s="353"/>
      <c r="AI51" s="353"/>
      <c r="AJ51" s="353"/>
      <c r="AK51" s="353"/>
      <c r="AL51" s="353"/>
      <c r="AM51" s="353"/>
      <c r="AN51" s="354">
        <f>SUM(AG51,AT51)</f>
        <v>0</v>
      </c>
      <c r="AO51" s="354"/>
      <c r="AP51" s="354"/>
      <c r="AQ51" s="88" t="s">
        <v>21</v>
      </c>
      <c r="AR51" s="70"/>
      <c r="AS51" s="89">
        <f>ROUND(SUM(AS52:AS53),2)</f>
        <v>0</v>
      </c>
      <c r="AT51" s="90">
        <f>ROUND(SUM(AV51:AW51),2)</f>
        <v>0</v>
      </c>
      <c r="AU51" s="91">
        <f>ROUND(SUM(AU52:AU53),5)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ROUND(SUM(AZ52:AZ53),2)</f>
        <v>0</v>
      </c>
      <c r="BA51" s="90">
        <f>ROUND(SUM(BA52:BA53),2)</f>
        <v>0</v>
      </c>
      <c r="BB51" s="90">
        <f>ROUND(SUM(BB52:BB53),2)</f>
        <v>0</v>
      </c>
      <c r="BC51" s="90">
        <f>ROUND(SUM(BC52:BC53),2)</f>
        <v>0</v>
      </c>
      <c r="BD51" s="92">
        <f>ROUND(SUM(BD52:BD53),2)</f>
        <v>0</v>
      </c>
      <c r="BS51" s="93" t="s">
        <v>75</v>
      </c>
      <c r="BT51" s="93" t="s">
        <v>76</v>
      </c>
      <c r="BU51" s="94" t="s">
        <v>77</v>
      </c>
      <c r="BV51" s="93" t="s">
        <v>78</v>
      </c>
      <c r="BW51" s="93" t="s">
        <v>7</v>
      </c>
      <c r="BX51" s="93" t="s">
        <v>79</v>
      </c>
      <c r="CL51" s="93" t="s">
        <v>21</v>
      </c>
    </row>
    <row r="52" spans="1:91" s="5" customFormat="1" ht="16.5" customHeight="1" x14ac:dyDescent="0.3">
      <c r="A52" s="95" t="s">
        <v>80</v>
      </c>
      <c r="B52" s="96"/>
      <c r="C52" s="97"/>
      <c r="D52" s="375" t="s">
        <v>81</v>
      </c>
      <c r="E52" s="375"/>
      <c r="F52" s="375"/>
      <c r="G52" s="375"/>
      <c r="H52" s="375"/>
      <c r="I52" s="98"/>
      <c r="J52" s="375" t="s">
        <v>82</v>
      </c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56">
        <f>'SO 01 - Odstranění nánosů'!J27</f>
        <v>0</v>
      </c>
      <c r="AH52" s="357"/>
      <c r="AI52" s="357"/>
      <c r="AJ52" s="357"/>
      <c r="AK52" s="357"/>
      <c r="AL52" s="357"/>
      <c r="AM52" s="357"/>
      <c r="AN52" s="356">
        <f>SUM(AG52,AT52)</f>
        <v>0</v>
      </c>
      <c r="AO52" s="357"/>
      <c r="AP52" s="357"/>
      <c r="AQ52" s="99" t="s">
        <v>83</v>
      </c>
      <c r="AR52" s="100"/>
      <c r="AS52" s="101">
        <v>0</v>
      </c>
      <c r="AT52" s="102">
        <f>ROUND(SUM(AV52:AW52),2)</f>
        <v>0</v>
      </c>
      <c r="AU52" s="103">
        <f>'SO 01 - Odstranění nánosů'!P78</f>
        <v>0</v>
      </c>
      <c r="AV52" s="102">
        <f>'SO 01 - Odstranění nánosů'!J30</f>
        <v>0</v>
      </c>
      <c r="AW52" s="102">
        <f>'SO 01 - Odstranění nánosů'!J31</f>
        <v>0</v>
      </c>
      <c r="AX52" s="102">
        <f>'SO 01 - Odstranění nánosů'!J32</f>
        <v>0</v>
      </c>
      <c r="AY52" s="102">
        <f>'SO 01 - Odstranění nánosů'!J33</f>
        <v>0</v>
      </c>
      <c r="AZ52" s="102">
        <f>'SO 01 - Odstranění nánosů'!F30</f>
        <v>0</v>
      </c>
      <c r="BA52" s="102">
        <f>'SO 01 - Odstranění nánosů'!F31</f>
        <v>0</v>
      </c>
      <c r="BB52" s="102">
        <f>'SO 01 - Odstranění nánosů'!F32</f>
        <v>0</v>
      </c>
      <c r="BC52" s="102">
        <f>'SO 01 - Odstranění nánosů'!F33</f>
        <v>0</v>
      </c>
      <c r="BD52" s="104">
        <f>'SO 01 - Odstranění nánosů'!F34</f>
        <v>0</v>
      </c>
      <c r="BT52" s="105" t="s">
        <v>84</v>
      </c>
      <c r="BV52" s="105" t="s">
        <v>78</v>
      </c>
      <c r="BW52" s="105" t="s">
        <v>85</v>
      </c>
      <c r="BX52" s="105" t="s">
        <v>7</v>
      </c>
      <c r="CL52" s="105" t="s">
        <v>21</v>
      </c>
      <c r="CM52" s="105" t="s">
        <v>86</v>
      </c>
    </row>
    <row r="53" spans="1:91" s="5" customFormat="1" ht="16.5" customHeight="1" x14ac:dyDescent="0.3">
      <c r="A53" s="95" t="s">
        <v>80</v>
      </c>
      <c r="B53" s="96"/>
      <c r="C53" s="97"/>
      <c r="D53" s="375" t="s">
        <v>87</v>
      </c>
      <c r="E53" s="375"/>
      <c r="F53" s="375"/>
      <c r="G53" s="375"/>
      <c r="H53" s="375"/>
      <c r="I53" s="98"/>
      <c r="J53" s="375" t="s">
        <v>88</v>
      </c>
      <c r="K53" s="375"/>
      <c r="L53" s="375"/>
      <c r="M53" s="375"/>
      <c r="N53" s="375"/>
      <c r="O53" s="375"/>
      <c r="P53" s="375"/>
      <c r="Q53" s="375"/>
      <c r="R53" s="375"/>
      <c r="S53" s="375"/>
      <c r="T53" s="375"/>
      <c r="U53" s="375"/>
      <c r="V53" s="375"/>
      <c r="W53" s="375"/>
      <c r="X53" s="375"/>
      <c r="Y53" s="375"/>
      <c r="Z53" s="375"/>
      <c r="AA53" s="375"/>
      <c r="AB53" s="375"/>
      <c r="AC53" s="375"/>
      <c r="AD53" s="375"/>
      <c r="AE53" s="375"/>
      <c r="AF53" s="375"/>
      <c r="AG53" s="356">
        <f>'VON - Vedlejší a ostatní ...'!J27</f>
        <v>0</v>
      </c>
      <c r="AH53" s="357"/>
      <c r="AI53" s="357"/>
      <c r="AJ53" s="357"/>
      <c r="AK53" s="357"/>
      <c r="AL53" s="357"/>
      <c r="AM53" s="357"/>
      <c r="AN53" s="356">
        <f>SUM(AG53,AT53)</f>
        <v>0</v>
      </c>
      <c r="AO53" s="357"/>
      <c r="AP53" s="357"/>
      <c r="AQ53" s="99" t="s">
        <v>87</v>
      </c>
      <c r="AR53" s="100"/>
      <c r="AS53" s="106">
        <v>0</v>
      </c>
      <c r="AT53" s="107">
        <f>ROUND(SUM(AV53:AW53),2)</f>
        <v>0</v>
      </c>
      <c r="AU53" s="108">
        <f>'VON - Vedlejší a ostatní ...'!P81</f>
        <v>0</v>
      </c>
      <c r="AV53" s="107">
        <f>'VON - Vedlejší a ostatní ...'!J30</f>
        <v>0</v>
      </c>
      <c r="AW53" s="107">
        <f>'VON - Vedlejší a ostatní ...'!J31</f>
        <v>0</v>
      </c>
      <c r="AX53" s="107">
        <f>'VON - Vedlejší a ostatní ...'!J32</f>
        <v>0</v>
      </c>
      <c r="AY53" s="107">
        <f>'VON - Vedlejší a ostatní ...'!J33</f>
        <v>0</v>
      </c>
      <c r="AZ53" s="107">
        <f>'VON - Vedlejší a ostatní ...'!F30</f>
        <v>0</v>
      </c>
      <c r="BA53" s="107">
        <f>'VON - Vedlejší a ostatní ...'!F31</f>
        <v>0</v>
      </c>
      <c r="BB53" s="107">
        <f>'VON - Vedlejší a ostatní ...'!F32</f>
        <v>0</v>
      </c>
      <c r="BC53" s="107">
        <f>'VON - Vedlejší a ostatní ...'!F33</f>
        <v>0</v>
      </c>
      <c r="BD53" s="109">
        <f>'VON - Vedlejší a ostatní ...'!F34</f>
        <v>0</v>
      </c>
      <c r="BT53" s="105" t="s">
        <v>84</v>
      </c>
      <c r="BV53" s="105" t="s">
        <v>78</v>
      </c>
      <c r="BW53" s="105" t="s">
        <v>89</v>
      </c>
      <c r="BX53" s="105" t="s">
        <v>7</v>
      </c>
      <c r="CL53" s="105" t="s">
        <v>21</v>
      </c>
      <c r="CM53" s="105" t="s">
        <v>86</v>
      </c>
    </row>
    <row r="54" spans="1:91" s="1" customFormat="1" ht="30" customHeight="1" x14ac:dyDescent="0.3">
      <c r="B54" s="40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0"/>
    </row>
    <row r="55" spans="1:91" s="1" customFormat="1" ht="6.95" customHeight="1" x14ac:dyDescent="0.3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60"/>
    </row>
  </sheetData>
  <sheetProtection algorithmName="SHA-512" hashValue="sK76rOLyr2GwTlyL1HrTOGyNeALWzkr9LzCpVmdOj8ayma++i+ztVhOfGlYgrBF7SOybvx0k8OduAKQWDztz+g==" saltValue="G04rIA76pXG8W8hriIWTng==" spinCount="100000" sheet="1" objects="1" scenarios="1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SO 01 - Odstranění nánosů'!C2" display="/"/>
    <hyperlink ref="A53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BR113"/>
  <sheetViews>
    <sheetView showGridLines="0" tabSelected="1" workbookViewId="0">
      <pane ySplit="1" topLeftCell="A89" activePane="bottomLeft" state="frozen"/>
      <selection pane="bottomLeft" activeCell="I101" sqref="I10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90</v>
      </c>
      <c r="G1" s="395" t="s">
        <v>91</v>
      </c>
      <c r="H1" s="395"/>
      <c r="I1" s="114"/>
      <c r="J1" s="113" t="s">
        <v>92</v>
      </c>
      <c r="K1" s="112" t="s">
        <v>93</v>
      </c>
      <c r="L1" s="113" t="s">
        <v>94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3" t="s">
        <v>85</v>
      </c>
      <c r="AZ2" s="115" t="s">
        <v>95</v>
      </c>
      <c r="BA2" s="115" t="s">
        <v>96</v>
      </c>
      <c r="BB2" s="115" t="s">
        <v>97</v>
      </c>
      <c r="BC2" s="115" t="s">
        <v>98</v>
      </c>
      <c r="BD2" s="115" t="s">
        <v>86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  <c r="AZ3" s="115" t="s">
        <v>99</v>
      </c>
      <c r="BA3" s="115" t="s">
        <v>100</v>
      </c>
      <c r="BB3" s="115" t="s">
        <v>97</v>
      </c>
      <c r="BC3" s="115" t="s">
        <v>101</v>
      </c>
      <c r="BD3" s="115" t="s">
        <v>86</v>
      </c>
    </row>
    <row r="4" spans="1:70" ht="36.950000000000003" customHeight="1" x14ac:dyDescent="0.3">
      <c r="B4" s="27"/>
      <c r="C4" s="28"/>
      <c r="D4" s="29" t="s">
        <v>102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 x14ac:dyDescent="0.3">
      <c r="B7" s="27"/>
      <c r="C7" s="28"/>
      <c r="D7" s="28"/>
      <c r="E7" s="396" t="str">
        <f>'Rekapitulace stavby'!K6</f>
        <v>VD Jahodnice, odstranění nánosů</v>
      </c>
      <c r="F7" s="397"/>
      <c r="G7" s="397"/>
      <c r="H7" s="397"/>
      <c r="I7" s="117"/>
      <c r="J7" s="28"/>
      <c r="K7" s="30"/>
    </row>
    <row r="8" spans="1:70" s="1" customFormat="1" ht="15" x14ac:dyDescent="0.3">
      <c r="B8" s="40"/>
      <c r="C8" s="41"/>
      <c r="D8" s="36" t="s">
        <v>103</v>
      </c>
      <c r="E8" s="41"/>
      <c r="F8" s="41"/>
      <c r="G8" s="41"/>
      <c r="H8" s="41"/>
      <c r="I8" s="118"/>
      <c r="J8" s="41"/>
      <c r="K8" s="44"/>
    </row>
    <row r="9" spans="1:70" s="1" customFormat="1" ht="36.950000000000003" customHeight="1" x14ac:dyDescent="0.3">
      <c r="B9" s="40"/>
      <c r="C9" s="41"/>
      <c r="D9" s="41"/>
      <c r="E9" s="398" t="s">
        <v>104</v>
      </c>
      <c r="F9" s="399"/>
      <c r="G9" s="399"/>
      <c r="H9" s="399"/>
      <c r="I9" s="118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8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9" t="s">
        <v>22</v>
      </c>
      <c r="J11" s="34" t="s">
        <v>21</v>
      </c>
      <c r="K11" s="44"/>
    </row>
    <row r="12" spans="1:70" s="1" customFormat="1" ht="14.45" customHeight="1" x14ac:dyDescent="0.3">
      <c r="B12" s="40"/>
      <c r="C12" s="41"/>
      <c r="D12" s="36" t="s">
        <v>23</v>
      </c>
      <c r="E12" s="41"/>
      <c r="F12" s="34" t="s">
        <v>24</v>
      </c>
      <c r="G12" s="41"/>
      <c r="H12" s="41"/>
      <c r="I12" s="119" t="s">
        <v>25</v>
      </c>
      <c r="J12" s="120" t="str">
        <f>'Rekapitulace stavby'!AN8</f>
        <v>12. 2. 2018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18"/>
      <c r="J13" s="41"/>
      <c r="K13" s="44"/>
    </row>
    <row r="14" spans="1:70" s="1" customFormat="1" ht="14.45" customHeight="1" x14ac:dyDescent="0.3">
      <c r="B14" s="40"/>
      <c r="C14" s="41"/>
      <c r="D14" s="36" t="s">
        <v>27</v>
      </c>
      <c r="E14" s="41"/>
      <c r="F14" s="41"/>
      <c r="G14" s="41"/>
      <c r="H14" s="41"/>
      <c r="I14" s="119" t="s">
        <v>28</v>
      </c>
      <c r="J14" s="34" t="s">
        <v>29</v>
      </c>
      <c r="K14" s="44"/>
    </row>
    <row r="15" spans="1:70" s="1" customFormat="1" ht="18" customHeight="1" x14ac:dyDescent="0.3">
      <c r="B15" s="40"/>
      <c r="C15" s="41"/>
      <c r="D15" s="41"/>
      <c r="E15" s="34" t="s">
        <v>30</v>
      </c>
      <c r="F15" s="41"/>
      <c r="G15" s="41"/>
      <c r="H15" s="41"/>
      <c r="I15" s="119" t="s">
        <v>31</v>
      </c>
      <c r="J15" s="34" t="s">
        <v>32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18"/>
      <c r="J16" s="41"/>
      <c r="K16" s="44"/>
    </row>
    <row r="17" spans="2:11" s="1" customFormat="1" ht="14.45" customHeight="1" x14ac:dyDescent="0.3">
      <c r="B17" s="40"/>
      <c r="C17" s="41"/>
      <c r="D17" s="36" t="s">
        <v>33</v>
      </c>
      <c r="E17" s="41"/>
      <c r="F17" s="41"/>
      <c r="G17" s="41"/>
      <c r="H17" s="41"/>
      <c r="I17" s="119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9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18"/>
      <c r="J19" s="41"/>
      <c r="K19" s="44"/>
    </row>
    <row r="20" spans="2:11" s="1" customFormat="1" ht="14.45" customHeight="1" x14ac:dyDescent="0.3">
      <c r="B20" s="40"/>
      <c r="C20" s="41"/>
      <c r="D20" s="36" t="s">
        <v>35</v>
      </c>
      <c r="E20" s="41"/>
      <c r="F20" s="41"/>
      <c r="G20" s="41"/>
      <c r="H20" s="41"/>
      <c r="I20" s="119" t="s">
        <v>28</v>
      </c>
      <c r="J20" s="34" t="s">
        <v>36</v>
      </c>
      <c r="K20" s="44"/>
    </row>
    <row r="21" spans="2:11" s="1" customFormat="1" ht="18" customHeight="1" x14ac:dyDescent="0.3">
      <c r="B21" s="40"/>
      <c r="C21" s="41"/>
      <c r="D21" s="41"/>
      <c r="E21" s="34" t="s">
        <v>37</v>
      </c>
      <c r="F21" s="41"/>
      <c r="G21" s="41"/>
      <c r="H21" s="41"/>
      <c r="I21" s="119" t="s">
        <v>31</v>
      </c>
      <c r="J21" s="34" t="s">
        <v>38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18"/>
      <c r="J22" s="41"/>
      <c r="K22" s="44"/>
    </row>
    <row r="23" spans="2:11" s="1" customFormat="1" ht="14.45" customHeight="1" x14ac:dyDescent="0.3">
      <c r="B23" s="40"/>
      <c r="C23" s="41"/>
      <c r="D23" s="36" t="s">
        <v>40</v>
      </c>
      <c r="E23" s="41"/>
      <c r="F23" s="41"/>
      <c r="G23" s="41"/>
      <c r="H23" s="41"/>
      <c r="I23" s="118"/>
      <c r="J23" s="41"/>
      <c r="K23" s="44"/>
    </row>
    <row r="24" spans="2:11" s="6" customFormat="1" ht="16.5" customHeight="1" x14ac:dyDescent="0.3">
      <c r="B24" s="121"/>
      <c r="C24" s="122"/>
      <c r="D24" s="122"/>
      <c r="E24" s="387" t="s">
        <v>21</v>
      </c>
      <c r="F24" s="387"/>
      <c r="G24" s="387"/>
      <c r="H24" s="387"/>
      <c r="I24" s="123"/>
      <c r="J24" s="122"/>
      <c r="K24" s="124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18"/>
      <c r="J25" s="41"/>
      <c r="K25" s="44"/>
    </row>
    <row r="26" spans="2:11" s="1" customFormat="1" ht="6.95" customHeight="1" x14ac:dyDescent="0.3">
      <c r="B26" s="40"/>
      <c r="C26" s="41"/>
      <c r="D26" s="84"/>
      <c r="E26" s="84"/>
      <c r="F26" s="84"/>
      <c r="G26" s="84"/>
      <c r="H26" s="84"/>
      <c r="I26" s="125"/>
      <c r="J26" s="84"/>
      <c r="K26" s="126"/>
    </row>
    <row r="27" spans="2:11" s="1" customFormat="1" ht="25.35" customHeight="1" x14ac:dyDescent="0.3">
      <c r="B27" s="40"/>
      <c r="C27" s="41"/>
      <c r="D27" s="127" t="s">
        <v>42</v>
      </c>
      <c r="E27" s="41"/>
      <c r="F27" s="41"/>
      <c r="G27" s="41"/>
      <c r="H27" s="41"/>
      <c r="I27" s="118"/>
      <c r="J27" s="128">
        <f>ROUND(J78,2)</f>
        <v>0</v>
      </c>
      <c r="K27" s="44"/>
    </row>
    <row r="28" spans="2:11" s="1" customFormat="1" ht="6.95" customHeight="1" x14ac:dyDescent="0.3">
      <c r="B28" s="40"/>
      <c r="C28" s="41"/>
      <c r="D28" s="84"/>
      <c r="E28" s="84"/>
      <c r="F28" s="84"/>
      <c r="G28" s="84"/>
      <c r="H28" s="84"/>
      <c r="I28" s="125"/>
      <c r="J28" s="84"/>
      <c r="K28" s="126"/>
    </row>
    <row r="29" spans="2:11" s="1" customFormat="1" ht="14.45" customHeight="1" x14ac:dyDescent="0.3">
      <c r="B29" s="40"/>
      <c r="C29" s="41"/>
      <c r="D29" s="41"/>
      <c r="E29" s="41"/>
      <c r="F29" s="45" t="s">
        <v>44</v>
      </c>
      <c r="G29" s="41"/>
      <c r="H29" s="41"/>
      <c r="I29" s="129" t="s">
        <v>43</v>
      </c>
      <c r="J29" s="45" t="s">
        <v>45</v>
      </c>
      <c r="K29" s="44"/>
    </row>
    <row r="30" spans="2:11" s="1" customFormat="1" ht="14.45" customHeight="1" x14ac:dyDescent="0.3">
      <c r="B30" s="40"/>
      <c r="C30" s="41"/>
      <c r="D30" s="48" t="s">
        <v>46</v>
      </c>
      <c r="E30" s="48" t="s">
        <v>47</v>
      </c>
      <c r="F30" s="130">
        <f>ROUND(SUM(BE78:BE112), 2)</f>
        <v>0</v>
      </c>
      <c r="G30" s="41"/>
      <c r="H30" s="41"/>
      <c r="I30" s="131">
        <v>0.21</v>
      </c>
      <c r="J30" s="130">
        <f>ROUND(ROUND((SUM(BE78:BE112)),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48</v>
      </c>
      <c r="F31" s="130">
        <f>ROUND(SUM(BF78:BF112), 2)</f>
        <v>0</v>
      </c>
      <c r="G31" s="41"/>
      <c r="H31" s="41"/>
      <c r="I31" s="131">
        <v>0.15</v>
      </c>
      <c r="J31" s="130">
        <f>ROUND(ROUND((SUM(BF78:BF112)),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49</v>
      </c>
      <c r="F32" s="130">
        <f>ROUND(SUM(BG78:BG112), 2)</f>
        <v>0</v>
      </c>
      <c r="G32" s="41"/>
      <c r="H32" s="41"/>
      <c r="I32" s="131">
        <v>0.21</v>
      </c>
      <c r="J32" s="130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50</v>
      </c>
      <c r="F33" s="130">
        <f>ROUND(SUM(BH78:BH112), 2)</f>
        <v>0</v>
      </c>
      <c r="G33" s="41"/>
      <c r="H33" s="41"/>
      <c r="I33" s="131">
        <v>0.15</v>
      </c>
      <c r="J33" s="130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51</v>
      </c>
      <c r="F34" s="130">
        <f>ROUND(SUM(BI78:BI112), 2)</f>
        <v>0</v>
      </c>
      <c r="G34" s="41"/>
      <c r="H34" s="41"/>
      <c r="I34" s="131">
        <v>0</v>
      </c>
      <c r="J34" s="130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18"/>
      <c r="J35" s="41"/>
      <c r="K35" s="44"/>
    </row>
    <row r="36" spans="2:11" s="1" customFormat="1" ht="25.35" customHeight="1" x14ac:dyDescent="0.3">
      <c r="B36" s="40"/>
      <c r="C36" s="132"/>
      <c r="D36" s="133" t="s">
        <v>52</v>
      </c>
      <c r="E36" s="78"/>
      <c r="F36" s="78"/>
      <c r="G36" s="134" t="s">
        <v>53</v>
      </c>
      <c r="H36" s="135" t="s">
        <v>54</v>
      </c>
      <c r="I36" s="136"/>
      <c r="J36" s="137">
        <f>SUM(J27:J34)</f>
        <v>0</v>
      </c>
      <c r="K36" s="138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39"/>
      <c r="J37" s="56"/>
      <c r="K37" s="57"/>
    </row>
    <row r="41" spans="2:11" s="1" customFormat="1" ht="6.95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 x14ac:dyDescent="0.3">
      <c r="B42" s="40"/>
      <c r="C42" s="29" t="s">
        <v>105</v>
      </c>
      <c r="D42" s="41"/>
      <c r="E42" s="41"/>
      <c r="F42" s="41"/>
      <c r="G42" s="41"/>
      <c r="H42" s="41"/>
      <c r="I42" s="118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18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8"/>
      <c r="J44" s="41"/>
      <c r="K44" s="44"/>
    </row>
    <row r="45" spans="2:11" s="1" customFormat="1" ht="16.5" customHeight="1" x14ac:dyDescent="0.3">
      <c r="B45" s="40"/>
      <c r="C45" s="41"/>
      <c r="D45" s="41"/>
      <c r="E45" s="396" t="str">
        <f>E7</f>
        <v>VD Jahodnice, odstranění nánosů</v>
      </c>
      <c r="F45" s="397"/>
      <c r="G45" s="397"/>
      <c r="H45" s="397"/>
      <c r="I45" s="118"/>
      <c r="J45" s="41"/>
      <c r="K45" s="44"/>
    </row>
    <row r="46" spans="2:11" s="1" customFormat="1" ht="14.45" customHeight="1" x14ac:dyDescent="0.3">
      <c r="B46" s="40"/>
      <c r="C46" s="36" t="s">
        <v>103</v>
      </c>
      <c r="D46" s="41"/>
      <c r="E46" s="41"/>
      <c r="F46" s="41"/>
      <c r="G46" s="41"/>
      <c r="H46" s="41"/>
      <c r="I46" s="118"/>
      <c r="J46" s="41"/>
      <c r="K46" s="44"/>
    </row>
    <row r="47" spans="2:11" s="1" customFormat="1" ht="17.25" customHeight="1" x14ac:dyDescent="0.3">
      <c r="B47" s="40"/>
      <c r="C47" s="41"/>
      <c r="D47" s="41"/>
      <c r="E47" s="398" t="str">
        <f>E9</f>
        <v>SO 01 - Odstranění nánosů</v>
      </c>
      <c r="F47" s="399"/>
      <c r="G47" s="399"/>
      <c r="H47" s="399"/>
      <c r="I47" s="118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18"/>
      <c r="J48" s="41"/>
      <c r="K48" s="44"/>
    </row>
    <row r="49" spans="2:47" s="1" customFormat="1" ht="18" customHeight="1" x14ac:dyDescent="0.3">
      <c r="B49" s="40"/>
      <c r="C49" s="36" t="s">
        <v>23</v>
      </c>
      <c r="D49" s="41"/>
      <c r="E49" s="41"/>
      <c r="F49" s="34" t="str">
        <f>F12</f>
        <v>VD Jahodnice</v>
      </c>
      <c r="G49" s="41"/>
      <c r="H49" s="41"/>
      <c r="I49" s="119" t="s">
        <v>25</v>
      </c>
      <c r="J49" s="120" t="str">
        <f>IF(J12="","",J12)</f>
        <v>12. 2. 2018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18"/>
      <c r="J50" s="41"/>
      <c r="K50" s="44"/>
    </row>
    <row r="51" spans="2:47" s="1" customFormat="1" ht="15" x14ac:dyDescent="0.3">
      <c r="B51" s="40"/>
      <c r="C51" s="36" t="s">
        <v>27</v>
      </c>
      <c r="D51" s="41"/>
      <c r="E51" s="41"/>
      <c r="F51" s="34" t="str">
        <f>E15</f>
        <v>Povodí Labe, státní podnik</v>
      </c>
      <c r="G51" s="41"/>
      <c r="H51" s="41"/>
      <c r="I51" s="119" t="s">
        <v>35</v>
      </c>
      <c r="J51" s="387" t="str">
        <f>E21</f>
        <v>VHRoušar, s.r.o.</v>
      </c>
      <c r="K51" s="44"/>
    </row>
    <row r="52" spans="2:47" s="1" customFormat="1" ht="14.45" customHeight="1" x14ac:dyDescent="0.3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8"/>
      <c r="J52" s="39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8"/>
      <c r="J53" s="41"/>
      <c r="K53" s="44"/>
    </row>
    <row r="54" spans="2:47" s="1" customFormat="1" ht="29.25" customHeight="1" x14ac:dyDescent="0.3">
      <c r="B54" s="40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8"/>
      <c r="J55" s="41"/>
      <c r="K55" s="44"/>
    </row>
    <row r="56" spans="2:47" s="1" customFormat="1" ht="29.25" customHeight="1" x14ac:dyDescent="0.3">
      <c r="B56" s="40"/>
      <c r="C56" s="148" t="s">
        <v>108</v>
      </c>
      <c r="D56" s="41"/>
      <c r="E56" s="41"/>
      <c r="F56" s="41"/>
      <c r="G56" s="41"/>
      <c r="H56" s="41"/>
      <c r="I56" s="118"/>
      <c r="J56" s="128">
        <f>J78</f>
        <v>0</v>
      </c>
      <c r="K56" s="44"/>
      <c r="AU56" s="23" t="s">
        <v>109</v>
      </c>
    </row>
    <row r="57" spans="2:47" s="7" customFormat="1" ht="24.95" customHeight="1" x14ac:dyDescent="0.3">
      <c r="B57" s="149"/>
      <c r="C57" s="150"/>
      <c r="D57" s="151" t="s">
        <v>110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 x14ac:dyDescent="0.3">
      <c r="B58" s="156"/>
      <c r="C58" s="157"/>
      <c r="D58" s="158" t="s">
        <v>111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 x14ac:dyDescent="0.3">
      <c r="B59" s="40"/>
      <c r="C59" s="41"/>
      <c r="D59" s="41"/>
      <c r="E59" s="41"/>
      <c r="F59" s="41"/>
      <c r="G59" s="41"/>
      <c r="H59" s="41"/>
      <c r="I59" s="118"/>
      <c r="J59" s="41"/>
      <c r="K59" s="44"/>
    </row>
    <row r="60" spans="2:47" s="1" customFormat="1" ht="6.95" customHeight="1" x14ac:dyDescent="0.3">
      <c r="B60" s="55"/>
      <c r="C60" s="56"/>
      <c r="D60" s="56"/>
      <c r="E60" s="56"/>
      <c r="F60" s="56"/>
      <c r="G60" s="56"/>
      <c r="H60" s="56"/>
      <c r="I60" s="139"/>
      <c r="J60" s="56"/>
      <c r="K60" s="57"/>
    </row>
    <row r="64" spans="2:47" s="1" customFormat="1" ht="6.95" customHeight="1" x14ac:dyDescent="0.3">
      <c r="B64" s="58"/>
      <c r="C64" s="59"/>
      <c r="D64" s="59"/>
      <c r="E64" s="59"/>
      <c r="F64" s="59"/>
      <c r="G64" s="59"/>
      <c r="H64" s="59"/>
      <c r="I64" s="142"/>
      <c r="J64" s="59"/>
      <c r="K64" s="59"/>
      <c r="L64" s="60"/>
    </row>
    <row r="65" spans="2:63" s="1" customFormat="1" ht="36.950000000000003" customHeight="1" x14ac:dyDescent="0.3">
      <c r="B65" s="40"/>
      <c r="C65" s="61" t="s">
        <v>112</v>
      </c>
      <c r="D65" s="62"/>
      <c r="E65" s="62"/>
      <c r="F65" s="62"/>
      <c r="G65" s="62"/>
      <c r="H65" s="62"/>
      <c r="I65" s="163"/>
      <c r="J65" s="62"/>
      <c r="K65" s="62"/>
      <c r="L65" s="60"/>
    </row>
    <row r="66" spans="2:63" s="1" customFormat="1" ht="6.95" customHeight="1" x14ac:dyDescent="0.3">
      <c r="B66" s="40"/>
      <c r="C66" s="62"/>
      <c r="D66" s="62"/>
      <c r="E66" s="62"/>
      <c r="F66" s="62"/>
      <c r="G66" s="62"/>
      <c r="H66" s="62"/>
      <c r="I66" s="163"/>
      <c r="J66" s="62"/>
      <c r="K66" s="62"/>
      <c r="L66" s="60"/>
    </row>
    <row r="67" spans="2:63" s="1" customFormat="1" ht="14.45" customHeight="1" x14ac:dyDescent="0.3">
      <c r="B67" s="40"/>
      <c r="C67" s="64" t="s">
        <v>18</v>
      </c>
      <c r="D67" s="62"/>
      <c r="E67" s="62"/>
      <c r="F67" s="62"/>
      <c r="G67" s="62"/>
      <c r="H67" s="62"/>
      <c r="I67" s="163"/>
      <c r="J67" s="62"/>
      <c r="K67" s="62"/>
      <c r="L67" s="60"/>
    </row>
    <row r="68" spans="2:63" s="1" customFormat="1" ht="16.5" customHeight="1" x14ac:dyDescent="0.3">
      <c r="B68" s="40"/>
      <c r="C68" s="62"/>
      <c r="D68" s="62"/>
      <c r="E68" s="392" t="str">
        <f>E7</f>
        <v>VD Jahodnice, odstranění nánosů</v>
      </c>
      <c r="F68" s="393"/>
      <c r="G68" s="393"/>
      <c r="H68" s="393"/>
      <c r="I68" s="163"/>
      <c r="J68" s="62"/>
      <c r="K68" s="62"/>
      <c r="L68" s="60"/>
    </row>
    <row r="69" spans="2:63" s="1" customFormat="1" ht="14.45" customHeight="1" x14ac:dyDescent="0.3">
      <c r="B69" s="40"/>
      <c r="C69" s="64" t="s">
        <v>103</v>
      </c>
      <c r="D69" s="62"/>
      <c r="E69" s="62"/>
      <c r="F69" s="62"/>
      <c r="G69" s="62"/>
      <c r="H69" s="62"/>
      <c r="I69" s="163"/>
      <c r="J69" s="62"/>
      <c r="K69" s="62"/>
      <c r="L69" s="60"/>
    </row>
    <row r="70" spans="2:63" s="1" customFormat="1" ht="17.25" customHeight="1" x14ac:dyDescent="0.3">
      <c r="B70" s="40"/>
      <c r="C70" s="62"/>
      <c r="D70" s="62"/>
      <c r="E70" s="358" t="str">
        <f>E9</f>
        <v>SO 01 - Odstranění nánosů</v>
      </c>
      <c r="F70" s="394"/>
      <c r="G70" s="394"/>
      <c r="H70" s="394"/>
      <c r="I70" s="163"/>
      <c r="J70" s="62"/>
      <c r="K70" s="62"/>
      <c r="L70" s="60"/>
    </row>
    <row r="71" spans="2:63" s="1" customFormat="1" ht="6.95" customHeight="1" x14ac:dyDescent="0.3">
      <c r="B71" s="40"/>
      <c r="C71" s="62"/>
      <c r="D71" s="62"/>
      <c r="E71" s="62"/>
      <c r="F71" s="62"/>
      <c r="G71" s="62"/>
      <c r="H71" s="62"/>
      <c r="I71" s="163"/>
      <c r="J71" s="62"/>
      <c r="K71" s="62"/>
      <c r="L71" s="60"/>
    </row>
    <row r="72" spans="2:63" s="1" customFormat="1" ht="18" customHeight="1" x14ac:dyDescent="0.3">
      <c r="B72" s="40"/>
      <c r="C72" s="64" t="s">
        <v>23</v>
      </c>
      <c r="D72" s="62"/>
      <c r="E72" s="62"/>
      <c r="F72" s="164" t="str">
        <f>F12</f>
        <v>VD Jahodnice</v>
      </c>
      <c r="G72" s="62"/>
      <c r="H72" s="62"/>
      <c r="I72" s="165" t="s">
        <v>25</v>
      </c>
      <c r="J72" s="72" t="str">
        <f>IF(J12="","",J12)</f>
        <v>12. 2. 2018</v>
      </c>
      <c r="K72" s="62"/>
      <c r="L72" s="60"/>
    </row>
    <row r="73" spans="2:63" s="1" customFormat="1" ht="6.95" customHeight="1" x14ac:dyDescent="0.3">
      <c r="B73" s="40"/>
      <c r="C73" s="62"/>
      <c r="D73" s="62"/>
      <c r="E73" s="62"/>
      <c r="F73" s="62"/>
      <c r="G73" s="62"/>
      <c r="H73" s="62"/>
      <c r="I73" s="163"/>
      <c r="J73" s="62"/>
      <c r="K73" s="62"/>
      <c r="L73" s="60"/>
    </row>
    <row r="74" spans="2:63" s="1" customFormat="1" ht="15" x14ac:dyDescent="0.3">
      <c r="B74" s="40"/>
      <c r="C74" s="64" t="s">
        <v>27</v>
      </c>
      <c r="D74" s="62"/>
      <c r="E74" s="62"/>
      <c r="F74" s="164" t="str">
        <f>E15</f>
        <v>Povodí Labe, státní podnik</v>
      </c>
      <c r="G74" s="62"/>
      <c r="H74" s="62"/>
      <c r="I74" s="165" t="s">
        <v>35</v>
      </c>
      <c r="J74" s="164" t="str">
        <f>E21</f>
        <v>VHRoušar, s.r.o.</v>
      </c>
      <c r="K74" s="62"/>
      <c r="L74" s="60"/>
    </row>
    <row r="75" spans="2:63" s="1" customFormat="1" ht="14.45" customHeight="1" x14ac:dyDescent="0.3">
      <c r="B75" s="40"/>
      <c r="C75" s="64" t="s">
        <v>33</v>
      </c>
      <c r="D75" s="62"/>
      <c r="E75" s="62"/>
      <c r="F75" s="164" t="str">
        <f>IF(E18="","",E18)</f>
        <v/>
      </c>
      <c r="G75" s="62"/>
      <c r="H75" s="62"/>
      <c r="I75" s="163"/>
      <c r="J75" s="62"/>
      <c r="K75" s="62"/>
      <c r="L75" s="60"/>
    </row>
    <row r="76" spans="2:63" s="1" customFormat="1" ht="10.35" customHeight="1" x14ac:dyDescent="0.3">
      <c r="B76" s="40"/>
      <c r="C76" s="62"/>
      <c r="D76" s="62"/>
      <c r="E76" s="62"/>
      <c r="F76" s="62"/>
      <c r="G76" s="62"/>
      <c r="H76" s="62"/>
      <c r="I76" s="163"/>
      <c r="J76" s="62"/>
      <c r="K76" s="62"/>
      <c r="L76" s="60"/>
    </row>
    <row r="77" spans="2:63" s="9" customFormat="1" ht="29.25" customHeight="1" x14ac:dyDescent="0.3">
      <c r="B77" s="166"/>
      <c r="C77" s="167" t="s">
        <v>113</v>
      </c>
      <c r="D77" s="168" t="s">
        <v>61</v>
      </c>
      <c r="E77" s="168" t="s">
        <v>57</v>
      </c>
      <c r="F77" s="168" t="s">
        <v>114</v>
      </c>
      <c r="G77" s="168" t="s">
        <v>115</v>
      </c>
      <c r="H77" s="168" t="s">
        <v>116</v>
      </c>
      <c r="I77" s="169" t="s">
        <v>117</v>
      </c>
      <c r="J77" s="168" t="s">
        <v>107</v>
      </c>
      <c r="K77" s="170" t="s">
        <v>118</v>
      </c>
      <c r="L77" s="171"/>
      <c r="M77" s="80" t="s">
        <v>119</v>
      </c>
      <c r="N77" s="81" t="s">
        <v>46</v>
      </c>
      <c r="O77" s="81" t="s">
        <v>120</v>
      </c>
      <c r="P77" s="81" t="s">
        <v>121</v>
      </c>
      <c r="Q77" s="81" t="s">
        <v>122</v>
      </c>
      <c r="R77" s="81" t="s">
        <v>123</v>
      </c>
      <c r="S77" s="81" t="s">
        <v>124</v>
      </c>
      <c r="T77" s="82" t="s">
        <v>125</v>
      </c>
    </row>
    <row r="78" spans="2:63" s="1" customFormat="1" ht="29.25" customHeight="1" x14ac:dyDescent="0.35">
      <c r="B78" s="40"/>
      <c r="C78" s="86" t="s">
        <v>108</v>
      </c>
      <c r="D78" s="62"/>
      <c r="E78" s="62"/>
      <c r="F78" s="62"/>
      <c r="G78" s="62"/>
      <c r="H78" s="62"/>
      <c r="I78" s="163"/>
      <c r="J78" s="172">
        <f>BK78</f>
        <v>0</v>
      </c>
      <c r="K78" s="62"/>
      <c r="L78" s="60"/>
      <c r="M78" s="83"/>
      <c r="N78" s="84"/>
      <c r="O78" s="84"/>
      <c r="P78" s="173">
        <f>P79</f>
        <v>0</v>
      </c>
      <c r="Q78" s="84"/>
      <c r="R78" s="173">
        <f>R79</f>
        <v>0</v>
      </c>
      <c r="S78" s="84"/>
      <c r="T78" s="174">
        <f>T79</f>
        <v>0</v>
      </c>
      <c r="AT78" s="23" t="s">
        <v>75</v>
      </c>
      <c r="AU78" s="23" t="s">
        <v>109</v>
      </c>
      <c r="BK78" s="175">
        <f>BK79</f>
        <v>0</v>
      </c>
    </row>
    <row r="79" spans="2:63" s="10" customFormat="1" ht="37.35" customHeight="1" x14ac:dyDescent="0.35">
      <c r="B79" s="176"/>
      <c r="C79" s="177"/>
      <c r="D79" s="178" t="s">
        <v>75</v>
      </c>
      <c r="E79" s="179" t="s">
        <v>126</v>
      </c>
      <c r="F79" s="179" t="s">
        <v>127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84</v>
      </c>
      <c r="AT79" s="188" t="s">
        <v>75</v>
      </c>
      <c r="AU79" s="188" t="s">
        <v>76</v>
      </c>
      <c r="AY79" s="187" t="s">
        <v>128</v>
      </c>
      <c r="BK79" s="189">
        <f>BK80</f>
        <v>0</v>
      </c>
    </row>
    <row r="80" spans="2:63" s="10" customFormat="1" ht="19.899999999999999" customHeight="1" x14ac:dyDescent="0.3">
      <c r="B80" s="176"/>
      <c r="C80" s="177"/>
      <c r="D80" s="178" t="s">
        <v>75</v>
      </c>
      <c r="E80" s="190" t="s">
        <v>84</v>
      </c>
      <c r="F80" s="190" t="s">
        <v>129</v>
      </c>
      <c r="G80" s="177"/>
      <c r="H80" s="177"/>
      <c r="I80" s="180"/>
      <c r="J80" s="191">
        <f>BK80</f>
        <v>0</v>
      </c>
      <c r="K80" s="177"/>
      <c r="L80" s="182"/>
      <c r="M80" s="183"/>
      <c r="N80" s="184"/>
      <c r="O80" s="184"/>
      <c r="P80" s="185">
        <f>SUM(P81:P112)</f>
        <v>0</v>
      </c>
      <c r="Q80" s="184"/>
      <c r="R80" s="185">
        <f>SUM(R81:R112)</f>
        <v>0</v>
      </c>
      <c r="S80" s="184"/>
      <c r="T80" s="186">
        <f>SUM(T81:T112)</f>
        <v>0</v>
      </c>
      <c r="AR80" s="187" t="s">
        <v>84</v>
      </c>
      <c r="AT80" s="188" t="s">
        <v>75</v>
      </c>
      <c r="AU80" s="188" t="s">
        <v>84</v>
      </c>
      <c r="AY80" s="187" t="s">
        <v>128</v>
      </c>
      <c r="BK80" s="189">
        <f>SUM(BK81:BK112)</f>
        <v>0</v>
      </c>
    </row>
    <row r="81" spans="2:65" s="1" customFormat="1" ht="38.25" customHeight="1" x14ac:dyDescent="0.3">
      <c r="B81" s="40"/>
      <c r="C81" s="192" t="s">
        <v>84</v>
      </c>
      <c r="D81" s="192" t="s">
        <v>130</v>
      </c>
      <c r="E81" s="193" t="s">
        <v>131</v>
      </c>
      <c r="F81" s="194" t="s">
        <v>132</v>
      </c>
      <c r="G81" s="195" t="s">
        <v>133</v>
      </c>
      <c r="H81" s="196">
        <v>1</v>
      </c>
      <c r="I81" s="197"/>
      <c r="J81" s="198">
        <f>ROUND(I81*H81,2)</f>
        <v>0</v>
      </c>
      <c r="K81" s="194" t="s">
        <v>21</v>
      </c>
      <c r="L81" s="60"/>
      <c r="M81" s="199" t="s">
        <v>21</v>
      </c>
      <c r="N81" s="200" t="s">
        <v>47</v>
      </c>
      <c r="O81" s="41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3" t="s">
        <v>134</v>
      </c>
      <c r="AT81" s="23" t="s">
        <v>130</v>
      </c>
      <c r="AU81" s="23" t="s">
        <v>86</v>
      </c>
      <c r="AY81" s="23" t="s">
        <v>128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3" t="s">
        <v>84</v>
      </c>
      <c r="BK81" s="203">
        <f>ROUND(I81*H81,2)</f>
        <v>0</v>
      </c>
      <c r="BL81" s="23" t="s">
        <v>134</v>
      </c>
      <c r="BM81" s="23" t="s">
        <v>135</v>
      </c>
    </row>
    <row r="82" spans="2:65" s="1" customFormat="1" ht="67.5" x14ac:dyDescent="0.3">
      <c r="B82" s="40"/>
      <c r="C82" s="62"/>
      <c r="D82" s="204" t="s">
        <v>136</v>
      </c>
      <c r="E82" s="62"/>
      <c r="F82" s="205" t="s">
        <v>137</v>
      </c>
      <c r="G82" s="62"/>
      <c r="H82" s="62"/>
      <c r="I82" s="163"/>
      <c r="J82" s="62"/>
      <c r="K82" s="62"/>
      <c r="L82" s="60"/>
      <c r="M82" s="206"/>
      <c r="N82" s="41"/>
      <c r="O82" s="41"/>
      <c r="P82" s="41"/>
      <c r="Q82" s="41"/>
      <c r="R82" s="41"/>
      <c r="S82" s="41"/>
      <c r="T82" s="77"/>
      <c r="AT82" s="23" t="s">
        <v>136</v>
      </c>
      <c r="AU82" s="23" t="s">
        <v>86</v>
      </c>
    </row>
    <row r="83" spans="2:65" s="1" customFormat="1" ht="81" x14ac:dyDescent="0.3">
      <c r="B83" s="40"/>
      <c r="C83" s="62"/>
      <c r="D83" s="204" t="s">
        <v>138</v>
      </c>
      <c r="E83" s="62"/>
      <c r="F83" s="207" t="s">
        <v>139</v>
      </c>
      <c r="G83" s="62"/>
      <c r="H83" s="62"/>
      <c r="I83" s="163"/>
      <c r="J83" s="62"/>
      <c r="K83" s="62"/>
      <c r="L83" s="60"/>
      <c r="M83" s="206"/>
      <c r="N83" s="41"/>
      <c r="O83" s="41"/>
      <c r="P83" s="41"/>
      <c r="Q83" s="41"/>
      <c r="R83" s="41"/>
      <c r="S83" s="41"/>
      <c r="T83" s="77"/>
      <c r="AT83" s="23" t="s">
        <v>138</v>
      </c>
      <c r="AU83" s="23" t="s">
        <v>86</v>
      </c>
    </row>
    <row r="84" spans="2:65" s="1" customFormat="1" ht="16.5" customHeight="1" x14ac:dyDescent="0.3">
      <c r="B84" s="40"/>
      <c r="C84" s="192" t="s">
        <v>86</v>
      </c>
      <c r="D84" s="192" t="s">
        <v>130</v>
      </c>
      <c r="E84" s="193" t="s">
        <v>140</v>
      </c>
      <c r="F84" s="194" t="s">
        <v>141</v>
      </c>
      <c r="G84" s="195" t="s">
        <v>97</v>
      </c>
      <c r="H84" s="196">
        <v>28653.45</v>
      </c>
      <c r="I84" s="197"/>
      <c r="J84" s="198">
        <f>ROUND(I84*H84,2)</f>
        <v>0</v>
      </c>
      <c r="K84" s="194" t="s">
        <v>21</v>
      </c>
      <c r="L84" s="60"/>
      <c r="M84" s="199" t="s">
        <v>21</v>
      </c>
      <c r="N84" s="200" t="s">
        <v>47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134</v>
      </c>
      <c r="AT84" s="23" t="s">
        <v>130</v>
      </c>
      <c r="AU84" s="23" t="s">
        <v>86</v>
      </c>
      <c r="AY84" s="23" t="s">
        <v>128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84</v>
      </c>
      <c r="BK84" s="203">
        <f>ROUND(I84*H84,2)</f>
        <v>0</v>
      </c>
      <c r="BL84" s="23" t="s">
        <v>134</v>
      </c>
      <c r="BM84" s="23" t="s">
        <v>142</v>
      </c>
    </row>
    <row r="85" spans="2:65" s="1" customFormat="1" ht="40.5" x14ac:dyDescent="0.3">
      <c r="B85" s="40"/>
      <c r="C85" s="62"/>
      <c r="D85" s="204" t="s">
        <v>136</v>
      </c>
      <c r="E85" s="62"/>
      <c r="F85" s="205" t="s">
        <v>143</v>
      </c>
      <c r="G85" s="62"/>
      <c r="H85" s="62"/>
      <c r="I85" s="163"/>
      <c r="J85" s="62"/>
      <c r="K85" s="62"/>
      <c r="L85" s="60"/>
      <c r="M85" s="206"/>
      <c r="N85" s="41"/>
      <c r="O85" s="41"/>
      <c r="P85" s="41"/>
      <c r="Q85" s="41"/>
      <c r="R85" s="41"/>
      <c r="S85" s="41"/>
      <c r="T85" s="77"/>
      <c r="AT85" s="23" t="s">
        <v>136</v>
      </c>
      <c r="AU85" s="23" t="s">
        <v>86</v>
      </c>
    </row>
    <row r="86" spans="2:65" s="1" customFormat="1" ht="94.5" x14ac:dyDescent="0.3">
      <c r="B86" s="40"/>
      <c r="C86" s="62"/>
      <c r="D86" s="204" t="s">
        <v>138</v>
      </c>
      <c r="E86" s="62"/>
      <c r="F86" s="207" t="s">
        <v>144</v>
      </c>
      <c r="G86" s="62"/>
      <c r="H86" s="62"/>
      <c r="I86" s="163"/>
      <c r="J86" s="62"/>
      <c r="K86" s="62"/>
      <c r="L86" s="60"/>
      <c r="M86" s="206"/>
      <c r="N86" s="41"/>
      <c r="O86" s="41"/>
      <c r="P86" s="41"/>
      <c r="Q86" s="41"/>
      <c r="R86" s="41"/>
      <c r="S86" s="41"/>
      <c r="T86" s="77"/>
      <c r="AT86" s="23" t="s">
        <v>138</v>
      </c>
      <c r="AU86" s="23" t="s">
        <v>86</v>
      </c>
    </row>
    <row r="87" spans="2:65" s="11" customFormat="1" x14ac:dyDescent="0.3">
      <c r="B87" s="208"/>
      <c r="C87" s="209"/>
      <c r="D87" s="204" t="s">
        <v>145</v>
      </c>
      <c r="E87" s="210" t="s">
        <v>21</v>
      </c>
      <c r="F87" s="211" t="s">
        <v>146</v>
      </c>
      <c r="G87" s="209"/>
      <c r="H87" s="212">
        <v>34034</v>
      </c>
      <c r="I87" s="213"/>
      <c r="J87" s="209"/>
      <c r="K87" s="209"/>
      <c r="L87" s="214"/>
      <c r="M87" s="215"/>
      <c r="N87" s="216"/>
      <c r="O87" s="216"/>
      <c r="P87" s="216"/>
      <c r="Q87" s="216"/>
      <c r="R87" s="216"/>
      <c r="S87" s="216"/>
      <c r="T87" s="217"/>
      <c r="AT87" s="218" t="s">
        <v>145</v>
      </c>
      <c r="AU87" s="218" t="s">
        <v>86</v>
      </c>
      <c r="AV87" s="11" t="s">
        <v>86</v>
      </c>
      <c r="AW87" s="11" t="s">
        <v>39</v>
      </c>
      <c r="AX87" s="11" t="s">
        <v>76</v>
      </c>
      <c r="AY87" s="218" t="s">
        <v>128</v>
      </c>
    </row>
    <row r="88" spans="2:65" s="11" customFormat="1" x14ac:dyDescent="0.3">
      <c r="B88" s="208"/>
      <c r="C88" s="209"/>
      <c r="D88" s="204" t="s">
        <v>145</v>
      </c>
      <c r="E88" s="210" t="s">
        <v>21</v>
      </c>
      <c r="F88" s="211" t="s">
        <v>147</v>
      </c>
      <c r="G88" s="209"/>
      <c r="H88" s="212">
        <v>-5380.55</v>
      </c>
      <c r="I88" s="213"/>
      <c r="J88" s="209"/>
      <c r="K88" s="209"/>
      <c r="L88" s="214"/>
      <c r="M88" s="215"/>
      <c r="N88" s="216"/>
      <c r="O88" s="216"/>
      <c r="P88" s="216"/>
      <c r="Q88" s="216"/>
      <c r="R88" s="216"/>
      <c r="S88" s="216"/>
      <c r="T88" s="217"/>
      <c r="AT88" s="218" t="s">
        <v>145</v>
      </c>
      <c r="AU88" s="218" t="s">
        <v>86</v>
      </c>
      <c r="AV88" s="11" t="s">
        <v>86</v>
      </c>
      <c r="AW88" s="11" t="s">
        <v>39</v>
      </c>
      <c r="AX88" s="11" t="s">
        <v>76</v>
      </c>
      <c r="AY88" s="218" t="s">
        <v>128</v>
      </c>
    </row>
    <row r="89" spans="2:65" s="12" customFormat="1" x14ac:dyDescent="0.3">
      <c r="B89" s="219"/>
      <c r="C89" s="220"/>
      <c r="D89" s="204" t="s">
        <v>145</v>
      </c>
      <c r="E89" s="221" t="s">
        <v>95</v>
      </c>
      <c r="F89" s="222" t="s">
        <v>148</v>
      </c>
      <c r="G89" s="220"/>
      <c r="H89" s="223">
        <v>28653.45</v>
      </c>
      <c r="I89" s="224"/>
      <c r="J89" s="220"/>
      <c r="K89" s="220"/>
      <c r="L89" s="225"/>
      <c r="M89" s="226"/>
      <c r="N89" s="227"/>
      <c r="O89" s="227"/>
      <c r="P89" s="227"/>
      <c r="Q89" s="227"/>
      <c r="R89" s="227"/>
      <c r="S89" s="227"/>
      <c r="T89" s="228"/>
      <c r="AT89" s="229" t="s">
        <v>145</v>
      </c>
      <c r="AU89" s="229" t="s">
        <v>86</v>
      </c>
      <c r="AV89" s="12" t="s">
        <v>134</v>
      </c>
      <c r="AW89" s="12" t="s">
        <v>39</v>
      </c>
      <c r="AX89" s="12" t="s">
        <v>84</v>
      </c>
      <c r="AY89" s="229" t="s">
        <v>128</v>
      </c>
    </row>
    <row r="90" spans="2:65" s="1" customFormat="1" ht="25.5" customHeight="1" x14ac:dyDescent="0.3">
      <c r="B90" s="40"/>
      <c r="C90" s="192" t="s">
        <v>149</v>
      </c>
      <c r="D90" s="192" t="s">
        <v>130</v>
      </c>
      <c r="E90" s="193" t="s">
        <v>150</v>
      </c>
      <c r="F90" s="194" t="s">
        <v>151</v>
      </c>
      <c r="G90" s="195" t="s">
        <v>97</v>
      </c>
      <c r="H90" s="196">
        <v>5380.55</v>
      </c>
      <c r="I90" s="197"/>
      <c r="J90" s="198">
        <f>ROUND(I90*H90,2)</f>
        <v>0</v>
      </c>
      <c r="K90" s="194" t="s">
        <v>21</v>
      </c>
      <c r="L90" s="60"/>
      <c r="M90" s="199" t="s">
        <v>21</v>
      </c>
      <c r="N90" s="200" t="s">
        <v>47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134</v>
      </c>
      <c r="AT90" s="23" t="s">
        <v>130</v>
      </c>
      <c r="AU90" s="23" t="s">
        <v>86</v>
      </c>
      <c r="AY90" s="23" t="s">
        <v>128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84</v>
      </c>
      <c r="BK90" s="203">
        <f>ROUND(I90*H90,2)</f>
        <v>0</v>
      </c>
      <c r="BL90" s="23" t="s">
        <v>134</v>
      </c>
      <c r="BM90" s="23" t="s">
        <v>152</v>
      </c>
    </row>
    <row r="91" spans="2:65" s="1" customFormat="1" ht="40.5" x14ac:dyDescent="0.3">
      <c r="B91" s="40"/>
      <c r="C91" s="62"/>
      <c r="D91" s="204" t="s">
        <v>136</v>
      </c>
      <c r="E91" s="62"/>
      <c r="F91" s="205" t="s">
        <v>153</v>
      </c>
      <c r="G91" s="62"/>
      <c r="H91" s="62"/>
      <c r="I91" s="163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136</v>
      </c>
      <c r="AU91" s="23" t="s">
        <v>86</v>
      </c>
    </row>
    <row r="92" spans="2:65" s="1" customFormat="1" ht="121.5" x14ac:dyDescent="0.3">
      <c r="B92" s="40"/>
      <c r="C92" s="62"/>
      <c r="D92" s="204" t="s">
        <v>138</v>
      </c>
      <c r="E92" s="62"/>
      <c r="F92" s="207" t="s">
        <v>154</v>
      </c>
      <c r="G92" s="62"/>
      <c r="H92" s="62"/>
      <c r="I92" s="163"/>
      <c r="J92" s="62"/>
      <c r="K92" s="62"/>
      <c r="L92" s="60"/>
      <c r="M92" s="206"/>
      <c r="N92" s="41"/>
      <c r="O92" s="41"/>
      <c r="P92" s="41"/>
      <c r="Q92" s="41"/>
      <c r="R92" s="41"/>
      <c r="S92" s="41"/>
      <c r="T92" s="77"/>
      <c r="AT92" s="23" t="s">
        <v>138</v>
      </c>
      <c r="AU92" s="23" t="s">
        <v>86</v>
      </c>
    </row>
    <row r="93" spans="2:65" s="13" customFormat="1" x14ac:dyDescent="0.3">
      <c r="B93" s="230"/>
      <c r="C93" s="231"/>
      <c r="D93" s="204" t="s">
        <v>145</v>
      </c>
      <c r="E93" s="232" t="s">
        <v>21</v>
      </c>
      <c r="F93" s="233" t="s">
        <v>155</v>
      </c>
      <c r="G93" s="231"/>
      <c r="H93" s="232" t="s">
        <v>21</v>
      </c>
      <c r="I93" s="234"/>
      <c r="J93" s="231"/>
      <c r="K93" s="231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145</v>
      </c>
      <c r="AU93" s="239" t="s">
        <v>86</v>
      </c>
      <c r="AV93" s="13" t="s">
        <v>84</v>
      </c>
      <c r="AW93" s="13" t="s">
        <v>39</v>
      </c>
      <c r="AX93" s="13" t="s">
        <v>76</v>
      </c>
      <c r="AY93" s="239" t="s">
        <v>128</v>
      </c>
    </row>
    <row r="94" spans="2:65" s="11" customFormat="1" x14ac:dyDescent="0.3">
      <c r="B94" s="208"/>
      <c r="C94" s="209"/>
      <c r="D94" s="204" t="s">
        <v>145</v>
      </c>
      <c r="E94" s="210" t="s">
        <v>21</v>
      </c>
      <c r="F94" s="211" t="s">
        <v>156</v>
      </c>
      <c r="G94" s="209"/>
      <c r="H94" s="212">
        <v>5165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145</v>
      </c>
      <c r="AU94" s="218" t="s">
        <v>86</v>
      </c>
      <c r="AV94" s="11" t="s">
        <v>86</v>
      </c>
      <c r="AW94" s="11" t="s">
        <v>39</v>
      </c>
      <c r="AX94" s="11" t="s">
        <v>76</v>
      </c>
      <c r="AY94" s="218" t="s">
        <v>128</v>
      </c>
    </row>
    <row r="95" spans="2:65" s="13" customFormat="1" x14ac:dyDescent="0.3">
      <c r="B95" s="230"/>
      <c r="C95" s="231"/>
      <c r="D95" s="204" t="s">
        <v>145</v>
      </c>
      <c r="E95" s="232" t="s">
        <v>21</v>
      </c>
      <c r="F95" s="233" t="s">
        <v>157</v>
      </c>
      <c r="G95" s="231"/>
      <c r="H95" s="232" t="s">
        <v>21</v>
      </c>
      <c r="I95" s="234"/>
      <c r="J95" s="231"/>
      <c r="K95" s="231"/>
      <c r="L95" s="235"/>
      <c r="M95" s="236"/>
      <c r="N95" s="237"/>
      <c r="O95" s="237"/>
      <c r="P95" s="237"/>
      <c r="Q95" s="237"/>
      <c r="R95" s="237"/>
      <c r="S95" s="237"/>
      <c r="T95" s="238"/>
      <c r="AT95" s="239" t="s">
        <v>145</v>
      </c>
      <c r="AU95" s="239" t="s">
        <v>86</v>
      </c>
      <c r="AV95" s="13" t="s">
        <v>84</v>
      </c>
      <c r="AW95" s="13" t="s">
        <v>39</v>
      </c>
      <c r="AX95" s="13" t="s">
        <v>76</v>
      </c>
      <c r="AY95" s="239" t="s">
        <v>128</v>
      </c>
    </row>
    <row r="96" spans="2:65" s="11" customFormat="1" x14ac:dyDescent="0.3">
      <c r="B96" s="208"/>
      <c r="C96" s="209"/>
      <c r="D96" s="204" t="s">
        <v>145</v>
      </c>
      <c r="E96" s="210" t="s">
        <v>21</v>
      </c>
      <c r="F96" s="211" t="s">
        <v>158</v>
      </c>
      <c r="G96" s="209"/>
      <c r="H96" s="212">
        <v>69.75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145</v>
      </c>
      <c r="AU96" s="218" t="s">
        <v>86</v>
      </c>
      <c r="AV96" s="11" t="s">
        <v>86</v>
      </c>
      <c r="AW96" s="11" t="s">
        <v>39</v>
      </c>
      <c r="AX96" s="11" t="s">
        <v>76</v>
      </c>
      <c r="AY96" s="218" t="s">
        <v>128</v>
      </c>
    </row>
    <row r="97" spans="2:65" s="11" customFormat="1" x14ac:dyDescent="0.3">
      <c r="B97" s="208"/>
      <c r="C97" s="209"/>
      <c r="D97" s="204" t="s">
        <v>145</v>
      </c>
      <c r="E97" s="210" t="s">
        <v>21</v>
      </c>
      <c r="F97" s="211" t="s">
        <v>159</v>
      </c>
      <c r="G97" s="209"/>
      <c r="H97" s="212">
        <v>64.89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145</v>
      </c>
      <c r="AU97" s="218" t="s">
        <v>86</v>
      </c>
      <c r="AV97" s="11" t="s">
        <v>86</v>
      </c>
      <c r="AW97" s="11" t="s">
        <v>39</v>
      </c>
      <c r="AX97" s="11" t="s">
        <v>76</v>
      </c>
      <c r="AY97" s="218" t="s">
        <v>128</v>
      </c>
    </row>
    <row r="98" spans="2:65" s="11" customFormat="1" x14ac:dyDescent="0.3">
      <c r="B98" s="208"/>
      <c r="C98" s="209"/>
      <c r="D98" s="204" t="s">
        <v>145</v>
      </c>
      <c r="E98" s="210" t="s">
        <v>21</v>
      </c>
      <c r="F98" s="211" t="s">
        <v>160</v>
      </c>
      <c r="G98" s="209"/>
      <c r="H98" s="212">
        <v>27.27</v>
      </c>
      <c r="I98" s="213"/>
      <c r="J98" s="209"/>
      <c r="K98" s="209"/>
      <c r="L98" s="214"/>
      <c r="M98" s="215"/>
      <c r="N98" s="216"/>
      <c r="O98" s="216"/>
      <c r="P98" s="216"/>
      <c r="Q98" s="216"/>
      <c r="R98" s="216"/>
      <c r="S98" s="216"/>
      <c r="T98" s="217"/>
      <c r="AT98" s="218" t="s">
        <v>145</v>
      </c>
      <c r="AU98" s="218" t="s">
        <v>86</v>
      </c>
      <c r="AV98" s="11" t="s">
        <v>86</v>
      </c>
      <c r="AW98" s="11" t="s">
        <v>39</v>
      </c>
      <c r="AX98" s="11" t="s">
        <v>76</v>
      </c>
      <c r="AY98" s="218" t="s">
        <v>128</v>
      </c>
    </row>
    <row r="99" spans="2:65" s="11" customFormat="1" x14ac:dyDescent="0.3">
      <c r="B99" s="208"/>
      <c r="C99" s="209"/>
      <c r="D99" s="204" t="s">
        <v>145</v>
      </c>
      <c r="E99" s="210" t="s">
        <v>21</v>
      </c>
      <c r="F99" s="211" t="s">
        <v>161</v>
      </c>
      <c r="G99" s="209"/>
      <c r="H99" s="212">
        <v>53.64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145</v>
      </c>
      <c r="AU99" s="218" t="s">
        <v>86</v>
      </c>
      <c r="AV99" s="11" t="s">
        <v>86</v>
      </c>
      <c r="AW99" s="11" t="s">
        <v>39</v>
      </c>
      <c r="AX99" s="11" t="s">
        <v>76</v>
      </c>
      <c r="AY99" s="218" t="s">
        <v>128</v>
      </c>
    </row>
    <row r="100" spans="2:65" s="12" customFormat="1" x14ac:dyDescent="0.3">
      <c r="B100" s="219"/>
      <c r="C100" s="220"/>
      <c r="D100" s="204" t="s">
        <v>145</v>
      </c>
      <c r="E100" s="221" t="s">
        <v>99</v>
      </c>
      <c r="F100" s="222" t="s">
        <v>148</v>
      </c>
      <c r="G100" s="220"/>
      <c r="H100" s="223">
        <v>5380.55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145</v>
      </c>
      <c r="AU100" s="229" t="s">
        <v>86</v>
      </c>
      <c r="AV100" s="12" t="s">
        <v>134</v>
      </c>
      <c r="AW100" s="12" t="s">
        <v>39</v>
      </c>
      <c r="AX100" s="12" t="s">
        <v>84</v>
      </c>
      <c r="AY100" s="229" t="s">
        <v>128</v>
      </c>
    </row>
    <row r="101" spans="2:65" s="1" customFormat="1" ht="25.5" customHeight="1" x14ac:dyDescent="0.3">
      <c r="B101" s="40"/>
      <c r="C101" s="192" t="s">
        <v>134</v>
      </c>
      <c r="D101" s="192" t="s">
        <v>130</v>
      </c>
      <c r="E101" s="193" t="s">
        <v>162</v>
      </c>
      <c r="F101" s="194" t="s">
        <v>163</v>
      </c>
      <c r="G101" s="195" t="s">
        <v>97</v>
      </c>
      <c r="H101" s="196">
        <v>5380.55</v>
      </c>
      <c r="I101" s="197"/>
      <c r="J101" s="198">
        <f>ROUND(I101*H101,2)</f>
        <v>0</v>
      </c>
      <c r="K101" s="194" t="s">
        <v>21</v>
      </c>
      <c r="L101" s="60"/>
      <c r="M101" s="199" t="s">
        <v>21</v>
      </c>
      <c r="N101" s="200" t="s">
        <v>47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134</v>
      </c>
      <c r="AT101" s="23" t="s">
        <v>130</v>
      </c>
      <c r="AU101" s="23" t="s">
        <v>86</v>
      </c>
      <c r="AY101" s="23" t="s">
        <v>128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84</v>
      </c>
      <c r="BK101" s="203">
        <f>ROUND(I101*H101,2)</f>
        <v>0</v>
      </c>
      <c r="BL101" s="23" t="s">
        <v>134</v>
      </c>
      <c r="BM101" s="23" t="s">
        <v>164</v>
      </c>
    </row>
    <row r="102" spans="2:65" s="1" customFormat="1" ht="81" x14ac:dyDescent="0.3">
      <c r="B102" s="40"/>
      <c r="C102" s="62"/>
      <c r="D102" s="204" t="s">
        <v>136</v>
      </c>
      <c r="E102" s="62"/>
      <c r="F102" s="205" t="s">
        <v>165</v>
      </c>
      <c r="G102" s="62"/>
      <c r="H102" s="62"/>
      <c r="I102" s="163"/>
      <c r="J102" s="62"/>
      <c r="K102" s="62"/>
      <c r="L102" s="60"/>
      <c r="M102" s="206"/>
      <c r="N102" s="41"/>
      <c r="O102" s="41"/>
      <c r="P102" s="41"/>
      <c r="Q102" s="41"/>
      <c r="R102" s="41"/>
      <c r="S102" s="41"/>
      <c r="T102" s="77"/>
      <c r="AT102" s="23" t="s">
        <v>136</v>
      </c>
      <c r="AU102" s="23" t="s">
        <v>86</v>
      </c>
    </row>
    <row r="103" spans="2:65" s="1" customFormat="1" ht="94.5" x14ac:dyDescent="0.3">
      <c r="B103" s="40"/>
      <c r="C103" s="62"/>
      <c r="D103" s="204" t="s">
        <v>138</v>
      </c>
      <c r="E103" s="62"/>
      <c r="F103" s="207" t="s">
        <v>166</v>
      </c>
      <c r="G103" s="62"/>
      <c r="H103" s="62"/>
      <c r="I103" s="163"/>
      <c r="J103" s="62"/>
      <c r="K103" s="62"/>
      <c r="L103" s="60"/>
      <c r="M103" s="206"/>
      <c r="N103" s="41"/>
      <c r="O103" s="41"/>
      <c r="P103" s="41"/>
      <c r="Q103" s="41"/>
      <c r="R103" s="41"/>
      <c r="S103" s="41"/>
      <c r="T103" s="77"/>
      <c r="AT103" s="23" t="s">
        <v>138</v>
      </c>
      <c r="AU103" s="23" t="s">
        <v>86</v>
      </c>
    </row>
    <row r="104" spans="2:65" s="13" customFormat="1" ht="27" x14ac:dyDescent="0.3">
      <c r="B104" s="230"/>
      <c r="C104" s="231"/>
      <c r="D104" s="204" t="s">
        <v>145</v>
      </c>
      <c r="E104" s="232" t="s">
        <v>21</v>
      </c>
      <c r="F104" s="233" t="s">
        <v>446</v>
      </c>
      <c r="G104" s="231"/>
      <c r="H104" s="352" t="s">
        <v>448</v>
      </c>
      <c r="I104" s="234"/>
      <c r="J104" s="231"/>
      <c r="K104" s="231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145</v>
      </c>
      <c r="AU104" s="239" t="s">
        <v>86</v>
      </c>
      <c r="AV104" s="13" t="s">
        <v>84</v>
      </c>
      <c r="AW104" s="13" t="s">
        <v>39</v>
      </c>
      <c r="AX104" s="13" t="s">
        <v>76</v>
      </c>
      <c r="AY104" s="239" t="s">
        <v>128</v>
      </c>
    </row>
    <row r="105" spans="2:65" s="13" customFormat="1" x14ac:dyDescent="0.3">
      <c r="B105" s="230"/>
      <c r="C105" s="231"/>
      <c r="D105" s="204" t="s">
        <v>145</v>
      </c>
      <c r="E105" s="232" t="s">
        <v>21</v>
      </c>
      <c r="F105" s="233" t="s">
        <v>447</v>
      </c>
      <c r="G105" s="231"/>
      <c r="H105" s="232" t="s">
        <v>21</v>
      </c>
      <c r="I105" s="234"/>
      <c r="J105" s="231"/>
      <c r="K105" s="231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145</v>
      </c>
      <c r="AU105" s="239" t="s">
        <v>86</v>
      </c>
      <c r="AV105" s="13" t="s">
        <v>84</v>
      </c>
      <c r="AW105" s="13" t="s">
        <v>39</v>
      </c>
      <c r="AX105" s="13" t="s">
        <v>76</v>
      </c>
      <c r="AY105" s="239" t="s">
        <v>128</v>
      </c>
    </row>
    <row r="106" spans="2:65" s="11" customFormat="1" x14ac:dyDescent="0.3">
      <c r="B106" s="208"/>
      <c r="C106" s="209"/>
      <c r="D106" s="204" t="s">
        <v>145</v>
      </c>
      <c r="E106" s="210" t="s">
        <v>21</v>
      </c>
      <c r="F106" s="211"/>
      <c r="G106" s="209"/>
      <c r="H106" s="212"/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145</v>
      </c>
      <c r="AU106" s="218" t="s">
        <v>86</v>
      </c>
      <c r="AV106" s="11" t="s">
        <v>86</v>
      </c>
      <c r="AW106" s="11" t="s">
        <v>39</v>
      </c>
      <c r="AX106" s="11" t="s">
        <v>84</v>
      </c>
      <c r="AY106" s="218" t="s">
        <v>128</v>
      </c>
    </row>
    <row r="107" spans="2:65" s="1" customFormat="1" ht="16.5" customHeight="1" x14ac:dyDescent="0.3">
      <c r="B107" s="40"/>
      <c r="C107" s="192" t="s">
        <v>167</v>
      </c>
      <c r="D107" s="192" t="s">
        <v>130</v>
      </c>
      <c r="E107" s="193" t="s">
        <v>168</v>
      </c>
      <c r="F107" s="194" t="s">
        <v>169</v>
      </c>
      <c r="G107" s="195" t="s">
        <v>97</v>
      </c>
      <c r="H107" s="196">
        <v>34034</v>
      </c>
      <c r="I107" s="197"/>
      <c r="J107" s="198">
        <f>ROUND(I107*H107,2)</f>
        <v>0</v>
      </c>
      <c r="K107" s="194" t="s">
        <v>21</v>
      </c>
      <c r="L107" s="60"/>
      <c r="M107" s="199" t="s">
        <v>21</v>
      </c>
      <c r="N107" s="200" t="s">
        <v>47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134</v>
      </c>
      <c r="AT107" s="23" t="s">
        <v>130</v>
      </c>
      <c r="AU107" s="23" t="s">
        <v>86</v>
      </c>
      <c r="AY107" s="23" t="s">
        <v>128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84</v>
      </c>
      <c r="BK107" s="203">
        <f>ROUND(I107*H107,2)</f>
        <v>0</v>
      </c>
      <c r="BL107" s="23" t="s">
        <v>134</v>
      </c>
      <c r="BM107" s="23" t="s">
        <v>170</v>
      </c>
    </row>
    <row r="108" spans="2:65" s="1" customFormat="1" ht="108" x14ac:dyDescent="0.3">
      <c r="B108" s="40"/>
      <c r="C108" s="62"/>
      <c r="D108" s="204" t="s">
        <v>136</v>
      </c>
      <c r="E108" s="62"/>
      <c r="F108" s="205" t="s">
        <v>171</v>
      </c>
      <c r="G108" s="62"/>
      <c r="H108" s="62"/>
      <c r="I108" s="163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136</v>
      </c>
      <c r="AU108" s="23" t="s">
        <v>86</v>
      </c>
    </row>
    <row r="109" spans="2:65" s="1" customFormat="1" ht="94.5" x14ac:dyDescent="0.3">
      <c r="B109" s="40"/>
      <c r="C109" s="62"/>
      <c r="D109" s="204" t="s">
        <v>138</v>
      </c>
      <c r="E109" s="62"/>
      <c r="F109" s="207" t="s">
        <v>172</v>
      </c>
      <c r="G109" s="62"/>
      <c r="H109" s="62"/>
      <c r="I109" s="163"/>
      <c r="J109" s="62"/>
      <c r="K109" s="62"/>
      <c r="L109" s="60"/>
      <c r="M109" s="206"/>
      <c r="N109" s="41"/>
      <c r="O109" s="41"/>
      <c r="P109" s="41"/>
      <c r="Q109" s="41"/>
      <c r="R109" s="41"/>
      <c r="S109" s="41"/>
      <c r="T109" s="77"/>
      <c r="AT109" s="23" t="s">
        <v>138</v>
      </c>
      <c r="AU109" s="23" t="s">
        <v>86</v>
      </c>
    </row>
    <row r="110" spans="2:65" s="11" customFormat="1" x14ac:dyDescent="0.3">
      <c r="B110" s="208"/>
      <c r="C110" s="209"/>
      <c r="D110" s="204" t="s">
        <v>145</v>
      </c>
      <c r="E110" s="210" t="s">
        <v>21</v>
      </c>
      <c r="F110" s="211" t="s">
        <v>99</v>
      </c>
      <c r="G110" s="209"/>
      <c r="H110" s="212">
        <v>5380.55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145</v>
      </c>
      <c r="AU110" s="218" t="s">
        <v>86</v>
      </c>
      <c r="AV110" s="11" t="s">
        <v>86</v>
      </c>
      <c r="AW110" s="11" t="s">
        <v>39</v>
      </c>
      <c r="AX110" s="11" t="s">
        <v>76</v>
      </c>
      <c r="AY110" s="218" t="s">
        <v>128</v>
      </c>
    </row>
    <row r="111" spans="2:65" s="11" customFormat="1" x14ac:dyDescent="0.3">
      <c r="B111" s="208"/>
      <c r="C111" s="209"/>
      <c r="D111" s="204" t="s">
        <v>145</v>
      </c>
      <c r="E111" s="210" t="s">
        <v>21</v>
      </c>
      <c r="F111" s="211" t="s">
        <v>95</v>
      </c>
      <c r="G111" s="209"/>
      <c r="H111" s="212">
        <v>28653.45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145</v>
      </c>
      <c r="AU111" s="218" t="s">
        <v>86</v>
      </c>
      <c r="AV111" s="11" t="s">
        <v>86</v>
      </c>
      <c r="AW111" s="11" t="s">
        <v>39</v>
      </c>
      <c r="AX111" s="11" t="s">
        <v>76</v>
      </c>
      <c r="AY111" s="218" t="s">
        <v>128</v>
      </c>
    </row>
    <row r="112" spans="2:65" s="12" customFormat="1" x14ac:dyDescent="0.3">
      <c r="B112" s="219"/>
      <c r="C112" s="220"/>
      <c r="D112" s="204" t="s">
        <v>145</v>
      </c>
      <c r="E112" s="221" t="s">
        <v>21</v>
      </c>
      <c r="F112" s="222" t="s">
        <v>148</v>
      </c>
      <c r="G112" s="220"/>
      <c r="H112" s="223">
        <v>34034</v>
      </c>
      <c r="I112" s="224"/>
      <c r="J112" s="220"/>
      <c r="K112" s="220"/>
      <c r="L112" s="225"/>
      <c r="M112" s="240"/>
      <c r="N112" s="241"/>
      <c r="O112" s="241"/>
      <c r="P112" s="241"/>
      <c r="Q112" s="241"/>
      <c r="R112" s="241"/>
      <c r="S112" s="241"/>
      <c r="T112" s="242"/>
      <c r="AT112" s="229" t="s">
        <v>145</v>
      </c>
      <c r="AU112" s="229" t="s">
        <v>86</v>
      </c>
      <c r="AV112" s="12" t="s">
        <v>134</v>
      </c>
      <c r="AW112" s="12" t="s">
        <v>39</v>
      </c>
      <c r="AX112" s="12" t="s">
        <v>84</v>
      </c>
      <c r="AY112" s="229" t="s">
        <v>128</v>
      </c>
    </row>
    <row r="113" spans="2:12" s="1" customFormat="1" ht="6.95" customHeight="1" x14ac:dyDescent="0.3">
      <c r="B113" s="55"/>
      <c r="C113" s="56"/>
      <c r="D113" s="56"/>
      <c r="E113" s="56"/>
      <c r="F113" s="56"/>
      <c r="G113" s="56"/>
      <c r="H113" s="56"/>
      <c r="I113" s="139"/>
      <c r="J113" s="56"/>
      <c r="K113" s="56"/>
      <c r="L113" s="60"/>
    </row>
  </sheetData>
  <sheetProtection algorithmName="SHA-512" hashValue="8p34u1QyCKQmS3/+JaNNkg9tmVyyvuVNUzPR/8zo0cvGXVb07BNtKQd0gGjJ5bUMBPQhsQhjL4F7/yiF397RxQ==" saltValue="xw2ok9xeTBIB9Gh4xVAgaQ==" spinCount="100000" sheet="1" objects="1" scenarios="1"/>
  <autoFilter ref="C77:K11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BR125"/>
  <sheetViews>
    <sheetView showGridLines="0" workbookViewId="0">
      <pane ySplit="1" topLeftCell="A98" activePane="bottomLeft" state="frozen"/>
      <selection pane="bottomLeft" activeCell="F107" sqref="F10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111"/>
      <c r="C1" s="111"/>
      <c r="D1" s="112" t="s">
        <v>1</v>
      </c>
      <c r="E1" s="111"/>
      <c r="F1" s="113" t="s">
        <v>90</v>
      </c>
      <c r="G1" s="395" t="s">
        <v>91</v>
      </c>
      <c r="H1" s="395"/>
      <c r="I1" s="114"/>
      <c r="J1" s="113" t="s">
        <v>92</v>
      </c>
      <c r="K1" s="112" t="s">
        <v>93</v>
      </c>
      <c r="L1" s="113" t="s">
        <v>94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AT2" s="23" t="s">
        <v>89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86</v>
      </c>
    </row>
    <row r="4" spans="1:70" ht="36.950000000000003" customHeight="1" x14ac:dyDescent="0.3">
      <c r="B4" s="27"/>
      <c r="C4" s="28"/>
      <c r="D4" s="29" t="s">
        <v>102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 ht="15" x14ac:dyDescent="0.3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 x14ac:dyDescent="0.3">
      <c r="B7" s="27"/>
      <c r="C7" s="28"/>
      <c r="D7" s="28"/>
      <c r="E7" s="396" t="str">
        <f>'Rekapitulace stavby'!K6</f>
        <v>VD Jahodnice, odstranění nánosů</v>
      </c>
      <c r="F7" s="397"/>
      <c r="G7" s="397"/>
      <c r="H7" s="397"/>
      <c r="I7" s="117"/>
      <c r="J7" s="28"/>
      <c r="K7" s="30"/>
    </row>
    <row r="8" spans="1:70" s="1" customFormat="1" ht="15" x14ac:dyDescent="0.3">
      <c r="B8" s="40"/>
      <c r="C8" s="41"/>
      <c r="D8" s="36" t="s">
        <v>103</v>
      </c>
      <c r="E8" s="41"/>
      <c r="F8" s="41"/>
      <c r="G8" s="41"/>
      <c r="H8" s="41"/>
      <c r="I8" s="118"/>
      <c r="J8" s="41"/>
      <c r="K8" s="44"/>
    </row>
    <row r="9" spans="1:70" s="1" customFormat="1" ht="36.950000000000003" customHeight="1" x14ac:dyDescent="0.3">
      <c r="B9" s="40"/>
      <c r="C9" s="41"/>
      <c r="D9" s="41"/>
      <c r="E9" s="398" t="s">
        <v>173</v>
      </c>
      <c r="F9" s="399"/>
      <c r="G9" s="399"/>
      <c r="H9" s="399"/>
      <c r="I9" s="118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18"/>
      <c r="J10" s="41"/>
      <c r="K10" s="44"/>
    </row>
    <row r="11" spans="1:70" s="1" customFormat="1" ht="14.45" customHeight="1" x14ac:dyDescent="0.3">
      <c r="B11" s="40"/>
      <c r="C11" s="41"/>
      <c r="D11" s="36" t="s">
        <v>20</v>
      </c>
      <c r="E11" s="41"/>
      <c r="F11" s="34" t="s">
        <v>21</v>
      </c>
      <c r="G11" s="41"/>
      <c r="H11" s="41"/>
      <c r="I11" s="119" t="s">
        <v>22</v>
      </c>
      <c r="J11" s="34" t="s">
        <v>21</v>
      </c>
      <c r="K11" s="44"/>
    </row>
    <row r="12" spans="1:70" s="1" customFormat="1" ht="14.45" customHeight="1" x14ac:dyDescent="0.3">
      <c r="B12" s="40"/>
      <c r="C12" s="41"/>
      <c r="D12" s="36" t="s">
        <v>23</v>
      </c>
      <c r="E12" s="41"/>
      <c r="F12" s="34" t="s">
        <v>24</v>
      </c>
      <c r="G12" s="41"/>
      <c r="H12" s="41"/>
      <c r="I12" s="119" t="s">
        <v>25</v>
      </c>
      <c r="J12" s="120" t="str">
        <f>'Rekapitulace stavby'!AN8</f>
        <v>12. 2. 2018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18"/>
      <c r="J13" s="41"/>
      <c r="K13" s="44"/>
    </row>
    <row r="14" spans="1:70" s="1" customFormat="1" ht="14.45" customHeight="1" x14ac:dyDescent="0.3">
      <c r="B14" s="40"/>
      <c r="C14" s="41"/>
      <c r="D14" s="36" t="s">
        <v>27</v>
      </c>
      <c r="E14" s="41"/>
      <c r="F14" s="41"/>
      <c r="G14" s="41"/>
      <c r="H14" s="41"/>
      <c r="I14" s="119" t="s">
        <v>28</v>
      </c>
      <c r="J14" s="34" t="s">
        <v>29</v>
      </c>
      <c r="K14" s="44"/>
    </row>
    <row r="15" spans="1:70" s="1" customFormat="1" ht="18" customHeight="1" x14ac:dyDescent="0.3">
      <c r="B15" s="40"/>
      <c r="C15" s="41"/>
      <c r="D15" s="41"/>
      <c r="E15" s="34" t="s">
        <v>30</v>
      </c>
      <c r="F15" s="41"/>
      <c r="G15" s="41"/>
      <c r="H15" s="41"/>
      <c r="I15" s="119" t="s">
        <v>31</v>
      </c>
      <c r="J15" s="34" t="s">
        <v>32</v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18"/>
      <c r="J16" s="41"/>
      <c r="K16" s="44"/>
    </row>
    <row r="17" spans="2:11" s="1" customFormat="1" ht="14.45" customHeight="1" x14ac:dyDescent="0.3">
      <c r="B17" s="40"/>
      <c r="C17" s="41"/>
      <c r="D17" s="36" t="s">
        <v>33</v>
      </c>
      <c r="E17" s="41"/>
      <c r="F17" s="41"/>
      <c r="G17" s="41"/>
      <c r="H17" s="41"/>
      <c r="I17" s="119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9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18"/>
      <c r="J19" s="41"/>
      <c r="K19" s="44"/>
    </row>
    <row r="20" spans="2:11" s="1" customFormat="1" ht="14.45" customHeight="1" x14ac:dyDescent="0.3">
      <c r="B20" s="40"/>
      <c r="C20" s="41"/>
      <c r="D20" s="36" t="s">
        <v>35</v>
      </c>
      <c r="E20" s="41"/>
      <c r="F20" s="41"/>
      <c r="G20" s="41"/>
      <c r="H20" s="41"/>
      <c r="I20" s="119" t="s">
        <v>28</v>
      </c>
      <c r="J20" s="34" t="s">
        <v>36</v>
      </c>
      <c r="K20" s="44"/>
    </row>
    <row r="21" spans="2:11" s="1" customFormat="1" ht="18" customHeight="1" x14ac:dyDescent="0.3">
      <c r="B21" s="40"/>
      <c r="C21" s="41"/>
      <c r="D21" s="41"/>
      <c r="E21" s="34" t="s">
        <v>37</v>
      </c>
      <c r="F21" s="41"/>
      <c r="G21" s="41"/>
      <c r="H21" s="41"/>
      <c r="I21" s="119" t="s">
        <v>31</v>
      </c>
      <c r="J21" s="34" t="s">
        <v>38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18"/>
      <c r="J22" s="41"/>
      <c r="K22" s="44"/>
    </row>
    <row r="23" spans="2:11" s="1" customFormat="1" ht="14.45" customHeight="1" x14ac:dyDescent="0.3">
      <c r="B23" s="40"/>
      <c r="C23" s="41"/>
      <c r="D23" s="36" t="s">
        <v>40</v>
      </c>
      <c r="E23" s="41"/>
      <c r="F23" s="41"/>
      <c r="G23" s="41"/>
      <c r="H23" s="41"/>
      <c r="I23" s="118"/>
      <c r="J23" s="41"/>
      <c r="K23" s="44"/>
    </row>
    <row r="24" spans="2:11" s="6" customFormat="1" ht="31.5" customHeight="1" x14ac:dyDescent="0.3">
      <c r="B24" s="121"/>
      <c r="C24" s="122"/>
      <c r="D24" s="122"/>
      <c r="E24" s="387" t="s">
        <v>441</v>
      </c>
      <c r="F24" s="387"/>
      <c r="G24" s="387"/>
      <c r="H24" s="387"/>
      <c r="I24" s="123"/>
      <c r="J24" s="122"/>
      <c r="K24" s="124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18"/>
      <c r="J25" s="41"/>
      <c r="K25" s="44"/>
    </row>
    <row r="26" spans="2:11" s="1" customFormat="1" ht="6.95" customHeight="1" x14ac:dyDescent="0.3">
      <c r="B26" s="40"/>
      <c r="C26" s="41"/>
      <c r="D26" s="84"/>
      <c r="E26" s="84"/>
      <c r="F26" s="84"/>
      <c r="G26" s="84"/>
      <c r="H26" s="84"/>
      <c r="I26" s="125"/>
      <c r="J26" s="84"/>
      <c r="K26" s="126"/>
    </row>
    <row r="27" spans="2:11" s="1" customFormat="1" ht="25.35" customHeight="1" x14ac:dyDescent="0.3">
      <c r="B27" s="40"/>
      <c r="C27" s="41"/>
      <c r="D27" s="127" t="s">
        <v>42</v>
      </c>
      <c r="E27" s="41"/>
      <c r="F27" s="41"/>
      <c r="G27" s="41"/>
      <c r="H27" s="41"/>
      <c r="I27" s="118"/>
      <c r="J27" s="128">
        <f>ROUND(J81,2)</f>
        <v>0</v>
      </c>
      <c r="K27" s="44"/>
    </row>
    <row r="28" spans="2:11" s="1" customFormat="1" ht="6.95" customHeight="1" x14ac:dyDescent="0.3">
      <c r="B28" s="40"/>
      <c r="C28" s="41"/>
      <c r="D28" s="84"/>
      <c r="E28" s="84"/>
      <c r="F28" s="84"/>
      <c r="G28" s="84"/>
      <c r="H28" s="84"/>
      <c r="I28" s="125"/>
      <c r="J28" s="84"/>
      <c r="K28" s="126"/>
    </row>
    <row r="29" spans="2:11" s="1" customFormat="1" ht="14.45" customHeight="1" x14ac:dyDescent="0.3">
      <c r="B29" s="40"/>
      <c r="C29" s="41"/>
      <c r="D29" s="41"/>
      <c r="E29" s="41"/>
      <c r="F29" s="45" t="s">
        <v>44</v>
      </c>
      <c r="G29" s="41"/>
      <c r="H29" s="41"/>
      <c r="I29" s="129" t="s">
        <v>43</v>
      </c>
      <c r="J29" s="45" t="s">
        <v>45</v>
      </c>
      <c r="K29" s="44"/>
    </row>
    <row r="30" spans="2:11" s="1" customFormat="1" ht="14.45" customHeight="1" x14ac:dyDescent="0.3">
      <c r="B30" s="40"/>
      <c r="C30" s="41"/>
      <c r="D30" s="48" t="s">
        <v>46</v>
      </c>
      <c r="E30" s="48" t="s">
        <v>47</v>
      </c>
      <c r="F30" s="130">
        <f>ROUND(SUM(BE81:BE124), 2)</f>
        <v>0</v>
      </c>
      <c r="G30" s="41"/>
      <c r="H30" s="41"/>
      <c r="I30" s="131">
        <v>0.21</v>
      </c>
      <c r="J30" s="130">
        <f>ROUND(ROUND((SUM(BE81:BE124)),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48</v>
      </c>
      <c r="F31" s="130">
        <f>ROUND(SUM(BF81:BF124), 2)</f>
        <v>0</v>
      </c>
      <c r="G31" s="41"/>
      <c r="H31" s="41"/>
      <c r="I31" s="131">
        <v>0.15</v>
      </c>
      <c r="J31" s="130">
        <f>ROUND(ROUND((SUM(BF81:BF124)),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49</v>
      </c>
      <c r="F32" s="130">
        <f>ROUND(SUM(BG81:BG124), 2)</f>
        <v>0</v>
      </c>
      <c r="G32" s="41"/>
      <c r="H32" s="41"/>
      <c r="I32" s="131">
        <v>0.21</v>
      </c>
      <c r="J32" s="130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50</v>
      </c>
      <c r="F33" s="130">
        <f>ROUND(SUM(BH81:BH124), 2)</f>
        <v>0</v>
      </c>
      <c r="G33" s="41"/>
      <c r="H33" s="41"/>
      <c r="I33" s="131">
        <v>0.15</v>
      </c>
      <c r="J33" s="130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51</v>
      </c>
      <c r="F34" s="130">
        <f>ROUND(SUM(BI81:BI124), 2)</f>
        <v>0</v>
      </c>
      <c r="G34" s="41"/>
      <c r="H34" s="41"/>
      <c r="I34" s="131">
        <v>0</v>
      </c>
      <c r="J34" s="130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18"/>
      <c r="J35" s="41"/>
      <c r="K35" s="44"/>
    </row>
    <row r="36" spans="2:11" s="1" customFormat="1" ht="25.35" customHeight="1" x14ac:dyDescent="0.3">
      <c r="B36" s="40"/>
      <c r="C36" s="132"/>
      <c r="D36" s="133" t="s">
        <v>52</v>
      </c>
      <c r="E36" s="78"/>
      <c r="F36" s="78"/>
      <c r="G36" s="134" t="s">
        <v>53</v>
      </c>
      <c r="H36" s="135" t="s">
        <v>54</v>
      </c>
      <c r="I36" s="136"/>
      <c r="J36" s="137">
        <f>SUM(J27:J34)</f>
        <v>0</v>
      </c>
      <c r="K36" s="138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39"/>
      <c r="J37" s="56"/>
      <c r="K37" s="57"/>
    </row>
    <row r="41" spans="2:11" s="1" customFormat="1" ht="6.95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 x14ac:dyDescent="0.3">
      <c r="B42" s="40"/>
      <c r="C42" s="29" t="s">
        <v>105</v>
      </c>
      <c r="D42" s="41"/>
      <c r="E42" s="41"/>
      <c r="F42" s="41"/>
      <c r="G42" s="41"/>
      <c r="H42" s="41"/>
      <c r="I42" s="118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18"/>
      <c r="J43" s="41"/>
      <c r="K43" s="44"/>
    </row>
    <row r="44" spans="2:11" s="1" customFormat="1" ht="14.45" customHeight="1" x14ac:dyDescent="0.3">
      <c r="B44" s="40"/>
      <c r="C44" s="36" t="s">
        <v>18</v>
      </c>
      <c r="D44" s="41"/>
      <c r="E44" s="41"/>
      <c r="F44" s="41"/>
      <c r="G44" s="41"/>
      <c r="H44" s="41"/>
      <c r="I44" s="118"/>
      <c r="J44" s="41"/>
      <c r="K44" s="44"/>
    </row>
    <row r="45" spans="2:11" s="1" customFormat="1" ht="16.5" customHeight="1" x14ac:dyDescent="0.3">
      <c r="B45" s="40"/>
      <c r="C45" s="41"/>
      <c r="D45" s="41"/>
      <c r="E45" s="396" t="str">
        <f>E7</f>
        <v>VD Jahodnice, odstranění nánosů</v>
      </c>
      <c r="F45" s="397"/>
      <c r="G45" s="397"/>
      <c r="H45" s="397"/>
      <c r="I45" s="118"/>
      <c r="J45" s="41"/>
      <c r="K45" s="44"/>
    </row>
    <row r="46" spans="2:11" s="1" customFormat="1" ht="14.45" customHeight="1" x14ac:dyDescent="0.3">
      <c r="B46" s="40"/>
      <c r="C46" s="36" t="s">
        <v>103</v>
      </c>
      <c r="D46" s="41"/>
      <c r="E46" s="41"/>
      <c r="F46" s="41"/>
      <c r="G46" s="41"/>
      <c r="H46" s="41"/>
      <c r="I46" s="118"/>
      <c r="J46" s="41"/>
      <c r="K46" s="44"/>
    </row>
    <row r="47" spans="2:11" s="1" customFormat="1" ht="17.25" customHeight="1" x14ac:dyDescent="0.3">
      <c r="B47" s="40"/>
      <c r="C47" s="41"/>
      <c r="D47" s="41"/>
      <c r="E47" s="398" t="str">
        <f>E9</f>
        <v>VON - Vedlejší a ostatní náklady</v>
      </c>
      <c r="F47" s="399"/>
      <c r="G47" s="399"/>
      <c r="H47" s="399"/>
      <c r="I47" s="118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18"/>
      <c r="J48" s="41"/>
      <c r="K48" s="44"/>
    </row>
    <row r="49" spans="2:47" s="1" customFormat="1" ht="18" customHeight="1" x14ac:dyDescent="0.3">
      <c r="B49" s="40"/>
      <c r="C49" s="36" t="s">
        <v>23</v>
      </c>
      <c r="D49" s="41"/>
      <c r="E49" s="41"/>
      <c r="F49" s="34" t="str">
        <f>F12</f>
        <v>VD Jahodnice</v>
      </c>
      <c r="G49" s="41"/>
      <c r="H49" s="41"/>
      <c r="I49" s="119" t="s">
        <v>25</v>
      </c>
      <c r="J49" s="120" t="str">
        <f>IF(J12="","",J12)</f>
        <v>12. 2. 2018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18"/>
      <c r="J50" s="41"/>
      <c r="K50" s="44"/>
    </row>
    <row r="51" spans="2:47" s="1" customFormat="1" ht="15" x14ac:dyDescent="0.3">
      <c r="B51" s="40"/>
      <c r="C51" s="36" t="s">
        <v>27</v>
      </c>
      <c r="D51" s="41"/>
      <c r="E51" s="41"/>
      <c r="F51" s="34" t="str">
        <f>E15</f>
        <v>Povodí Labe, státní podnik</v>
      </c>
      <c r="G51" s="41"/>
      <c r="H51" s="41"/>
      <c r="I51" s="119" t="s">
        <v>35</v>
      </c>
      <c r="J51" s="387" t="str">
        <f>E21</f>
        <v>VHRoušar, s.r.o.</v>
      </c>
      <c r="K51" s="44"/>
    </row>
    <row r="52" spans="2:47" s="1" customFormat="1" ht="14.45" customHeight="1" x14ac:dyDescent="0.3">
      <c r="B52" s="40"/>
      <c r="C52" s="36" t="s">
        <v>33</v>
      </c>
      <c r="D52" s="41"/>
      <c r="E52" s="41"/>
      <c r="F52" s="34" t="str">
        <f>IF(E18="","",E18)</f>
        <v/>
      </c>
      <c r="G52" s="41"/>
      <c r="H52" s="41"/>
      <c r="I52" s="118"/>
      <c r="J52" s="39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18"/>
      <c r="J53" s="41"/>
      <c r="K53" s="44"/>
    </row>
    <row r="54" spans="2:47" s="1" customFormat="1" ht="29.25" customHeight="1" x14ac:dyDescent="0.3">
      <c r="B54" s="40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18"/>
      <c r="J55" s="41"/>
      <c r="K55" s="44"/>
    </row>
    <row r="56" spans="2:47" s="1" customFormat="1" ht="29.25" customHeight="1" x14ac:dyDescent="0.3">
      <c r="B56" s="40"/>
      <c r="C56" s="148" t="s">
        <v>108</v>
      </c>
      <c r="D56" s="41"/>
      <c r="E56" s="41"/>
      <c r="F56" s="41"/>
      <c r="G56" s="41"/>
      <c r="H56" s="41"/>
      <c r="I56" s="118"/>
      <c r="J56" s="128">
        <f>J81</f>
        <v>0</v>
      </c>
      <c r="K56" s="44"/>
      <c r="AU56" s="23" t="s">
        <v>109</v>
      </c>
    </row>
    <row r="57" spans="2:47" s="7" customFormat="1" ht="24.95" customHeight="1" x14ac:dyDescent="0.3">
      <c r="B57" s="149"/>
      <c r="C57" s="150"/>
      <c r="D57" s="151" t="s">
        <v>174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 x14ac:dyDescent="0.3">
      <c r="B58" s="156"/>
      <c r="C58" s="157"/>
      <c r="D58" s="158" t="s">
        <v>175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899999999999999" customHeight="1" x14ac:dyDescent="0.3">
      <c r="B59" s="156"/>
      <c r="C59" s="157"/>
      <c r="D59" s="158" t="s">
        <v>176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9.899999999999999" customHeight="1" x14ac:dyDescent="0.3">
      <c r="B60" s="156"/>
      <c r="C60" s="157"/>
      <c r="D60" s="158" t="s">
        <v>177</v>
      </c>
      <c r="E60" s="159"/>
      <c r="F60" s="159"/>
      <c r="G60" s="159"/>
      <c r="H60" s="159"/>
      <c r="I60" s="160"/>
      <c r="J60" s="161">
        <f>J102</f>
        <v>0</v>
      </c>
      <c r="K60" s="162"/>
    </row>
    <row r="61" spans="2:47" s="8" customFormat="1" ht="19.899999999999999" customHeight="1" x14ac:dyDescent="0.3">
      <c r="B61" s="156"/>
      <c r="C61" s="157"/>
      <c r="D61" s="158" t="s">
        <v>178</v>
      </c>
      <c r="E61" s="159"/>
      <c r="F61" s="159"/>
      <c r="G61" s="159"/>
      <c r="H61" s="159"/>
      <c r="I61" s="160"/>
      <c r="J61" s="161">
        <f>J109</f>
        <v>0</v>
      </c>
      <c r="K61" s="162"/>
    </row>
    <row r="62" spans="2:47" s="1" customFormat="1" ht="21.75" customHeight="1" x14ac:dyDescent="0.3">
      <c r="B62" s="40"/>
      <c r="C62" s="41"/>
      <c r="D62" s="41"/>
      <c r="E62" s="41"/>
      <c r="F62" s="41"/>
      <c r="G62" s="41"/>
      <c r="H62" s="41"/>
      <c r="I62" s="118"/>
      <c r="J62" s="41"/>
      <c r="K62" s="44"/>
    </row>
    <row r="63" spans="2:47" s="1" customFormat="1" ht="6.95" customHeight="1" x14ac:dyDescent="0.3">
      <c r="B63" s="55"/>
      <c r="C63" s="56"/>
      <c r="D63" s="56"/>
      <c r="E63" s="56"/>
      <c r="F63" s="56"/>
      <c r="G63" s="56"/>
      <c r="H63" s="56"/>
      <c r="I63" s="139"/>
      <c r="J63" s="56"/>
      <c r="K63" s="57"/>
    </row>
    <row r="67" spans="2:20" s="1" customFormat="1" ht="6.95" customHeight="1" x14ac:dyDescent="0.3">
      <c r="B67" s="58"/>
      <c r="C67" s="59"/>
      <c r="D67" s="59"/>
      <c r="E67" s="59"/>
      <c r="F67" s="59"/>
      <c r="G67" s="59"/>
      <c r="H67" s="59"/>
      <c r="I67" s="142"/>
      <c r="J67" s="59"/>
      <c r="K67" s="59"/>
      <c r="L67" s="60"/>
    </row>
    <row r="68" spans="2:20" s="1" customFormat="1" ht="36.950000000000003" customHeight="1" x14ac:dyDescent="0.3">
      <c r="B68" s="40"/>
      <c r="C68" s="61" t="s">
        <v>112</v>
      </c>
      <c r="D68" s="62"/>
      <c r="E68" s="62"/>
      <c r="F68" s="62"/>
      <c r="G68" s="62"/>
      <c r="H68" s="62"/>
      <c r="I68" s="163"/>
      <c r="J68" s="62"/>
      <c r="K68" s="62"/>
      <c r="L68" s="60"/>
    </row>
    <row r="69" spans="2:20" s="1" customFormat="1" ht="6.95" customHeight="1" x14ac:dyDescent="0.3">
      <c r="B69" s="40"/>
      <c r="C69" s="62"/>
      <c r="D69" s="62"/>
      <c r="E69" s="62"/>
      <c r="F69" s="62"/>
      <c r="G69" s="62"/>
      <c r="H69" s="62"/>
      <c r="I69" s="163"/>
      <c r="J69" s="62"/>
      <c r="K69" s="62"/>
      <c r="L69" s="60"/>
    </row>
    <row r="70" spans="2:20" s="1" customFormat="1" ht="14.45" customHeight="1" x14ac:dyDescent="0.3">
      <c r="B70" s="40"/>
      <c r="C70" s="64" t="s">
        <v>18</v>
      </c>
      <c r="D70" s="62"/>
      <c r="E70" s="62"/>
      <c r="F70" s="62"/>
      <c r="G70" s="62"/>
      <c r="H70" s="62"/>
      <c r="I70" s="163"/>
      <c r="J70" s="62"/>
      <c r="K70" s="62"/>
      <c r="L70" s="60"/>
    </row>
    <row r="71" spans="2:20" s="1" customFormat="1" ht="16.5" customHeight="1" x14ac:dyDescent="0.3">
      <c r="B71" s="40"/>
      <c r="C71" s="62"/>
      <c r="D71" s="62"/>
      <c r="E71" s="392" t="str">
        <f>E7</f>
        <v>VD Jahodnice, odstranění nánosů</v>
      </c>
      <c r="F71" s="393"/>
      <c r="G71" s="393"/>
      <c r="H71" s="393"/>
      <c r="I71" s="163"/>
      <c r="J71" s="62"/>
      <c r="K71" s="62"/>
      <c r="L71" s="60"/>
    </row>
    <row r="72" spans="2:20" s="1" customFormat="1" ht="14.45" customHeight="1" x14ac:dyDescent="0.3">
      <c r="B72" s="40"/>
      <c r="C72" s="64" t="s">
        <v>103</v>
      </c>
      <c r="D72" s="62"/>
      <c r="E72" s="62"/>
      <c r="F72" s="62"/>
      <c r="G72" s="62"/>
      <c r="H72" s="62"/>
      <c r="I72" s="163"/>
      <c r="J72" s="62"/>
      <c r="K72" s="62"/>
      <c r="L72" s="60"/>
    </row>
    <row r="73" spans="2:20" s="1" customFormat="1" ht="17.25" customHeight="1" x14ac:dyDescent="0.3">
      <c r="B73" s="40"/>
      <c r="C73" s="62"/>
      <c r="D73" s="62"/>
      <c r="E73" s="358" t="str">
        <f>E9</f>
        <v>VON - Vedlejší a ostatní náklady</v>
      </c>
      <c r="F73" s="394"/>
      <c r="G73" s="394"/>
      <c r="H73" s="394"/>
      <c r="I73" s="163"/>
      <c r="J73" s="62"/>
      <c r="K73" s="62"/>
      <c r="L73" s="60"/>
    </row>
    <row r="74" spans="2:20" s="1" customFormat="1" ht="6.95" customHeight="1" x14ac:dyDescent="0.3">
      <c r="B74" s="40"/>
      <c r="C74" s="62"/>
      <c r="D74" s="62"/>
      <c r="E74" s="62"/>
      <c r="F74" s="62"/>
      <c r="G74" s="62"/>
      <c r="H74" s="62"/>
      <c r="I74" s="163"/>
      <c r="J74" s="62"/>
      <c r="K74" s="62"/>
      <c r="L74" s="60"/>
    </row>
    <row r="75" spans="2:20" s="1" customFormat="1" ht="18" customHeight="1" x14ac:dyDescent="0.3">
      <c r="B75" s="40"/>
      <c r="C75" s="64" t="s">
        <v>23</v>
      </c>
      <c r="D75" s="62"/>
      <c r="E75" s="62"/>
      <c r="F75" s="164" t="str">
        <f>F12</f>
        <v>VD Jahodnice</v>
      </c>
      <c r="G75" s="62"/>
      <c r="H75" s="62"/>
      <c r="I75" s="165" t="s">
        <v>25</v>
      </c>
      <c r="J75" s="72" t="str">
        <f>IF(J12="","",J12)</f>
        <v>12. 2. 2018</v>
      </c>
      <c r="K75" s="62"/>
      <c r="L75" s="60"/>
    </row>
    <row r="76" spans="2:20" s="1" customFormat="1" ht="6.95" customHeight="1" x14ac:dyDescent="0.3">
      <c r="B76" s="40"/>
      <c r="C76" s="62"/>
      <c r="D76" s="62"/>
      <c r="E76" s="62"/>
      <c r="F76" s="62"/>
      <c r="G76" s="62"/>
      <c r="H76" s="62"/>
      <c r="I76" s="163"/>
      <c r="J76" s="62"/>
      <c r="K76" s="62"/>
      <c r="L76" s="60"/>
    </row>
    <row r="77" spans="2:20" s="1" customFormat="1" ht="15" x14ac:dyDescent="0.3">
      <c r="B77" s="40"/>
      <c r="C77" s="64" t="s">
        <v>27</v>
      </c>
      <c r="D77" s="62"/>
      <c r="E77" s="62"/>
      <c r="F77" s="164" t="str">
        <f>E15</f>
        <v>Povodí Labe, státní podnik</v>
      </c>
      <c r="G77" s="62"/>
      <c r="H77" s="62"/>
      <c r="I77" s="165" t="s">
        <v>35</v>
      </c>
      <c r="J77" s="164" t="str">
        <f>E21</f>
        <v>VHRoušar, s.r.o.</v>
      </c>
      <c r="K77" s="62"/>
      <c r="L77" s="60"/>
    </row>
    <row r="78" spans="2:20" s="1" customFormat="1" ht="14.45" customHeight="1" x14ac:dyDescent="0.3">
      <c r="B78" s="40"/>
      <c r="C78" s="64" t="s">
        <v>33</v>
      </c>
      <c r="D78" s="62"/>
      <c r="E78" s="62"/>
      <c r="F78" s="164" t="str">
        <f>IF(E18="","",E18)</f>
        <v/>
      </c>
      <c r="G78" s="62"/>
      <c r="H78" s="62"/>
      <c r="I78" s="163"/>
      <c r="J78" s="62"/>
      <c r="K78" s="62"/>
      <c r="L78" s="60"/>
    </row>
    <row r="79" spans="2:20" s="1" customFormat="1" ht="10.35" customHeight="1" x14ac:dyDescent="0.3">
      <c r="B79" s="40"/>
      <c r="C79" s="62"/>
      <c r="D79" s="62"/>
      <c r="E79" s="62"/>
      <c r="F79" s="62"/>
      <c r="G79" s="62"/>
      <c r="H79" s="62"/>
      <c r="I79" s="163"/>
      <c r="J79" s="62"/>
      <c r="K79" s="62"/>
      <c r="L79" s="60"/>
    </row>
    <row r="80" spans="2:20" s="9" customFormat="1" ht="29.25" customHeight="1" x14ac:dyDescent="0.3">
      <c r="B80" s="166"/>
      <c r="C80" s="167" t="s">
        <v>113</v>
      </c>
      <c r="D80" s="168" t="s">
        <v>61</v>
      </c>
      <c r="E80" s="168" t="s">
        <v>57</v>
      </c>
      <c r="F80" s="168" t="s">
        <v>114</v>
      </c>
      <c r="G80" s="168" t="s">
        <v>115</v>
      </c>
      <c r="H80" s="168" t="s">
        <v>116</v>
      </c>
      <c r="I80" s="169" t="s">
        <v>117</v>
      </c>
      <c r="J80" s="168" t="s">
        <v>107</v>
      </c>
      <c r="K80" s="170" t="s">
        <v>118</v>
      </c>
      <c r="L80" s="171"/>
      <c r="M80" s="80" t="s">
        <v>119</v>
      </c>
      <c r="N80" s="81" t="s">
        <v>46</v>
      </c>
      <c r="O80" s="81" t="s">
        <v>120</v>
      </c>
      <c r="P80" s="81" t="s">
        <v>121</v>
      </c>
      <c r="Q80" s="81" t="s">
        <v>122</v>
      </c>
      <c r="R80" s="81" t="s">
        <v>123</v>
      </c>
      <c r="S80" s="81" t="s">
        <v>124</v>
      </c>
      <c r="T80" s="82" t="s">
        <v>125</v>
      </c>
    </row>
    <row r="81" spans="2:65" s="1" customFormat="1" ht="29.25" customHeight="1" x14ac:dyDescent="0.35">
      <c r="B81" s="40"/>
      <c r="C81" s="86" t="s">
        <v>108</v>
      </c>
      <c r="D81" s="62"/>
      <c r="E81" s="62"/>
      <c r="F81" s="62"/>
      <c r="G81" s="62"/>
      <c r="H81" s="62"/>
      <c r="I81" s="163"/>
      <c r="J81" s="172">
        <f>BK81</f>
        <v>0</v>
      </c>
      <c r="K81" s="62"/>
      <c r="L81" s="60"/>
      <c r="M81" s="83"/>
      <c r="N81" s="84"/>
      <c r="O81" s="84"/>
      <c r="P81" s="173">
        <f>P82</f>
        <v>0</v>
      </c>
      <c r="Q81" s="84"/>
      <c r="R81" s="173">
        <f>R82</f>
        <v>0</v>
      </c>
      <c r="S81" s="84"/>
      <c r="T81" s="174">
        <f>T82</f>
        <v>0</v>
      </c>
      <c r="AT81" s="23" t="s">
        <v>75</v>
      </c>
      <c r="AU81" s="23" t="s">
        <v>109</v>
      </c>
      <c r="BK81" s="175">
        <f>BK82</f>
        <v>0</v>
      </c>
    </row>
    <row r="82" spans="2:65" s="10" customFormat="1" ht="37.35" customHeight="1" x14ac:dyDescent="0.35">
      <c r="B82" s="176"/>
      <c r="C82" s="177"/>
      <c r="D82" s="178" t="s">
        <v>75</v>
      </c>
      <c r="E82" s="179" t="s">
        <v>87</v>
      </c>
      <c r="F82" s="179" t="s">
        <v>179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P83+P94+P102+P109</f>
        <v>0</v>
      </c>
      <c r="Q82" s="184"/>
      <c r="R82" s="185">
        <f>R83+R94+R102+R109</f>
        <v>0</v>
      </c>
      <c r="S82" s="184"/>
      <c r="T82" s="186">
        <f>T83+T94+T102+T109</f>
        <v>0</v>
      </c>
      <c r="AR82" s="187" t="s">
        <v>167</v>
      </c>
      <c r="AT82" s="188" t="s">
        <v>75</v>
      </c>
      <c r="AU82" s="188" t="s">
        <v>76</v>
      </c>
      <c r="AY82" s="187" t="s">
        <v>128</v>
      </c>
      <c r="BK82" s="189">
        <f>BK83+BK94+BK102+BK109</f>
        <v>0</v>
      </c>
    </row>
    <row r="83" spans="2:65" s="10" customFormat="1" ht="19.899999999999999" customHeight="1" x14ac:dyDescent="0.3">
      <c r="B83" s="176"/>
      <c r="C83" s="177"/>
      <c r="D83" s="178" t="s">
        <v>75</v>
      </c>
      <c r="E83" s="190" t="s">
        <v>180</v>
      </c>
      <c r="F83" s="190" t="s">
        <v>181</v>
      </c>
      <c r="G83" s="177"/>
      <c r="H83" s="177"/>
      <c r="I83" s="180"/>
      <c r="J83" s="191">
        <f>BK83</f>
        <v>0</v>
      </c>
      <c r="K83" s="177"/>
      <c r="L83" s="182"/>
      <c r="M83" s="183"/>
      <c r="N83" s="184"/>
      <c r="O83" s="184"/>
      <c r="P83" s="185">
        <f>SUM(P84:P92)</f>
        <v>0</v>
      </c>
      <c r="Q83" s="184"/>
      <c r="R83" s="185">
        <f>SUM(R84:R92)</f>
        <v>0</v>
      </c>
      <c r="S83" s="184"/>
      <c r="T83" s="186">
        <f>SUM(T84:T92)</f>
        <v>0</v>
      </c>
      <c r="AR83" s="187" t="s">
        <v>167</v>
      </c>
      <c r="AT83" s="188" t="s">
        <v>75</v>
      </c>
      <c r="AU83" s="188" t="s">
        <v>84</v>
      </c>
      <c r="AY83" s="187" t="s">
        <v>128</v>
      </c>
      <c r="BK83" s="189">
        <f>SUM(BK84:BK92)</f>
        <v>0</v>
      </c>
    </row>
    <row r="84" spans="2:65" s="1" customFormat="1" ht="16.5" customHeight="1" x14ac:dyDescent="0.3">
      <c r="B84" s="40"/>
      <c r="C84" s="192" t="s">
        <v>84</v>
      </c>
      <c r="D84" s="192" t="s">
        <v>130</v>
      </c>
      <c r="E84" s="193" t="s">
        <v>182</v>
      </c>
      <c r="F84" s="193" t="s">
        <v>183</v>
      </c>
      <c r="G84" s="195" t="s">
        <v>184</v>
      </c>
      <c r="H84" s="196">
        <v>1</v>
      </c>
      <c r="I84" s="197"/>
      <c r="J84" s="198">
        <f>ROUND(I84*H84,2)</f>
        <v>0</v>
      </c>
      <c r="K84" s="194" t="s">
        <v>21</v>
      </c>
      <c r="L84" s="60"/>
      <c r="M84" s="199" t="s">
        <v>21</v>
      </c>
      <c r="N84" s="200" t="s">
        <v>47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134</v>
      </c>
      <c r="AT84" s="23" t="s">
        <v>130</v>
      </c>
      <c r="AU84" s="23" t="s">
        <v>86</v>
      </c>
      <c r="AY84" s="23" t="s">
        <v>128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84</v>
      </c>
      <c r="BK84" s="203">
        <f>ROUND(I84*H84,2)</f>
        <v>0</v>
      </c>
      <c r="BL84" s="23" t="s">
        <v>134</v>
      </c>
      <c r="BM84" s="23" t="s">
        <v>185</v>
      </c>
    </row>
    <row r="85" spans="2:65" s="1" customFormat="1" ht="337.5" x14ac:dyDescent="0.3">
      <c r="B85" s="40"/>
      <c r="C85" s="62"/>
      <c r="D85" s="204" t="s">
        <v>136</v>
      </c>
      <c r="E85" s="62"/>
      <c r="F85" s="321" t="s">
        <v>442</v>
      </c>
      <c r="G85" s="62"/>
      <c r="H85" s="62"/>
      <c r="I85" s="163"/>
      <c r="J85" s="62"/>
      <c r="K85" s="62"/>
      <c r="L85" s="60"/>
      <c r="M85" s="206"/>
      <c r="N85" s="41"/>
      <c r="O85" s="41"/>
      <c r="P85" s="41"/>
      <c r="Q85" s="41"/>
      <c r="R85" s="41"/>
      <c r="S85" s="41"/>
      <c r="T85" s="77"/>
      <c r="AT85" s="23" t="s">
        <v>136</v>
      </c>
      <c r="AU85" s="23" t="s">
        <v>86</v>
      </c>
    </row>
    <row r="86" spans="2:65" s="1" customFormat="1" ht="25.5" customHeight="1" x14ac:dyDescent="0.3">
      <c r="B86" s="40"/>
      <c r="C86" s="192" t="s">
        <v>86</v>
      </c>
      <c r="D86" s="192" t="s">
        <v>130</v>
      </c>
      <c r="E86" s="193" t="s">
        <v>186</v>
      </c>
      <c r="F86" s="193" t="s">
        <v>187</v>
      </c>
      <c r="G86" s="195" t="s">
        <v>133</v>
      </c>
      <c r="H86" s="196">
        <v>1</v>
      </c>
      <c r="I86" s="197"/>
      <c r="J86" s="198">
        <f>ROUND(I86*H86,2)</f>
        <v>0</v>
      </c>
      <c r="K86" s="194" t="s">
        <v>21</v>
      </c>
      <c r="L86" s="60"/>
      <c r="M86" s="199" t="s">
        <v>21</v>
      </c>
      <c r="N86" s="200" t="s">
        <v>47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134</v>
      </c>
      <c r="AT86" s="23" t="s">
        <v>130</v>
      </c>
      <c r="AU86" s="23" t="s">
        <v>86</v>
      </c>
      <c r="AY86" s="23" t="s">
        <v>128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84</v>
      </c>
      <c r="BK86" s="203">
        <f>ROUND(I86*H86,2)</f>
        <v>0</v>
      </c>
      <c r="BL86" s="23" t="s">
        <v>134</v>
      </c>
      <c r="BM86" s="23" t="s">
        <v>188</v>
      </c>
    </row>
    <row r="87" spans="2:65" s="1" customFormat="1" ht="67.5" x14ac:dyDescent="0.3">
      <c r="B87" s="40"/>
      <c r="C87" s="62"/>
      <c r="D87" s="204" t="s">
        <v>136</v>
      </c>
      <c r="E87" s="62"/>
      <c r="F87" s="321" t="s">
        <v>189</v>
      </c>
      <c r="G87" s="62"/>
      <c r="H87" s="62"/>
      <c r="I87" s="163"/>
      <c r="J87" s="62"/>
      <c r="K87" s="62"/>
      <c r="L87" s="60"/>
      <c r="M87" s="206"/>
      <c r="N87" s="41"/>
      <c r="O87" s="41"/>
      <c r="P87" s="41"/>
      <c r="Q87" s="41"/>
      <c r="R87" s="41"/>
      <c r="S87" s="41"/>
      <c r="T87" s="77"/>
      <c r="AT87" s="23" t="s">
        <v>136</v>
      </c>
      <c r="AU87" s="23" t="s">
        <v>86</v>
      </c>
    </row>
    <row r="88" spans="2:65" s="1" customFormat="1" ht="162" x14ac:dyDescent="0.3">
      <c r="B88" s="40"/>
      <c r="C88" s="62"/>
      <c r="D88" s="204" t="s">
        <v>138</v>
      </c>
      <c r="E88" s="62"/>
      <c r="F88" s="322" t="s">
        <v>190</v>
      </c>
      <c r="G88" s="62"/>
      <c r="H88" s="62"/>
      <c r="I88" s="163"/>
      <c r="J88" s="62"/>
      <c r="K88" s="62"/>
      <c r="L88" s="60"/>
      <c r="M88" s="206"/>
      <c r="N88" s="41"/>
      <c r="O88" s="41"/>
      <c r="P88" s="41"/>
      <c r="Q88" s="41"/>
      <c r="R88" s="41"/>
      <c r="S88" s="41"/>
      <c r="T88" s="77"/>
      <c r="AT88" s="23" t="s">
        <v>138</v>
      </c>
      <c r="AU88" s="23" t="s">
        <v>86</v>
      </c>
    </row>
    <row r="89" spans="2:65" s="1" customFormat="1" ht="16.5" customHeight="1" x14ac:dyDescent="0.3">
      <c r="B89" s="40"/>
      <c r="C89" s="192" t="s">
        <v>149</v>
      </c>
      <c r="D89" s="192" t="s">
        <v>130</v>
      </c>
      <c r="E89" s="193" t="s">
        <v>191</v>
      </c>
      <c r="F89" s="193" t="s">
        <v>192</v>
      </c>
      <c r="G89" s="195" t="s">
        <v>133</v>
      </c>
      <c r="H89" s="196">
        <v>1</v>
      </c>
      <c r="I89" s="197"/>
      <c r="J89" s="198">
        <f>ROUND(I89*H89,2)</f>
        <v>0</v>
      </c>
      <c r="K89" s="194" t="s">
        <v>21</v>
      </c>
      <c r="L89" s="60"/>
      <c r="M89" s="199" t="s">
        <v>21</v>
      </c>
      <c r="N89" s="200" t="s">
        <v>47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134</v>
      </c>
      <c r="AT89" s="23" t="s">
        <v>130</v>
      </c>
      <c r="AU89" s="23" t="s">
        <v>86</v>
      </c>
      <c r="AY89" s="23" t="s">
        <v>128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84</v>
      </c>
      <c r="BK89" s="203">
        <f>ROUND(I89*H89,2)</f>
        <v>0</v>
      </c>
      <c r="BL89" s="23" t="s">
        <v>134</v>
      </c>
      <c r="BM89" s="23" t="s">
        <v>193</v>
      </c>
    </row>
    <row r="90" spans="2:65" s="1" customFormat="1" ht="94.5" x14ac:dyDescent="0.3">
      <c r="B90" s="40"/>
      <c r="C90" s="62"/>
      <c r="D90" s="204" t="s">
        <v>136</v>
      </c>
      <c r="E90" s="62"/>
      <c r="F90" s="321" t="s">
        <v>194</v>
      </c>
      <c r="G90" s="62"/>
      <c r="H90" s="62"/>
      <c r="I90" s="163"/>
      <c r="J90" s="62"/>
      <c r="K90" s="62"/>
      <c r="L90" s="60"/>
      <c r="M90" s="206"/>
      <c r="N90" s="41"/>
      <c r="O90" s="41"/>
      <c r="P90" s="41"/>
      <c r="Q90" s="41"/>
      <c r="R90" s="41"/>
      <c r="S90" s="41"/>
      <c r="T90" s="77"/>
      <c r="AT90" s="23" t="s">
        <v>136</v>
      </c>
      <c r="AU90" s="23" t="s">
        <v>86</v>
      </c>
    </row>
    <row r="91" spans="2:65" s="1" customFormat="1" ht="108" x14ac:dyDescent="0.3">
      <c r="B91" s="40"/>
      <c r="C91" s="62"/>
      <c r="D91" s="204" t="s">
        <v>138</v>
      </c>
      <c r="E91" s="62"/>
      <c r="F91" s="322" t="s">
        <v>195</v>
      </c>
      <c r="G91" s="62"/>
      <c r="H91" s="62"/>
      <c r="I91" s="163"/>
      <c r="J91" s="62"/>
      <c r="K91" s="62"/>
      <c r="L91" s="60"/>
      <c r="M91" s="206"/>
      <c r="N91" s="41"/>
      <c r="O91" s="41"/>
      <c r="P91" s="41"/>
      <c r="Q91" s="41"/>
      <c r="R91" s="41"/>
      <c r="S91" s="41"/>
      <c r="T91" s="77"/>
      <c r="AT91" s="23" t="s">
        <v>138</v>
      </c>
      <c r="AU91" s="23" t="s">
        <v>86</v>
      </c>
    </row>
    <row r="92" spans="2:65" s="1" customFormat="1" ht="25.5" customHeight="1" x14ac:dyDescent="0.3">
      <c r="B92" s="40"/>
      <c r="C92" s="192" t="s">
        <v>134</v>
      </c>
      <c r="D92" s="192" t="s">
        <v>130</v>
      </c>
      <c r="E92" s="193" t="s">
        <v>196</v>
      </c>
      <c r="F92" s="193" t="s">
        <v>197</v>
      </c>
      <c r="G92" s="195" t="s">
        <v>133</v>
      </c>
      <c r="H92" s="196">
        <v>1</v>
      </c>
      <c r="I92" s="197"/>
      <c r="J92" s="198">
        <f>ROUND(I92*H92,2)</f>
        <v>0</v>
      </c>
      <c r="K92" s="194" t="s">
        <v>21</v>
      </c>
      <c r="L92" s="60"/>
      <c r="M92" s="199" t="s">
        <v>21</v>
      </c>
      <c r="N92" s="200" t="s">
        <v>47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134</v>
      </c>
      <c r="AT92" s="23" t="s">
        <v>130</v>
      </c>
      <c r="AU92" s="23" t="s">
        <v>86</v>
      </c>
      <c r="AY92" s="23" t="s">
        <v>128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84</v>
      </c>
      <c r="BK92" s="203">
        <f>ROUND(I92*H92,2)</f>
        <v>0</v>
      </c>
      <c r="BL92" s="23" t="s">
        <v>134</v>
      </c>
      <c r="BM92" s="23" t="s">
        <v>198</v>
      </c>
    </row>
    <row r="93" spans="2:65" s="1" customFormat="1" ht="25.5" customHeight="1" x14ac:dyDescent="0.3">
      <c r="B93" s="40"/>
      <c r="C93" s="337"/>
      <c r="D93" s="337"/>
      <c r="E93" s="338"/>
      <c r="F93" s="338" t="s">
        <v>443</v>
      </c>
      <c r="G93" s="339"/>
      <c r="H93" s="340"/>
      <c r="I93" s="344"/>
      <c r="J93" s="341"/>
      <c r="K93" s="342"/>
      <c r="L93" s="60"/>
      <c r="M93" s="343"/>
      <c r="N93" s="324"/>
      <c r="O93" s="325"/>
      <c r="P93" s="326"/>
      <c r="Q93" s="326"/>
      <c r="R93" s="326"/>
      <c r="S93" s="326"/>
      <c r="T93" s="202"/>
      <c r="AR93" s="23"/>
      <c r="AT93" s="23"/>
      <c r="AU93" s="23"/>
      <c r="AY93" s="23"/>
      <c r="BE93" s="203"/>
      <c r="BF93" s="203"/>
      <c r="BG93" s="203"/>
      <c r="BH93" s="203"/>
      <c r="BI93" s="203"/>
      <c r="BJ93" s="23"/>
      <c r="BK93" s="203"/>
      <c r="BL93" s="23"/>
      <c r="BM93" s="23"/>
    </row>
    <row r="94" spans="2:65" s="10" customFormat="1" ht="29.85" customHeight="1" x14ac:dyDescent="0.3">
      <c r="B94" s="176"/>
      <c r="C94" s="177"/>
      <c r="D94" s="178" t="s">
        <v>75</v>
      </c>
      <c r="E94" s="190" t="s">
        <v>199</v>
      </c>
      <c r="F94" s="323" t="s">
        <v>200</v>
      </c>
      <c r="G94" s="177"/>
      <c r="H94" s="177"/>
      <c r="I94" s="180"/>
      <c r="J94" s="191">
        <f>BK94</f>
        <v>0</v>
      </c>
      <c r="K94" s="177"/>
      <c r="L94" s="182"/>
      <c r="M94" s="183"/>
      <c r="N94" s="184"/>
      <c r="O94" s="184"/>
      <c r="P94" s="185">
        <f>SUM(P95:P101)</f>
        <v>0</v>
      </c>
      <c r="Q94" s="184"/>
      <c r="R94" s="185">
        <f>SUM(R95:R101)</f>
        <v>0</v>
      </c>
      <c r="S94" s="184"/>
      <c r="T94" s="186">
        <f>SUM(T95:T101)</f>
        <v>0</v>
      </c>
      <c r="AR94" s="187" t="s">
        <v>134</v>
      </c>
      <c r="AT94" s="188" t="s">
        <v>75</v>
      </c>
      <c r="AU94" s="188" t="s">
        <v>84</v>
      </c>
      <c r="AY94" s="187" t="s">
        <v>128</v>
      </c>
      <c r="BK94" s="189">
        <f>SUM(BK95:BK101)</f>
        <v>0</v>
      </c>
    </row>
    <row r="95" spans="2:65" s="1" customFormat="1" ht="16.5" customHeight="1" x14ac:dyDescent="0.3">
      <c r="B95" s="40"/>
      <c r="C95" s="192" t="s">
        <v>167</v>
      </c>
      <c r="D95" s="192" t="s">
        <v>130</v>
      </c>
      <c r="E95" s="193" t="s">
        <v>201</v>
      </c>
      <c r="F95" s="193" t="s">
        <v>202</v>
      </c>
      <c r="G95" s="195" t="s">
        <v>184</v>
      </c>
      <c r="H95" s="196">
        <v>1</v>
      </c>
      <c r="I95" s="197"/>
      <c r="J95" s="198">
        <f>ROUND(I95*H95,2)</f>
        <v>0</v>
      </c>
      <c r="K95" s="194" t="s">
        <v>21</v>
      </c>
      <c r="L95" s="60"/>
      <c r="M95" s="199" t="s">
        <v>21</v>
      </c>
      <c r="N95" s="200" t="s">
        <v>47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134</v>
      </c>
      <c r="AT95" s="23" t="s">
        <v>130</v>
      </c>
      <c r="AU95" s="23" t="s">
        <v>86</v>
      </c>
      <c r="AY95" s="23" t="s">
        <v>128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84</v>
      </c>
      <c r="BK95" s="203">
        <f>ROUND(I95*H95,2)</f>
        <v>0</v>
      </c>
      <c r="BL95" s="23" t="s">
        <v>134</v>
      </c>
      <c r="BM95" s="23" t="s">
        <v>203</v>
      </c>
    </row>
    <row r="96" spans="2:65" s="1" customFormat="1" ht="108" x14ac:dyDescent="0.3">
      <c r="B96" s="40"/>
      <c r="C96" s="62"/>
      <c r="D96" s="204" t="s">
        <v>136</v>
      </c>
      <c r="E96" s="62"/>
      <c r="F96" s="321" t="s">
        <v>204</v>
      </c>
      <c r="G96" s="62"/>
      <c r="H96" s="62"/>
      <c r="I96" s="163"/>
      <c r="J96" s="62"/>
      <c r="K96" s="62"/>
      <c r="L96" s="60"/>
      <c r="M96" s="206"/>
      <c r="N96" s="41"/>
      <c r="O96" s="41"/>
      <c r="P96" s="41"/>
      <c r="Q96" s="41"/>
      <c r="R96" s="41"/>
      <c r="S96" s="41"/>
      <c r="T96" s="77"/>
      <c r="AT96" s="23" t="s">
        <v>136</v>
      </c>
      <c r="AU96" s="23" t="s">
        <v>86</v>
      </c>
    </row>
    <row r="97" spans="2:65" s="1" customFormat="1" ht="16.5" customHeight="1" x14ac:dyDescent="0.3">
      <c r="B97" s="40"/>
      <c r="C97" s="192" t="s">
        <v>205</v>
      </c>
      <c r="D97" s="192" t="s">
        <v>130</v>
      </c>
      <c r="E97" s="193" t="s">
        <v>206</v>
      </c>
      <c r="F97" s="193" t="s">
        <v>207</v>
      </c>
      <c r="G97" s="195" t="s">
        <v>184</v>
      </c>
      <c r="H97" s="196">
        <v>1</v>
      </c>
      <c r="I97" s="197"/>
      <c r="J97" s="198">
        <f>ROUND(I97*H97,2)</f>
        <v>0</v>
      </c>
      <c r="K97" s="194" t="s">
        <v>21</v>
      </c>
      <c r="L97" s="60"/>
      <c r="M97" s="199" t="s">
        <v>21</v>
      </c>
      <c r="N97" s="200" t="s">
        <v>47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134</v>
      </c>
      <c r="AT97" s="23" t="s">
        <v>130</v>
      </c>
      <c r="AU97" s="23" t="s">
        <v>86</v>
      </c>
      <c r="AY97" s="23" t="s">
        <v>128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84</v>
      </c>
      <c r="BK97" s="203">
        <f>ROUND(I97*H97,2)</f>
        <v>0</v>
      </c>
      <c r="BL97" s="23" t="s">
        <v>134</v>
      </c>
      <c r="BM97" s="23" t="s">
        <v>208</v>
      </c>
    </row>
    <row r="98" spans="2:65" s="1" customFormat="1" ht="16.5" customHeight="1" x14ac:dyDescent="0.3">
      <c r="B98" s="40"/>
      <c r="C98" s="327"/>
      <c r="D98" s="327"/>
      <c r="E98" s="328"/>
      <c r="F98" s="329" t="s">
        <v>443</v>
      </c>
      <c r="G98" s="330"/>
      <c r="H98" s="331"/>
      <c r="I98" s="334"/>
      <c r="J98" s="332"/>
      <c r="K98" s="333"/>
      <c r="L98" s="60"/>
      <c r="M98" s="199"/>
      <c r="N98" s="324"/>
      <c r="O98" s="325"/>
      <c r="P98" s="326"/>
      <c r="Q98" s="326"/>
      <c r="R98" s="326"/>
      <c r="S98" s="326"/>
      <c r="T98" s="202"/>
      <c r="AR98" s="23"/>
      <c r="AT98" s="23"/>
      <c r="AU98" s="23"/>
      <c r="AY98" s="23"/>
      <c r="BE98" s="203"/>
      <c r="BF98" s="203"/>
      <c r="BG98" s="203"/>
      <c r="BH98" s="203"/>
      <c r="BI98" s="203"/>
      <c r="BJ98" s="23"/>
      <c r="BK98" s="203"/>
      <c r="BL98" s="23"/>
      <c r="BM98" s="23"/>
    </row>
    <row r="99" spans="2:65" s="1" customFormat="1" ht="38.25" customHeight="1" x14ac:dyDescent="0.3">
      <c r="B99" s="40"/>
      <c r="C99" s="192" t="s">
        <v>209</v>
      </c>
      <c r="D99" s="192" t="s">
        <v>130</v>
      </c>
      <c r="E99" s="193" t="s">
        <v>210</v>
      </c>
      <c r="F99" s="193" t="s">
        <v>211</v>
      </c>
      <c r="G99" s="195" t="s">
        <v>184</v>
      </c>
      <c r="H99" s="196">
        <v>1</v>
      </c>
      <c r="I99" s="197"/>
      <c r="J99" s="198">
        <f>ROUND(I99*H99,2)</f>
        <v>0</v>
      </c>
      <c r="K99" s="194" t="s">
        <v>21</v>
      </c>
      <c r="L99" s="60"/>
      <c r="M99" s="199" t="s">
        <v>21</v>
      </c>
      <c r="N99" s="200" t="s">
        <v>47</v>
      </c>
      <c r="O99" s="41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134</v>
      </c>
      <c r="AT99" s="23" t="s">
        <v>130</v>
      </c>
      <c r="AU99" s="23" t="s">
        <v>86</v>
      </c>
      <c r="AY99" s="23" t="s">
        <v>128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84</v>
      </c>
      <c r="BK99" s="203">
        <f>ROUND(I99*H99,2)</f>
        <v>0</v>
      </c>
      <c r="BL99" s="23" t="s">
        <v>134</v>
      </c>
      <c r="BM99" s="23" t="s">
        <v>212</v>
      </c>
    </row>
    <row r="100" spans="2:65" s="1" customFormat="1" ht="38.25" customHeight="1" x14ac:dyDescent="0.3">
      <c r="B100" s="40"/>
      <c r="C100" s="327"/>
      <c r="D100" s="327"/>
      <c r="E100" s="328"/>
      <c r="F100" s="328" t="s">
        <v>443</v>
      </c>
      <c r="G100" s="330"/>
      <c r="H100" s="331"/>
      <c r="I100" s="334"/>
      <c r="J100" s="332"/>
      <c r="K100" s="333"/>
      <c r="L100" s="60"/>
      <c r="M100" s="199"/>
      <c r="N100" s="324"/>
      <c r="O100" s="325"/>
      <c r="P100" s="326"/>
      <c r="Q100" s="326"/>
      <c r="R100" s="326"/>
      <c r="S100" s="326"/>
      <c r="T100" s="202"/>
      <c r="AR100" s="23"/>
      <c r="AT100" s="23"/>
      <c r="AU100" s="23"/>
      <c r="AY100" s="23"/>
      <c r="BE100" s="203"/>
      <c r="BF100" s="203"/>
      <c r="BG100" s="203"/>
      <c r="BH100" s="203"/>
      <c r="BI100" s="203"/>
      <c r="BJ100" s="23"/>
      <c r="BK100" s="203"/>
      <c r="BL100" s="23"/>
      <c r="BM100" s="23"/>
    </row>
    <row r="101" spans="2:65" s="1" customFormat="1" ht="16.5" customHeight="1" x14ac:dyDescent="0.3">
      <c r="B101" s="40"/>
      <c r="C101" s="192" t="s">
        <v>213</v>
      </c>
      <c r="D101" s="192" t="s">
        <v>130</v>
      </c>
      <c r="E101" s="193" t="s">
        <v>214</v>
      </c>
      <c r="F101" s="193" t="s">
        <v>215</v>
      </c>
      <c r="G101" s="195" t="s">
        <v>184</v>
      </c>
      <c r="H101" s="196">
        <v>1</v>
      </c>
      <c r="I101" s="197"/>
      <c r="J101" s="198">
        <f>ROUND(I101*H101,2)</f>
        <v>0</v>
      </c>
      <c r="K101" s="194" t="s">
        <v>21</v>
      </c>
      <c r="L101" s="60"/>
      <c r="M101" s="199" t="s">
        <v>21</v>
      </c>
      <c r="N101" s="200" t="s">
        <v>47</v>
      </c>
      <c r="O101" s="41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23" t="s">
        <v>134</v>
      </c>
      <c r="AT101" s="23" t="s">
        <v>130</v>
      </c>
      <c r="AU101" s="23" t="s">
        <v>86</v>
      </c>
      <c r="AY101" s="23" t="s">
        <v>128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84</v>
      </c>
      <c r="BK101" s="203">
        <f>ROUND(I101*H101,2)</f>
        <v>0</v>
      </c>
      <c r="BL101" s="23" t="s">
        <v>134</v>
      </c>
      <c r="BM101" s="23" t="s">
        <v>216</v>
      </c>
    </row>
    <row r="102" spans="2:65" s="10" customFormat="1" ht="29.85" customHeight="1" x14ac:dyDescent="0.3">
      <c r="B102" s="176"/>
      <c r="C102" s="177"/>
      <c r="D102" s="178" t="s">
        <v>75</v>
      </c>
      <c r="E102" s="190" t="s">
        <v>217</v>
      </c>
      <c r="F102" s="323" t="s">
        <v>218</v>
      </c>
      <c r="G102" s="177"/>
      <c r="H102" s="177"/>
      <c r="I102" s="180"/>
      <c r="J102" s="191">
        <f>BK102</f>
        <v>0</v>
      </c>
      <c r="K102" s="177"/>
      <c r="L102" s="182"/>
      <c r="M102" s="183"/>
      <c r="N102" s="184"/>
      <c r="O102" s="184"/>
      <c r="P102" s="185">
        <f>SUM(P103:P108)</f>
        <v>0</v>
      </c>
      <c r="Q102" s="184"/>
      <c r="R102" s="185">
        <f>SUM(R103:R108)</f>
        <v>0</v>
      </c>
      <c r="S102" s="184"/>
      <c r="T102" s="186">
        <f>SUM(T103:T108)</f>
        <v>0</v>
      </c>
      <c r="AR102" s="187" t="s">
        <v>134</v>
      </c>
      <c r="AT102" s="188" t="s">
        <v>75</v>
      </c>
      <c r="AU102" s="188" t="s">
        <v>84</v>
      </c>
      <c r="AY102" s="187" t="s">
        <v>128</v>
      </c>
      <c r="BK102" s="189">
        <f>SUM(BK103:BK108)</f>
        <v>0</v>
      </c>
    </row>
    <row r="103" spans="2:65" s="1" customFormat="1" ht="25.5" customHeight="1" x14ac:dyDescent="0.3">
      <c r="B103" s="40"/>
      <c r="C103" s="192" t="s">
        <v>219</v>
      </c>
      <c r="D103" s="192" t="s">
        <v>130</v>
      </c>
      <c r="E103" s="193" t="s">
        <v>220</v>
      </c>
      <c r="F103" s="193" t="s">
        <v>221</v>
      </c>
      <c r="G103" s="195" t="s">
        <v>133</v>
      </c>
      <c r="H103" s="196">
        <v>1</v>
      </c>
      <c r="I103" s="197"/>
      <c r="J103" s="198">
        <f>ROUND(I103*H103,2)</f>
        <v>0</v>
      </c>
      <c r="K103" s="194" t="s">
        <v>21</v>
      </c>
      <c r="L103" s="60"/>
      <c r="M103" s="199" t="s">
        <v>21</v>
      </c>
      <c r="N103" s="200" t="s">
        <v>47</v>
      </c>
      <c r="O103" s="41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23" t="s">
        <v>134</v>
      </c>
      <c r="AT103" s="23" t="s">
        <v>130</v>
      </c>
      <c r="AU103" s="23" t="s">
        <v>86</v>
      </c>
      <c r="AY103" s="23" t="s">
        <v>128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23" t="s">
        <v>84</v>
      </c>
      <c r="BK103" s="203">
        <f>ROUND(I103*H103,2)</f>
        <v>0</v>
      </c>
      <c r="BL103" s="23" t="s">
        <v>134</v>
      </c>
      <c r="BM103" s="23" t="s">
        <v>222</v>
      </c>
    </row>
    <row r="104" spans="2:65" s="1" customFormat="1" ht="48" customHeight="1" x14ac:dyDescent="0.3">
      <c r="B104" s="40"/>
      <c r="C104" s="62"/>
      <c r="D104" s="204" t="s">
        <v>138</v>
      </c>
      <c r="E104" s="62"/>
      <c r="F104" s="335" t="s">
        <v>445</v>
      </c>
      <c r="G104" s="62"/>
      <c r="H104" s="62"/>
      <c r="I104" s="163"/>
      <c r="J104" s="62"/>
      <c r="K104" s="62"/>
      <c r="L104" s="60"/>
      <c r="M104" s="206"/>
      <c r="N104" s="41"/>
      <c r="O104" s="41"/>
      <c r="P104" s="41"/>
      <c r="Q104" s="41"/>
      <c r="R104" s="41"/>
      <c r="S104" s="41"/>
      <c r="T104" s="77"/>
      <c r="AT104" s="23" t="s">
        <v>138</v>
      </c>
      <c r="AU104" s="23" t="s">
        <v>86</v>
      </c>
    </row>
    <row r="105" spans="2:65" s="1" customFormat="1" ht="16.5" customHeight="1" x14ac:dyDescent="0.3">
      <c r="B105" s="40"/>
      <c r="C105" s="192" t="s">
        <v>223</v>
      </c>
      <c r="D105" s="192" t="s">
        <v>130</v>
      </c>
      <c r="E105" s="193" t="s">
        <v>224</v>
      </c>
      <c r="F105" s="193" t="s">
        <v>225</v>
      </c>
      <c r="G105" s="195" t="s">
        <v>133</v>
      </c>
      <c r="H105" s="196">
        <v>1</v>
      </c>
      <c r="I105" s="197"/>
      <c r="J105" s="198">
        <f>ROUND(I105*H105,2)</f>
        <v>0</v>
      </c>
      <c r="K105" s="194" t="s">
        <v>21</v>
      </c>
      <c r="L105" s="60"/>
      <c r="M105" s="199" t="s">
        <v>21</v>
      </c>
      <c r="N105" s="200" t="s">
        <v>47</v>
      </c>
      <c r="O105" s="41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23" t="s">
        <v>134</v>
      </c>
      <c r="AT105" s="23" t="s">
        <v>130</v>
      </c>
      <c r="AU105" s="23" t="s">
        <v>86</v>
      </c>
      <c r="AY105" s="23" t="s">
        <v>128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84</v>
      </c>
      <c r="BK105" s="203">
        <f>ROUND(I105*H105,2)</f>
        <v>0</v>
      </c>
      <c r="BL105" s="23" t="s">
        <v>134</v>
      </c>
      <c r="BM105" s="23" t="s">
        <v>226</v>
      </c>
    </row>
    <row r="106" spans="2:65" s="1" customFormat="1" ht="67.5" x14ac:dyDescent="0.3">
      <c r="B106" s="40"/>
      <c r="C106" s="62"/>
      <c r="D106" s="204" t="s">
        <v>138</v>
      </c>
      <c r="E106" s="62"/>
      <c r="F106" s="322" t="s">
        <v>227</v>
      </c>
      <c r="G106" s="62"/>
      <c r="H106" s="62"/>
      <c r="I106" s="163"/>
      <c r="J106" s="62"/>
      <c r="K106" s="62"/>
      <c r="L106" s="60"/>
      <c r="M106" s="206"/>
      <c r="N106" s="41"/>
      <c r="O106" s="41"/>
      <c r="P106" s="41"/>
      <c r="Q106" s="41"/>
      <c r="R106" s="41"/>
      <c r="S106" s="41"/>
      <c r="T106" s="77"/>
      <c r="AT106" s="23" t="s">
        <v>138</v>
      </c>
      <c r="AU106" s="23" t="s">
        <v>86</v>
      </c>
    </row>
    <row r="107" spans="2:65" s="1" customFormat="1" ht="16.5" customHeight="1" x14ac:dyDescent="0.3">
      <c r="B107" s="40"/>
      <c r="C107" s="192" t="s">
        <v>228</v>
      </c>
      <c r="D107" s="192" t="s">
        <v>130</v>
      </c>
      <c r="E107" s="193" t="s">
        <v>229</v>
      </c>
      <c r="F107" s="193" t="s">
        <v>230</v>
      </c>
      <c r="G107" s="195" t="s">
        <v>133</v>
      </c>
      <c r="H107" s="196">
        <v>1</v>
      </c>
      <c r="I107" s="197"/>
      <c r="J107" s="198">
        <f>ROUND(I107*H107,2)</f>
        <v>0</v>
      </c>
      <c r="K107" s="194" t="s">
        <v>21</v>
      </c>
      <c r="L107" s="60"/>
      <c r="M107" s="199" t="s">
        <v>21</v>
      </c>
      <c r="N107" s="200" t="s">
        <v>47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134</v>
      </c>
      <c r="AT107" s="23" t="s">
        <v>130</v>
      </c>
      <c r="AU107" s="23" t="s">
        <v>86</v>
      </c>
      <c r="AY107" s="23" t="s">
        <v>128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84</v>
      </c>
      <c r="BK107" s="203">
        <f>ROUND(I107*H107,2)</f>
        <v>0</v>
      </c>
      <c r="BL107" s="23" t="s">
        <v>134</v>
      </c>
      <c r="BM107" s="23" t="s">
        <v>231</v>
      </c>
    </row>
    <row r="108" spans="2:65" s="1" customFormat="1" ht="67.5" x14ac:dyDescent="0.3">
      <c r="B108" s="40"/>
      <c r="C108" s="62"/>
      <c r="D108" s="204" t="s">
        <v>138</v>
      </c>
      <c r="E108" s="62"/>
      <c r="F108" s="322" t="s">
        <v>232</v>
      </c>
      <c r="G108" s="62"/>
      <c r="H108" s="62"/>
      <c r="I108" s="163"/>
      <c r="J108" s="62"/>
      <c r="K108" s="62"/>
      <c r="L108" s="60"/>
      <c r="M108" s="206"/>
      <c r="N108" s="41"/>
      <c r="O108" s="41"/>
      <c r="P108" s="41"/>
      <c r="Q108" s="41"/>
      <c r="R108" s="41"/>
      <c r="S108" s="41"/>
      <c r="T108" s="77"/>
      <c r="AT108" s="23" t="s">
        <v>138</v>
      </c>
      <c r="AU108" s="23" t="s">
        <v>86</v>
      </c>
    </row>
    <row r="109" spans="2:65" s="10" customFormat="1" ht="29.85" customHeight="1" x14ac:dyDescent="0.3">
      <c r="B109" s="176"/>
      <c r="C109" s="177"/>
      <c r="D109" s="178" t="s">
        <v>75</v>
      </c>
      <c r="E109" s="190" t="s">
        <v>233</v>
      </c>
      <c r="F109" s="323" t="s">
        <v>234</v>
      </c>
      <c r="G109" s="177"/>
      <c r="H109" s="177"/>
      <c r="I109" s="180"/>
      <c r="J109" s="191">
        <f>BK109</f>
        <v>0</v>
      </c>
      <c r="K109" s="177"/>
      <c r="L109" s="182"/>
      <c r="M109" s="183"/>
      <c r="N109" s="184"/>
      <c r="O109" s="184"/>
      <c r="P109" s="185">
        <f>SUM(P110:P124)</f>
        <v>0</v>
      </c>
      <c r="Q109" s="184"/>
      <c r="R109" s="185">
        <f>SUM(R110:R124)</f>
        <v>0</v>
      </c>
      <c r="S109" s="184"/>
      <c r="T109" s="186">
        <f>SUM(T110:T124)</f>
        <v>0</v>
      </c>
      <c r="AR109" s="187" t="s">
        <v>134</v>
      </c>
      <c r="AT109" s="188" t="s">
        <v>75</v>
      </c>
      <c r="AU109" s="188" t="s">
        <v>84</v>
      </c>
      <c r="AY109" s="187" t="s">
        <v>128</v>
      </c>
      <c r="BK109" s="189">
        <f>SUM(BK110:BK124)</f>
        <v>0</v>
      </c>
    </row>
    <row r="110" spans="2:65" s="1" customFormat="1" ht="38.25" customHeight="1" x14ac:dyDescent="0.3">
      <c r="B110" s="40"/>
      <c r="C110" s="192" t="s">
        <v>235</v>
      </c>
      <c r="D110" s="192" t="s">
        <v>130</v>
      </c>
      <c r="E110" s="193" t="s">
        <v>236</v>
      </c>
      <c r="F110" s="193" t="s">
        <v>237</v>
      </c>
      <c r="G110" s="195" t="s">
        <v>184</v>
      </c>
      <c r="H110" s="196">
        <v>1</v>
      </c>
      <c r="I110" s="197"/>
      <c r="J110" s="198">
        <f>ROUND(I110*H110,2)</f>
        <v>0</v>
      </c>
      <c r="K110" s="194" t="s">
        <v>21</v>
      </c>
      <c r="L110" s="60"/>
      <c r="M110" s="199" t="s">
        <v>21</v>
      </c>
      <c r="N110" s="200" t="s">
        <v>47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134</v>
      </c>
      <c r="AT110" s="23" t="s">
        <v>130</v>
      </c>
      <c r="AU110" s="23" t="s">
        <v>86</v>
      </c>
      <c r="AY110" s="23" t="s">
        <v>128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84</v>
      </c>
      <c r="BK110" s="203">
        <f>ROUND(I110*H110,2)</f>
        <v>0</v>
      </c>
      <c r="BL110" s="23" t="s">
        <v>134</v>
      </c>
      <c r="BM110" s="23" t="s">
        <v>238</v>
      </c>
    </row>
    <row r="111" spans="2:65" s="1" customFormat="1" ht="38.25" customHeight="1" x14ac:dyDescent="0.3">
      <c r="B111" s="40"/>
      <c r="C111" s="345"/>
      <c r="D111" s="345"/>
      <c r="E111" s="346"/>
      <c r="F111" s="346" t="s">
        <v>443</v>
      </c>
      <c r="G111" s="347"/>
      <c r="H111" s="348"/>
      <c r="I111" s="334"/>
      <c r="J111" s="349"/>
      <c r="K111" s="351"/>
      <c r="L111" s="60"/>
      <c r="M111" s="199"/>
      <c r="N111" s="324"/>
      <c r="O111" s="325"/>
      <c r="P111" s="326"/>
      <c r="Q111" s="326"/>
      <c r="R111" s="326"/>
      <c r="S111" s="326"/>
      <c r="T111" s="202"/>
      <c r="AR111" s="23"/>
      <c r="AT111" s="23"/>
      <c r="AU111" s="23"/>
      <c r="AY111" s="23"/>
      <c r="BE111" s="203"/>
      <c r="BF111" s="203"/>
      <c r="BG111" s="203"/>
      <c r="BH111" s="203"/>
      <c r="BI111" s="203"/>
      <c r="BJ111" s="23"/>
      <c r="BK111" s="203"/>
      <c r="BL111" s="23"/>
      <c r="BM111" s="23"/>
    </row>
    <row r="112" spans="2:65" s="1" customFormat="1" ht="25.5" customHeight="1" x14ac:dyDescent="0.3">
      <c r="B112" s="40"/>
      <c r="C112" s="192" t="s">
        <v>239</v>
      </c>
      <c r="D112" s="192" t="s">
        <v>130</v>
      </c>
      <c r="E112" s="193" t="s">
        <v>240</v>
      </c>
      <c r="F112" s="193" t="s">
        <v>241</v>
      </c>
      <c r="G112" s="195" t="s">
        <v>184</v>
      </c>
      <c r="H112" s="196">
        <v>1</v>
      </c>
      <c r="I112" s="197"/>
      <c r="J112" s="198">
        <f>ROUND(I112*H112,2)</f>
        <v>0</v>
      </c>
      <c r="K112" s="194" t="s">
        <v>21</v>
      </c>
      <c r="L112" s="60"/>
      <c r="M112" s="199" t="s">
        <v>21</v>
      </c>
      <c r="N112" s="200" t="s">
        <v>47</v>
      </c>
      <c r="O112" s="41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3" t="s">
        <v>134</v>
      </c>
      <c r="AT112" s="23" t="s">
        <v>130</v>
      </c>
      <c r="AU112" s="23" t="s">
        <v>86</v>
      </c>
      <c r="AY112" s="23" t="s">
        <v>128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84</v>
      </c>
      <c r="BK112" s="203">
        <f>ROUND(I112*H112,2)</f>
        <v>0</v>
      </c>
      <c r="BL112" s="23" t="s">
        <v>134</v>
      </c>
      <c r="BM112" s="23" t="s">
        <v>242</v>
      </c>
    </row>
    <row r="113" spans="2:65" s="1" customFormat="1" x14ac:dyDescent="0.3">
      <c r="B113" s="40"/>
      <c r="C113" s="62"/>
      <c r="D113" s="204" t="s">
        <v>136</v>
      </c>
      <c r="E113" s="62"/>
      <c r="F113" s="321" t="s">
        <v>443</v>
      </c>
      <c r="G113" s="62"/>
      <c r="H113" s="62"/>
      <c r="I113" s="163"/>
      <c r="J113" s="62"/>
      <c r="K113" s="62"/>
      <c r="L113" s="60"/>
      <c r="M113" s="206"/>
      <c r="N113" s="41"/>
      <c r="O113" s="41"/>
      <c r="P113" s="41"/>
      <c r="Q113" s="41"/>
      <c r="R113" s="41"/>
      <c r="S113" s="41"/>
      <c r="T113" s="77"/>
      <c r="AT113" s="23" t="s">
        <v>136</v>
      </c>
      <c r="AU113" s="23" t="s">
        <v>86</v>
      </c>
    </row>
    <row r="114" spans="2:65" s="1" customFormat="1" ht="25.5" customHeight="1" x14ac:dyDescent="0.3">
      <c r="B114" s="40"/>
      <c r="C114" s="192" t="s">
        <v>243</v>
      </c>
      <c r="D114" s="192" t="s">
        <v>130</v>
      </c>
      <c r="E114" s="193" t="s">
        <v>244</v>
      </c>
      <c r="F114" s="193" t="s">
        <v>245</v>
      </c>
      <c r="G114" s="195" t="s">
        <v>184</v>
      </c>
      <c r="H114" s="196">
        <v>1</v>
      </c>
      <c r="I114" s="197"/>
      <c r="J114" s="198">
        <f>ROUND(I114*H114,2)</f>
        <v>0</v>
      </c>
      <c r="K114" s="194" t="s">
        <v>21</v>
      </c>
      <c r="L114" s="60"/>
      <c r="M114" s="199" t="s">
        <v>21</v>
      </c>
      <c r="N114" s="200" t="s">
        <v>47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134</v>
      </c>
      <c r="AT114" s="23" t="s">
        <v>130</v>
      </c>
      <c r="AU114" s="23" t="s">
        <v>86</v>
      </c>
      <c r="AY114" s="23" t="s">
        <v>128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84</v>
      </c>
      <c r="BK114" s="203">
        <f>ROUND(I114*H114,2)</f>
        <v>0</v>
      </c>
      <c r="BL114" s="23" t="s">
        <v>134</v>
      </c>
      <c r="BM114" s="23" t="s">
        <v>246</v>
      </c>
    </row>
    <row r="115" spans="2:65" s="1" customFormat="1" ht="25.5" customHeight="1" x14ac:dyDescent="0.3">
      <c r="B115" s="40"/>
      <c r="C115" s="345"/>
      <c r="D115" s="345"/>
      <c r="E115" s="346"/>
      <c r="F115" s="346" t="s">
        <v>443</v>
      </c>
      <c r="G115" s="347"/>
      <c r="H115" s="348"/>
      <c r="I115" s="334"/>
      <c r="J115" s="349"/>
      <c r="K115" s="350"/>
      <c r="L115" s="60"/>
      <c r="M115" s="199"/>
      <c r="N115" s="324"/>
      <c r="O115" s="325"/>
      <c r="P115" s="326"/>
      <c r="Q115" s="326"/>
      <c r="R115" s="326"/>
      <c r="S115" s="326"/>
      <c r="T115" s="202"/>
      <c r="AR115" s="23"/>
      <c r="AT115" s="23"/>
      <c r="AU115" s="23"/>
      <c r="AY115" s="23"/>
      <c r="BE115" s="203"/>
      <c r="BF115" s="203"/>
      <c r="BG115" s="203"/>
      <c r="BH115" s="203"/>
      <c r="BI115" s="203"/>
      <c r="BJ115" s="23"/>
      <c r="BK115" s="203"/>
      <c r="BL115" s="23"/>
      <c r="BM115" s="23"/>
    </row>
    <row r="116" spans="2:65" s="1" customFormat="1" ht="16.5" customHeight="1" x14ac:dyDescent="0.3">
      <c r="B116" s="40"/>
      <c r="C116" s="192">
        <v>15</v>
      </c>
      <c r="D116" s="192" t="s">
        <v>130</v>
      </c>
      <c r="E116" s="193" t="s">
        <v>247</v>
      </c>
      <c r="F116" s="193" t="s">
        <v>250</v>
      </c>
      <c r="G116" s="195" t="s">
        <v>133</v>
      </c>
      <c r="H116" s="196">
        <v>1</v>
      </c>
      <c r="I116" s="197"/>
      <c r="J116" s="198">
        <f>ROUND(I116*H116,2)</f>
        <v>0</v>
      </c>
      <c r="K116" s="194" t="s">
        <v>21</v>
      </c>
      <c r="L116" s="60"/>
      <c r="M116" s="199" t="s">
        <v>21</v>
      </c>
      <c r="N116" s="200" t="s">
        <v>47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134</v>
      </c>
      <c r="AT116" s="23" t="s">
        <v>130</v>
      </c>
      <c r="AU116" s="23" t="s">
        <v>86</v>
      </c>
      <c r="AY116" s="23" t="s">
        <v>128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84</v>
      </c>
      <c r="BK116" s="203">
        <f>ROUND(I116*H116,2)</f>
        <v>0</v>
      </c>
      <c r="BL116" s="23" t="s">
        <v>134</v>
      </c>
      <c r="BM116" s="23" t="s">
        <v>251</v>
      </c>
    </row>
    <row r="117" spans="2:65" s="1" customFormat="1" ht="81" x14ac:dyDescent="0.3">
      <c r="B117" s="40"/>
      <c r="C117" s="62"/>
      <c r="D117" s="204" t="s">
        <v>136</v>
      </c>
      <c r="E117" s="62"/>
      <c r="F117" s="321" t="s">
        <v>252</v>
      </c>
      <c r="G117" s="62"/>
      <c r="H117" s="62"/>
      <c r="I117" s="163"/>
      <c r="J117" s="62"/>
      <c r="K117" s="62"/>
      <c r="L117" s="60"/>
      <c r="M117" s="206"/>
      <c r="N117" s="41"/>
      <c r="O117" s="41"/>
      <c r="P117" s="41"/>
      <c r="Q117" s="41"/>
      <c r="R117" s="41"/>
      <c r="S117" s="41"/>
      <c r="T117" s="77"/>
      <c r="AT117" s="23" t="s">
        <v>136</v>
      </c>
      <c r="AU117" s="23" t="s">
        <v>86</v>
      </c>
    </row>
    <row r="118" spans="2:65" s="1" customFormat="1" ht="108" x14ac:dyDescent="0.3">
      <c r="B118" s="40"/>
      <c r="C118" s="62"/>
      <c r="D118" s="204" t="s">
        <v>138</v>
      </c>
      <c r="E118" s="62"/>
      <c r="F118" s="322" t="s">
        <v>253</v>
      </c>
      <c r="G118" s="62"/>
      <c r="H118" s="62"/>
      <c r="I118" s="163"/>
      <c r="J118" s="62"/>
      <c r="K118" s="62"/>
      <c r="L118" s="60"/>
      <c r="M118" s="206"/>
      <c r="N118" s="41"/>
      <c r="O118" s="41"/>
      <c r="P118" s="41"/>
      <c r="Q118" s="41"/>
      <c r="R118" s="41"/>
      <c r="S118" s="41"/>
      <c r="T118" s="77"/>
      <c r="AT118" s="23" t="s">
        <v>138</v>
      </c>
      <c r="AU118" s="23" t="s">
        <v>86</v>
      </c>
    </row>
    <row r="119" spans="2:65" s="1" customFormat="1" ht="16.5" customHeight="1" x14ac:dyDescent="0.3">
      <c r="B119" s="40"/>
      <c r="C119" s="192">
        <v>16</v>
      </c>
      <c r="D119" s="192" t="s">
        <v>130</v>
      </c>
      <c r="E119" s="193" t="s">
        <v>248</v>
      </c>
      <c r="F119" s="193" t="s">
        <v>254</v>
      </c>
      <c r="G119" s="195" t="s">
        <v>133</v>
      </c>
      <c r="H119" s="196">
        <v>1</v>
      </c>
      <c r="I119" s="197"/>
      <c r="J119" s="198">
        <f>ROUND(I119*H119,2)</f>
        <v>0</v>
      </c>
      <c r="K119" s="194" t="s">
        <v>21</v>
      </c>
      <c r="L119" s="60"/>
      <c r="M119" s="199" t="s">
        <v>21</v>
      </c>
      <c r="N119" s="200" t="s">
        <v>47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134</v>
      </c>
      <c r="AT119" s="23" t="s">
        <v>130</v>
      </c>
      <c r="AU119" s="23" t="s">
        <v>86</v>
      </c>
      <c r="AY119" s="23" t="s">
        <v>128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84</v>
      </c>
      <c r="BK119" s="203">
        <f>ROUND(I119*H119,2)</f>
        <v>0</v>
      </c>
      <c r="BL119" s="23" t="s">
        <v>134</v>
      </c>
      <c r="BM119" s="23" t="s">
        <v>255</v>
      </c>
    </row>
    <row r="120" spans="2:65" s="1" customFormat="1" ht="54" x14ac:dyDescent="0.3">
      <c r="B120" s="40"/>
      <c r="C120" s="62"/>
      <c r="D120" s="204" t="s">
        <v>136</v>
      </c>
      <c r="E120" s="62"/>
      <c r="F120" s="336" t="s">
        <v>444</v>
      </c>
      <c r="G120" s="62"/>
      <c r="H120" s="62"/>
      <c r="I120" s="163"/>
      <c r="J120" s="62"/>
      <c r="K120" s="62"/>
      <c r="L120" s="60"/>
      <c r="M120" s="206"/>
      <c r="N120" s="41"/>
      <c r="O120" s="41"/>
      <c r="P120" s="41"/>
      <c r="Q120" s="41"/>
      <c r="R120" s="41"/>
      <c r="S120" s="41"/>
      <c r="T120" s="77"/>
      <c r="AT120" s="23" t="s">
        <v>136</v>
      </c>
      <c r="AU120" s="23" t="s">
        <v>86</v>
      </c>
    </row>
    <row r="121" spans="2:65" s="1" customFormat="1" ht="54" x14ac:dyDescent="0.3">
      <c r="B121" s="40"/>
      <c r="C121" s="62"/>
      <c r="D121" s="204" t="s">
        <v>138</v>
      </c>
      <c r="E121" s="62"/>
      <c r="F121" s="335" t="s">
        <v>256</v>
      </c>
      <c r="G121" s="62"/>
      <c r="H121" s="62"/>
      <c r="I121" s="163"/>
      <c r="J121" s="62"/>
      <c r="K121" s="62"/>
      <c r="L121" s="60"/>
      <c r="M121" s="206"/>
      <c r="N121" s="41"/>
      <c r="O121" s="41"/>
      <c r="P121" s="41"/>
      <c r="Q121" s="41"/>
      <c r="R121" s="41"/>
      <c r="S121" s="41"/>
      <c r="T121" s="77"/>
      <c r="AT121" s="23" t="s">
        <v>138</v>
      </c>
      <c r="AU121" s="23" t="s">
        <v>86</v>
      </c>
    </row>
    <row r="122" spans="2:65" s="1" customFormat="1" ht="16.5" customHeight="1" x14ac:dyDescent="0.3">
      <c r="B122" s="40"/>
      <c r="C122" s="192">
        <v>17</v>
      </c>
      <c r="D122" s="192" t="s">
        <v>130</v>
      </c>
      <c r="E122" s="193" t="s">
        <v>249</v>
      </c>
      <c r="F122" s="193" t="s">
        <v>257</v>
      </c>
      <c r="G122" s="195" t="s">
        <v>133</v>
      </c>
      <c r="H122" s="196">
        <v>1</v>
      </c>
      <c r="I122" s="197"/>
      <c r="J122" s="198">
        <f>ROUND(I122*H122,2)</f>
        <v>0</v>
      </c>
      <c r="K122" s="194" t="s">
        <v>21</v>
      </c>
      <c r="L122" s="60"/>
      <c r="M122" s="199" t="s">
        <v>21</v>
      </c>
      <c r="N122" s="200" t="s">
        <v>47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134</v>
      </c>
      <c r="AT122" s="23" t="s">
        <v>130</v>
      </c>
      <c r="AU122" s="23" t="s">
        <v>86</v>
      </c>
      <c r="AY122" s="23" t="s">
        <v>128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84</v>
      </c>
      <c r="BK122" s="203">
        <f>ROUND(I122*H122,2)</f>
        <v>0</v>
      </c>
      <c r="BL122" s="23" t="s">
        <v>134</v>
      </c>
      <c r="BM122" s="23" t="s">
        <v>258</v>
      </c>
    </row>
    <row r="123" spans="2:65" s="1" customFormat="1" ht="27" x14ac:dyDescent="0.3">
      <c r="B123" s="40"/>
      <c r="C123" s="62"/>
      <c r="D123" s="204" t="s">
        <v>136</v>
      </c>
      <c r="E123" s="62"/>
      <c r="F123" s="321" t="s">
        <v>259</v>
      </c>
      <c r="G123" s="62"/>
      <c r="H123" s="62"/>
      <c r="I123" s="163"/>
      <c r="J123" s="62"/>
      <c r="K123" s="62"/>
      <c r="L123" s="60"/>
      <c r="M123" s="206"/>
      <c r="N123" s="41"/>
      <c r="O123" s="41"/>
      <c r="P123" s="41"/>
      <c r="Q123" s="41"/>
      <c r="R123" s="41"/>
      <c r="S123" s="41"/>
      <c r="T123" s="77"/>
      <c r="AT123" s="23" t="s">
        <v>136</v>
      </c>
      <c r="AU123" s="23" t="s">
        <v>86</v>
      </c>
    </row>
    <row r="124" spans="2:65" s="1" customFormat="1" ht="54" x14ac:dyDescent="0.3">
      <c r="B124" s="40"/>
      <c r="C124" s="62"/>
      <c r="D124" s="204" t="s">
        <v>138</v>
      </c>
      <c r="E124" s="62"/>
      <c r="F124" s="322" t="s">
        <v>260</v>
      </c>
      <c r="G124" s="62"/>
      <c r="H124" s="62"/>
      <c r="I124" s="163"/>
      <c r="J124" s="62"/>
      <c r="K124" s="62"/>
      <c r="L124" s="60"/>
      <c r="M124" s="206"/>
      <c r="N124" s="41"/>
      <c r="O124" s="41"/>
      <c r="P124" s="41"/>
      <c r="Q124" s="41"/>
      <c r="R124" s="41"/>
      <c r="S124" s="41"/>
      <c r="T124" s="77"/>
      <c r="AT124" s="23" t="s">
        <v>138</v>
      </c>
      <c r="AU124" s="23" t="s">
        <v>86</v>
      </c>
    </row>
    <row r="125" spans="2:65" s="1" customFormat="1" ht="6.95" customHeight="1" x14ac:dyDescent="0.3">
      <c r="B125" s="55"/>
      <c r="C125" s="56"/>
      <c r="D125" s="56"/>
      <c r="E125" s="56"/>
      <c r="F125" s="56"/>
      <c r="G125" s="56"/>
      <c r="H125" s="56"/>
      <c r="I125" s="139"/>
      <c r="J125" s="56"/>
      <c r="K125" s="56"/>
      <c r="L125" s="60"/>
    </row>
  </sheetData>
  <sheetProtection algorithmName="SHA-512" hashValue="R8fiJVAlGDcoejy4vDzsJmWYJa3yKd8wV0kb6e9FJE/3YipXxNe0MTmghjJARs4jienMgFwgHVWFJ0y2QkQQJw==" saltValue="BdJe7eNd2WVU7tlLYzUV2g==" spinCount="100000" sheet="1" objects="1" scenarios="1"/>
  <autoFilter ref="C80:K124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ht="37.5" customHeight="1" x14ac:dyDescent="0.3"/>
    <row r="2" spans="2:11" ht="7.5" customHeight="1" x14ac:dyDescent="0.3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4" customFormat="1" ht="45" customHeight="1" x14ac:dyDescent="0.3">
      <c r="B3" s="247"/>
      <c r="C3" s="400" t="s">
        <v>261</v>
      </c>
      <c r="D3" s="400"/>
      <c r="E3" s="400"/>
      <c r="F3" s="400"/>
      <c r="G3" s="400"/>
      <c r="H3" s="400"/>
      <c r="I3" s="400"/>
      <c r="J3" s="400"/>
      <c r="K3" s="248"/>
    </row>
    <row r="4" spans="2:11" ht="25.5" customHeight="1" x14ac:dyDescent="0.3">
      <c r="B4" s="249"/>
      <c r="C4" s="401" t="s">
        <v>262</v>
      </c>
      <c r="D4" s="401"/>
      <c r="E4" s="401"/>
      <c r="F4" s="401"/>
      <c r="G4" s="401"/>
      <c r="H4" s="401"/>
      <c r="I4" s="401"/>
      <c r="J4" s="401"/>
      <c r="K4" s="250"/>
    </row>
    <row r="5" spans="2:11" ht="5.25" customHeight="1" x14ac:dyDescent="0.3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ht="15" customHeight="1" x14ac:dyDescent="0.3">
      <c r="B6" s="249"/>
      <c r="C6" s="402" t="s">
        <v>263</v>
      </c>
      <c r="D6" s="402"/>
      <c r="E6" s="402"/>
      <c r="F6" s="402"/>
      <c r="G6" s="402"/>
      <c r="H6" s="402"/>
      <c r="I6" s="402"/>
      <c r="J6" s="402"/>
      <c r="K6" s="250"/>
    </row>
    <row r="7" spans="2:11" ht="15" customHeight="1" x14ac:dyDescent="0.3">
      <c r="B7" s="253"/>
      <c r="C7" s="402" t="s">
        <v>264</v>
      </c>
      <c r="D7" s="402"/>
      <c r="E7" s="402"/>
      <c r="F7" s="402"/>
      <c r="G7" s="402"/>
      <c r="H7" s="402"/>
      <c r="I7" s="402"/>
      <c r="J7" s="402"/>
      <c r="K7" s="250"/>
    </row>
    <row r="8" spans="2:11" ht="12.75" customHeight="1" x14ac:dyDescent="0.3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ht="15" customHeight="1" x14ac:dyDescent="0.3">
      <c r="B9" s="253"/>
      <c r="C9" s="402" t="s">
        <v>265</v>
      </c>
      <c r="D9" s="402"/>
      <c r="E9" s="402"/>
      <c r="F9" s="402"/>
      <c r="G9" s="402"/>
      <c r="H9" s="402"/>
      <c r="I9" s="402"/>
      <c r="J9" s="402"/>
      <c r="K9" s="250"/>
    </row>
    <row r="10" spans="2:11" ht="15" customHeight="1" x14ac:dyDescent="0.3">
      <c r="B10" s="253"/>
      <c r="C10" s="252"/>
      <c r="D10" s="402" t="s">
        <v>266</v>
      </c>
      <c r="E10" s="402"/>
      <c r="F10" s="402"/>
      <c r="G10" s="402"/>
      <c r="H10" s="402"/>
      <c r="I10" s="402"/>
      <c r="J10" s="402"/>
      <c r="K10" s="250"/>
    </row>
    <row r="11" spans="2:11" ht="15" customHeight="1" x14ac:dyDescent="0.3">
      <c r="B11" s="253"/>
      <c r="C11" s="254"/>
      <c r="D11" s="402" t="s">
        <v>267</v>
      </c>
      <c r="E11" s="402"/>
      <c r="F11" s="402"/>
      <c r="G11" s="402"/>
      <c r="H11" s="402"/>
      <c r="I11" s="402"/>
      <c r="J11" s="402"/>
      <c r="K11" s="250"/>
    </row>
    <row r="12" spans="2:11" ht="12.75" customHeight="1" x14ac:dyDescent="0.3">
      <c r="B12" s="253"/>
      <c r="C12" s="254"/>
      <c r="D12" s="254"/>
      <c r="E12" s="254"/>
      <c r="F12" s="254"/>
      <c r="G12" s="254"/>
      <c r="H12" s="254"/>
      <c r="I12" s="254"/>
      <c r="J12" s="254"/>
      <c r="K12" s="250"/>
    </row>
    <row r="13" spans="2:11" ht="15" customHeight="1" x14ac:dyDescent="0.3">
      <c r="B13" s="253"/>
      <c r="C13" s="254"/>
      <c r="D13" s="402" t="s">
        <v>268</v>
      </c>
      <c r="E13" s="402"/>
      <c r="F13" s="402"/>
      <c r="G13" s="402"/>
      <c r="H13" s="402"/>
      <c r="I13" s="402"/>
      <c r="J13" s="402"/>
      <c r="K13" s="250"/>
    </row>
    <row r="14" spans="2:11" ht="15" customHeight="1" x14ac:dyDescent="0.3">
      <c r="B14" s="253"/>
      <c r="C14" s="254"/>
      <c r="D14" s="402" t="s">
        <v>269</v>
      </c>
      <c r="E14" s="402"/>
      <c r="F14" s="402"/>
      <c r="G14" s="402"/>
      <c r="H14" s="402"/>
      <c r="I14" s="402"/>
      <c r="J14" s="402"/>
      <c r="K14" s="250"/>
    </row>
    <row r="15" spans="2:11" ht="15" customHeight="1" x14ac:dyDescent="0.3">
      <c r="B15" s="253"/>
      <c r="C15" s="254"/>
      <c r="D15" s="402" t="s">
        <v>270</v>
      </c>
      <c r="E15" s="402"/>
      <c r="F15" s="402"/>
      <c r="G15" s="402"/>
      <c r="H15" s="402"/>
      <c r="I15" s="402"/>
      <c r="J15" s="402"/>
      <c r="K15" s="250"/>
    </row>
    <row r="16" spans="2:11" ht="15" customHeight="1" x14ac:dyDescent="0.3">
      <c r="B16" s="253"/>
      <c r="C16" s="254"/>
      <c r="D16" s="254"/>
      <c r="E16" s="255" t="s">
        <v>83</v>
      </c>
      <c r="F16" s="402" t="s">
        <v>271</v>
      </c>
      <c r="G16" s="402"/>
      <c r="H16" s="402"/>
      <c r="I16" s="402"/>
      <c r="J16" s="402"/>
      <c r="K16" s="250"/>
    </row>
    <row r="17" spans="2:11" ht="15" customHeight="1" x14ac:dyDescent="0.3">
      <c r="B17" s="253"/>
      <c r="C17" s="254"/>
      <c r="D17" s="254"/>
      <c r="E17" s="255" t="s">
        <v>272</v>
      </c>
      <c r="F17" s="402" t="s">
        <v>273</v>
      </c>
      <c r="G17" s="402"/>
      <c r="H17" s="402"/>
      <c r="I17" s="402"/>
      <c r="J17" s="402"/>
      <c r="K17" s="250"/>
    </row>
    <row r="18" spans="2:11" ht="15" customHeight="1" x14ac:dyDescent="0.3">
      <c r="B18" s="253"/>
      <c r="C18" s="254"/>
      <c r="D18" s="254"/>
      <c r="E18" s="255" t="s">
        <v>274</v>
      </c>
      <c r="F18" s="402" t="s">
        <v>275</v>
      </c>
      <c r="G18" s="402"/>
      <c r="H18" s="402"/>
      <c r="I18" s="402"/>
      <c r="J18" s="402"/>
      <c r="K18" s="250"/>
    </row>
    <row r="19" spans="2:11" ht="15" customHeight="1" x14ac:dyDescent="0.3">
      <c r="B19" s="253"/>
      <c r="C19" s="254"/>
      <c r="D19" s="254"/>
      <c r="E19" s="255" t="s">
        <v>87</v>
      </c>
      <c r="F19" s="402" t="s">
        <v>88</v>
      </c>
      <c r="G19" s="402"/>
      <c r="H19" s="402"/>
      <c r="I19" s="402"/>
      <c r="J19" s="402"/>
      <c r="K19" s="250"/>
    </row>
    <row r="20" spans="2:11" ht="15" customHeight="1" x14ac:dyDescent="0.3">
      <c r="B20" s="253"/>
      <c r="C20" s="254"/>
      <c r="D20" s="254"/>
      <c r="E20" s="255" t="s">
        <v>276</v>
      </c>
      <c r="F20" s="402" t="s">
        <v>277</v>
      </c>
      <c r="G20" s="402"/>
      <c r="H20" s="402"/>
      <c r="I20" s="402"/>
      <c r="J20" s="402"/>
      <c r="K20" s="250"/>
    </row>
    <row r="21" spans="2:11" ht="15" customHeight="1" x14ac:dyDescent="0.3">
      <c r="B21" s="253"/>
      <c r="C21" s="254"/>
      <c r="D21" s="254"/>
      <c r="E21" s="255" t="s">
        <v>278</v>
      </c>
      <c r="F21" s="402" t="s">
        <v>279</v>
      </c>
      <c r="G21" s="402"/>
      <c r="H21" s="402"/>
      <c r="I21" s="402"/>
      <c r="J21" s="402"/>
      <c r="K21" s="250"/>
    </row>
    <row r="22" spans="2:11" ht="12.75" customHeight="1" x14ac:dyDescent="0.3">
      <c r="B22" s="253"/>
      <c r="C22" s="254"/>
      <c r="D22" s="254"/>
      <c r="E22" s="254"/>
      <c r="F22" s="254"/>
      <c r="G22" s="254"/>
      <c r="H22" s="254"/>
      <c r="I22" s="254"/>
      <c r="J22" s="254"/>
      <c r="K22" s="250"/>
    </row>
    <row r="23" spans="2:11" ht="15" customHeight="1" x14ac:dyDescent="0.3">
      <c r="B23" s="253"/>
      <c r="C23" s="402" t="s">
        <v>280</v>
      </c>
      <c r="D23" s="402"/>
      <c r="E23" s="402"/>
      <c r="F23" s="402"/>
      <c r="G23" s="402"/>
      <c r="H23" s="402"/>
      <c r="I23" s="402"/>
      <c r="J23" s="402"/>
      <c r="K23" s="250"/>
    </row>
    <row r="24" spans="2:11" ht="15" customHeight="1" x14ac:dyDescent="0.3">
      <c r="B24" s="253"/>
      <c r="C24" s="402" t="s">
        <v>281</v>
      </c>
      <c r="D24" s="402"/>
      <c r="E24" s="402"/>
      <c r="F24" s="402"/>
      <c r="G24" s="402"/>
      <c r="H24" s="402"/>
      <c r="I24" s="402"/>
      <c r="J24" s="402"/>
      <c r="K24" s="250"/>
    </row>
    <row r="25" spans="2:11" ht="15" customHeight="1" x14ac:dyDescent="0.3">
      <c r="B25" s="253"/>
      <c r="C25" s="252"/>
      <c r="D25" s="402" t="s">
        <v>282</v>
      </c>
      <c r="E25" s="402"/>
      <c r="F25" s="402"/>
      <c r="G25" s="402"/>
      <c r="H25" s="402"/>
      <c r="I25" s="402"/>
      <c r="J25" s="402"/>
      <c r="K25" s="250"/>
    </row>
    <row r="26" spans="2:11" ht="15" customHeight="1" x14ac:dyDescent="0.3">
      <c r="B26" s="253"/>
      <c r="C26" s="254"/>
      <c r="D26" s="402" t="s">
        <v>283</v>
      </c>
      <c r="E26" s="402"/>
      <c r="F26" s="402"/>
      <c r="G26" s="402"/>
      <c r="H26" s="402"/>
      <c r="I26" s="402"/>
      <c r="J26" s="402"/>
      <c r="K26" s="250"/>
    </row>
    <row r="27" spans="2:11" ht="12.75" customHeight="1" x14ac:dyDescent="0.3">
      <c r="B27" s="253"/>
      <c r="C27" s="254"/>
      <c r="D27" s="254"/>
      <c r="E27" s="254"/>
      <c r="F27" s="254"/>
      <c r="G27" s="254"/>
      <c r="H27" s="254"/>
      <c r="I27" s="254"/>
      <c r="J27" s="254"/>
      <c r="K27" s="250"/>
    </row>
    <row r="28" spans="2:11" ht="15" customHeight="1" x14ac:dyDescent="0.3">
      <c r="B28" s="253"/>
      <c r="C28" s="254"/>
      <c r="D28" s="402" t="s">
        <v>284</v>
      </c>
      <c r="E28" s="402"/>
      <c r="F28" s="402"/>
      <c r="G28" s="402"/>
      <c r="H28" s="402"/>
      <c r="I28" s="402"/>
      <c r="J28" s="402"/>
      <c r="K28" s="250"/>
    </row>
    <row r="29" spans="2:11" ht="15" customHeight="1" x14ac:dyDescent="0.3">
      <c r="B29" s="253"/>
      <c r="C29" s="254"/>
      <c r="D29" s="402" t="s">
        <v>285</v>
      </c>
      <c r="E29" s="402"/>
      <c r="F29" s="402"/>
      <c r="G29" s="402"/>
      <c r="H29" s="402"/>
      <c r="I29" s="402"/>
      <c r="J29" s="402"/>
      <c r="K29" s="250"/>
    </row>
    <row r="30" spans="2:11" ht="12.75" customHeight="1" x14ac:dyDescent="0.3">
      <c r="B30" s="253"/>
      <c r="C30" s="254"/>
      <c r="D30" s="254"/>
      <c r="E30" s="254"/>
      <c r="F30" s="254"/>
      <c r="G30" s="254"/>
      <c r="H30" s="254"/>
      <c r="I30" s="254"/>
      <c r="J30" s="254"/>
      <c r="K30" s="250"/>
    </row>
    <row r="31" spans="2:11" ht="15" customHeight="1" x14ac:dyDescent="0.3">
      <c r="B31" s="253"/>
      <c r="C31" s="254"/>
      <c r="D31" s="402" t="s">
        <v>286</v>
      </c>
      <c r="E31" s="402"/>
      <c r="F31" s="402"/>
      <c r="G31" s="402"/>
      <c r="H31" s="402"/>
      <c r="I31" s="402"/>
      <c r="J31" s="402"/>
      <c r="K31" s="250"/>
    </row>
    <row r="32" spans="2:11" ht="15" customHeight="1" x14ac:dyDescent="0.3">
      <c r="B32" s="253"/>
      <c r="C32" s="254"/>
      <c r="D32" s="402" t="s">
        <v>287</v>
      </c>
      <c r="E32" s="402"/>
      <c r="F32" s="402"/>
      <c r="G32" s="402"/>
      <c r="H32" s="402"/>
      <c r="I32" s="402"/>
      <c r="J32" s="402"/>
      <c r="K32" s="250"/>
    </row>
    <row r="33" spans="2:11" ht="15" customHeight="1" x14ac:dyDescent="0.3">
      <c r="B33" s="253"/>
      <c r="C33" s="254"/>
      <c r="D33" s="402" t="s">
        <v>288</v>
      </c>
      <c r="E33" s="402"/>
      <c r="F33" s="402"/>
      <c r="G33" s="402"/>
      <c r="H33" s="402"/>
      <c r="I33" s="402"/>
      <c r="J33" s="402"/>
      <c r="K33" s="250"/>
    </row>
    <row r="34" spans="2:11" ht="15" customHeight="1" x14ac:dyDescent="0.3">
      <c r="B34" s="253"/>
      <c r="C34" s="254"/>
      <c r="D34" s="252"/>
      <c r="E34" s="256" t="s">
        <v>113</v>
      </c>
      <c r="F34" s="252"/>
      <c r="G34" s="402" t="s">
        <v>289</v>
      </c>
      <c r="H34" s="402"/>
      <c r="I34" s="402"/>
      <c r="J34" s="402"/>
      <c r="K34" s="250"/>
    </row>
    <row r="35" spans="2:11" ht="30.75" customHeight="1" x14ac:dyDescent="0.3">
      <c r="B35" s="253"/>
      <c r="C35" s="254"/>
      <c r="D35" s="252"/>
      <c r="E35" s="256" t="s">
        <v>290</v>
      </c>
      <c r="F35" s="252"/>
      <c r="G35" s="402" t="s">
        <v>291</v>
      </c>
      <c r="H35" s="402"/>
      <c r="I35" s="402"/>
      <c r="J35" s="402"/>
      <c r="K35" s="250"/>
    </row>
    <row r="36" spans="2:11" ht="15" customHeight="1" x14ac:dyDescent="0.3">
      <c r="B36" s="253"/>
      <c r="C36" s="254"/>
      <c r="D36" s="252"/>
      <c r="E36" s="256" t="s">
        <v>57</v>
      </c>
      <c r="F36" s="252"/>
      <c r="G36" s="402" t="s">
        <v>292</v>
      </c>
      <c r="H36" s="402"/>
      <c r="I36" s="402"/>
      <c r="J36" s="402"/>
      <c r="K36" s="250"/>
    </row>
    <row r="37" spans="2:11" ht="15" customHeight="1" x14ac:dyDescent="0.3">
      <c r="B37" s="253"/>
      <c r="C37" s="254"/>
      <c r="D37" s="252"/>
      <c r="E37" s="256" t="s">
        <v>114</v>
      </c>
      <c r="F37" s="252"/>
      <c r="G37" s="402" t="s">
        <v>293</v>
      </c>
      <c r="H37" s="402"/>
      <c r="I37" s="402"/>
      <c r="J37" s="402"/>
      <c r="K37" s="250"/>
    </row>
    <row r="38" spans="2:11" ht="15" customHeight="1" x14ac:dyDescent="0.3">
      <c r="B38" s="253"/>
      <c r="C38" s="254"/>
      <c r="D38" s="252"/>
      <c r="E38" s="256" t="s">
        <v>115</v>
      </c>
      <c r="F38" s="252"/>
      <c r="G38" s="402" t="s">
        <v>294</v>
      </c>
      <c r="H38" s="402"/>
      <c r="I38" s="402"/>
      <c r="J38" s="402"/>
      <c r="K38" s="250"/>
    </row>
    <row r="39" spans="2:11" ht="15" customHeight="1" x14ac:dyDescent="0.3">
      <c r="B39" s="253"/>
      <c r="C39" s="254"/>
      <c r="D39" s="252"/>
      <c r="E39" s="256" t="s">
        <v>116</v>
      </c>
      <c r="F39" s="252"/>
      <c r="G39" s="402" t="s">
        <v>295</v>
      </c>
      <c r="H39" s="402"/>
      <c r="I39" s="402"/>
      <c r="J39" s="402"/>
      <c r="K39" s="250"/>
    </row>
    <row r="40" spans="2:11" ht="15" customHeight="1" x14ac:dyDescent="0.3">
      <c r="B40" s="253"/>
      <c r="C40" s="254"/>
      <c r="D40" s="252"/>
      <c r="E40" s="256" t="s">
        <v>296</v>
      </c>
      <c r="F40" s="252"/>
      <c r="G40" s="402" t="s">
        <v>297</v>
      </c>
      <c r="H40" s="402"/>
      <c r="I40" s="402"/>
      <c r="J40" s="402"/>
      <c r="K40" s="250"/>
    </row>
    <row r="41" spans="2:11" ht="15" customHeight="1" x14ac:dyDescent="0.3">
      <c r="B41" s="253"/>
      <c r="C41" s="254"/>
      <c r="D41" s="252"/>
      <c r="E41" s="256"/>
      <c r="F41" s="252"/>
      <c r="G41" s="402" t="s">
        <v>298</v>
      </c>
      <c r="H41" s="402"/>
      <c r="I41" s="402"/>
      <c r="J41" s="402"/>
      <c r="K41" s="250"/>
    </row>
    <row r="42" spans="2:11" ht="15" customHeight="1" x14ac:dyDescent="0.3">
      <c r="B42" s="253"/>
      <c r="C42" s="254"/>
      <c r="D42" s="252"/>
      <c r="E42" s="256" t="s">
        <v>299</v>
      </c>
      <c r="F42" s="252"/>
      <c r="G42" s="402" t="s">
        <v>300</v>
      </c>
      <c r="H42" s="402"/>
      <c r="I42" s="402"/>
      <c r="J42" s="402"/>
      <c r="K42" s="250"/>
    </row>
    <row r="43" spans="2:11" ht="15" customHeight="1" x14ac:dyDescent="0.3">
      <c r="B43" s="253"/>
      <c r="C43" s="254"/>
      <c r="D43" s="252"/>
      <c r="E43" s="256" t="s">
        <v>118</v>
      </c>
      <c r="F43" s="252"/>
      <c r="G43" s="402" t="s">
        <v>301</v>
      </c>
      <c r="H43" s="402"/>
      <c r="I43" s="402"/>
      <c r="J43" s="402"/>
      <c r="K43" s="250"/>
    </row>
    <row r="44" spans="2:11" ht="12.75" customHeight="1" x14ac:dyDescent="0.3">
      <c r="B44" s="253"/>
      <c r="C44" s="254"/>
      <c r="D44" s="252"/>
      <c r="E44" s="252"/>
      <c r="F44" s="252"/>
      <c r="G44" s="252"/>
      <c r="H44" s="252"/>
      <c r="I44" s="252"/>
      <c r="J44" s="252"/>
      <c r="K44" s="250"/>
    </row>
    <row r="45" spans="2:11" ht="15" customHeight="1" x14ac:dyDescent="0.3">
      <c r="B45" s="253"/>
      <c r="C45" s="254"/>
      <c r="D45" s="402" t="s">
        <v>302</v>
      </c>
      <c r="E45" s="402"/>
      <c r="F45" s="402"/>
      <c r="G45" s="402"/>
      <c r="H45" s="402"/>
      <c r="I45" s="402"/>
      <c r="J45" s="402"/>
      <c r="K45" s="250"/>
    </row>
    <row r="46" spans="2:11" ht="15" customHeight="1" x14ac:dyDescent="0.3">
      <c r="B46" s="253"/>
      <c r="C46" s="254"/>
      <c r="D46" s="254"/>
      <c r="E46" s="402" t="s">
        <v>303</v>
      </c>
      <c r="F46" s="402"/>
      <c r="G46" s="402"/>
      <c r="H46" s="402"/>
      <c r="I46" s="402"/>
      <c r="J46" s="402"/>
      <c r="K46" s="250"/>
    </row>
    <row r="47" spans="2:11" ht="15" customHeight="1" x14ac:dyDescent="0.3">
      <c r="B47" s="253"/>
      <c r="C47" s="254"/>
      <c r="D47" s="254"/>
      <c r="E47" s="402" t="s">
        <v>304</v>
      </c>
      <c r="F47" s="402"/>
      <c r="G47" s="402"/>
      <c r="H47" s="402"/>
      <c r="I47" s="402"/>
      <c r="J47" s="402"/>
      <c r="K47" s="250"/>
    </row>
    <row r="48" spans="2:11" ht="15" customHeight="1" x14ac:dyDescent="0.3">
      <c r="B48" s="253"/>
      <c r="C48" s="254"/>
      <c r="D48" s="254"/>
      <c r="E48" s="402" t="s">
        <v>305</v>
      </c>
      <c r="F48" s="402"/>
      <c r="G48" s="402"/>
      <c r="H48" s="402"/>
      <c r="I48" s="402"/>
      <c r="J48" s="402"/>
      <c r="K48" s="250"/>
    </row>
    <row r="49" spans="2:11" ht="15" customHeight="1" x14ac:dyDescent="0.3">
      <c r="B49" s="253"/>
      <c r="C49" s="254"/>
      <c r="D49" s="402" t="s">
        <v>306</v>
      </c>
      <c r="E49" s="402"/>
      <c r="F49" s="402"/>
      <c r="G49" s="402"/>
      <c r="H49" s="402"/>
      <c r="I49" s="402"/>
      <c r="J49" s="402"/>
      <c r="K49" s="250"/>
    </row>
    <row r="50" spans="2:11" ht="25.5" customHeight="1" x14ac:dyDescent="0.3">
      <c r="B50" s="249"/>
      <c r="C50" s="401" t="s">
        <v>307</v>
      </c>
      <c r="D50" s="401"/>
      <c r="E50" s="401"/>
      <c r="F50" s="401"/>
      <c r="G50" s="401"/>
      <c r="H50" s="401"/>
      <c r="I50" s="401"/>
      <c r="J50" s="401"/>
      <c r="K50" s="250"/>
    </row>
    <row r="51" spans="2:11" ht="5.25" customHeight="1" x14ac:dyDescent="0.3">
      <c r="B51" s="249"/>
      <c r="C51" s="251"/>
      <c r="D51" s="251"/>
      <c r="E51" s="251"/>
      <c r="F51" s="251"/>
      <c r="G51" s="251"/>
      <c r="H51" s="251"/>
      <c r="I51" s="251"/>
      <c r="J51" s="251"/>
      <c r="K51" s="250"/>
    </row>
    <row r="52" spans="2:11" ht="15" customHeight="1" x14ac:dyDescent="0.3">
      <c r="B52" s="249"/>
      <c r="C52" s="402" t="s">
        <v>308</v>
      </c>
      <c r="D52" s="402"/>
      <c r="E52" s="402"/>
      <c r="F52" s="402"/>
      <c r="G52" s="402"/>
      <c r="H52" s="402"/>
      <c r="I52" s="402"/>
      <c r="J52" s="402"/>
      <c r="K52" s="250"/>
    </row>
    <row r="53" spans="2:11" ht="15" customHeight="1" x14ac:dyDescent="0.3">
      <c r="B53" s="249"/>
      <c r="C53" s="402" t="s">
        <v>309</v>
      </c>
      <c r="D53" s="402"/>
      <c r="E53" s="402"/>
      <c r="F53" s="402"/>
      <c r="G53" s="402"/>
      <c r="H53" s="402"/>
      <c r="I53" s="402"/>
      <c r="J53" s="402"/>
      <c r="K53" s="250"/>
    </row>
    <row r="54" spans="2:11" ht="12.75" customHeight="1" x14ac:dyDescent="0.3">
      <c r="B54" s="249"/>
      <c r="C54" s="252"/>
      <c r="D54" s="252"/>
      <c r="E54" s="252"/>
      <c r="F54" s="252"/>
      <c r="G54" s="252"/>
      <c r="H54" s="252"/>
      <c r="I54" s="252"/>
      <c r="J54" s="252"/>
      <c r="K54" s="250"/>
    </row>
    <row r="55" spans="2:11" ht="15" customHeight="1" x14ac:dyDescent="0.3">
      <c r="B55" s="249"/>
      <c r="C55" s="402" t="s">
        <v>310</v>
      </c>
      <c r="D55" s="402"/>
      <c r="E55" s="402"/>
      <c r="F55" s="402"/>
      <c r="G55" s="402"/>
      <c r="H55" s="402"/>
      <c r="I55" s="402"/>
      <c r="J55" s="402"/>
      <c r="K55" s="250"/>
    </row>
    <row r="56" spans="2:11" ht="15" customHeight="1" x14ac:dyDescent="0.3">
      <c r="B56" s="249"/>
      <c r="C56" s="254"/>
      <c r="D56" s="402" t="s">
        <v>311</v>
      </c>
      <c r="E56" s="402"/>
      <c r="F56" s="402"/>
      <c r="G56" s="402"/>
      <c r="H56" s="402"/>
      <c r="I56" s="402"/>
      <c r="J56" s="402"/>
      <c r="K56" s="250"/>
    </row>
    <row r="57" spans="2:11" ht="15" customHeight="1" x14ac:dyDescent="0.3">
      <c r="B57" s="249"/>
      <c r="C57" s="254"/>
      <c r="D57" s="402" t="s">
        <v>312</v>
      </c>
      <c r="E57" s="402"/>
      <c r="F57" s="402"/>
      <c r="G57" s="402"/>
      <c r="H57" s="402"/>
      <c r="I57" s="402"/>
      <c r="J57" s="402"/>
      <c r="K57" s="250"/>
    </row>
    <row r="58" spans="2:11" ht="15" customHeight="1" x14ac:dyDescent="0.3">
      <c r="B58" s="249"/>
      <c r="C58" s="254"/>
      <c r="D58" s="402" t="s">
        <v>313</v>
      </c>
      <c r="E58" s="402"/>
      <c r="F58" s="402"/>
      <c r="G58" s="402"/>
      <c r="H58" s="402"/>
      <c r="I58" s="402"/>
      <c r="J58" s="402"/>
      <c r="K58" s="250"/>
    </row>
    <row r="59" spans="2:11" ht="15" customHeight="1" x14ac:dyDescent="0.3">
      <c r="B59" s="249"/>
      <c r="C59" s="254"/>
      <c r="D59" s="402" t="s">
        <v>314</v>
      </c>
      <c r="E59" s="402"/>
      <c r="F59" s="402"/>
      <c r="G59" s="402"/>
      <c r="H59" s="402"/>
      <c r="I59" s="402"/>
      <c r="J59" s="402"/>
      <c r="K59" s="250"/>
    </row>
    <row r="60" spans="2:11" ht="15" customHeight="1" x14ac:dyDescent="0.3">
      <c r="B60" s="249"/>
      <c r="C60" s="254"/>
      <c r="D60" s="404" t="s">
        <v>315</v>
      </c>
      <c r="E60" s="404"/>
      <c r="F60" s="404"/>
      <c r="G60" s="404"/>
      <c r="H60" s="404"/>
      <c r="I60" s="404"/>
      <c r="J60" s="404"/>
      <c r="K60" s="250"/>
    </row>
    <row r="61" spans="2:11" ht="15" customHeight="1" x14ac:dyDescent="0.3">
      <c r="B61" s="249"/>
      <c r="C61" s="254"/>
      <c r="D61" s="402" t="s">
        <v>316</v>
      </c>
      <c r="E61" s="402"/>
      <c r="F61" s="402"/>
      <c r="G61" s="402"/>
      <c r="H61" s="402"/>
      <c r="I61" s="402"/>
      <c r="J61" s="402"/>
      <c r="K61" s="250"/>
    </row>
    <row r="62" spans="2:11" ht="12.75" customHeight="1" x14ac:dyDescent="0.3">
      <c r="B62" s="249"/>
      <c r="C62" s="254"/>
      <c r="D62" s="254"/>
      <c r="E62" s="257"/>
      <c r="F62" s="254"/>
      <c r="G62" s="254"/>
      <c r="H62" s="254"/>
      <c r="I62" s="254"/>
      <c r="J62" s="254"/>
      <c r="K62" s="250"/>
    </row>
    <row r="63" spans="2:11" ht="15" customHeight="1" x14ac:dyDescent="0.3">
      <c r="B63" s="249"/>
      <c r="C63" s="254"/>
      <c r="D63" s="402" t="s">
        <v>317</v>
      </c>
      <c r="E63" s="402"/>
      <c r="F63" s="402"/>
      <c r="G63" s="402"/>
      <c r="H63" s="402"/>
      <c r="I63" s="402"/>
      <c r="J63" s="402"/>
      <c r="K63" s="250"/>
    </row>
    <row r="64" spans="2:11" ht="15" customHeight="1" x14ac:dyDescent="0.3">
      <c r="B64" s="249"/>
      <c r="C64" s="254"/>
      <c r="D64" s="404" t="s">
        <v>318</v>
      </c>
      <c r="E64" s="404"/>
      <c r="F64" s="404"/>
      <c r="G64" s="404"/>
      <c r="H64" s="404"/>
      <c r="I64" s="404"/>
      <c r="J64" s="404"/>
      <c r="K64" s="250"/>
    </row>
    <row r="65" spans="2:11" ht="15" customHeight="1" x14ac:dyDescent="0.3">
      <c r="B65" s="249"/>
      <c r="C65" s="254"/>
      <c r="D65" s="402" t="s">
        <v>319</v>
      </c>
      <c r="E65" s="402"/>
      <c r="F65" s="402"/>
      <c r="G65" s="402"/>
      <c r="H65" s="402"/>
      <c r="I65" s="402"/>
      <c r="J65" s="402"/>
      <c r="K65" s="250"/>
    </row>
    <row r="66" spans="2:11" ht="15" customHeight="1" x14ac:dyDescent="0.3">
      <c r="B66" s="249"/>
      <c r="C66" s="254"/>
      <c r="D66" s="402" t="s">
        <v>320</v>
      </c>
      <c r="E66" s="402"/>
      <c r="F66" s="402"/>
      <c r="G66" s="402"/>
      <c r="H66" s="402"/>
      <c r="I66" s="402"/>
      <c r="J66" s="402"/>
      <c r="K66" s="250"/>
    </row>
    <row r="67" spans="2:11" ht="15" customHeight="1" x14ac:dyDescent="0.3">
      <c r="B67" s="249"/>
      <c r="C67" s="254"/>
      <c r="D67" s="402" t="s">
        <v>321</v>
      </c>
      <c r="E67" s="402"/>
      <c r="F67" s="402"/>
      <c r="G67" s="402"/>
      <c r="H67" s="402"/>
      <c r="I67" s="402"/>
      <c r="J67" s="402"/>
      <c r="K67" s="250"/>
    </row>
    <row r="68" spans="2:11" ht="15" customHeight="1" x14ac:dyDescent="0.3">
      <c r="B68" s="249"/>
      <c r="C68" s="254"/>
      <c r="D68" s="402" t="s">
        <v>322</v>
      </c>
      <c r="E68" s="402"/>
      <c r="F68" s="402"/>
      <c r="G68" s="402"/>
      <c r="H68" s="402"/>
      <c r="I68" s="402"/>
      <c r="J68" s="402"/>
      <c r="K68" s="250"/>
    </row>
    <row r="69" spans="2:11" ht="12.75" customHeight="1" x14ac:dyDescent="0.3">
      <c r="B69" s="258"/>
      <c r="C69" s="259"/>
      <c r="D69" s="259"/>
      <c r="E69" s="259"/>
      <c r="F69" s="259"/>
      <c r="G69" s="259"/>
      <c r="H69" s="259"/>
      <c r="I69" s="259"/>
      <c r="J69" s="259"/>
      <c r="K69" s="260"/>
    </row>
    <row r="70" spans="2:11" ht="18.75" customHeight="1" x14ac:dyDescent="0.3">
      <c r="B70" s="261"/>
      <c r="C70" s="261"/>
      <c r="D70" s="261"/>
      <c r="E70" s="261"/>
      <c r="F70" s="261"/>
      <c r="G70" s="261"/>
      <c r="H70" s="261"/>
      <c r="I70" s="261"/>
      <c r="J70" s="261"/>
      <c r="K70" s="262"/>
    </row>
    <row r="71" spans="2:11" ht="18.75" customHeight="1" x14ac:dyDescent="0.3"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2" spans="2:11" ht="7.5" customHeight="1" x14ac:dyDescent="0.3">
      <c r="B72" s="263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ht="45" customHeight="1" x14ac:dyDescent="0.3">
      <c r="B73" s="266"/>
      <c r="C73" s="405" t="s">
        <v>94</v>
      </c>
      <c r="D73" s="405"/>
      <c r="E73" s="405"/>
      <c r="F73" s="405"/>
      <c r="G73" s="405"/>
      <c r="H73" s="405"/>
      <c r="I73" s="405"/>
      <c r="J73" s="405"/>
      <c r="K73" s="267"/>
    </row>
    <row r="74" spans="2:11" ht="17.25" customHeight="1" x14ac:dyDescent="0.3">
      <c r="B74" s="266"/>
      <c r="C74" s="268" t="s">
        <v>323</v>
      </c>
      <c r="D74" s="268"/>
      <c r="E74" s="268"/>
      <c r="F74" s="268" t="s">
        <v>324</v>
      </c>
      <c r="G74" s="269"/>
      <c r="H74" s="268" t="s">
        <v>114</v>
      </c>
      <c r="I74" s="268" t="s">
        <v>61</v>
      </c>
      <c r="J74" s="268" t="s">
        <v>325</v>
      </c>
      <c r="K74" s="267"/>
    </row>
    <row r="75" spans="2:11" ht="17.25" customHeight="1" x14ac:dyDescent="0.3">
      <c r="B75" s="266"/>
      <c r="C75" s="270" t="s">
        <v>326</v>
      </c>
      <c r="D75" s="270"/>
      <c r="E75" s="270"/>
      <c r="F75" s="271" t="s">
        <v>327</v>
      </c>
      <c r="G75" s="272"/>
      <c r="H75" s="270"/>
      <c r="I75" s="270"/>
      <c r="J75" s="270" t="s">
        <v>328</v>
      </c>
      <c r="K75" s="267"/>
    </row>
    <row r="76" spans="2:11" ht="5.25" customHeight="1" x14ac:dyDescent="0.3">
      <c r="B76" s="266"/>
      <c r="C76" s="273"/>
      <c r="D76" s="273"/>
      <c r="E76" s="273"/>
      <c r="F76" s="273"/>
      <c r="G76" s="274"/>
      <c r="H76" s="273"/>
      <c r="I76" s="273"/>
      <c r="J76" s="273"/>
      <c r="K76" s="267"/>
    </row>
    <row r="77" spans="2:11" ht="15" customHeight="1" x14ac:dyDescent="0.3">
      <c r="B77" s="266"/>
      <c r="C77" s="256" t="s">
        <v>57</v>
      </c>
      <c r="D77" s="273"/>
      <c r="E77" s="273"/>
      <c r="F77" s="275" t="s">
        <v>329</v>
      </c>
      <c r="G77" s="274"/>
      <c r="H77" s="256" t="s">
        <v>330</v>
      </c>
      <c r="I77" s="256" t="s">
        <v>331</v>
      </c>
      <c r="J77" s="256">
        <v>20</v>
      </c>
      <c r="K77" s="267"/>
    </row>
    <row r="78" spans="2:11" ht="15" customHeight="1" x14ac:dyDescent="0.3">
      <c r="B78" s="266"/>
      <c r="C78" s="256" t="s">
        <v>332</v>
      </c>
      <c r="D78" s="256"/>
      <c r="E78" s="256"/>
      <c r="F78" s="275" t="s">
        <v>329</v>
      </c>
      <c r="G78" s="274"/>
      <c r="H78" s="256" t="s">
        <v>333</v>
      </c>
      <c r="I78" s="256" t="s">
        <v>331</v>
      </c>
      <c r="J78" s="256">
        <v>120</v>
      </c>
      <c r="K78" s="267"/>
    </row>
    <row r="79" spans="2:11" ht="15" customHeight="1" x14ac:dyDescent="0.3">
      <c r="B79" s="276"/>
      <c r="C79" s="256" t="s">
        <v>334</v>
      </c>
      <c r="D79" s="256"/>
      <c r="E79" s="256"/>
      <c r="F79" s="275" t="s">
        <v>335</v>
      </c>
      <c r="G79" s="274"/>
      <c r="H79" s="256" t="s">
        <v>336</v>
      </c>
      <c r="I79" s="256" t="s">
        <v>331</v>
      </c>
      <c r="J79" s="256">
        <v>50</v>
      </c>
      <c r="K79" s="267"/>
    </row>
    <row r="80" spans="2:11" ht="15" customHeight="1" x14ac:dyDescent="0.3">
      <c r="B80" s="276"/>
      <c r="C80" s="256" t="s">
        <v>337</v>
      </c>
      <c r="D80" s="256"/>
      <c r="E80" s="256"/>
      <c r="F80" s="275" t="s">
        <v>329</v>
      </c>
      <c r="G80" s="274"/>
      <c r="H80" s="256" t="s">
        <v>338</v>
      </c>
      <c r="I80" s="256" t="s">
        <v>339</v>
      </c>
      <c r="J80" s="256"/>
      <c r="K80" s="267"/>
    </row>
    <row r="81" spans="2:11" ht="15" customHeight="1" x14ac:dyDescent="0.3">
      <c r="B81" s="276"/>
      <c r="C81" s="277" t="s">
        <v>340</v>
      </c>
      <c r="D81" s="277"/>
      <c r="E81" s="277"/>
      <c r="F81" s="278" t="s">
        <v>335</v>
      </c>
      <c r="G81" s="277"/>
      <c r="H81" s="277" t="s">
        <v>341</v>
      </c>
      <c r="I81" s="277" t="s">
        <v>331</v>
      </c>
      <c r="J81" s="277">
        <v>15</v>
      </c>
      <c r="K81" s="267"/>
    </row>
    <row r="82" spans="2:11" ht="15" customHeight="1" x14ac:dyDescent="0.3">
      <c r="B82" s="276"/>
      <c r="C82" s="277" t="s">
        <v>342</v>
      </c>
      <c r="D82" s="277"/>
      <c r="E82" s="277"/>
      <c r="F82" s="278" t="s">
        <v>335</v>
      </c>
      <c r="G82" s="277"/>
      <c r="H82" s="277" t="s">
        <v>343</v>
      </c>
      <c r="I82" s="277" t="s">
        <v>331</v>
      </c>
      <c r="J82" s="277">
        <v>15</v>
      </c>
      <c r="K82" s="267"/>
    </row>
    <row r="83" spans="2:11" ht="15" customHeight="1" x14ac:dyDescent="0.3">
      <c r="B83" s="276"/>
      <c r="C83" s="277" t="s">
        <v>344</v>
      </c>
      <c r="D83" s="277"/>
      <c r="E83" s="277"/>
      <c r="F83" s="278" t="s">
        <v>335</v>
      </c>
      <c r="G83" s="277"/>
      <c r="H83" s="277" t="s">
        <v>345</v>
      </c>
      <c r="I83" s="277" t="s">
        <v>331</v>
      </c>
      <c r="J83" s="277">
        <v>20</v>
      </c>
      <c r="K83" s="267"/>
    </row>
    <row r="84" spans="2:11" ht="15" customHeight="1" x14ac:dyDescent="0.3">
      <c r="B84" s="276"/>
      <c r="C84" s="277" t="s">
        <v>346</v>
      </c>
      <c r="D84" s="277"/>
      <c r="E84" s="277"/>
      <c r="F84" s="278" t="s">
        <v>335</v>
      </c>
      <c r="G84" s="277"/>
      <c r="H84" s="277" t="s">
        <v>347</v>
      </c>
      <c r="I84" s="277" t="s">
        <v>331</v>
      </c>
      <c r="J84" s="277">
        <v>20</v>
      </c>
      <c r="K84" s="267"/>
    </row>
    <row r="85" spans="2:11" ht="15" customHeight="1" x14ac:dyDescent="0.3">
      <c r="B85" s="276"/>
      <c r="C85" s="256" t="s">
        <v>348</v>
      </c>
      <c r="D85" s="256"/>
      <c r="E85" s="256"/>
      <c r="F85" s="275" t="s">
        <v>335</v>
      </c>
      <c r="G85" s="274"/>
      <c r="H85" s="256" t="s">
        <v>349</v>
      </c>
      <c r="I85" s="256" t="s">
        <v>331</v>
      </c>
      <c r="J85" s="256">
        <v>50</v>
      </c>
      <c r="K85" s="267"/>
    </row>
    <row r="86" spans="2:11" ht="15" customHeight="1" x14ac:dyDescent="0.3">
      <c r="B86" s="276"/>
      <c r="C86" s="256" t="s">
        <v>350</v>
      </c>
      <c r="D86" s="256"/>
      <c r="E86" s="256"/>
      <c r="F86" s="275" t="s">
        <v>335</v>
      </c>
      <c r="G86" s="274"/>
      <c r="H86" s="256" t="s">
        <v>351</v>
      </c>
      <c r="I86" s="256" t="s">
        <v>331</v>
      </c>
      <c r="J86" s="256">
        <v>20</v>
      </c>
      <c r="K86" s="267"/>
    </row>
    <row r="87" spans="2:11" ht="15" customHeight="1" x14ac:dyDescent="0.3">
      <c r="B87" s="276"/>
      <c r="C87" s="256" t="s">
        <v>352</v>
      </c>
      <c r="D87" s="256"/>
      <c r="E87" s="256"/>
      <c r="F87" s="275" t="s">
        <v>335</v>
      </c>
      <c r="G87" s="274"/>
      <c r="H87" s="256" t="s">
        <v>353</v>
      </c>
      <c r="I87" s="256" t="s">
        <v>331</v>
      </c>
      <c r="J87" s="256">
        <v>20</v>
      </c>
      <c r="K87" s="267"/>
    </row>
    <row r="88" spans="2:11" ht="15" customHeight="1" x14ac:dyDescent="0.3">
      <c r="B88" s="276"/>
      <c r="C88" s="256" t="s">
        <v>354</v>
      </c>
      <c r="D88" s="256"/>
      <c r="E88" s="256"/>
      <c r="F88" s="275" t="s">
        <v>335</v>
      </c>
      <c r="G88" s="274"/>
      <c r="H88" s="256" t="s">
        <v>355</v>
      </c>
      <c r="I88" s="256" t="s">
        <v>331</v>
      </c>
      <c r="J88" s="256">
        <v>50</v>
      </c>
      <c r="K88" s="267"/>
    </row>
    <row r="89" spans="2:11" ht="15" customHeight="1" x14ac:dyDescent="0.3">
      <c r="B89" s="276"/>
      <c r="C89" s="256" t="s">
        <v>356</v>
      </c>
      <c r="D89" s="256"/>
      <c r="E89" s="256"/>
      <c r="F89" s="275" t="s">
        <v>335</v>
      </c>
      <c r="G89" s="274"/>
      <c r="H89" s="256" t="s">
        <v>356</v>
      </c>
      <c r="I89" s="256" t="s">
        <v>331</v>
      </c>
      <c r="J89" s="256">
        <v>50</v>
      </c>
      <c r="K89" s="267"/>
    </row>
    <row r="90" spans="2:11" ht="15" customHeight="1" x14ac:dyDescent="0.3">
      <c r="B90" s="276"/>
      <c r="C90" s="256" t="s">
        <v>119</v>
      </c>
      <c r="D90" s="256"/>
      <c r="E90" s="256"/>
      <c r="F90" s="275" t="s">
        <v>335</v>
      </c>
      <c r="G90" s="274"/>
      <c r="H90" s="256" t="s">
        <v>357</v>
      </c>
      <c r="I90" s="256" t="s">
        <v>331</v>
      </c>
      <c r="J90" s="256">
        <v>255</v>
      </c>
      <c r="K90" s="267"/>
    </row>
    <row r="91" spans="2:11" ht="15" customHeight="1" x14ac:dyDescent="0.3">
      <c r="B91" s="276"/>
      <c r="C91" s="256" t="s">
        <v>358</v>
      </c>
      <c r="D91" s="256"/>
      <c r="E91" s="256"/>
      <c r="F91" s="275" t="s">
        <v>329</v>
      </c>
      <c r="G91" s="274"/>
      <c r="H91" s="256" t="s">
        <v>359</v>
      </c>
      <c r="I91" s="256" t="s">
        <v>360</v>
      </c>
      <c r="J91" s="256"/>
      <c r="K91" s="267"/>
    </row>
    <row r="92" spans="2:11" ht="15" customHeight="1" x14ac:dyDescent="0.3">
      <c r="B92" s="276"/>
      <c r="C92" s="256" t="s">
        <v>361</v>
      </c>
      <c r="D92" s="256"/>
      <c r="E92" s="256"/>
      <c r="F92" s="275" t="s">
        <v>329</v>
      </c>
      <c r="G92" s="274"/>
      <c r="H92" s="256" t="s">
        <v>362</v>
      </c>
      <c r="I92" s="256" t="s">
        <v>363</v>
      </c>
      <c r="J92" s="256"/>
      <c r="K92" s="267"/>
    </row>
    <row r="93" spans="2:11" ht="15" customHeight="1" x14ac:dyDescent="0.3">
      <c r="B93" s="276"/>
      <c r="C93" s="256" t="s">
        <v>364</v>
      </c>
      <c r="D93" s="256"/>
      <c r="E93" s="256"/>
      <c r="F93" s="275" t="s">
        <v>329</v>
      </c>
      <c r="G93" s="274"/>
      <c r="H93" s="256" t="s">
        <v>364</v>
      </c>
      <c r="I93" s="256" t="s">
        <v>363</v>
      </c>
      <c r="J93" s="256"/>
      <c r="K93" s="267"/>
    </row>
    <row r="94" spans="2:11" ht="15" customHeight="1" x14ac:dyDescent="0.3">
      <c r="B94" s="276"/>
      <c r="C94" s="256" t="s">
        <v>42</v>
      </c>
      <c r="D94" s="256"/>
      <c r="E94" s="256"/>
      <c r="F94" s="275" t="s">
        <v>329</v>
      </c>
      <c r="G94" s="274"/>
      <c r="H94" s="256" t="s">
        <v>365</v>
      </c>
      <c r="I94" s="256" t="s">
        <v>363</v>
      </c>
      <c r="J94" s="256"/>
      <c r="K94" s="267"/>
    </row>
    <row r="95" spans="2:11" ht="15" customHeight="1" x14ac:dyDescent="0.3">
      <c r="B95" s="276"/>
      <c r="C95" s="256" t="s">
        <v>52</v>
      </c>
      <c r="D95" s="256"/>
      <c r="E95" s="256"/>
      <c r="F95" s="275" t="s">
        <v>329</v>
      </c>
      <c r="G95" s="274"/>
      <c r="H95" s="256" t="s">
        <v>366</v>
      </c>
      <c r="I95" s="256" t="s">
        <v>363</v>
      </c>
      <c r="J95" s="256"/>
      <c r="K95" s="267"/>
    </row>
    <row r="96" spans="2:11" ht="15" customHeight="1" x14ac:dyDescent="0.3">
      <c r="B96" s="279"/>
      <c r="C96" s="280"/>
      <c r="D96" s="280"/>
      <c r="E96" s="280"/>
      <c r="F96" s="280"/>
      <c r="G96" s="280"/>
      <c r="H96" s="280"/>
      <c r="I96" s="280"/>
      <c r="J96" s="280"/>
      <c r="K96" s="281"/>
    </row>
    <row r="97" spans="2:11" ht="18.75" customHeight="1" x14ac:dyDescent="0.3">
      <c r="B97" s="282"/>
      <c r="C97" s="283"/>
      <c r="D97" s="283"/>
      <c r="E97" s="283"/>
      <c r="F97" s="283"/>
      <c r="G97" s="283"/>
      <c r="H97" s="283"/>
      <c r="I97" s="283"/>
      <c r="J97" s="283"/>
      <c r="K97" s="282"/>
    </row>
    <row r="98" spans="2:11" ht="18.75" customHeight="1" x14ac:dyDescent="0.3">
      <c r="B98" s="262"/>
      <c r="C98" s="262"/>
      <c r="D98" s="262"/>
      <c r="E98" s="262"/>
      <c r="F98" s="262"/>
      <c r="G98" s="262"/>
      <c r="H98" s="262"/>
      <c r="I98" s="262"/>
      <c r="J98" s="262"/>
      <c r="K98" s="262"/>
    </row>
    <row r="99" spans="2:11" ht="7.5" customHeight="1" x14ac:dyDescent="0.3">
      <c r="B99" s="263"/>
      <c r="C99" s="264"/>
      <c r="D99" s="264"/>
      <c r="E99" s="264"/>
      <c r="F99" s="264"/>
      <c r="G99" s="264"/>
      <c r="H99" s="264"/>
      <c r="I99" s="264"/>
      <c r="J99" s="264"/>
      <c r="K99" s="265"/>
    </row>
    <row r="100" spans="2:11" ht="45" customHeight="1" x14ac:dyDescent="0.3">
      <c r="B100" s="266"/>
      <c r="C100" s="405" t="s">
        <v>367</v>
      </c>
      <c r="D100" s="405"/>
      <c r="E100" s="405"/>
      <c r="F100" s="405"/>
      <c r="G100" s="405"/>
      <c r="H100" s="405"/>
      <c r="I100" s="405"/>
      <c r="J100" s="405"/>
      <c r="K100" s="267"/>
    </row>
    <row r="101" spans="2:11" ht="17.25" customHeight="1" x14ac:dyDescent="0.3">
      <c r="B101" s="266"/>
      <c r="C101" s="268" t="s">
        <v>323</v>
      </c>
      <c r="D101" s="268"/>
      <c r="E101" s="268"/>
      <c r="F101" s="268" t="s">
        <v>324</v>
      </c>
      <c r="G101" s="269"/>
      <c r="H101" s="268" t="s">
        <v>114</v>
      </c>
      <c r="I101" s="268" t="s">
        <v>61</v>
      </c>
      <c r="J101" s="268" t="s">
        <v>325</v>
      </c>
      <c r="K101" s="267"/>
    </row>
    <row r="102" spans="2:11" ht="17.25" customHeight="1" x14ac:dyDescent="0.3">
      <c r="B102" s="266"/>
      <c r="C102" s="270" t="s">
        <v>326</v>
      </c>
      <c r="D102" s="270"/>
      <c r="E102" s="270"/>
      <c r="F102" s="271" t="s">
        <v>327</v>
      </c>
      <c r="G102" s="272"/>
      <c r="H102" s="270"/>
      <c r="I102" s="270"/>
      <c r="J102" s="270" t="s">
        <v>328</v>
      </c>
      <c r="K102" s="267"/>
    </row>
    <row r="103" spans="2:11" ht="5.25" customHeight="1" x14ac:dyDescent="0.3">
      <c r="B103" s="266"/>
      <c r="C103" s="268"/>
      <c r="D103" s="268"/>
      <c r="E103" s="268"/>
      <c r="F103" s="268"/>
      <c r="G103" s="284"/>
      <c r="H103" s="268"/>
      <c r="I103" s="268"/>
      <c r="J103" s="268"/>
      <c r="K103" s="267"/>
    </row>
    <row r="104" spans="2:11" ht="15" customHeight="1" x14ac:dyDescent="0.3">
      <c r="B104" s="266"/>
      <c r="C104" s="256" t="s">
        <v>57</v>
      </c>
      <c r="D104" s="273"/>
      <c r="E104" s="273"/>
      <c r="F104" s="275" t="s">
        <v>329</v>
      </c>
      <c r="G104" s="284"/>
      <c r="H104" s="256" t="s">
        <v>368</v>
      </c>
      <c r="I104" s="256" t="s">
        <v>331</v>
      </c>
      <c r="J104" s="256">
        <v>20</v>
      </c>
      <c r="K104" s="267"/>
    </row>
    <row r="105" spans="2:11" ht="15" customHeight="1" x14ac:dyDescent="0.3">
      <c r="B105" s="266"/>
      <c r="C105" s="256" t="s">
        <v>332</v>
      </c>
      <c r="D105" s="256"/>
      <c r="E105" s="256"/>
      <c r="F105" s="275" t="s">
        <v>329</v>
      </c>
      <c r="G105" s="256"/>
      <c r="H105" s="256" t="s">
        <v>368</v>
      </c>
      <c r="I105" s="256" t="s">
        <v>331</v>
      </c>
      <c r="J105" s="256">
        <v>120</v>
      </c>
      <c r="K105" s="267"/>
    </row>
    <row r="106" spans="2:11" ht="15" customHeight="1" x14ac:dyDescent="0.3">
      <c r="B106" s="276"/>
      <c r="C106" s="256" t="s">
        <v>334</v>
      </c>
      <c r="D106" s="256"/>
      <c r="E106" s="256"/>
      <c r="F106" s="275" t="s">
        <v>335</v>
      </c>
      <c r="G106" s="256"/>
      <c r="H106" s="256" t="s">
        <v>368</v>
      </c>
      <c r="I106" s="256" t="s">
        <v>331</v>
      </c>
      <c r="J106" s="256">
        <v>50</v>
      </c>
      <c r="K106" s="267"/>
    </row>
    <row r="107" spans="2:11" ht="15" customHeight="1" x14ac:dyDescent="0.3">
      <c r="B107" s="276"/>
      <c r="C107" s="256" t="s">
        <v>337</v>
      </c>
      <c r="D107" s="256"/>
      <c r="E107" s="256"/>
      <c r="F107" s="275" t="s">
        <v>329</v>
      </c>
      <c r="G107" s="256"/>
      <c r="H107" s="256" t="s">
        <v>368</v>
      </c>
      <c r="I107" s="256" t="s">
        <v>339</v>
      </c>
      <c r="J107" s="256"/>
      <c r="K107" s="267"/>
    </row>
    <row r="108" spans="2:11" ht="15" customHeight="1" x14ac:dyDescent="0.3">
      <c r="B108" s="276"/>
      <c r="C108" s="256" t="s">
        <v>348</v>
      </c>
      <c r="D108" s="256"/>
      <c r="E108" s="256"/>
      <c r="F108" s="275" t="s">
        <v>335</v>
      </c>
      <c r="G108" s="256"/>
      <c r="H108" s="256" t="s">
        <v>368</v>
      </c>
      <c r="I108" s="256" t="s">
        <v>331</v>
      </c>
      <c r="J108" s="256">
        <v>50</v>
      </c>
      <c r="K108" s="267"/>
    </row>
    <row r="109" spans="2:11" ht="15" customHeight="1" x14ac:dyDescent="0.3">
      <c r="B109" s="276"/>
      <c r="C109" s="256" t="s">
        <v>356</v>
      </c>
      <c r="D109" s="256"/>
      <c r="E109" s="256"/>
      <c r="F109" s="275" t="s">
        <v>335</v>
      </c>
      <c r="G109" s="256"/>
      <c r="H109" s="256" t="s">
        <v>368</v>
      </c>
      <c r="I109" s="256" t="s">
        <v>331</v>
      </c>
      <c r="J109" s="256">
        <v>50</v>
      </c>
      <c r="K109" s="267"/>
    </row>
    <row r="110" spans="2:11" ht="15" customHeight="1" x14ac:dyDescent="0.3">
      <c r="B110" s="276"/>
      <c r="C110" s="256" t="s">
        <v>354</v>
      </c>
      <c r="D110" s="256"/>
      <c r="E110" s="256"/>
      <c r="F110" s="275" t="s">
        <v>335</v>
      </c>
      <c r="G110" s="256"/>
      <c r="H110" s="256" t="s">
        <v>368</v>
      </c>
      <c r="I110" s="256" t="s">
        <v>331</v>
      </c>
      <c r="J110" s="256">
        <v>50</v>
      </c>
      <c r="K110" s="267"/>
    </row>
    <row r="111" spans="2:11" ht="15" customHeight="1" x14ac:dyDescent="0.3">
      <c r="B111" s="276"/>
      <c r="C111" s="256" t="s">
        <v>57</v>
      </c>
      <c r="D111" s="256"/>
      <c r="E111" s="256"/>
      <c r="F111" s="275" t="s">
        <v>329</v>
      </c>
      <c r="G111" s="256"/>
      <c r="H111" s="256" t="s">
        <v>369</v>
      </c>
      <c r="I111" s="256" t="s">
        <v>331</v>
      </c>
      <c r="J111" s="256">
        <v>20</v>
      </c>
      <c r="K111" s="267"/>
    </row>
    <row r="112" spans="2:11" ht="15" customHeight="1" x14ac:dyDescent="0.3">
      <c r="B112" s="276"/>
      <c r="C112" s="256" t="s">
        <v>370</v>
      </c>
      <c r="D112" s="256"/>
      <c r="E112" s="256"/>
      <c r="F112" s="275" t="s">
        <v>329</v>
      </c>
      <c r="G112" s="256"/>
      <c r="H112" s="256" t="s">
        <v>371</v>
      </c>
      <c r="I112" s="256" t="s">
        <v>331</v>
      </c>
      <c r="J112" s="256">
        <v>120</v>
      </c>
      <c r="K112" s="267"/>
    </row>
    <row r="113" spans="2:11" ht="15" customHeight="1" x14ac:dyDescent="0.3">
      <c r="B113" s="276"/>
      <c r="C113" s="256" t="s">
        <v>42</v>
      </c>
      <c r="D113" s="256"/>
      <c r="E113" s="256"/>
      <c r="F113" s="275" t="s">
        <v>329</v>
      </c>
      <c r="G113" s="256"/>
      <c r="H113" s="256" t="s">
        <v>372</v>
      </c>
      <c r="I113" s="256" t="s">
        <v>363</v>
      </c>
      <c r="J113" s="256"/>
      <c r="K113" s="267"/>
    </row>
    <row r="114" spans="2:11" ht="15" customHeight="1" x14ac:dyDescent="0.3">
      <c r="B114" s="276"/>
      <c r="C114" s="256" t="s">
        <v>52</v>
      </c>
      <c r="D114" s="256"/>
      <c r="E114" s="256"/>
      <c r="F114" s="275" t="s">
        <v>329</v>
      </c>
      <c r="G114" s="256"/>
      <c r="H114" s="256" t="s">
        <v>373</v>
      </c>
      <c r="I114" s="256" t="s">
        <v>363</v>
      </c>
      <c r="J114" s="256"/>
      <c r="K114" s="267"/>
    </row>
    <row r="115" spans="2:11" ht="15" customHeight="1" x14ac:dyDescent="0.3">
      <c r="B115" s="276"/>
      <c r="C115" s="256" t="s">
        <v>61</v>
      </c>
      <c r="D115" s="256"/>
      <c r="E115" s="256"/>
      <c r="F115" s="275" t="s">
        <v>329</v>
      </c>
      <c r="G115" s="256"/>
      <c r="H115" s="256" t="s">
        <v>374</v>
      </c>
      <c r="I115" s="256" t="s">
        <v>375</v>
      </c>
      <c r="J115" s="256"/>
      <c r="K115" s="267"/>
    </row>
    <row r="116" spans="2:11" ht="15" customHeight="1" x14ac:dyDescent="0.3">
      <c r="B116" s="279"/>
      <c r="C116" s="285"/>
      <c r="D116" s="285"/>
      <c r="E116" s="285"/>
      <c r="F116" s="285"/>
      <c r="G116" s="285"/>
      <c r="H116" s="285"/>
      <c r="I116" s="285"/>
      <c r="J116" s="285"/>
      <c r="K116" s="281"/>
    </row>
    <row r="117" spans="2:11" ht="18.75" customHeight="1" x14ac:dyDescent="0.3">
      <c r="B117" s="286"/>
      <c r="C117" s="252"/>
      <c r="D117" s="252"/>
      <c r="E117" s="252"/>
      <c r="F117" s="287"/>
      <c r="G117" s="252"/>
      <c r="H117" s="252"/>
      <c r="I117" s="252"/>
      <c r="J117" s="252"/>
      <c r="K117" s="286"/>
    </row>
    <row r="118" spans="2:11" ht="18.75" customHeight="1" x14ac:dyDescent="0.3">
      <c r="B118" s="262"/>
      <c r="C118" s="262"/>
      <c r="D118" s="262"/>
      <c r="E118" s="262"/>
      <c r="F118" s="262"/>
      <c r="G118" s="262"/>
      <c r="H118" s="262"/>
      <c r="I118" s="262"/>
      <c r="J118" s="262"/>
      <c r="K118" s="262"/>
    </row>
    <row r="119" spans="2:11" ht="7.5" customHeight="1" x14ac:dyDescent="0.3">
      <c r="B119" s="288"/>
      <c r="C119" s="289"/>
      <c r="D119" s="289"/>
      <c r="E119" s="289"/>
      <c r="F119" s="289"/>
      <c r="G119" s="289"/>
      <c r="H119" s="289"/>
      <c r="I119" s="289"/>
      <c r="J119" s="289"/>
      <c r="K119" s="290"/>
    </row>
    <row r="120" spans="2:11" ht="45" customHeight="1" x14ac:dyDescent="0.3">
      <c r="B120" s="291"/>
      <c r="C120" s="400" t="s">
        <v>376</v>
      </c>
      <c r="D120" s="400"/>
      <c r="E120" s="400"/>
      <c r="F120" s="400"/>
      <c r="G120" s="400"/>
      <c r="H120" s="400"/>
      <c r="I120" s="400"/>
      <c r="J120" s="400"/>
      <c r="K120" s="292"/>
    </row>
    <row r="121" spans="2:11" ht="17.25" customHeight="1" x14ac:dyDescent="0.3">
      <c r="B121" s="293"/>
      <c r="C121" s="268" t="s">
        <v>323</v>
      </c>
      <c r="D121" s="268"/>
      <c r="E121" s="268"/>
      <c r="F121" s="268" t="s">
        <v>324</v>
      </c>
      <c r="G121" s="269"/>
      <c r="H121" s="268" t="s">
        <v>114</v>
      </c>
      <c r="I121" s="268" t="s">
        <v>61</v>
      </c>
      <c r="J121" s="268" t="s">
        <v>325</v>
      </c>
      <c r="K121" s="294"/>
    </row>
    <row r="122" spans="2:11" ht="17.25" customHeight="1" x14ac:dyDescent="0.3">
      <c r="B122" s="293"/>
      <c r="C122" s="270" t="s">
        <v>326</v>
      </c>
      <c r="D122" s="270"/>
      <c r="E122" s="270"/>
      <c r="F122" s="271" t="s">
        <v>327</v>
      </c>
      <c r="G122" s="272"/>
      <c r="H122" s="270"/>
      <c r="I122" s="270"/>
      <c r="J122" s="270" t="s">
        <v>328</v>
      </c>
      <c r="K122" s="294"/>
    </row>
    <row r="123" spans="2:11" ht="5.25" customHeight="1" x14ac:dyDescent="0.3">
      <c r="B123" s="295"/>
      <c r="C123" s="273"/>
      <c r="D123" s="273"/>
      <c r="E123" s="273"/>
      <c r="F123" s="273"/>
      <c r="G123" s="256"/>
      <c r="H123" s="273"/>
      <c r="I123" s="273"/>
      <c r="J123" s="273"/>
      <c r="K123" s="296"/>
    </row>
    <row r="124" spans="2:11" ht="15" customHeight="1" x14ac:dyDescent="0.3">
      <c r="B124" s="295"/>
      <c r="C124" s="256" t="s">
        <v>332</v>
      </c>
      <c r="D124" s="273"/>
      <c r="E124" s="273"/>
      <c r="F124" s="275" t="s">
        <v>329</v>
      </c>
      <c r="G124" s="256"/>
      <c r="H124" s="256" t="s">
        <v>368</v>
      </c>
      <c r="I124" s="256" t="s">
        <v>331</v>
      </c>
      <c r="J124" s="256">
        <v>120</v>
      </c>
      <c r="K124" s="297"/>
    </row>
    <row r="125" spans="2:11" ht="15" customHeight="1" x14ac:dyDescent="0.3">
      <c r="B125" s="295"/>
      <c r="C125" s="256" t="s">
        <v>377</v>
      </c>
      <c r="D125" s="256"/>
      <c r="E125" s="256"/>
      <c r="F125" s="275" t="s">
        <v>329</v>
      </c>
      <c r="G125" s="256"/>
      <c r="H125" s="256" t="s">
        <v>378</v>
      </c>
      <c r="I125" s="256" t="s">
        <v>331</v>
      </c>
      <c r="J125" s="256" t="s">
        <v>379</v>
      </c>
      <c r="K125" s="297"/>
    </row>
    <row r="126" spans="2:11" ht="15" customHeight="1" x14ac:dyDescent="0.3">
      <c r="B126" s="295"/>
      <c r="C126" s="256" t="s">
        <v>278</v>
      </c>
      <c r="D126" s="256"/>
      <c r="E126" s="256"/>
      <c r="F126" s="275" t="s">
        <v>329</v>
      </c>
      <c r="G126" s="256"/>
      <c r="H126" s="256" t="s">
        <v>380</v>
      </c>
      <c r="I126" s="256" t="s">
        <v>331</v>
      </c>
      <c r="J126" s="256" t="s">
        <v>379</v>
      </c>
      <c r="K126" s="297"/>
    </row>
    <row r="127" spans="2:11" ht="15" customHeight="1" x14ac:dyDescent="0.3">
      <c r="B127" s="295"/>
      <c r="C127" s="256" t="s">
        <v>340</v>
      </c>
      <c r="D127" s="256"/>
      <c r="E127" s="256"/>
      <c r="F127" s="275" t="s">
        <v>335</v>
      </c>
      <c r="G127" s="256"/>
      <c r="H127" s="256" t="s">
        <v>341</v>
      </c>
      <c r="I127" s="256" t="s">
        <v>331</v>
      </c>
      <c r="J127" s="256">
        <v>15</v>
      </c>
      <c r="K127" s="297"/>
    </row>
    <row r="128" spans="2:11" ht="15" customHeight="1" x14ac:dyDescent="0.3">
      <c r="B128" s="295"/>
      <c r="C128" s="277" t="s">
        <v>342</v>
      </c>
      <c r="D128" s="277"/>
      <c r="E128" s="277"/>
      <c r="F128" s="278" t="s">
        <v>335</v>
      </c>
      <c r="G128" s="277"/>
      <c r="H128" s="277" t="s">
        <v>343</v>
      </c>
      <c r="I128" s="277" t="s">
        <v>331</v>
      </c>
      <c r="J128" s="277">
        <v>15</v>
      </c>
      <c r="K128" s="297"/>
    </row>
    <row r="129" spans="2:11" ht="15" customHeight="1" x14ac:dyDescent="0.3">
      <c r="B129" s="295"/>
      <c r="C129" s="277" t="s">
        <v>344</v>
      </c>
      <c r="D129" s="277"/>
      <c r="E129" s="277"/>
      <c r="F129" s="278" t="s">
        <v>335</v>
      </c>
      <c r="G129" s="277"/>
      <c r="H129" s="277" t="s">
        <v>345</v>
      </c>
      <c r="I129" s="277" t="s">
        <v>331</v>
      </c>
      <c r="J129" s="277">
        <v>20</v>
      </c>
      <c r="K129" s="297"/>
    </row>
    <row r="130" spans="2:11" ht="15" customHeight="1" x14ac:dyDescent="0.3">
      <c r="B130" s="295"/>
      <c r="C130" s="277" t="s">
        <v>346</v>
      </c>
      <c r="D130" s="277"/>
      <c r="E130" s="277"/>
      <c r="F130" s="278" t="s">
        <v>335</v>
      </c>
      <c r="G130" s="277"/>
      <c r="H130" s="277" t="s">
        <v>347</v>
      </c>
      <c r="I130" s="277" t="s">
        <v>331</v>
      </c>
      <c r="J130" s="277">
        <v>20</v>
      </c>
      <c r="K130" s="297"/>
    </row>
    <row r="131" spans="2:11" ht="15" customHeight="1" x14ac:dyDescent="0.3">
      <c r="B131" s="295"/>
      <c r="C131" s="256" t="s">
        <v>334</v>
      </c>
      <c r="D131" s="256"/>
      <c r="E131" s="256"/>
      <c r="F131" s="275" t="s">
        <v>335</v>
      </c>
      <c r="G131" s="256"/>
      <c r="H131" s="256" t="s">
        <v>368</v>
      </c>
      <c r="I131" s="256" t="s">
        <v>331</v>
      </c>
      <c r="J131" s="256">
        <v>50</v>
      </c>
      <c r="K131" s="297"/>
    </row>
    <row r="132" spans="2:11" ht="15" customHeight="1" x14ac:dyDescent="0.3">
      <c r="B132" s="295"/>
      <c r="C132" s="256" t="s">
        <v>348</v>
      </c>
      <c r="D132" s="256"/>
      <c r="E132" s="256"/>
      <c r="F132" s="275" t="s">
        <v>335</v>
      </c>
      <c r="G132" s="256"/>
      <c r="H132" s="256" t="s">
        <v>368</v>
      </c>
      <c r="I132" s="256" t="s">
        <v>331</v>
      </c>
      <c r="J132" s="256">
        <v>50</v>
      </c>
      <c r="K132" s="297"/>
    </row>
    <row r="133" spans="2:11" ht="15" customHeight="1" x14ac:dyDescent="0.3">
      <c r="B133" s="295"/>
      <c r="C133" s="256" t="s">
        <v>354</v>
      </c>
      <c r="D133" s="256"/>
      <c r="E133" s="256"/>
      <c r="F133" s="275" t="s">
        <v>335</v>
      </c>
      <c r="G133" s="256"/>
      <c r="H133" s="256" t="s">
        <v>368</v>
      </c>
      <c r="I133" s="256" t="s">
        <v>331</v>
      </c>
      <c r="J133" s="256">
        <v>50</v>
      </c>
      <c r="K133" s="297"/>
    </row>
    <row r="134" spans="2:11" ht="15" customHeight="1" x14ac:dyDescent="0.3">
      <c r="B134" s="295"/>
      <c r="C134" s="256" t="s">
        <v>356</v>
      </c>
      <c r="D134" s="256"/>
      <c r="E134" s="256"/>
      <c r="F134" s="275" t="s">
        <v>335</v>
      </c>
      <c r="G134" s="256"/>
      <c r="H134" s="256" t="s">
        <v>368</v>
      </c>
      <c r="I134" s="256" t="s">
        <v>331</v>
      </c>
      <c r="J134" s="256">
        <v>50</v>
      </c>
      <c r="K134" s="297"/>
    </row>
    <row r="135" spans="2:11" ht="15" customHeight="1" x14ac:dyDescent="0.3">
      <c r="B135" s="295"/>
      <c r="C135" s="256" t="s">
        <v>119</v>
      </c>
      <c r="D135" s="256"/>
      <c r="E135" s="256"/>
      <c r="F135" s="275" t="s">
        <v>335</v>
      </c>
      <c r="G135" s="256"/>
      <c r="H135" s="256" t="s">
        <v>381</v>
      </c>
      <c r="I135" s="256" t="s">
        <v>331</v>
      </c>
      <c r="J135" s="256">
        <v>255</v>
      </c>
      <c r="K135" s="297"/>
    </row>
    <row r="136" spans="2:11" ht="15" customHeight="1" x14ac:dyDescent="0.3">
      <c r="B136" s="295"/>
      <c r="C136" s="256" t="s">
        <v>358</v>
      </c>
      <c r="D136" s="256"/>
      <c r="E136" s="256"/>
      <c r="F136" s="275" t="s">
        <v>329</v>
      </c>
      <c r="G136" s="256"/>
      <c r="H136" s="256" t="s">
        <v>382</v>
      </c>
      <c r="I136" s="256" t="s">
        <v>360</v>
      </c>
      <c r="J136" s="256"/>
      <c r="K136" s="297"/>
    </row>
    <row r="137" spans="2:11" ht="15" customHeight="1" x14ac:dyDescent="0.3">
      <c r="B137" s="295"/>
      <c r="C137" s="256" t="s">
        <v>361</v>
      </c>
      <c r="D137" s="256"/>
      <c r="E137" s="256"/>
      <c r="F137" s="275" t="s">
        <v>329</v>
      </c>
      <c r="G137" s="256"/>
      <c r="H137" s="256" t="s">
        <v>383</v>
      </c>
      <c r="I137" s="256" t="s">
        <v>363</v>
      </c>
      <c r="J137" s="256"/>
      <c r="K137" s="297"/>
    </row>
    <row r="138" spans="2:11" ht="15" customHeight="1" x14ac:dyDescent="0.3">
      <c r="B138" s="295"/>
      <c r="C138" s="256" t="s">
        <v>364</v>
      </c>
      <c r="D138" s="256"/>
      <c r="E138" s="256"/>
      <c r="F138" s="275" t="s">
        <v>329</v>
      </c>
      <c r="G138" s="256"/>
      <c r="H138" s="256" t="s">
        <v>364</v>
      </c>
      <c r="I138" s="256" t="s">
        <v>363</v>
      </c>
      <c r="J138" s="256"/>
      <c r="K138" s="297"/>
    </row>
    <row r="139" spans="2:11" ht="15" customHeight="1" x14ac:dyDescent="0.3">
      <c r="B139" s="295"/>
      <c r="C139" s="256" t="s">
        <v>42</v>
      </c>
      <c r="D139" s="256"/>
      <c r="E139" s="256"/>
      <c r="F139" s="275" t="s">
        <v>329</v>
      </c>
      <c r="G139" s="256"/>
      <c r="H139" s="256" t="s">
        <v>384</v>
      </c>
      <c r="I139" s="256" t="s">
        <v>363</v>
      </c>
      <c r="J139" s="256"/>
      <c r="K139" s="297"/>
    </row>
    <row r="140" spans="2:11" ht="15" customHeight="1" x14ac:dyDescent="0.3">
      <c r="B140" s="295"/>
      <c r="C140" s="256" t="s">
        <v>385</v>
      </c>
      <c r="D140" s="256"/>
      <c r="E140" s="256"/>
      <c r="F140" s="275" t="s">
        <v>329</v>
      </c>
      <c r="G140" s="256"/>
      <c r="H140" s="256" t="s">
        <v>386</v>
      </c>
      <c r="I140" s="256" t="s">
        <v>363</v>
      </c>
      <c r="J140" s="256"/>
      <c r="K140" s="297"/>
    </row>
    <row r="141" spans="2:11" ht="15" customHeight="1" x14ac:dyDescent="0.3">
      <c r="B141" s="298"/>
      <c r="C141" s="299"/>
      <c r="D141" s="299"/>
      <c r="E141" s="299"/>
      <c r="F141" s="299"/>
      <c r="G141" s="299"/>
      <c r="H141" s="299"/>
      <c r="I141" s="299"/>
      <c r="J141" s="299"/>
      <c r="K141" s="300"/>
    </row>
    <row r="142" spans="2:11" ht="18.75" customHeight="1" x14ac:dyDescent="0.3">
      <c r="B142" s="252"/>
      <c r="C142" s="252"/>
      <c r="D142" s="252"/>
      <c r="E142" s="252"/>
      <c r="F142" s="287"/>
      <c r="G142" s="252"/>
      <c r="H142" s="252"/>
      <c r="I142" s="252"/>
      <c r="J142" s="252"/>
      <c r="K142" s="252"/>
    </row>
    <row r="143" spans="2:11" ht="18.75" customHeight="1" x14ac:dyDescent="0.3">
      <c r="B143" s="262"/>
      <c r="C143" s="262"/>
      <c r="D143" s="262"/>
      <c r="E143" s="262"/>
      <c r="F143" s="262"/>
      <c r="G143" s="262"/>
      <c r="H143" s="262"/>
      <c r="I143" s="262"/>
      <c r="J143" s="262"/>
      <c r="K143" s="262"/>
    </row>
    <row r="144" spans="2:11" ht="7.5" customHeight="1" x14ac:dyDescent="0.3">
      <c r="B144" s="263"/>
      <c r="C144" s="264"/>
      <c r="D144" s="264"/>
      <c r="E144" s="264"/>
      <c r="F144" s="264"/>
      <c r="G144" s="264"/>
      <c r="H144" s="264"/>
      <c r="I144" s="264"/>
      <c r="J144" s="264"/>
      <c r="K144" s="265"/>
    </row>
    <row r="145" spans="2:11" ht="45" customHeight="1" x14ac:dyDescent="0.3">
      <c r="B145" s="266"/>
      <c r="C145" s="405" t="s">
        <v>387</v>
      </c>
      <c r="D145" s="405"/>
      <c r="E145" s="405"/>
      <c r="F145" s="405"/>
      <c r="G145" s="405"/>
      <c r="H145" s="405"/>
      <c r="I145" s="405"/>
      <c r="J145" s="405"/>
      <c r="K145" s="267"/>
    </row>
    <row r="146" spans="2:11" ht="17.25" customHeight="1" x14ac:dyDescent="0.3">
      <c r="B146" s="266"/>
      <c r="C146" s="268" t="s">
        <v>323</v>
      </c>
      <c r="D146" s="268"/>
      <c r="E146" s="268"/>
      <c r="F146" s="268" t="s">
        <v>324</v>
      </c>
      <c r="G146" s="269"/>
      <c r="H146" s="268" t="s">
        <v>114</v>
      </c>
      <c r="I146" s="268" t="s">
        <v>61</v>
      </c>
      <c r="J146" s="268" t="s">
        <v>325</v>
      </c>
      <c r="K146" s="267"/>
    </row>
    <row r="147" spans="2:11" ht="17.25" customHeight="1" x14ac:dyDescent="0.3">
      <c r="B147" s="266"/>
      <c r="C147" s="270" t="s">
        <v>326</v>
      </c>
      <c r="D147" s="270"/>
      <c r="E147" s="270"/>
      <c r="F147" s="271" t="s">
        <v>327</v>
      </c>
      <c r="G147" s="272"/>
      <c r="H147" s="270"/>
      <c r="I147" s="270"/>
      <c r="J147" s="270" t="s">
        <v>328</v>
      </c>
      <c r="K147" s="267"/>
    </row>
    <row r="148" spans="2:11" ht="5.25" customHeight="1" x14ac:dyDescent="0.3">
      <c r="B148" s="276"/>
      <c r="C148" s="273"/>
      <c r="D148" s="273"/>
      <c r="E148" s="273"/>
      <c r="F148" s="273"/>
      <c r="G148" s="274"/>
      <c r="H148" s="273"/>
      <c r="I148" s="273"/>
      <c r="J148" s="273"/>
      <c r="K148" s="297"/>
    </row>
    <row r="149" spans="2:11" ht="15" customHeight="1" x14ac:dyDescent="0.3">
      <c r="B149" s="276"/>
      <c r="C149" s="301" t="s">
        <v>332</v>
      </c>
      <c r="D149" s="256"/>
      <c r="E149" s="256"/>
      <c r="F149" s="302" t="s">
        <v>329</v>
      </c>
      <c r="G149" s="256"/>
      <c r="H149" s="301" t="s">
        <v>368</v>
      </c>
      <c r="I149" s="301" t="s">
        <v>331</v>
      </c>
      <c r="J149" s="301">
        <v>120</v>
      </c>
      <c r="K149" s="297"/>
    </row>
    <row r="150" spans="2:11" ht="15" customHeight="1" x14ac:dyDescent="0.3">
      <c r="B150" s="276"/>
      <c r="C150" s="301" t="s">
        <v>377</v>
      </c>
      <c r="D150" s="256"/>
      <c r="E150" s="256"/>
      <c r="F150" s="302" t="s">
        <v>329</v>
      </c>
      <c r="G150" s="256"/>
      <c r="H150" s="301" t="s">
        <v>388</v>
      </c>
      <c r="I150" s="301" t="s">
        <v>331</v>
      </c>
      <c r="J150" s="301" t="s">
        <v>379</v>
      </c>
      <c r="K150" s="297"/>
    </row>
    <row r="151" spans="2:11" ht="15" customHeight="1" x14ac:dyDescent="0.3">
      <c r="B151" s="276"/>
      <c r="C151" s="301" t="s">
        <v>278</v>
      </c>
      <c r="D151" s="256"/>
      <c r="E151" s="256"/>
      <c r="F151" s="302" t="s">
        <v>329</v>
      </c>
      <c r="G151" s="256"/>
      <c r="H151" s="301" t="s">
        <v>389</v>
      </c>
      <c r="I151" s="301" t="s">
        <v>331</v>
      </c>
      <c r="J151" s="301" t="s">
        <v>379</v>
      </c>
      <c r="K151" s="297"/>
    </row>
    <row r="152" spans="2:11" ht="15" customHeight="1" x14ac:dyDescent="0.3">
      <c r="B152" s="276"/>
      <c r="C152" s="301" t="s">
        <v>334</v>
      </c>
      <c r="D152" s="256"/>
      <c r="E152" s="256"/>
      <c r="F152" s="302" t="s">
        <v>335</v>
      </c>
      <c r="G152" s="256"/>
      <c r="H152" s="301" t="s">
        <v>368</v>
      </c>
      <c r="I152" s="301" t="s">
        <v>331</v>
      </c>
      <c r="J152" s="301">
        <v>50</v>
      </c>
      <c r="K152" s="297"/>
    </row>
    <row r="153" spans="2:11" ht="15" customHeight="1" x14ac:dyDescent="0.3">
      <c r="B153" s="276"/>
      <c r="C153" s="301" t="s">
        <v>337</v>
      </c>
      <c r="D153" s="256"/>
      <c r="E153" s="256"/>
      <c r="F153" s="302" t="s">
        <v>329</v>
      </c>
      <c r="G153" s="256"/>
      <c r="H153" s="301" t="s">
        <v>368</v>
      </c>
      <c r="I153" s="301" t="s">
        <v>339</v>
      </c>
      <c r="J153" s="301"/>
      <c r="K153" s="297"/>
    </row>
    <row r="154" spans="2:11" ht="15" customHeight="1" x14ac:dyDescent="0.3">
      <c r="B154" s="276"/>
      <c r="C154" s="301" t="s">
        <v>348</v>
      </c>
      <c r="D154" s="256"/>
      <c r="E154" s="256"/>
      <c r="F154" s="302" t="s">
        <v>335</v>
      </c>
      <c r="G154" s="256"/>
      <c r="H154" s="301" t="s">
        <v>368</v>
      </c>
      <c r="I154" s="301" t="s">
        <v>331</v>
      </c>
      <c r="J154" s="301">
        <v>50</v>
      </c>
      <c r="K154" s="297"/>
    </row>
    <row r="155" spans="2:11" ht="15" customHeight="1" x14ac:dyDescent="0.3">
      <c r="B155" s="276"/>
      <c r="C155" s="301" t="s">
        <v>356</v>
      </c>
      <c r="D155" s="256"/>
      <c r="E155" s="256"/>
      <c r="F155" s="302" t="s">
        <v>335</v>
      </c>
      <c r="G155" s="256"/>
      <c r="H155" s="301" t="s">
        <v>368</v>
      </c>
      <c r="I155" s="301" t="s">
        <v>331</v>
      </c>
      <c r="J155" s="301">
        <v>50</v>
      </c>
      <c r="K155" s="297"/>
    </row>
    <row r="156" spans="2:11" ht="15" customHeight="1" x14ac:dyDescent="0.3">
      <c r="B156" s="276"/>
      <c r="C156" s="301" t="s">
        <v>354</v>
      </c>
      <c r="D156" s="256"/>
      <c r="E156" s="256"/>
      <c r="F156" s="302" t="s">
        <v>335</v>
      </c>
      <c r="G156" s="256"/>
      <c r="H156" s="301" t="s">
        <v>368</v>
      </c>
      <c r="I156" s="301" t="s">
        <v>331</v>
      </c>
      <c r="J156" s="301">
        <v>50</v>
      </c>
      <c r="K156" s="297"/>
    </row>
    <row r="157" spans="2:11" ht="15" customHeight="1" x14ac:dyDescent="0.3">
      <c r="B157" s="276"/>
      <c r="C157" s="301" t="s">
        <v>106</v>
      </c>
      <c r="D157" s="256"/>
      <c r="E157" s="256"/>
      <c r="F157" s="302" t="s">
        <v>329</v>
      </c>
      <c r="G157" s="256"/>
      <c r="H157" s="301" t="s">
        <v>390</v>
      </c>
      <c r="I157" s="301" t="s">
        <v>331</v>
      </c>
      <c r="J157" s="301" t="s">
        <v>391</v>
      </c>
      <c r="K157" s="297"/>
    </row>
    <row r="158" spans="2:11" ht="15" customHeight="1" x14ac:dyDescent="0.3">
      <c r="B158" s="276"/>
      <c r="C158" s="301" t="s">
        <v>392</v>
      </c>
      <c r="D158" s="256"/>
      <c r="E158" s="256"/>
      <c r="F158" s="302" t="s">
        <v>329</v>
      </c>
      <c r="G158" s="256"/>
      <c r="H158" s="301" t="s">
        <v>393</v>
      </c>
      <c r="I158" s="301" t="s">
        <v>363</v>
      </c>
      <c r="J158" s="301"/>
      <c r="K158" s="297"/>
    </row>
    <row r="159" spans="2:11" ht="15" customHeight="1" x14ac:dyDescent="0.3">
      <c r="B159" s="303"/>
      <c r="C159" s="285"/>
      <c r="D159" s="285"/>
      <c r="E159" s="285"/>
      <c r="F159" s="285"/>
      <c r="G159" s="285"/>
      <c r="H159" s="285"/>
      <c r="I159" s="285"/>
      <c r="J159" s="285"/>
      <c r="K159" s="304"/>
    </row>
    <row r="160" spans="2:11" ht="18.75" customHeight="1" x14ac:dyDescent="0.3">
      <c r="B160" s="252"/>
      <c r="C160" s="256"/>
      <c r="D160" s="256"/>
      <c r="E160" s="256"/>
      <c r="F160" s="275"/>
      <c r="G160" s="256"/>
      <c r="H160" s="256"/>
      <c r="I160" s="256"/>
      <c r="J160" s="256"/>
      <c r="K160" s="252"/>
    </row>
    <row r="161" spans="2:11" ht="18.75" customHeight="1" x14ac:dyDescent="0.3">
      <c r="B161" s="262"/>
      <c r="C161" s="262"/>
      <c r="D161" s="262"/>
      <c r="E161" s="262"/>
      <c r="F161" s="262"/>
      <c r="G161" s="262"/>
      <c r="H161" s="262"/>
      <c r="I161" s="262"/>
      <c r="J161" s="262"/>
      <c r="K161" s="262"/>
    </row>
    <row r="162" spans="2:11" ht="7.5" customHeight="1" x14ac:dyDescent="0.3">
      <c r="B162" s="244"/>
      <c r="C162" s="245"/>
      <c r="D162" s="245"/>
      <c r="E162" s="245"/>
      <c r="F162" s="245"/>
      <c r="G162" s="245"/>
      <c r="H162" s="245"/>
      <c r="I162" s="245"/>
      <c r="J162" s="245"/>
      <c r="K162" s="246"/>
    </row>
    <row r="163" spans="2:11" ht="45" customHeight="1" x14ac:dyDescent="0.3">
      <c r="B163" s="247"/>
      <c r="C163" s="400" t="s">
        <v>394</v>
      </c>
      <c r="D163" s="400"/>
      <c r="E163" s="400"/>
      <c r="F163" s="400"/>
      <c r="G163" s="400"/>
      <c r="H163" s="400"/>
      <c r="I163" s="400"/>
      <c r="J163" s="400"/>
      <c r="K163" s="248"/>
    </row>
    <row r="164" spans="2:11" ht="17.25" customHeight="1" x14ac:dyDescent="0.3">
      <c r="B164" s="247"/>
      <c r="C164" s="268" t="s">
        <v>323</v>
      </c>
      <c r="D164" s="268"/>
      <c r="E164" s="268"/>
      <c r="F164" s="268" t="s">
        <v>324</v>
      </c>
      <c r="G164" s="305"/>
      <c r="H164" s="306" t="s">
        <v>114</v>
      </c>
      <c r="I164" s="306" t="s">
        <v>61</v>
      </c>
      <c r="J164" s="268" t="s">
        <v>325</v>
      </c>
      <c r="K164" s="248"/>
    </row>
    <row r="165" spans="2:11" ht="17.25" customHeight="1" x14ac:dyDescent="0.3">
      <c r="B165" s="249"/>
      <c r="C165" s="270" t="s">
        <v>326</v>
      </c>
      <c r="D165" s="270"/>
      <c r="E165" s="270"/>
      <c r="F165" s="271" t="s">
        <v>327</v>
      </c>
      <c r="G165" s="307"/>
      <c r="H165" s="308"/>
      <c r="I165" s="308"/>
      <c r="J165" s="270" t="s">
        <v>328</v>
      </c>
      <c r="K165" s="250"/>
    </row>
    <row r="166" spans="2:11" ht="5.25" customHeight="1" x14ac:dyDescent="0.3">
      <c r="B166" s="276"/>
      <c r="C166" s="273"/>
      <c r="D166" s="273"/>
      <c r="E166" s="273"/>
      <c r="F166" s="273"/>
      <c r="G166" s="274"/>
      <c r="H166" s="273"/>
      <c r="I166" s="273"/>
      <c r="J166" s="273"/>
      <c r="K166" s="297"/>
    </row>
    <row r="167" spans="2:11" ht="15" customHeight="1" x14ac:dyDescent="0.3">
      <c r="B167" s="276"/>
      <c r="C167" s="256" t="s">
        <v>332</v>
      </c>
      <c r="D167" s="256"/>
      <c r="E167" s="256"/>
      <c r="F167" s="275" t="s">
        <v>329</v>
      </c>
      <c r="G167" s="256"/>
      <c r="H167" s="256" t="s">
        <v>368</v>
      </c>
      <c r="I167" s="256" t="s">
        <v>331</v>
      </c>
      <c r="J167" s="256">
        <v>120</v>
      </c>
      <c r="K167" s="297"/>
    </row>
    <row r="168" spans="2:11" ht="15" customHeight="1" x14ac:dyDescent="0.3">
      <c r="B168" s="276"/>
      <c r="C168" s="256" t="s">
        <v>377</v>
      </c>
      <c r="D168" s="256"/>
      <c r="E168" s="256"/>
      <c r="F168" s="275" t="s">
        <v>329</v>
      </c>
      <c r="G168" s="256"/>
      <c r="H168" s="256" t="s">
        <v>378</v>
      </c>
      <c r="I168" s="256" t="s">
        <v>331</v>
      </c>
      <c r="J168" s="256" t="s">
        <v>379</v>
      </c>
      <c r="K168" s="297"/>
    </row>
    <row r="169" spans="2:11" ht="15" customHeight="1" x14ac:dyDescent="0.3">
      <c r="B169" s="276"/>
      <c r="C169" s="256" t="s">
        <v>278</v>
      </c>
      <c r="D169" s="256"/>
      <c r="E169" s="256"/>
      <c r="F169" s="275" t="s">
        <v>329</v>
      </c>
      <c r="G169" s="256"/>
      <c r="H169" s="256" t="s">
        <v>395</v>
      </c>
      <c r="I169" s="256" t="s">
        <v>331</v>
      </c>
      <c r="J169" s="256" t="s">
        <v>379</v>
      </c>
      <c r="K169" s="297"/>
    </row>
    <row r="170" spans="2:11" ht="15" customHeight="1" x14ac:dyDescent="0.3">
      <c r="B170" s="276"/>
      <c r="C170" s="256" t="s">
        <v>334</v>
      </c>
      <c r="D170" s="256"/>
      <c r="E170" s="256"/>
      <c r="F170" s="275" t="s">
        <v>335</v>
      </c>
      <c r="G170" s="256"/>
      <c r="H170" s="256" t="s">
        <v>395</v>
      </c>
      <c r="I170" s="256" t="s">
        <v>331</v>
      </c>
      <c r="J170" s="256">
        <v>50</v>
      </c>
      <c r="K170" s="297"/>
    </row>
    <row r="171" spans="2:11" ht="15" customHeight="1" x14ac:dyDescent="0.3">
      <c r="B171" s="276"/>
      <c r="C171" s="256" t="s">
        <v>337</v>
      </c>
      <c r="D171" s="256"/>
      <c r="E171" s="256"/>
      <c r="F171" s="275" t="s">
        <v>329</v>
      </c>
      <c r="G171" s="256"/>
      <c r="H171" s="256" t="s">
        <v>395</v>
      </c>
      <c r="I171" s="256" t="s">
        <v>339</v>
      </c>
      <c r="J171" s="256"/>
      <c r="K171" s="297"/>
    </row>
    <row r="172" spans="2:11" ht="15" customHeight="1" x14ac:dyDescent="0.3">
      <c r="B172" s="276"/>
      <c r="C172" s="256" t="s">
        <v>348</v>
      </c>
      <c r="D172" s="256"/>
      <c r="E172" s="256"/>
      <c r="F172" s="275" t="s">
        <v>335</v>
      </c>
      <c r="G172" s="256"/>
      <c r="H172" s="256" t="s">
        <v>395</v>
      </c>
      <c r="I172" s="256" t="s">
        <v>331</v>
      </c>
      <c r="J172" s="256">
        <v>50</v>
      </c>
      <c r="K172" s="297"/>
    </row>
    <row r="173" spans="2:11" ht="15" customHeight="1" x14ac:dyDescent="0.3">
      <c r="B173" s="276"/>
      <c r="C173" s="256" t="s">
        <v>356</v>
      </c>
      <c r="D173" s="256"/>
      <c r="E173" s="256"/>
      <c r="F173" s="275" t="s">
        <v>335</v>
      </c>
      <c r="G173" s="256"/>
      <c r="H173" s="256" t="s">
        <v>395</v>
      </c>
      <c r="I173" s="256" t="s">
        <v>331</v>
      </c>
      <c r="J173" s="256">
        <v>50</v>
      </c>
      <c r="K173" s="297"/>
    </row>
    <row r="174" spans="2:11" ht="15" customHeight="1" x14ac:dyDescent="0.3">
      <c r="B174" s="276"/>
      <c r="C174" s="256" t="s">
        <v>354</v>
      </c>
      <c r="D174" s="256"/>
      <c r="E174" s="256"/>
      <c r="F174" s="275" t="s">
        <v>335</v>
      </c>
      <c r="G174" s="256"/>
      <c r="H174" s="256" t="s">
        <v>395</v>
      </c>
      <c r="I174" s="256" t="s">
        <v>331</v>
      </c>
      <c r="J174" s="256">
        <v>50</v>
      </c>
      <c r="K174" s="297"/>
    </row>
    <row r="175" spans="2:11" ht="15" customHeight="1" x14ac:dyDescent="0.3">
      <c r="B175" s="276"/>
      <c r="C175" s="256" t="s">
        <v>113</v>
      </c>
      <c r="D175" s="256"/>
      <c r="E175" s="256"/>
      <c r="F175" s="275" t="s">
        <v>329</v>
      </c>
      <c r="G175" s="256"/>
      <c r="H175" s="256" t="s">
        <v>396</v>
      </c>
      <c r="I175" s="256" t="s">
        <v>397</v>
      </c>
      <c r="J175" s="256"/>
      <c r="K175" s="297"/>
    </row>
    <row r="176" spans="2:11" ht="15" customHeight="1" x14ac:dyDescent="0.3">
      <c r="B176" s="276"/>
      <c r="C176" s="256" t="s">
        <v>61</v>
      </c>
      <c r="D176" s="256"/>
      <c r="E176" s="256"/>
      <c r="F176" s="275" t="s">
        <v>329</v>
      </c>
      <c r="G176" s="256"/>
      <c r="H176" s="256" t="s">
        <v>398</v>
      </c>
      <c r="I176" s="256" t="s">
        <v>399</v>
      </c>
      <c r="J176" s="256">
        <v>1</v>
      </c>
      <c r="K176" s="297"/>
    </row>
    <row r="177" spans="2:11" ht="15" customHeight="1" x14ac:dyDescent="0.3">
      <c r="B177" s="276"/>
      <c r="C177" s="256" t="s">
        <v>57</v>
      </c>
      <c r="D177" s="256"/>
      <c r="E177" s="256"/>
      <c r="F177" s="275" t="s">
        <v>329</v>
      </c>
      <c r="G177" s="256"/>
      <c r="H177" s="256" t="s">
        <v>400</v>
      </c>
      <c r="I177" s="256" t="s">
        <v>331</v>
      </c>
      <c r="J177" s="256">
        <v>20</v>
      </c>
      <c r="K177" s="297"/>
    </row>
    <row r="178" spans="2:11" ht="15" customHeight="1" x14ac:dyDescent="0.3">
      <c r="B178" s="276"/>
      <c r="C178" s="256" t="s">
        <v>114</v>
      </c>
      <c r="D178" s="256"/>
      <c r="E178" s="256"/>
      <c r="F178" s="275" t="s">
        <v>329</v>
      </c>
      <c r="G178" s="256"/>
      <c r="H178" s="256" t="s">
        <v>401</v>
      </c>
      <c r="I178" s="256" t="s">
        <v>331</v>
      </c>
      <c r="J178" s="256">
        <v>255</v>
      </c>
      <c r="K178" s="297"/>
    </row>
    <row r="179" spans="2:11" ht="15" customHeight="1" x14ac:dyDescent="0.3">
      <c r="B179" s="276"/>
      <c r="C179" s="256" t="s">
        <v>115</v>
      </c>
      <c r="D179" s="256"/>
      <c r="E179" s="256"/>
      <c r="F179" s="275" t="s">
        <v>329</v>
      </c>
      <c r="G179" s="256"/>
      <c r="H179" s="256" t="s">
        <v>294</v>
      </c>
      <c r="I179" s="256" t="s">
        <v>331</v>
      </c>
      <c r="J179" s="256">
        <v>10</v>
      </c>
      <c r="K179" s="297"/>
    </row>
    <row r="180" spans="2:11" ht="15" customHeight="1" x14ac:dyDescent="0.3">
      <c r="B180" s="276"/>
      <c r="C180" s="256" t="s">
        <v>116</v>
      </c>
      <c r="D180" s="256"/>
      <c r="E180" s="256"/>
      <c r="F180" s="275" t="s">
        <v>329</v>
      </c>
      <c r="G180" s="256"/>
      <c r="H180" s="256" t="s">
        <v>402</v>
      </c>
      <c r="I180" s="256" t="s">
        <v>363</v>
      </c>
      <c r="J180" s="256"/>
      <c r="K180" s="297"/>
    </row>
    <row r="181" spans="2:11" ht="15" customHeight="1" x14ac:dyDescent="0.3">
      <c r="B181" s="276"/>
      <c r="C181" s="256" t="s">
        <v>403</v>
      </c>
      <c r="D181" s="256"/>
      <c r="E181" s="256"/>
      <c r="F181" s="275" t="s">
        <v>329</v>
      </c>
      <c r="G181" s="256"/>
      <c r="H181" s="256" t="s">
        <v>404</v>
      </c>
      <c r="I181" s="256" t="s">
        <v>363</v>
      </c>
      <c r="J181" s="256"/>
      <c r="K181" s="297"/>
    </row>
    <row r="182" spans="2:11" ht="15" customHeight="1" x14ac:dyDescent="0.3">
      <c r="B182" s="276"/>
      <c r="C182" s="256" t="s">
        <v>392</v>
      </c>
      <c r="D182" s="256"/>
      <c r="E182" s="256"/>
      <c r="F182" s="275" t="s">
        <v>329</v>
      </c>
      <c r="G182" s="256"/>
      <c r="H182" s="256" t="s">
        <v>405</v>
      </c>
      <c r="I182" s="256" t="s">
        <v>363</v>
      </c>
      <c r="J182" s="256"/>
      <c r="K182" s="297"/>
    </row>
    <row r="183" spans="2:11" ht="15" customHeight="1" x14ac:dyDescent="0.3">
      <c r="B183" s="276"/>
      <c r="C183" s="256" t="s">
        <v>118</v>
      </c>
      <c r="D183" s="256"/>
      <c r="E183" s="256"/>
      <c r="F183" s="275" t="s">
        <v>335</v>
      </c>
      <c r="G183" s="256"/>
      <c r="H183" s="256" t="s">
        <v>406</v>
      </c>
      <c r="I183" s="256" t="s">
        <v>331</v>
      </c>
      <c r="J183" s="256">
        <v>50</v>
      </c>
      <c r="K183" s="297"/>
    </row>
    <row r="184" spans="2:11" ht="15" customHeight="1" x14ac:dyDescent="0.3">
      <c r="B184" s="276"/>
      <c r="C184" s="256" t="s">
        <v>407</v>
      </c>
      <c r="D184" s="256"/>
      <c r="E184" s="256"/>
      <c r="F184" s="275" t="s">
        <v>335</v>
      </c>
      <c r="G184" s="256"/>
      <c r="H184" s="256" t="s">
        <v>408</v>
      </c>
      <c r="I184" s="256" t="s">
        <v>409</v>
      </c>
      <c r="J184" s="256"/>
      <c r="K184" s="297"/>
    </row>
    <row r="185" spans="2:11" ht="15" customHeight="1" x14ac:dyDescent="0.3">
      <c r="B185" s="276"/>
      <c r="C185" s="256" t="s">
        <v>410</v>
      </c>
      <c r="D185" s="256"/>
      <c r="E185" s="256"/>
      <c r="F185" s="275" t="s">
        <v>335</v>
      </c>
      <c r="G185" s="256"/>
      <c r="H185" s="256" t="s">
        <v>411</v>
      </c>
      <c r="I185" s="256" t="s">
        <v>409</v>
      </c>
      <c r="J185" s="256"/>
      <c r="K185" s="297"/>
    </row>
    <row r="186" spans="2:11" ht="15" customHeight="1" x14ac:dyDescent="0.3">
      <c r="B186" s="276"/>
      <c r="C186" s="256" t="s">
        <v>412</v>
      </c>
      <c r="D186" s="256"/>
      <c r="E186" s="256"/>
      <c r="F186" s="275" t="s">
        <v>335</v>
      </c>
      <c r="G186" s="256"/>
      <c r="H186" s="256" t="s">
        <v>413</v>
      </c>
      <c r="I186" s="256" t="s">
        <v>409</v>
      </c>
      <c r="J186" s="256"/>
      <c r="K186" s="297"/>
    </row>
    <row r="187" spans="2:11" ht="15" customHeight="1" x14ac:dyDescent="0.3">
      <c r="B187" s="276"/>
      <c r="C187" s="309" t="s">
        <v>414</v>
      </c>
      <c r="D187" s="256"/>
      <c r="E187" s="256"/>
      <c r="F187" s="275" t="s">
        <v>335</v>
      </c>
      <c r="G187" s="256"/>
      <c r="H187" s="256" t="s">
        <v>415</v>
      </c>
      <c r="I187" s="256" t="s">
        <v>416</v>
      </c>
      <c r="J187" s="310" t="s">
        <v>417</v>
      </c>
      <c r="K187" s="297"/>
    </row>
    <row r="188" spans="2:11" ht="15" customHeight="1" x14ac:dyDescent="0.3">
      <c r="B188" s="276"/>
      <c r="C188" s="261" t="s">
        <v>46</v>
      </c>
      <c r="D188" s="256"/>
      <c r="E188" s="256"/>
      <c r="F188" s="275" t="s">
        <v>329</v>
      </c>
      <c r="G188" s="256"/>
      <c r="H188" s="252" t="s">
        <v>418</v>
      </c>
      <c r="I188" s="256" t="s">
        <v>419</v>
      </c>
      <c r="J188" s="256"/>
      <c r="K188" s="297"/>
    </row>
    <row r="189" spans="2:11" ht="15" customHeight="1" x14ac:dyDescent="0.3">
      <c r="B189" s="276"/>
      <c r="C189" s="261" t="s">
        <v>420</v>
      </c>
      <c r="D189" s="256"/>
      <c r="E189" s="256"/>
      <c r="F189" s="275" t="s">
        <v>329</v>
      </c>
      <c r="G189" s="256"/>
      <c r="H189" s="256" t="s">
        <v>421</v>
      </c>
      <c r="I189" s="256" t="s">
        <v>363</v>
      </c>
      <c r="J189" s="256"/>
      <c r="K189" s="297"/>
    </row>
    <row r="190" spans="2:11" ht="15" customHeight="1" x14ac:dyDescent="0.3">
      <c r="B190" s="276"/>
      <c r="C190" s="261" t="s">
        <v>422</v>
      </c>
      <c r="D190" s="256"/>
      <c r="E190" s="256"/>
      <c r="F190" s="275" t="s">
        <v>329</v>
      </c>
      <c r="G190" s="256"/>
      <c r="H190" s="256" t="s">
        <v>423</v>
      </c>
      <c r="I190" s="256" t="s">
        <v>363</v>
      </c>
      <c r="J190" s="256"/>
      <c r="K190" s="297"/>
    </row>
    <row r="191" spans="2:11" ht="15" customHeight="1" x14ac:dyDescent="0.3">
      <c r="B191" s="276"/>
      <c r="C191" s="261" t="s">
        <v>424</v>
      </c>
      <c r="D191" s="256"/>
      <c r="E191" s="256"/>
      <c r="F191" s="275" t="s">
        <v>335</v>
      </c>
      <c r="G191" s="256"/>
      <c r="H191" s="256" t="s">
        <v>425</v>
      </c>
      <c r="I191" s="256" t="s">
        <v>363</v>
      </c>
      <c r="J191" s="256"/>
      <c r="K191" s="297"/>
    </row>
    <row r="192" spans="2:11" ht="15" customHeight="1" x14ac:dyDescent="0.3">
      <c r="B192" s="303"/>
      <c r="C192" s="311"/>
      <c r="D192" s="285"/>
      <c r="E192" s="285"/>
      <c r="F192" s="285"/>
      <c r="G192" s="285"/>
      <c r="H192" s="285"/>
      <c r="I192" s="285"/>
      <c r="J192" s="285"/>
      <c r="K192" s="304"/>
    </row>
    <row r="193" spans="2:11" ht="18.75" customHeight="1" x14ac:dyDescent="0.3">
      <c r="B193" s="252"/>
      <c r="C193" s="256"/>
      <c r="D193" s="256"/>
      <c r="E193" s="256"/>
      <c r="F193" s="275"/>
      <c r="G193" s="256"/>
      <c r="H193" s="256"/>
      <c r="I193" s="256"/>
      <c r="J193" s="256"/>
      <c r="K193" s="252"/>
    </row>
    <row r="194" spans="2:11" ht="18.75" customHeight="1" x14ac:dyDescent="0.3">
      <c r="B194" s="252"/>
      <c r="C194" s="256"/>
      <c r="D194" s="256"/>
      <c r="E194" s="256"/>
      <c r="F194" s="275"/>
      <c r="G194" s="256"/>
      <c r="H194" s="256"/>
      <c r="I194" s="256"/>
      <c r="J194" s="256"/>
      <c r="K194" s="252"/>
    </row>
    <row r="195" spans="2:11" ht="18.75" customHeight="1" x14ac:dyDescent="0.3">
      <c r="B195" s="262"/>
      <c r="C195" s="262"/>
      <c r="D195" s="262"/>
      <c r="E195" s="262"/>
      <c r="F195" s="262"/>
      <c r="G195" s="262"/>
      <c r="H195" s="262"/>
      <c r="I195" s="262"/>
      <c r="J195" s="262"/>
      <c r="K195" s="262"/>
    </row>
    <row r="196" spans="2:11" x14ac:dyDescent="0.3">
      <c r="B196" s="244"/>
      <c r="C196" s="245"/>
      <c r="D196" s="245"/>
      <c r="E196" s="245"/>
      <c r="F196" s="245"/>
      <c r="G196" s="245"/>
      <c r="H196" s="245"/>
      <c r="I196" s="245"/>
      <c r="J196" s="245"/>
      <c r="K196" s="246"/>
    </row>
    <row r="197" spans="2:11" ht="21" x14ac:dyDescent="0.3">
      <c r="B197" s="247"/>
      <c r="C197" s="400" t="s">
        <v>426</v>
      </c>
      <c r="D197" s="400"/>
      <c r="E197" s="400"/>
      <c r="F197" s="400"/>
      <c r="G197" s="400"/>
      <c r="H197" s="400"/>
      <c r="I197" s="400"/>
      <c r="J197" s="400"/>
      <c r="K197" s="248"/>
    </row>
    <row r="198" spans="2:11" ht="25.5" customHeight="1" x14ac:dyDescent="0.3">
      <c r="B198" s="247"/>
      <c r="C198" s="312" t="s">
        <v>427</v>
      </c>
      <c r="D198" s="312"/>
      <c r="E198" s="312"/>
      <c r="F198" s="312" t="s">
        <v>428</v>
      </c>
      <c r="G198" s="313"/>
      <c r="H198" s="406" t="s">
        <v>429</v>
      </c>
      <c r="I198" s="406"/>
      <c r="J198" s="406"/>
      <c r="K198" s="248"/>
    </row>
    <row r="199" spans="2:11" ht="5.25" customHeight="1" x14ac:dyDescent="0.3">
      <c r="B199" s="276"/>
      <c r="C199" s="273"/>
      <c r="D199" s="273"/>
      <c r="E199" s="273"/>
      <c r="F199" s="273"/>
      <c r="G199" s="256"/>
      <c r="H199" s="273"/>
      <c r="I199" s="273"/>
      <c r="J199" s="273"/>
      <c r="K199" s="297"/>
    </row>
    <row r="200" spans="2:11" ht="15" customHeight="1" x14ac:dyDescent="0.3">
      <c r="B200" s="276"/>
      <c r="C200" s="256" t="s">
        <v>419</v>
      </c>
      <c r="D200" s="256"/>
      <c r="E200" s="256"/>
      <c r="F200" s="275" t="s">
        <v>47</v>
      </c>
      <c r="G200" s="256"/>
      <c r="H200" s="403" t="s">
        <v>430</v>
      </c>
      <c r="I200" s="403"/>
      <c r="J200" s="403"/>
      <c r="K200" s="297"/>
    </row>
    <row r="201" spans="2:11" ht="15" customHeight="1" x14ac:dyDescent="0.3">
      <c r="B201" s="276"/>
      <c r="C201" s="282"/>
      <c r="D201" s="256"/>
      <c r="E201" s="256"/>
      <c r="F201" s="275" t="s">
        <v>48</v>
      </c>
      <c r="G201" s="256"/>
      <c r="H201" s="403" t="s">
        <v>431</v>
      </c>
      <c r="I201" s="403"/>
      <c r="J201" s="403"/>
      <c r="K201" s="297"/>
    </row>
    <row r="202" spans="2:11" ht="15" customHeight="1" x14ac:dyDescent="0.3">
      <c r="B202" s="276"/>
      <c r="C202" s="282"/>
      <c r="D202" s="256"/>
      <c r="E202" s="256"/>
      <c r="F202" s="275" t="s">
        <v>51</v>
      </c>
      <c r="G202" s="256"/>
      <c r="H202" s="403" t="s">
        <v>432</v>
      </c>
      <c r="I202" s="403"/>
      <c r="J202" s="403"/>
      <c r="K202" s="297"/>
    </row>
    <row r="203" spans="2:11" ht="15" customHeight="1" x14ac:dyDescent="0.3">
      <c r="B203" s="276"/>
      <c r="C203" s="256"/>
      <c r="D203" s="256"/>
      <c r="E203" s="256"/>
      <c r="F203" s="275" t="s">
        <v>49</v>
      </c>
      <c r="G203" s="256"/>
      <c r="H203" s="403" t="s">
        <v>433</v>
      </c>
      <c r="I203" s="403"/>
      <c r="J203" s="403"/>
      <c r="K203" s="297"/>
    </row>
    <row r="204" spans="2:11" ht="15" customHeight="1" x14ac:dyDescent="0.3">
      <c r="B204" s="276"/>
      <c r="C204" s="256"/>
      <c r="D204" s="256"/>
      <c r="E204" s="256"/>
      <c r="F204" s="275" t="s">
        <v>50</v>
      </c>
      <c r="G204" s="256"/>
      <c r="H204" s="403" t="s">
        <v>434</v>
      </c>
      <c r="I204" s="403"/>
      <c r="J204" s="403"/>
      <c r="K204" s="297"/>
    </row>
    <row r="205" spans="2:11" ht="15" customHeight="1" x14ac:dyDescent="0.3">
      <c r="B205" s="276"/>
      <c r="C205" s="256"/>
      <c r="D205" s="256"/>
      <c r="E205" s="256"/>
      <c r="F205" s="275"/>
      <c r="G205" s="256"/>
      <c r="H205" s="256"/>
      <c r="I205" s="256"/>
      <c r="J205" s="256"/>
      <c r="K205" s="297"/>
    </row>
    <row r="206" spans="2:11" ht="15" customHeight="1" x14ac:dyDescent="0.3">
      <c r="B206" s="276"/>
      <c r="C206" s="256" t="s">
        <v>375</v>
      </c>
      <c r="D206" s="256"/>
      <c r="E206" s="256"/>
      <c r="F206" s="275" t="s">
        <v>83</v>
      </c>
      <c r="G206" s="256"/>
      <c r="H206" s="403" t="s">
        <v>435</v>
      </c>
      <c r="I206" s="403"/>
      <c r="J206" s="403"/>
      <c r="K206" s="297"/>
    </row>
    <row r="207" spans="2:11" ht="15" customHeight="1" x14ac:dyDescent="0.3">
      <c r="B207" s="276"/>
      <c r="C207" s="282"/>
      <c r="D207" s="256"/>
      <c r="E207" s="256"/>
      <c r="F207" s="275" t="s">
        <v>274</v>
      </c>
      <c r="G207" s="256"/>
      <c r="H207" s="403" t="s">
        <v>275</v>
      </c>
      <c r="I207" s="403"/>
      <c r="J207" s="403"/>
      <c r="K207" s="297"/>
    </row>
    <row r="208" spans="2:11" ht="15" customHeight="1" x14ac:dyDescent="0.3">
      <c r="B208" s="276"/>
      <c r="C208" s="256"/>
      <c r="D208" s="256"/>
      <c r="E208" s="256"/>
      <c r="F208" s="275" t="s">
        <v>272</v>
      </c>
      <c r="G208" s="256"/>
      <c r="H208" s="403" t="s">
        <v>436</v>
      </c>
      <c r="I208" s="403"/>
      <c r="J208" s="403"/>
      <c r="K208" s="297"/>
    </row>
    <row r="209" spans="2:11" ht="15" customHeight="1" x14ac:dyDescent="0.3">
      <c r="B209" s="314"/>
      <c r="C209" s="282"/>
      <c r="D209" s="282"/>
      <c r="E209" s="282"/>
      <c r="F209" s="275" t="s">
        <v>87</v>
      </c>
      <c r="G209" s="261"/>
      <c r="H209" s="407" t="s">
        <v>88</v>
      </c>
      <c r="I209" s="407"/>
      <c r="J209" s="407"/>
      <c r="K209" s="315"/>
    </row>
    <row r="210" spans="2:11" ht="15" customHeight="1" x14ac:dyDescent="0.3">
      <c r="B210" s="314"/>
      <c r="C210" s="282"/>
      <c r="D210" s="282"/>
      <c r="E210" s="282"/>
      <c r="F210" s="275" t="s">
        <v>276</v>
      </c>
      <c r="G210" s="261"/>
      <c r="H210" s="407" t="s">
        <v>234</v>
      </c>
      <c r="I210" s="407"/>
      <c r="J210" s="407"/>
      <c r="K210" s="315"/>
    </row>
    <row r="211" spans="2:11" ht="15" customHeight="1" x14ac:dyDescent="0.3">
      <c r="B211" s="314"/>
      <c r="C211" s="282"/>
      <c r="D211" s="282"/>
      <c r="E211" s="282"/>
      <c r="F211" s="316"/>
      <c r="G211" s="261"/>
      <c r="H211" s="317"/>
      <c r="I211" s="317"/>
      <c r="J211" s="317"/>
      <c r="K211" s="315"/>
    </row>
    <row r="212" spans="2:11" ht="15" customHeight="1" x14ac:dyDescent="0.3">
      <c r="B212" s="314"/>
      <c r="C212" s="256" t="s">
        <v>399</v>
      </c>
      <c r="D212" s="282"/>
      <c r="E212" s="282"/>
      <c r="F212" s="275">
        <v>1</v>
      </c>
      <c r="G212" s="261"/>
      <c r="H212" s="407" t="s">
        <v>437</v>
      </c>
      <c r="I212" s="407"/>
      <c r="J212" s="407"/>
      <c r="K212" s="315"/>
    </row>
    <row r="213" spans="2:11" ht="15" customHeight="1" x14ac:dyDescent="0.3">
      <c r="B213" s="314"/>
      <c r="C213" s="282"/>
      <c r="D213" s="282"/>
      <c r="E213" s="282"/>
      <c r="F213" s="275">
        <v>2</v>
      </c>
      <c r="G213" s="261"/>
      <c r="H213" s="407" t="s">
        <v>438</v>
      </c>
      <c r="I213" s="407"/>
      <c r="J213" s="407"/>
      <c r="K213" s="315"/>
    </row>
    <row r="214" spans="2:11" ht="15" customHeight="1" x14ac:dyDescent="0.3">
      <c r="B214" s="314"/>
      <c r="C214" s="282"/>
      <c r="D214" s="282"/>
      <c r="E214" s="282"/>
      <c r="F214" s="275">
        <v>3</v>
      </c>
      <c r="G214" s="261"/>
      <c r="H214" s="407" t="s">
        <v>439</v>
      </c>
      <c r="I214" s="407"/>
      <c r="J214" s="407"/>
      <c r="K214" s="315"/>
    </row>
    <row r="215" spans="2:11" ht="15" customHeight="1" x14ac:dyDescent="0.3">
      <c r="B215" s="314"/>
      <c r="C215" s="282"/>
      <c r="D215" s="282"/>
      <c r="E215" s="282"/>
      <c r="F215" s="275">
        <v>4</v>
      </c>
      <c r="G215" s="261"/>
      <c r="H215" s="407" t="s">
        <v>440</v>
      </c>
      <c r="I215" s="407"/>
      <c r="J215" s="407"/>
      <c r="K215" s="315"/>
    </row>
    <row r="216" spans="2:11" ht="12.75" customHeight="1" x14ac:dyDescent="0.3">
      <c r="B216" s="318"/>
      <c r="C216" s="319"/>
      <c r="D216" s="319"/>
      <c r="E216" s="319"/>
      <c r="F216" s="319"/>
      <c r="G216" s="319"/>
      <c r="H216" s="319"/>
      <c r="I216" s="319"/>
      <c r="J216" s="319"/>
      <c r="K216" s="320"/>
    </row>
  </sheetData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Odstranění nánosů</vt:lpstr>
      <vt:lpstr>VON - Vedlejší a ostatní ...</vt:lpstr>
      <vt:lpstr>Pokyny pro vyplnění</vt:lpstr>
      <vt:lpstr>'Rekapitulace stavby'!Názvy_tisku</vt:lpstr>
      <vt:lpstr>'SO 01 - Odstranění nánosů'!Názvy_tisku</vt:lpstr>
      <vt:lpstr>'VON - Vedlejší a ostatní ...'!Názvy_tisku</vt:lpstr>
      <vt:lpstr>'Pokyny pro vyplnění'!Oblast_tisku</vt:lpstr>
      <vt:lpstr>'Rekapitulace stavby'!Oblast_tisku</vt:lpstr>
      <vt:lpstr>'SO 01 - Odstranění nánosů'!Oblast_tisku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Uživatel systému Windows</cp:lastModifiedBy>
  <dcterms:created xsi:type="dcterms:W3CDTF">2018-02-27T22:02:34Z</dcterms:created>
  <dcterms:modified xsi:type="dcterms:W3CDTF">2020-07-13T13:51:45Z</dcterms:modified>
</cp:coreProperties>
</file>