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ZM\2020\2020_Ostrava\provoz\uklid\vz uklidove sluzby\"/>
    </mc:Choice>
  </mc:AlternateContent>
  <bookViews>
    <workbookView xWindow="-120" yWindow="-120" windowWidth="29040" windowHeight="1644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5" i="3" l="1"/>
  <c r="H155" i="3" s="1"/>
  <c r="G153" i="3"/>
  <c r="H153" i="3" s="1"/>
  <c r="G124" i="3"/>
  <c r="H124" i="3" s="1"/>
  <c r="H126" i="3" s="1"/>
  <c r="H157" i="3" l="1"/>
  <c r="G157" i="3"/>
  <c r="G126" i="3"/>
  <c r="D90" i="3" l="1"/>
  <c r="D165" i="3" s="1"/>
  <c r="G53" i="3" l="1"/>
  <c r="H53" i="3" s="1"/>
  <c r="G161" i="3" l="1"/>
  <c r="G162" i="3" s="1"/>
  <c r="G142" i="3"/>
  <c r="H142" i="3" s="1"/>
  <c r="G136" i="3"/>
  <c r="H136" i="3" s="1"/>
  <c r="G134" i="3"/>
  <c r="H134" i="3" s="1"/>
  <c r="G127" i="3"/>
  <c r="G118" i="3"/>
  <c r="H118" i="3" s="1"/>
  <c r="G115" i="3"/>
  <c r="H115" i="3" s="1"/>
  <c r="G110" i="3"/>
  <c r="G102" i="3"/>
  <c r="G109" i="3" s="1"/>
  <c r="H109" i="3" s="1"/>
  <c r="G98" i="3"/>
  <c r="H98" i="3" s="1"/>
  <c r="G91" i="3"/>
  <c r="H91" i="3" s="1"/>
  <c r="G80" i="3"/>
  <c r="H80" i="3" s="1"/>
  <c r="G75" i="3"/>
  <c r="G71" i="3"/>
  <c r="H71" i="3" s="1"/>
  <c r="G66" i="3"/>
  <c r="H66" i="3" s="1"/>
  <c r="G64" i="3"/>
  <c r="H64" i="3" s="1"/>
  <c r="G61" i="3"/>
  <c r="H61" i="3" s="1"/>
  <c r="G56" i="3"/>
  <c r="G48" i="3"/>
  <c r="H48" i="3" s="1"/>
  <c r="G41" i="3"/>
  <c r="H41" i="3" s="1"/>
  <c r="G37" i="3"/>
  <c r="H37" i="3" s="1"/>
  <c r="G32" i="3"/>
  <c r="H32" i="3" s="1"/>
  <c r="G31" i="3"/>
  <c r="H31" i="3" s="1"/>
  <c r="G19" i="3"/>
  <c r="H19" i="3" s="1"/>
  <c r="G17" i="3"/>
  <c r="H17" i="3" s="1"/>
  <c r="G13" i="3"/>
  <c r="H13" i="3" s="1"/>
  <c r="G6" i="3"/>
  <c r="H6" i="3" s="1"/>
  <c r="H110" i="3" l="1"/>
  <c r="G123" i="3"/>
  <c r="H123" i="3" s="1"/>
  <c r="G74" i="3"/>
  <c r="H102" i="3"/>
  <c r="H161" i="3"/>
  <c r="H162" i="3" s="1"/>
  <c r="G152" i="3"/>
  <c r="H152" i="3" s="1"/>
  <c r="H127" i="3"/>
  <c r="G90" i="3"/>
  <c r="H75" i="3"/>
  <c r="H56" i="3"/>
  <c r="G30" i="3"/>
  <c r="G52" i="3"/>
  <c r="H52" i="3" s="1"/>
  <c r="G101" i="3"/>
  <c r="H101" i="3" s="1"/>
  <c r="H90" i="3" l="1"/>
  <c r="G165" i="3"/>
  <c r="G166" i="3" s="1"/>
  <c r="H74" i="3"/>
  <c r="H30" i="3"/>
  <c r="H165" i="3" l="1"/>
  <c r="H166" i="3" s="1"/>
</calcChain>
</file>

<file path=xl/sharedStrings.xml><?xml version="1.0" encoding="utf-8"?>
<sst xmlns="http://schemas.openxmlformats.org/spreadsheetml/2006/main" count="235" uniqueCount="144">
  <si>
    <t>Typ prostoru</t>
  </si>
  <si>
    <t>Četnost/Popis požadovaných činností</t>
  </si>
  <si>
    <t>v Kč bez DPH</t>
  </si>
  <si>
    <t xml:space="preserve">Cena za m2 </t>
  </si>
  <si>
    <t>Příloha č. 1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</si>
  <si>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</si>
  <si>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</si>
  <si>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</si>
  <si>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</si>
  <si>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</si>
  <si>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</si>
  <si>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</si>
  <si>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</si>
  <si>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</si>
  <si>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</si>
  <si>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</si>
  <si>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</si>
  <si>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</si>
  <si>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</si>
  <si>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</si>
  <si>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</si>
  <si>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</si>
  <si>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</si>
  <si>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</si>
  <si>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</si>
  <si>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</si>
  <si>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ročně/016 pracovních dní za měs.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</si>
  <si>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</si>
  <si>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</si>
  <si>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</si>
  <si>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</si>
  <si>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</si>
  <si>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</si>
  <si>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</si>
  <si>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</si>
  <si>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1x týdně/5 kalendářních dní za měs.</t>
  </si>
  <si>
    <t>REKAPITULACE</t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</si>
  <si>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</si>
  <si>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</si>
  <si>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</si>
  <si>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</si>
  <si>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</si>
  <si>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</si>
  <si>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</si>
  <si>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</si>
  <si>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</si>
  <si>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</si>
  <si>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</si>
  <si>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</si>
  <si>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</si>
  <si>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</si>
  <si>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</si>
  <si>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</si>
  <si>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</si>
  <si>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</si>
  <si>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</si>
  <si>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</si>
  <si>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</si>
  <si>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</si>
  <si>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</si>
  <si>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</si>
  <si>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</si>
  <si>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</si>
  <si>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</si>
  <si>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</si>
  <si>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</si>
  <si>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</si>
  <si>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</si>
  <si>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</si>
  <si>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</si>
  <si>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</si>
  <si>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</si>
  <si>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</si>
  <si>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</si>
  <si>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</si>
  <si>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</si>
  <si>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</si>
  <si>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</si>
  <si>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</si>
  <si>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</si>
  <si>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</si>
  <si>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</si>
  <si>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</si>
  <si>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</si>
  <si>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</si>
  <si>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</si>
  <si>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</si>
  <si>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</si>
  <si>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</si>
  <si>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</si>
  <si>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</si>
  <si>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</si>
  <si>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</si>
  <si>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</si>
  <si>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</si>
  <si>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</si>
  <si>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</si>
  <si>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odstranění prachu a nečistot přípravkem na prach ze šatních skříněk a recepčního kulatého stolu na svislých a vodorovných stranách tak, aby nebyly z jakéhokoliv úhlu pohledu vidět zbytky prachových částí nebo rozmazané prachové šmouhy a jiné nečistoty</t>
  </si>
  <si>
    <t>lokální stírání prachu z vodorovných ploch nábytku, madel zábradlí a zábradlí samotného tak, aby nebyly z jakéhokoliv úhlu pohledu vidět zbytky prachových částí nebo rozmazané prachové šmouhy</t>
  </si>
  <si>
    <t>odstranění prachu a nečistot přípravkem na prach ze šatních skříněk tak, aby nebyly z jakéhokoliv úhlu pohledu vidět zbytky prachových částí nebo rozmazané prachové šmouhy a jiné nečistoty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</si>
  <si>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</si>
  <si>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</si>
  <si>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</si>
  <si>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</si>
  <si>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</si>
  <si>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</si>
  <si>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</si>
  <si>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</si>
  <si>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</si>
  <si>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</si>
  <si>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</si>
  <si>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doplňování náplní hygienických systémů (toaletní papír, papírové ručníky, mýdlo, desinfekce) bez jejich přeplňování a způsobem zajišťujícím jejich volné odebírání po jednotlivých kusech, dávkách apod.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</si>
  <si>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</si>
  <si>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</si>
  <si>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</si>
  <si>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</si>
  <si>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1x denně/6 dnů v týdnu (pondělí - sobota) - návštěvníci</t>
  </si>
  <si>
    <t xml:space="preserve">1x denně/6 dnů v týdnu (pondělí - sobota) </t>
  </si>
  <si>
    <t>mokré celoplošné strojové čištění podlahy/mopování, aby nedošlo k roztírání špíny a po ošetření nebyly viditelné šmouhy způsobené špinavou vodou či nedostatečně vypraným nebo nevyždímaným mycím hadrem, mopem, apod.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</si>
  <si>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</si>
  <si>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</si>
  <si>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</si>
  <si>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</si>
  <si>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1x denně/20 pracovní dní</t>
  </si>
  <si>
    <t>1.01-10, 2.09, 3.13</t>
  </si>
  <si>
    <t>úniková schodiště</t>
  </si>
  <si>
    <t>1.01-08, 1.01-11, 2.07, 2.12, 3.02, 3.05</t>
  </si>
  <si>
    <t>hlavní schodiště</t>
  </si>
  <si>
    <t>odstranění ohmatů a skvrn ze skel, dveří i prosklených, obkladů a omyvatelných stěn, vnějších ploch nábytku tak, aby nebyly viditelné žádné jejich zbytky nebo rozmazané šmouhy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</si>
  <si>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</si>
  <si>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</si>
  <si>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</si>
  <si>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 xml:space="preserve">2x denně/6 dnů v týdnu (pondělí - sobota) </t>
  </si>
  <si>
    <t>vyčistit a vyleštit strop kabiny tak, aby nebyly viditelné prachové a jiné šmouhy</t>
  </si>
  <si>
    <t>celoplošné mokré vytírání/mopování/vysátí koberce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</si>
  <si>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Cena celkem za dobu trvání smlouvy (1 rok)</t>
  </si>
  <si>
    <t>1.01-09, 2.10, 3.06</t>
  </si>
  <si>
    <t>nástupní plocha před vstupem</t>
  </si>
  <si>
    <t>1x denně /6 dnů v týdnu (pondělí - sobota)</t>
  </si>
  <si>
    <t>venkovní úklid, sběr odpadků, vysypání koše, úprava mlatu (zarovnání ocelovými hráběmi), sezónně úklid sněhu a ledu + odfoukání listí</t>
  </si>
  <si>
    <t>dětský koutek - šlapací traktory</t>
  </si>
  <si>
    <t>úklid volné slámy z balíků (zametání), srovnání balíků a šlapacích traktůrků</t>
  </si>
  <si>
    <t>desinfekce šlapacích traktorů a dalších hraček otřením hadrem s desinfekcí</t>
  </si>
  <si>
    <t>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</si>
</sst>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8" xfId="0" applyFont="1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vertical="center" wrapText="1"/>
    </xf>
    <xf numFmtId="0" fontId="0" fillId="2" borderId="25" xfId="0" applyFill="1" applyBorder="1"/>
    <xf numFmtId="4" fontId="4" fillId="2" borderId="25" xfId="0" applyNumberFormat="1" applyFont="1" applyFill="1" applyBorder="1"/>
    <xf numFmtId="0" fontId="0" fillId="2" borderId="22" xfId="0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2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0" fillId="0" borderId="27" xfId="0" applyBorder="1" applyAlignment="1">
      <alignment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4" fontId="11" fillId="0" borderId="32" xfId="0" applyNumberFormat="1" applyFont="1" applyFill="1" applyBorder="1" applyAlignment="1">
      <alignment horizontal="center" vertical="center" wrapText="1"/>
    </xf>
    <xf numFmtId="2" fontId="11" fillId="0" borderId="32" xfId="0" applyNumberFormat="1" applyFont="1" applyFill="1" applyBorder="1" applyAlignment="1">
      <alignment horizontal="center" vertical="center" wrapText="1"/>
    </xf>
    <xf numFmtId="4" fontId="11" fillId="0" borderId="3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center" vertical="center" wrapText="1"/>
    </xf>
    <xf numFmtId="2" fontId="11" fillId="0" borderId="34" xfId="0" applyNumberFormat="1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right" vertical="center" wrapText="1"/>
    </xf>
    <xf numFmtId="4" fontId="11" fillId="0" borderId="28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2" fillId="0" borderId="6" xfId="0" applyFont="1" applyFill="1" applyBorder="1"/>
    <xf numFmtId="0" fontId="0" fillId="0" borderId="38" xfId="0" applyFont="1" applyFill="1" applyBorder="1" applyAlignment="1">
      <alignment wrapText="1"/>
    </xf>
    <xf numFmtId="0" fontId="11" fillId="0" borderId="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horizontal="center" vertical="center" wrapText="1"/>
    </xf>
    <xf numFmtId="2" fontId="9" fillId="0" borderId="37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topLeftCell="A154" zoomScale="80" zoomScaleNormal="80" workbookViewId="0">
      <selection activeCell="E171" sqref="E171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5.7109375" customWidth="1"/>
    <col min="6" max="6" width="10.7109375" customWidth="1"/>
    <col min="7" max="8" width="15.7109375" customWidth="1"/>
  </cols>
  <sheetData>
    <row r="1" spans="1:8" ht="15.75" x14ac:dyDescent="0.25">
      <c r="A1" s="102" t="s">
        <v>37</v>
      </c>
      <c r="H1" s="103" t="s">
        <v>4</v>
      </c>
    </row>
    <row r="2" spans="1:8" ht="18.75" customHeight="1" x14ac:dyDescent="0.3">
      <c r="A2" s="162" t="s">
        <v>108</v>
      </c>
      <c r="B2" s="162"/>
      <c r="C2" s="162"/>
      <c r="D2" s="162"/>
      <c r="E2" s="162"/>
      <c r="F2" s="162"/>
      <c r="G2" s="162"/>
      <c r="H2" s="162"/>
    </row>
    <row r="3" spans="1:8" ht="30" customHeight="1" thickBot="1" x14ac:dyDescent="0.3">
      <c r="A3" s="163" t="s">
        <v>12</v>
      </c>
      <c r="B3" s="163"/>
      <c r="C3" s="163"/>
      <c r="D3" s="163"/>
      <c r="E3" s="163"/>
      <c r="F3" s="163"/>
      <c r="G3" s="163"/>
      <c r="H3" s="163"/>
    </row>
    <row r="4" spans="1:8" ht="30" customHeight="1" thickBot="1" x14ac:dyDescent="0.3">
      <c r="A4" s="164" t="s">
        <v>0</v>
      </c>
      <c r="B4" s="164" t="s">
        <v>1</v>
      </c>
      <c r="C4" s="164" t="s">
        <v>9</v>
      </c>
      <c r="D4" s="164" t="s">
        <v>13</v>
      </c>
      <c r="E4" s="10" t="s">
        <v>3</v>
      </c>
      <c r="F4" s="57" t="s">
        <v>14</v>
      </c>
      <c r="G4" s="167" t="s">
        <v>16</v>
      </c>
      <c r="H4" s="168"/>
    </row>
    <row r="5" spans="1:8" ht="41.25" customHeight="1" thickBot="1" x14ac:dyDescent="0.3">
      <c r="A5" s="165"/>
      <c r="B5" s="165"/>
      <c r="C5" s="166"/>
      <c r="D5" s="166"/>
      <c r="E5" s="56" t="s">
        <v>2</v>
      </c>
      <c r="F5" s="11" t="s">
        <v>15</v>
      </c>
      <c r="G5" s="11" t="s">
        <v>2</v>
      </c>
      <c r="H5" s="12" t="s">
        <v>11</v>
      </c>
    </row>
    <row r="6" spans="1:8" ht="24.95" customHeight="1" thickBot="1" x14ac:dyDescent="0.3">
      <c r="A6" s="155" t="s">
        <v>109</v>
      </c>
      <c r="B6" s="108" t="s">
        <v>17</v>
      </c>
      <c r="C6" s="158" t="s">
        <v>112</v>
      </c>
      <c r="D6" s="109">
        <v>119.38</v>
      </c>
      <c r="E6" s="110">
        <v>0</v>
      </c>
      <c r="F6" s="111">
        <v>20</v>
      </c>
      <c r="G6" s="112">
        <f>D6*E6*F6</f>
        <v>0</v>
      </c>
      <c r="H6" s="112">
        <f>G6*1.21</f>
        <v>0</v>
      </c>
    </row>
    <row r="7" spans="1:8" ht="45" x14ac:dyDescent="0.25">
      <c r="A7" s="156"/>
      <c r="B7" s="107" t="s">
        <v>42</v>
      </c>
      <c r="C7" s="159"/>
      <c r="D7" s="58"/>
      <c r="E7" s="55"/>
      <c r="F7" s="27"/>
      <c r="G7" s="55"/>
      <c r="H7" s="4"/>
    </row>
    <row r="8" spans="1:8" ht="75" x14ac:dyDescent="0.25">
      <c r="A8" s="156"/>
      <c r="B8" s="106" t="s">
        <v>43</v>
      </c>
      <c r="C8" s="159"/>
      <c r="D8" s="58"/>
      <c r="E8" s="55"/>
      <c r="F8" s="27"/>
      <c r="G8" s="55"/>
      <c r="H8" s="4"/>
    </row>
    <row r="9" spans="1:8" ht="45" x14ac:dyDescent="0.25">
      <c r="A9" s="156"/>
      <c r="B9" s="106" t="s">
        <v>44</v>
      </c>
      <c r="C9" s="159"/>
      <c r="D9" s="58"/>
      <c r="E9" s="55"/>
      <c r="F9" s="27"/>
      <c r="G9" s="55"/>
      <c r="H9" s="4"/>
    </row>
    <row r="10" spans="1:8" ht="45" x14ac:dyDescent="0.25">
      <c r="A10" s="156"/>
      <c r="B10" s="106" t="s">
        <v>45</v>
      </c>
      <c r="C10" s="159"/>
      <c r="D10" s="58"/>
      <c r="E10" s="55"/>
      <c r="F10" s="27"/>
      <c r="G10" s="55"/>
      <c r="H10" s="4"/>
    </row>
    <row r="11" spans="1:8" ht="45" x14ac:dyDescent="0.25">
      <c r="A11" s="156"/>
      <c r="B11" s="106" t="s">
        <v>107</v>
      </c>
      <c r="C11" s="159"/>
      <c r="D11" s="58"/>
      <c r="E11" s="130"/>
      <c r="F11" s="27"/>
      <c r="G11" s="130"/>
      <c r="H11" s="4"/>
    </row>
    <row r="12" spans="1:8" ht="30.75" thickBot="1" x14ac:dyDescent="0.3">
      <c r="A12" s="156"/>
      <c r="B12" s="106" t="s">
        <v>46</v>
      </c>
      <c r="C12" s="159"/>
      <c r="D12" s="58"/>
      <c r="E12" s="55"/>
      <c r="F12" s="27"/>
      <c r="G12" s="55"/>
      <c r="H12" s="4"/>
    </row>
    <row r="13" spans="1:8" ht="24.95" customHeight="1" thickBot="1" x14ac:dyDescent="0.3">
      <c r="A13" s="157"/>
      <c r="B13" s="108" t="s">
        <v>18</v>
      </c>
      <c r="C13" s="160"/>
      <c r="D13" s="109">
        <v>119.38</v>
      </c>
      <c r="E13" s="114">
        <v>0</v>
      </c>
      <c r="F13" s="115">
        <v>10</v>
      </c>
      <c r="G13" s="116">
        <f>D13*E13*F13</f>
        <v>0</v>
      </c>
      <c r="H13" s="116">
        <f>G13*1.21</f>
        <v>0</v>
      </c>
    </row>
    <row r="14" spans="1:8" ht="30" x14ac:dyDescent="0.25">
      <c r="A14" s="156"/>
      <c r="B14" s="107" t="s">
        <v>47</v>
      </c>
      <c r="C14" s="159"/>
      <c r="D14" s="58"/>
      <c r="E14" s="55"/>
      <c r="F14" s="27"/>
      <c r="G14" s="55"/>
      <c r="H14" s="4"/>
    </row>
    <row r="15" spans="1:8" ht="45" x14ac:dyDescent="0.25">
      <c r="A15" s="156"/>
      <c r="B15" s="106" t="s">
        <v>48</v>
      </c>
      <c r="C15" s="159"/>
      <c r="D15" s="58"/>
      <c r="E15" s="55"/>
      <c r="F15" s="27"/>
      <c r="G15" s="55"/>
      <c r="H15" s="4"/>
    </row>
    <row r="16" spans="1:8" ht="30.75" thickBot="1" x14ac:dyDescent="0.3">
      <c r="A16" s="156"/>
      <c r="B16" s="113" t="s">
        <v>49</v>
      </c>
      <c r="C16" s="159"/>
      <c r="D16" s="58"/>
      <c r="E16" s="55"/>
      <c r="F16" s="27"/>
      <c r="G16" s="55"/>
      <c r="H16" s="4"/>
    </row>
    <row r="17" spans="1:8" ht="24.95" customHeight="1" thickBot="1" x14ac:dyDescent="0.3">
      <c r="A17" s="157"/>
      <c r="B17" s="108" t="s">
        <v>19</v>
      </c>
      <c r="C17" s="160"/>
      <c r="D17" s="75">
        <v>119.38</v>
      </c>
      <c r="E17" s="78">
        <v>0</v>
      </c>
      <c r="F17" s="76">
        <v>5</v>
      </c>
      <c r="G17" s="77">
        <f>D17*E17*F17</f>
        <v>0</v>
      </c>
      <c r="H17" s="77">
        <f>G17*1.21</f>
        <v>0</v>
      </c>
    </row>
    <row r="18" spans="1:8" ht="45.75" thickBot="1" x14ac:dyDescent="0.3">
      <c r="A18" s="157"/>
      <c r="B18" s="105" t="s">
        <v>50</v>
      </c>
      <c r="C18" s="160"/>
      <c r="D18" s="24"/>
      <c r="E18" s="21"/>
      <c r="F18" s="50"/>
      <c r="G18" s="21"/>
      <c r="H18" s="28"/>
    </row>
    <row r="19" spans="1:8" ht="24.95" customHeight="1" thickBot="1" x14ac:dyDescent="0.3">
      <c r="A19" s="157"/>
      <c r="B19" s="108" t="s">
        <v>20</v>
      </c>
      <c r="C19" s="160"/>
      <c r="D19" s="75">
        <v>119.38</v>
      </c>
      <c r="E19" s="78">
        <v>0</v>
      </c>
      <c r="F19" s="76">
        <v>1</v>
      </c>
      <c r="G19" s="77">
        <f>D19*E19*F19</f>
        <v>0</v>
      </c>
      <c r="H19" s="77">
        <f>G19*1.21</f>
        <v>0</v>
      </c>
    </row>
    <row r="20" spans="1:8" ht="30" x14ac:dyDescent="0.25">
      <c r="A20" s="156"/>
      <c r="B20" s="107" t="s">
        <v>51</v>
      </c>
      <c r="C20" s="159"/>
      <c r="D20" s="58"/>
      <c r="E20" s="55"/>
      <c r="F20" s="27"/>
      <c r="G20" s="55"/>
      <c r="H20" s="4"/>
    </row>
    <row r="21" spans="1:8" x14ac:dyDescent="0.25">
      <c r="A21" s="156"/>
      <c r="B21" s="106" t="s">
        <v>52</v>
      </c>
      <c r="C21" s="159"/>
      <c r="D21" s="58"/>
      <c r="E21" s="55"/>
      <c r="F21" s="27"/>
      <c r="G21" s="55"/>
      <c r="H21" s="4"/>
    </row>
    <row r="22" spans="1:8" ht="30" x14ac:dyDescent="0.25">
      <c r="A22" s="156"/>
      <c r="B22" s="106" t="s">
        <v>53</v>
      </c>
      <c r="C22" s="159"/>
      <c r="D22" s="58"/>
      <c r="E22" s="55"/>
      <c r="F22" s="27"/>
      <c r="G22" s="55"/>
      <c r="H22" s="4"/>
    </row>
    <row r="23" spans="1:8" ht="45" x14ac:dyDescent="0.25">
      <c r="A23" s="156"/>
      <c r="B23" s="106" t="s">
        <v>54</v>
      </c>
      <c r="C23" s="159"/>
      <c r="D23" s="58"/>
      <c r="E23" s="55"/>
      <c r="F23" s="27"/>
      <c r="G23" s="55"/>
      <c r="H23" s="4"/>
    </row>
    <row r="24" spans="1:8" ht="30" x14ac:dyDescent="0.25">
      <c r="A24" s="156"/>
      <c r="B24" s="106" t="s">
        <v>55</v>
      </c>
      <c r="C24" s="159"/>
      <c r="D24" s="58"/>
      <c r="E24" s="55"/>
      <c r="F24" s="27"/>
      <c r="G24" s="55"/>
      <c r="H24" s="4"/>
    </row>
    <row r="25" spans="1:8" ht="30" x14ac:dyDescent="0.25">
      <c r="A25" s="156"/>
      <c r="B25" s="106" t="s">
        <v>56</v>
      </c>
      <c r="C25" s="159"/>
      <c r="D25" s="58"/>
      <c r="E25" s="55"/>
      <c r="F25" s="27"/>
      <c r="G25" s="55"/>
      <c r="H25" s="4"/>
    </row>
    <row r="26" spans="1:8" ht="30" x14ac:dyDescent="0.25">
      <c r="A26" s="156"/>
      <c r="B26" s="106" t="s">
        <v>57</v>
      </c>
      <c r="C26" s="159"/>
      <c r="D26" s="58"/>
      <c r="E26" s="55"/>
      <c r="F26" s="27"/>
      <c r="G26" s="55"/>
      <c r="H26" s="4"/>
    </row>
    <row r="27" spans="1:8" ht="30" x14ac:dyDescent="0.25">
      <c r="A27" s="156"/>
      <c r="B27" s="106" t="s">
        <v>58</v>
      </c>
      <c r="C27" s="159"/>
      <c r="D27" s="58"/>
      <c r="E27" s="55"/>
      <c r="F27" s="27"/>
      <c r="G27" s="55"/>
      <c r="H27" s="4"/>
    </row>
    <row r="28" spans="1:8" x14ac:dyDescent="0.25">
      <c r="A28" s="156"/>
      <c r="B28" s="106" t="s">
        <v>70</v>
      </c>
      <c r="C28" s="159"/>
      <c r="D28" s="58"/>
      <c r="E28" s="55"/>
      <c r="F28" s="27"/>
      <c r="G28" s="55"/>
      <c r="H28" s="4"/>
    </row>
    <row r="29" spans="1:8" ht="30.75" thickBot="1" x14ac:dyDescent="0.3">
      <c r="A29" s="156"/>
      <c r="B29" s="113" t="s">
        <v>5</v>
      </c>
      <c r="C29" s="161"/>
      <c r="D29" s="5"/>
      <c r="E29" s="1"/>
      <c r="F29" s="51"/>
      <c r="G29" s="1"/>
      <c r="H29" s="6"/>
    </row>
    <row r="30" spans="1:8" ht="24" customHeight="1" thickBot="1" x14ac:dyDescent="0.3">
      <c r="A30" s="119"/>
      <c r="B30" s="120" t="s">
        <v>109</v>
      </c>
      <c r="C30" s="15"/>
      <c r="D30" s="79">
        <v>119.38</v>
      </c>
      <c r="E30" s="80" t="s">
        <v>8</v>
      </c>
      <c r="F30" s="81" t="s">
        <v>8</v>
      </c>
      <c r="G30" s="82">
        <f>SUM(G6:G19)</f>
        <v>0</v>
      </c>
      <c r="H30" s="83">
        <f>G30*1.21</f>
        <v>0</v>
      </c>
    </row>
    <row r="31" spans="1:8" ht="24.95" customHeight="1" thickBot="1" x14ac:dyDescent="0.3">
      <c r="A31" s="54"/>
      <c r="B31" s="117" t="s">
        <v>110</v>
      </c>
      <c r="C31" s="53"/>
      <c r="D31" s="124">
        <v>10.4</v>
      </c>
      <c r="E31" s="114">
        <v>0</v>
      </c>
      <c r="F31" s="125">
        <v>20</v>
      </c>
      <c r="G31" s="116">
        <f>D31*E31*F31</f>
        <v>0</v>
      </c>
      <c r="H31" s="116">
        <f>G31*1.21</f>
        <v>0</v>
      </c>
    </row>
    <row r="32" spans="1:8" ht="24.95" customHeight="1" thickBot="1" x14ac:dyDescent="0.3">
      <c r="A32" s="156" t="s">
        <v>6</v>
      </c>
      <c r="B32" s="117" t="s">
        <v>116</v>
      </c>
      <c r="C32" s="159" t="s">
        <v>113</v>
      </c>
      <c r="D32" s="126">
        <v>54</v>
      </c>
      <c r="E32" s="123">
        <v>0</v>
      </c>
      <c r="F32" s="115">
        <v>26</v>
      </c>
      <c r="G32" s="116">
        <f>D32*E32*F32</f>
        <v>0</v>
      </c>
      <c r="H32" s="116">
        <f>G32*1.21</f>
        <v>0</v>
      </c>
    </row>
    <row r="33" spans="1:8" ht="60" x14ac:dyDescent="0.25">
      <c r="A33" s="156"/>
      <c r="B33" s="107" t="s">
        <v>61</v>
      </c>
      <c r="C33" s="159"/>
      <c r="D33" s="58"/>
      <c r="E33" s="16"/>
      <c r="F33" s="27"/>
      <c r="G33" s="55"/>
      <c r="H33" s="2"/>
    </row>
    <row r="34" spans="1:8" ht="30" x14ac:dyDescent="0.25">
      <c r="A34" s="156"/>
      <c r="B34" s="106" t="s">
        <v>62</v>
      </c>
      <c r="C34" s="159"/>
      <c r="D34" s="58"/>
      <c r="E34" s="16"/>
      <c r="F34" s="27"/>
      <c r="G34" s="55"/>
      <c r="H34" s="2"/>
    </row>
    <row r="35" spans="1:8" ht="45" x14ac:dyDescent="0.25">
      <c r="A35" s="156"/>
      <c r="B35" s="106" t="s">
        <v>63</v>
      </c>
      <c r="C35" s="159"/>
      <c r="D35" s="58"/>
      <c r="E35" s="16"/>
      <c r="F35" s="27"/>
      <c r="G35" s="55"/>
      <c r="H35" s="2"/>
    </row>
    <row r="36" spans="1:8" ht="60.75" thickBot="1" x14ac:dyDescent="0.3">
      <c r="A36" s="156"/>
      <c r="B36" s="113" t="s">
        <v>111</v>
      </c>
      <c r="C36" s="159"/>
      <c r="D36" s="58"/>
      <c r="E36" s="16"/>
      <c r="F36" s="27"/>
      <c r="G36" s="55"/>
      <c r="H36" s="2"/>
    </row>
    <row r="37" spans="1:8" ht="24.95" customHeight="1" thickBot="1" x14ac:dyDescent="0.3">
      <c r="A37" s="157"/>
      <c r="B37" s="108" t="s">
        <v>123</v>
      </c>
      <c r="C37" s="160"/>
      <c r="D37" s="109">
        <v>64.400000000000006</v>
      </c>
      <c r="E37" s="123">
        <v>0</v>
      </c>
      <c r="F37" s="115">
        <v>20</v>
      </c>
      <c r="G37" s="116">
        <f>D37*E37*F37</f>
        <v>0</v>
      </c>
      <c r="H37" s="116">
        <f>G37*1.21</f>
        <v>0</v>
      </c>
    </row>
    <row r="38" spans="1:8" ht="45" x14ac:dyDescent="0.25">
      <c r="A38" s="156"/>
      <c r="B38" s="107" t="s">
        <v>64</v>
      </c>
      <c r="C38" s="159"/>
      <c r="D38" s="58"/>
      <c r="E38" s="16"/>
      <c r="F38" s="27"/>
      <c r="G38" s="55"/>
      <c r="H38" s="2"/>
    </row>
    <row r="39" spans="1:8" ht="45" x14ac:dyDescent="0.25">
      <c r="A39" s="156"/>
      <c r="B39" s="106" t="s">
        <v>65</v>
      </c>
      <c r="C39" s="159"/>
      <c r="D39" s="58"/>
      <c r="E39" s="16"/>
      <c r="F39" s="27"/>
      <c r="G39" s="55"/>
      <c r="H39" s="2"/>
    </row>
    <row r="40" spans="1:8" ht="75.75" thickBot="1" x14ac:dyDescent="0.3">
      <c r="A40" s="156"/>
      <c r="B40" s="113" t="s">
        <v>66</v>
      </c>
      <c r="C40" s="159"/>
      <c r="D40" s="58"/>
      <c r="E40" s="16"/>
      <c r="F40" s="27"/>
      <c r="G40" s="55"/>
      <c r="H40" s="2"/>
    </row>
    <row r="41" spans="1:8" ht="24.95" customHeight="1" thickBot="1" x14ac:dyDescent="0.3">
      <c r="A41" s="157"/>
      <c r="B41" s="108" t="s">
        <v>21</v>
      </c>
      <c r="C41" s="160"/>
      <c r="D41" s="75">
        <v>64.400000000000006</v>
      </c>
      <c r="E41" s="84">
        <v>0</v>
      </c>
      <c r="F41" s="76">
        <v>5</v>
      </c>
      <c r="G41" s="77">
        <f>D41*E41*F41</f>
        <v>0</v>
      </c>
      <c r="H41" s="77">
        <f>G41*1.21</f>
        <v>0</v>
      </c>
    </row>
    <row r="42" spans="1:8" ht="30" x14ac:dyDescent="0.25">
      <c r="A42" s="156"/>
      <c r="B42" s="107" t="s">
        <v>55</v>
      </c>
      <c r="C42" s="159"/>
      <c r="D42" s="58"/>
      <c r="E42" s="16"/>
      <c r="F42" s="27"/>
      <c r="G42" s="55"/>
      <c r="H42" s="2"/>
    </row>
    <row r="43" spans="1:8" ht="30" x14ac:dyDescent="0.25">
      <c r="A43" s="156"/>
      <c r="B43" s="106" t="s">
        <v>67</v>
      </c>
      <c r="C43" s="159"/>
      <c r="D43" s="58"/>
      <c r="E43" s="16"/>
      <c r="F43" s="27"/>
      <c r="G43" s="55"/>
      <c r="H43" s="2"/>
    </row>
    <row r="44" spans="1:8" x14ac:dyDescent="0.25">
      <c r="A44" s="156"/>
      <c r="B44" s="106" t="s">
        <v>41</v>
      </c>
      <c r="C44" s="159"/>
      <c r="D44" s="58"/>
      <c r="E44" s="16"/>
      <c r="F44" s="27"/>
      <c r="G44" s="55"/>
      <c r="H44" s="2"/>
    </row>
    <row r="45" spans="1:8" ht="44.25" customHeight="1" x14ac:dyDescent="0.25">
      <c r="A45" s="156"/>
      <c r="B45" s="129" t="s">
        <v>104</v>
      </c>
      <c r="C45" s="159"/>
      <c r="D45" s="58"/>
      <c r="E45" s="16"/>
      <c r="F45" s="27"/>
      <c r="G45" s="104"/>
      <c r="H45" s="2"/>
    </row>
    <row r="46" spans="1:8" ht="30" x14ac:dyDescent="0.25">
      <c r="A46" s="156"/>
      <c r="B46" s="106" t="s">
        <v>51</v>
      </c>
      <c r="C46" s="159"/>
      <c r="D46" s="58"/>
      <c r="E46" s="16"/>
      <c r="F46" s="27"/>
      <c r="G46" s="55"/>
      <c r="H46" s="2"/>
    </row>
    <row r="47" spans="1:8" ht="45.75" thickBot="1" x14ac:dyDescent="0.3">
      <c r="A47" s="156"/>
      <c r="B47" s="113" t="s">
        <v>68</v>
      </c>
      <c r="C47" s="159"/>
      <c r="D47" s="58"/>
      <c r="E47" s="16"/>
      <c r="F47" s="27"/>
      <c r="G47" s="55"/>
      <c r="H47" s="2"/>
    </row>
    <row r="48" spans="1:8" ht="24.95" customHeight="1" thickBot="1" x14ac:dyDescent="0.3">
      <c r="A48" s="157"/>
      <c r="B48" s="108" t="s">
        <v>22</v>
      </c>
      <c r="C48" s="160"/>
      <c r="D48" s="109">
        <v>64.400000000000006</v>
      </c>
      <c r="E48" s="123">
        <v>0</v>
      </c>
      <c r="F48" s="115">
        <v>1</v>
      </c>
      <c r="G48" s="116">
        <f>D48*E48*F48</f>
        <v>0</v>
      </c>
      <c r="H48" s="116">
        <f>G48*1.21</f>
        <v>0</v>
      </c>
    </row>
    <row r="49" spans="1:8" ht="30" x14ac:dyDescent="0.25">
      <c r="A49" s="156"/>
      <c r="B49" s="107" t="s">
        <v>69</v>
      </c>
      <c r="C49" s="159"/>
      <c r="D49" s="58"/>
      <c r="E49" s="16"/>
      <c r="F49" s="27"/>
      <c r="G49" s="55"/>
      <c r="H49" s="2"/>
    </row>
    <row r="50" spans="1:8" x14ac:dyDescent="0.25">
      <c r="A50" s="156"/>
      <c r="B50" s="106" t="s">
        <v>70</v>
      </c>
      <c r="C50" s="159"/>
      <c r="D50" s="58"/>
      <c r="E50" s="16"/>
      <c r="F50" s="27"/>
      <c r="G50" s="55"/>
      <c r="H50" s="2"/>
    </row>
    <row r="51" spans="1:8" ht="30.75" thickBot="1" x14ac:dyDescent="0.3">
      <c r="A51" s="156"/>
      <c r="B51" s="113" t="s">
        <v>5</v>
      </c>
      <c r="C51" s="161"/>
      <c r="D51" s="58"/>
      <c r="E51" s="16"/>
      <c r="F51" s="27"/>
      <c r="G51" s="55"/>
      <c r="H51" s="2"/>
    </row>
    <row r="52" spans="1:8" ht="24.95" customHeight="1" thickBot="1" x14ac:dyDescent="0.3">
      <c r="A52" s="17"/>
      <c r="B52" s="121" t="s">
        <v>6</v>
      </c>
      <c r="C52" s="17"/>
      <c r="D52" s="94">
        <v>64.400000000000006</v>
      </c>
      <c r="E52" s="85" t="s">
        <v>8</v>
      </c>
      <c r="F52" s="86" t="s">
        <v>8</v>
      </c>
      <c r="G52" s="87">
        <f>SUM(G32:G48)</f>
        <v>0</v>
      </c>
      <c r="H52" s="88">
        <f>G52*1.21</f>
        <v>0</v>
      </c>
    </row>
    <row r="53" spans="1:8" ht="24.95" customHeight="1" thickBot="1" x14ac:dyDescent="0.3">
      <c r="A53" s="169" t="s">
        <v>114</v>
      </c>
      <c r="B53" s="131" t="s">
        <v>117</v>
      </c>
      <c r="C53" s="171" t="s">
        <v>115</v>
      </c>
      <c r="D53" s="126">
        <v>2890.26</v>
      </c>
      <c r="E53" s="123">
        <v>0</v>
      </c>
      <c r="F53" s="115">
        <v>26</v>
      </c>
      <c r="G53" s="116">
        <f>D53*E53*F53</f>
        <v>0</v>
      </c>
      <c r="H53" s="116">
        <f>G53*1.21</f>
        <v>0</v>
      </c>
    </row>
    <row r="54" spans="1:8" ht="60" x14ac:dyDescent="0.25">
      <c r="A54" s="156"/>
      <c r="B54" s="137" t="s">
        <v>118</v>
      </c>
      <c r="C54" s="172"/>
      <c r="D54" s="143"/>
      <c r="E54" s="144"/>
      <c r="F54" s="145"/>
      <c r="G54" s="146"/>
      <c r="H54" s="147"/>
    </row>
    <row r="55" spans="1:8" ht="45.75" thickBot="1" x14ac:dyDescent="0.3">
      <c r="A55" s="156"/>
      <c r="B55" s="136" t="s">
        <v>129</v>
      </c>
      <c r="C55" s="172"/>
      <c r="D55" s="138"/>
      <c r="E55" s="139"/>
      <c r="F55" s="140"/>
      <c r="G55" s="141"/>
      <c r="H55" s="142"/>
    </row>
    <row r="56" spans="1:8" ht="24.95" customHeight="1" thickBot="1" x14ac:dyDescent="0.3">
      <c r="A56" s="156"/>
      <c r="B56" s="117" t="s">
        <v>40</v>
      </c>
      <c r="C56" s="173"/>
      <c r="D56" s="126">
        <v>2890.26</v>
      </c>
      <c r="E56" s="123">
        <v>0</v>
      </c>
      <c r="F56" s="115">
        <v>10</v>
      </c>
      <c r="G56" s="116">
        <f>D56*E56*F56</f>
        <v>0</v>
      </c>
      <c r="H56" s="116">
        <f>G56*1.21</f>
        <v>0</v>
      </c>
    </row>
    <row r="57" spans="1:8" ht="60" x14ac:dyDescent="0.25">
      <c r="A57" s="156"/>
      <c r="B57" s="107" t="s">
        <v>71</v>
      </c>
      <c r="C57" s="173"/>
      <c r="D57" s="58"/>
      <c r="E57" s="16"/>
      <c r="F57" s="27"/>
      <c r="G57" s="55"/>
      <c r="H57" s="2"/>
    </row>
    <row r="58" spans="1:8" ht="30" x14ac:dyDescent="0.25">
      <c r="A58" s="156"/>
      <c r="B58" s="106" t="s">
        <v>72</v>
      </c>
      <c r="C58" s="173"/>
      <c r="D58" s="58"/>
      <c r="E58" s="16"/>
      <c r="F58" s="27"/>
      <c r="G58" s="55"/>
      <c r="H58" s="2"/>
    </row>
    <row r="59" spans="1:8" ht="30" x14ac:dyDescent="0.25">
      <c r="A59" s="156"/>
      <c r="B59" s="106" t="s">
        <v>73</v>
      </c>
      <c r="C59" s="173"/>
      <c r="D59" s="58"/>
      <c r="E59" s="16"/>
      <c r="F59" s="27"/>
      <c r="G59" s="55"/>
      <c r="H59" s="2"/>
    </row>
    <row r="60" spans="1:8" ht="30.75" thickBot="1" x14ac:dyDescent="0.3">
      <c r="A60" s="156"/>
      <c r="B60" s="113" t="s">
        <v>74</v>
      </c>
      <c r="C60" s="173"/>
      <c r="D60" s="58"/>
      <c r="E60" s="16"/>
      <c r="F60" s="27"/>
      <c r="G60" s="105"/>
      <c r="H60" s="2"/>
    </row>
    <row r="61" spans="1:8" ht="24.95" customHeight="1" thickBot="1" x14ac:dyDescent="0.3">
      <c r="A61" s="156"/>
      <c r="B61" s="117" t="s">
        <v>35</v>
      </c>
      <c r="C61" s="173"/>
      <c r="D61" s="126">
        <v>2890.26</v>
      </c>
      <c r="E61" s="123">
        <v>0</v>
      </c>
      <c r="F61" s="115">
        <v>5</v>
      </c>
      <c r="G61" s="116">
        <f>D61*E61*F61</f>
        <v>0</v>
      </c>
      <c r="H61" s="116">
        <f>G61*1.21</f>
        <v>0</v>
      </c>
    </row>
    <row r="62" spans="1:8" ht="60" x14ac:dyDescent="0.25">
      <c r="A62" s="156"/>
      <c r="B62" s="132" t="s">
        <v>75</v>
      </c>
      <c r="C62" s="173"/>
      <c r="D62" s="58"/>
      <c r="E62" s="16"/>
      <c r="F62" s="27"/>
      <c r="G62" s="55"/>
      <c r="H62" s="2"/>
    </row>
    <row r="63" spans="1:8" ht="75.75" thickBot="1" x14ac:dyDescent="0.3">
      <c r="A63" s="156"/>
      <c r="B63" s="133" t="s">
        <v>76</v>
      </c>
      <c r="C63" s="173"/>
      <c r="D63" s="58"/>
      <c r="E63" s="16"/>
      <c r="F63" s="27"/>
      <c r="G63" s="55"/>
      <c r="H63" s="2"/>
    </row>
    <row r="64" spans="1:8" ht="24.95" customHeight="1" thickBot="1" x14ac:dyDescent="0.3">
      <c r="A64" s="156"/>
      <c r="B64" s="134" t="s">
        <v>23</v>
      </c>
      <c r="C64" s="173"/>
      <c r="D64" s="126">
        <v>2890.26</v>
      </c>
      <c r="E64" s="123">
        <v>0</v>
      </c>
      <c r="F64" s="115">
        <v>5</v>
      </c>
      <c r="G64" s="116">
        <f>D64*E64*F64</f>
        <v>0</v>
      </c>
      <c r="H64" s="116">
        <f>G64*1.21</f>
        <v>0</v>
      </c>
    </row>
    <row r="65" spans="1:8" ht="45.75" thickBot="1" x14ac:dyDescent="0.3">
      <c r="A65" s="156"/>
      <c r="B65" s="133" t="s">
        <v>68</v>
      </c>
      <c r="C65" s="173"/>
      <c r="D65" s="58"/>
      <c r="E65" s="16"/>
      <c r="F65" s="27"/>
      <c r="G65" s="55"/>
      <c r="H65" s="2"/>
    </row>
    <row r="66" spans="1:8" ht="24.95" customHeight="1" thickBot="1" x14ac:dyDescent="0.3">
      <c r="A66" s="156"/>
      <c r="B66" s="134" t="s">
        <v>22</v>
      </c>
      <c r="C66" s="173"/>
      <c r="D66" s="126">
        <v>2890.26</v>
      </c>
      <c r="E66" s="123">
        <v>0</v>
      </c>
      <c r="F66" s="115">
        <v>1</v>
      </c>
      <c r="G66" s="116">
        <f>D66*E66*F66</f>
        <v>0</v>
      </c>
      <c r="H66" s="116">
        <f>G66*1.21</f>
        <v>0</v>
      </c>
    </row>
    <row r="67" spans="1:8" ht="24.95" customHeight="1" x14ac:dyDescent="0.25">
      <c r="A67" s="156"/>
      <c r="B67" s="151" t="s">
        <v>79</v>
      </c>
      <c r="C67" s="173"/>
      <c r="D67" s="152"/>
      <c r="E67" s="154"/>
      <c r="F67" s="153"/>
      <c r="G67" s="40"/>
      <c r="H67" s="40"/>
    </row>
    <row r="68" spans="1:8" ht="30" x14ac:dyDescent="0.25">
      <c r="A68" s="156"/>
      <c r="B68" s="133" t="s">
        <v>55</v>
      </c>
      <c r="C68" s="173"/>
      <c r="D68" s="58"/>
      <c r="E68" s="16"/>
      <c r="F68" s="27"/>
      <c r="G68" s="55"/>
      <c r="H68" s="2"/>
    </row>
    <row r="69" spans="1:8" x14ac:dyDescent="0.25">
      <c r="A69" s="156"/>
      <c r="B69" s="133" t="s">
        <v>78</v>
      </c>
      <c r="C69" s="173"/>
      <c r="D69" s="58"/>
      <c r="E69" s="16"/>
      <c r="F69" s="27"/>
      <c r="G69" s="55"/>
      <c r="H69" s="2"/>
    </row>
    <row r="70" spans="1:8" ht="30.75" thickBot="1" x14ac:dyDescent="0.3">
      <c r="A70" s="156"/>
      <c r="B70" s="133" t="s">
        <v>96</v>
      </c>
      <c r="C70" s="173"/>
      <c r="D70" s="58"/>
      <c r="E70" s="16"/>
      <c r="F70" s="27"/>
      <c r="G70" s="130"/>
      <c r="H70" s="2"/>
    </row>
    <row r="71" spans="1:8" ht="24.95" customHeight="1" thickBot="1" x14ac:dyDescent="0.3">
      <c r="A71" s="156"/>
      <c r="B71" s="134" t="s">
        <v>24</v>
      </c>
      <c r="C71" s="173"/>
      <c r="D71" s="126">
        <v>2890.26</v>
      </c>
      <c r="E71" s="123">
        <v>0</v>
      </c>
      <c r="F71" s="126">
        <v>0.16</v>
      </c>
      <c r="G71" s="116">
        <f>D71*E71*F71</f>
        <v>0</v>
      </c>
      <c r="H71" s="116">
        <f>G71*1.21</f>
        <v>0</v>
      </c>
    </row>
    <row r="72" spans="1:8" ht="30" x14ac:dyDescent="0.25">
      <c r="A72" s="156"/>
      <c r="B72" s="133" t="s">
        <v>69</v>
      </c>
      <c r="C72" s="173"/>
      <c r="D72" s="58"/>
      <c r="E72" s="16"/>
      <c r="F72" s="27"/>
      <c r="G72" s="55"/>
      <c r="H72" s="2"/>
    </row>
    <row r="73" spans="1:8" ht="30.75" thickBot="1" x14ac:dyDescent="0.3">
      <c r="A73" s="170"/>
      <c r="B73" s="135" t="s">
        <v>5</v>
      </c>
      <c r="C73" s="174"/>
      <c r="D73" s="58"/>
      <c r="E73" s="16"/>
      <c r="F73" s="27"/>
      <c r="G73" s="55"/>
      <c r="H73" s="2"/>
    </row>
    <row r="74" spans="1:8" ht="24.95" customHeight="1" thickBot="1" x14ac:dyDescent="0.3">
      <c r="A74" s="18"/>
      <c r="B74" s="23" t="s">
        <v>114</v>
      </c>
      <c r="C74" s="19"/>
      <c r="D74" s="85">
        <v>2890.26</v>
      </c>
      <c r="E74" s="85" t="s">
        <v>8</v>
      </c>
      <c r="F74" s="86" t="s">
        <v>8</v>
      </c>
      <c r="G74" s="87">
        <f>SUM(G53:G71)</f>
        <v>0</v>
      </c>
      <c r="H74" s="88">
        <f>G74*1.21</f>
        <v>0</v>
      </c>
    </row>
    <row r="75" spans="1:8" ht="15.75" thickBot="1" x14ac:dyDescent="0.3">
      <c r="A75" s="157" t="s">
        <v>119</v>
      </c>
      <c r="B75" s="117" t="s">
        <v>120</v>
      </c>
      <c r="C75" s="158" t="s">
        <v>121</v>
      </c>
      <c r="D75" s="109">
        <v>2654.07</v>
      </c>
      <c r="E75" s="123">
        <v>0</v>
      </c>
      <c r="F75" s="115">
        <v>5</v>
      </c>
      <c r="G75" s="116">
        <f>D75*E75*F75</f>
        <v>0</v>
      </c>
      <c r="H75" s="116">
        <f>G75*1.21</f>
        <v>0</v>
      </c>
    </row>
    <row r="76" spans="1:8" ht="60" x14ac:dyDescent="0.25">
      <c r="A76" s="156"/>
      <c r="B76" s="107" t="s">
        <v>80</v>
      </c>
      <c r="C76" s="159"/>
      <c r="D76" s="58"/>
      <c r="E76" s="16"/>
      <c r="F76" s="27"/>
      <c r="G76" s="55"/>
      <c r="H76" s="2"/>
    </row>
    <row r="77" spans="1:8" ht="30" x14ac:dyDescent="0.25">
      <c r="A77" s="156"/>
      <c r="B77" s="106" t="s">
        <v>72</v>
      </c>
      <c r="C77" s="159"/>
      <c r="D77" s="58"/>
      <c r="E77" s="16"/>
      <c r="F77" s="27"/>
      <c r="G77" s="55"/>
      <c r="H77" s="2"/>
    </row>
    <row r="78" spans="1:8" ht="60" x14ac:dyDescent="0.25">
      <c r="A78" s="156"/>
      <c r="B78" s="113" t="s">
        <v>81</v>
      </c>
      <c r="C78" s="159"/>
      <c r="D78" s="58"/>
      <c r="E78" s="16"/>
      <c r="F78" s="27"/>
      <c r="G78" s="55"/>
      <c r="H78" s="2"/>
    </row>
    <row r="79" spans="1:8" ht="30.75" thickBot="1" x14ac:dyDescent="0.3">
      <c r="A79" s="156"/>
      <c r="B79" s="148" t="s">
        <v>77</v>
      </c>
      <c r="C79" s="159"/>
      <c r="D79" s="58"/>
      <c r="E79" s="16"/>
      <c r="F79" s="27"/>
      <c r="G79" s="130"/>
      <c r="H79" s="2"/>
    </row>
    <row r="80" spans="1:8" ht="24.95" customHeight="1" thickBot="1" x14ac:dyDescent="0.3">
      <c r="A80" s="157"/>
      <c r="B80" s="108" t="s">
        <v>25</v>
      </c>
      <c r="C80" s="160"/>
      <c r="D80" s="126">
        <v>2564.0700000000002</v>
      </c>
      <c r="E80" s="123">
        <v>0</v>
      </c>
      <c r="F80" s="115">
        <v>0.16</v>
      </c>
      <c r="G80" s="116">
        <f>D80*E80*F80</f>
        <v>0</v>
      </c>
      <c r="H80" s="116">
        <f>G80*1.21</f>
        <v>0</v>
      </c>
    </row>
    <row r="81" spans="1:8" ht="30" x14ac:dyDescent="0.25">
      <c r="A81" s="156"/>
      <c r="B81" s="107" t="s">
        <v>79</v>
      </c>
      <c r="C81" s="159"/>
      <c r="D81" s="58"/>
      <c r="E81" s="16"/>
      <c r="F81" s="27"/>
      <c r="G81" s="55"/>
      <c r="H81" s="2"/>
    </row>
    <row r="82" spans="1:8" ht="30" x14ac:dyDescent="0.25">
      <c r="A82" s="156"/>
      <c r="B82" s="106" t="s">
        <v>69</v>
      </c>
      <c r="C82" s="159"/>
      <c r="D82" s="58"/>
      <c r="E82" s="16"/>
      <c r="F82" s="27"/>
      <c r="G82" s="55"/>
      <c r="H82" s="2"/>
    </row>
    <row r="83" spans="1:8" ht="30" x14ac:dyDescent="0.25">
      <c r="A83" s="156"/>
      <c r="B83" s="106" t="s">
        <v>55</v>
      </c>
      <c r="C83" s="159"/>
      <c r="D83" s="58"/>
      <c r="E83" s="16"/>
      <c r="F83" s="27"/>
      <c r="G83" s="55"/>
      <c r="H83" s="2"/>
    </row>
    <row r="84" spans="1:8" ht="45" x14ac:dyDescent="0.25">
      <c r="A84" s="156"/>
      <c r="B84" s="106" t="s">
        <v>82</v>
      </c>
      <c r="C84" s="159"/>
      <c r="D84" s="58"/>
      <c r="E84" s="16"/>
      <c r="F84" s="27"/>
      <c r="G84" s="55"/>
      <c r="H84" s="2"/>
    </row>
    <row r="85" spans="1:8" ht="75" x14ac:dyDescent="0.25">
      <c r="A85" s="156"/>
      <c r="B85" s="106" t="s">
        <v>83</v>
      </c>
      <c r="C85" s="159"/>
      <c r="D85" s="58"/>
      <c r="E85" s="16"/>
      <c r="F85" s="27"/>
      <c r="G85" s="55"/>
      <c r="H85" s="2"/>
    </row>
    <row r="86" spans="1:8" x14ac:dyDescent="0.25">
      <c r="A86" s="156"/>
      <c r="B86" s="106" t="s">
        <v>78</v>
      </c>
      <c r="C86" s="159"/>
      <c r="D86" s="58"/>
      <c r="E86" s="16"/>
      <c r="F86" s="27"/>
      <c r="G86" s="55"/>
      <c r="H86" s="2"/>
    </row>
    <row r="87" spans="1:8" ht="30" x14ac:dyDescent="0.25">
      <c r="A87" s="156"/>
      <c r="B87" s="106" t="s">
        <v>84</v>
      </c>
      <c r="C87" s="159"/>
      <c r="D87" s="58"/>
      <c r="E87" s="16"/>
      <c r="F87" s="27"/>
      <c r="G87" s="55"/>
      <c r="H87" s="2"/>
    </row>
    <row r="88" spans="1:8" ht="45" x14ac:dyDescent="0.25">
      <c r="A88" s="156"/>
      <c r="B88" s="106" t="s">
        <v>85</v>
      </c>
      <c r="C88" s="159"/>
      <c r="D88" s="58"/>
      <c r="E88" s="16"/>
      <c r="F88" s="27"/>
      <c r="G88" s="55"/>
      <c r="H88" s="2"/>
    </row>
    <row r="89" spans="1:8" ht="30.75" thickBot="1" x14ac:dyDescent="0.3">
      <c r="A89" s="156"/>
      <c r="B89" s="113" t="s">
        <v>5</v>
      </c>
      <c r="C89" s="161"/>
      <c r="D89" s="5"/>
      <c r="E89" s="16"/>
      <c r="F89" s="27"/>
      <c r="G89" s="55"/>
      <c r="H89" s="2"/>
    </row>
    <row r="90" spans="1:8" ht="24.95" customHeight="1" thickBot="1" x14ac:dyDescent="0.3">
      <c r="A90" s="9"/>
      <c r="B90" s="118" t="s">
        <v>119</v>
      </c>
      <c r="C90" s="22"/>
      <c r="D90" s="89">
        <f>D80</f>
        <v>2564.0700000000002</v>
      </c>
      <c r="E90" s="85" t="s">
        <v>8</v>
      </c>
      <c r="F90" s="86" t="s">
        <v>8</v>
      </c>
      <c r="G90" s="87">
        <f>SUM(G75:G80)</f>
        <v>0</v>
      </c>
      <c r="H90" s="88">
        <f>G90*1.21</f>
        <v>0</v>
      </c>
    </row>
    <row r="91" spans="1:8" ht="24.95" customHeight="1" thickBot="1" x14ac:dyDescent="0.3">
      <c r="A91" s="157" t="s">
        <v>122</v>
      </c>
      <c r="B91" s="108" t="s">
        <v>132</v>
      </c>
      <c r="C91" s="158" t="s">
        <v>124</v>
      </c>
      <c r="D91" s="127">
        <v>2.64</v>
      </c>
      <c r="E91" s="123">
        <v>0</v>
      </c>
      <c r="F91" s="115">
        <v>26</v>
      </c>
      <c r="G91" s="116">
        <f>D91*E91*F91</f>
        <v>0</v>
      </c>
      <c r="H91" s="116">
        <f>G91*1.21</f>
        <v>0</v>
      </c>
    </row>
    <row r="92" spans="1:8" ht="75" x14ac:dyDescent="0.25">
      <c r="A92" s="157"/>
      <c r="B92" s="128" t="s">
        <v>86</v>
      </c>
      <c r="C92" s="160"/>
      <c r="D92" s="58"/>
      <c r="E92" s="16"/>
      <c r="F92" s="27"/>
      <c r="G92" s="55"/>
      <c r="H92" s="2"/>
    </row>
    <row r="93" spans="1:8" ht="30" x14ac:dyDescent="0.25">
      <c r="A93" s="157"/>
      <c r="B93" s="149" t="s">
        <v>87</v>
      </c>
      <c r="C93" s="160"/>
      <c r="D93" s="58"/>
      <c r="E93" s="16"/>
      <c r="F93" s="27"/>
      <c r="G93" s="55"/>
      <c r="H93" s="2"/>
    </row>
    <row r="94" spans="1:8" ht="30" x14ac:dyDescent="0.25">
      <c r="A94" s="157"/>
      <c r="B94" s="149" t="s">
        <v>88</v>
      </c>
      <c r="C94" s="160"/>
      <c r="D94" s="58"/>
      <c r="E94" s="16"/>
      <c r="F94" s="27"/>
      <c r="G94" s="55"/>
      <c r="H94" s="2"/>
    </row>
    <row r="95" spans="1:8" ht="30" x14ac:dyDescent="0.25">
      <c r="A95" s="157"/>
      <c r="B95" s="149" t="s">
        <v>131</v>
      </c>
      <c r="C95" s="160"/>
      <c r="D95" s="58"/>
      <c r="E95" s="16"/>
      <c r="F95" s="27"/>
      <c r="G95" s="55"/>
      <c r="H95" s="2"/>
    </row>
    <row r="96" spans="1:8" ht="30" x14ac:dyDescent="0.25">
      <c r="A96" s="157"/>
      <c r="B96" s="149" t="s">
        <v>89</v>
      </c>
      <c r="C96" s="160"/>
      <c r="D96" s="58"/>
      <c r="E96" s="16"/>
      <c r="F96" s="27"/>
      <c r="G96" s="55"/>
      <c r="H96" s="2"/>
    </row>
    <row r="97" spans="1:8" ht="15.75" thickBot="1" x14ac:dyDescent="0.3">
      <c r="A97" s="157"/>
      <c r="B97" s="150" t="s">
        <v>90</v>
      </c>
      <c r="C97" s="160"/>
      <c r="D97" s="58"/>
      <c r="E97" s="16"/>
      <c r="F97" s="52"/>
      <c r="G97" s="55"/>
      <c r="H97" s="2"/>
    </row>
    <row r="98" spans="1:8" ht="24.95" customHeight="1" thickBot="1" x14ac:dyDescent="0.3">
      <c r="A98" s="157"/>
      <c r="B98" s="108" t="s">
        <v>23</v>
      </c>
      <c r="C98" s="160"/>
      <c r="D98" s="109">
        <v>2.64</v>
      </c>
      <c r="E98" s="123">
        <v>0</v>
      </c>
      <c r="F98" s="115">
        <v>5</v>
      </c>
      <c r="G98" s="116">
        <f>D98*E98*F98</f>
        <v>0</v>
      </c>
      <c r="H98" s="116">
        <f>G98*1.21</f>
        <v>0</v>
      </c>
    </row>
    <row r="99" spans="1:8" ht="30" x14ac:dyDescent="0.25">
      <c r="A99" s="156"/>
      <c r="B99" s="107" t="s">
        <v>133</v>
      </c>
      <c r="C99" s="159"/>
      <c r="D99" s="58"/>
      <c r="E99" s="16"/>
      <c r="F99" s="27"/>
      <c r="G99" s="55"/>
      <c r="H99" s="2"/>
    </row>
    <row r="100" spans="1:8" ht="30.75" thickBot="1" x14ac:dyDescent="0.3">
      <c r="A100" s="156"/>
      <c r="B100" s="113" t="s">
        <v>91</v>
      </c>
      <c r="C100" s="159"/>
      <c r="D100" s="5"/>
      <c r="E100" s="16"/>
      <c r="F100" s="27"/>
      <c r="G100" s="55"/>
      <c r="H100" s="2"/>
    </row>
    <row r="101" spans="1:8" ht="24.95" customHeight="1" thickBot="1" x14ac:dyDescent="0.3">
      <c r="A101" s="17"/>
      <c r="B101" s="25" t="s">
        <v>122</v>
      </c>
      <c r="C101" s="17"/>
      <c r="D101" s="90">
        <v>2.64</v>
      </c>
      <c r="E101" s="85" t="s">
        <v>8</v>
      </c>
      <c r="F101" s="86" t="s">
        <v>8</v>
      </c>
      <c r="G101" s="87">
        <f>SUM(G91:G100)</f>
        <v>0</v>
      </c>
      <c r="H101" s="88">
        <f>G101*1.21</f>
        <v>0</v>
      </c>
    </row>
    <row r="102" spans="1:8" ht="24.95" customHeight="1" thickBot="1" x14ac:dyDescent="0.3">
      <c r="A102" s="157" t="s">
        <v>125</v>
      </c>
      <c r="B102" s="117" t="s">
        <v>26</v>
      </c>
      <c r="C102" s="177" t="s">
        <v>126</v>
      </c>
      <c r="D102" s="109">
        <v>98.89</v>
      </c>
      <c r="E102" s="123">
        <v>0</v>
      </c>
      <c r="F102" s="115">
        <v>0.16</v>
      </c>
      <c r="G102" s="116">
        <f>D102*E102*F102</f>
        <v>0</v>
      </c>
      <c r="H102" s="116">
        <f>G102*1.21</f>
        <v>0</v>
      </c>
    </row>
    <row r="103" spans="1:8" ht="75" x14ac:dyDescent="0.25">
      <c r="A103" s="156"/>
      <c r="B103" s="107" t="s">
        <v>86</v>
      </c>
      <c r="C103" s="178"/>
      <c r="D103" s="58"/>
      <c r="E103" s="16"/>
      <c r="F103" s="27"/>
      <c r="G103" s="55"/>
      <c r="H103" s="2"/>
    </row>
    <row r="104" spans="1:8" ht="30" x14ac:dyDescent="0.25">
      <c r="A104" s="156"/>
      <c r="B104" s="106" t="s">
        <v>51</v>
      </c>
      <c r="C104" s="178"/>
      <c r="D104" s="58"/>
      <c r="E104" s="16"/>
      <c r="F104" s="27"/>
      <c r="G104" s="55"/>
      <c r="H104" s="2"/>
    </row>
    <row r="105" spans="1:8" ht="30" x14ac:dyDescent="0.25">
      <c r="A105" s="156"/>
      <c r="B105" s="106" t="s">
        <v>69</v>
      </c>
      <c r="C105" s="178"/>
      <c r="D105" s="58"/>
      <c r="E105" s="16"/>
      <c r="F105" s="27"/>
      <c r="G105" s="55"/>
      <c r="H105" s="2"/>
    </row>
    <row r="106" spans="1:8" ht="30" x14ac:dyDescent="0.25">
      <c r="A106" s="156"/>
      <c r="B106" s="106" t="s">
        <v>84</v>
      </c>
      <c r="C106" s="178"/>
      <c r="D106" s="58"/>
      <c r="E106" s="16"/>
      <c r="F106" s="27"/>
      <c r="G106" s="55"/>
      <c r="H106" s="2"/>
    </row>
    <row r="107" spans="1:8" ht="45" x14ac:dyDescent="0.25">
      <c r="A107" s="156"/>
      <c r="B107" s="106" t="s">
        <v>85</v>
      </c>
      <c r="C107" s="178"/>
      <c r="D107" s="58"/>
      <c r="E107" s="16"/>
      <c r="F107" s="27"/>
      <c r="G107" s="55"/>
      <c r="H107" s="2"/>
    </row>
    <row r="108" spans="1:8" ht="30.75" thickBot="1" x14ac:dyDescent="0.3">
      <c r="A108" s="156"/>
      <c r="B108" s="113" t="s">
        <v>5</v>
      </c>
      <c r="C108" s="174"/>
      <c r="D108" s="58"/>
      <c r="E108" s="16"/>
      <c r="F108" s="27"/>
      <c r="G108" s="55"/>
      <c r="H108" s="2"/>
    </row>
    <row r="109" spans="1:8" ht="34.5" customHeight="1" thickBot="1" x14ac:dyDescent="0.3">
      <c r="A109" s="17"/>
      <c r="B109" s="25" t="s">
        <v>125</v>
      </c>
      <c r="C109" s="20"/>
      <c r="D109" s="91">
        <v>98.89</v>
      </c>
      <c r="E109" s="92" t="s">
        <v>8</v>
      </c>
      <c r="F109" s="93" t="s">
        <v>8</v>
      </c>
      <c r="G109" s="87">
        <f>G102</f>
        <v>0</v>
      </c>
      <c r="H109" s="88">
        <f>G109*1.21</f>
        <v>0</v>
      </c>
    </row>
    <row r="110" spans="1:8" ht="24.95" customHeight="1" thickBot="1" x14ac:dyDescent="0.3">
      <c r="A110" s="8"/>
      <c r="B110" s="108" t="s">
        <v>117</v>
      </c>
      <c r="C110" s="158" t="s">
        <v>136</v>
      </c>
      <c r="D110" s="109">
        <v>133.91999999999999</v>
      </c>
      <c r="E110" s="122">
        <v>0</v>
      </c>
      <c r="F110" s="115">
        <v>26</v>
      </c>
      <c r="G110" s="116">
        <f>D110*E110*F110</f>
        <v>0</v>
      </c>
      <c r="H110" s="116">
        <f>G110*1.21</f>
        <v>0</v>
      </c>
    </row>
    <row r="111" spans="1:8" ht="75" customHeight="1" x14ac:dyDescent="0.25">
      <c r="A111" s="175" t="s">
        <v>127</v>
      </c>
      <c r="B111" s="107" t="s">
        <v>59</v>
      </c>
      <c r="C111" s="159"/>
      <c r="D111" s="58"/>
      <c r="E111" s="27"/>
      <c r="F111" s="27"/>
      <c r="G111" s="55"/>
      <c r="H111" s="2"/>
    </row>
    <row r="112" spans="1:8" ht="60" x14ac:dyDescent="0.25">
      <c r="A112" s="175"/>
      <c r="B112" s="106" t="s">
        <v>92</v>
      </c>
      <c r="C112" s="159"/>
      <c r="D112" s="58"/>
      <c r="E112" s="27"/>
      <c r="F112" s="27"/>
      <c r="G112" s="55"/>
      <c r="H112" s="2"/>
    </row>
    <row r="113" spans="1:8" ht="45" x14ac:dyDescent="0.25">
      <c r="A113" s="175"/>
      <c r="B113" s="106" t="s">
        <v>128</v>
      </c>
      <c r="C113" s="159"/>
      <c r="D113" s="58"/>
      <c r="E113" s="27"/>
      <c r="F113" s="27"/>
      <c r="G113" s="55"/>
      <c r="H113" s="2"/>
    </row>
    <row r="114" spans="1:8" ht="75.75" thickBot="1" x14ac:dyDescent="0.3">
      <c r="A114" s="175"/>
      <c r="B114" s="106" t="s">
        <v>83</v>
      </c>
      <c r="C114" s="159"/>
      <c r="D114" s="58"/>
      <c r="E114" s="27"/>
      <c r="F114" s="27"/>
      <c r="G114" s="55"/>
      <c r="H114" s="2"/>
    </row>
    <row r="115" spans="1:8" ht="24.95" customHeight="1" thickBot="1" x14ac:dyDescent="0.3">
      <c r="A115" s="176"/>
      <c r="B115" s="108" t="s">
        <v>23</v>
      </c>
      <c r="C115" s="160"/>
      <c r="D115" s="109">
        <v>133.91999999999999</v>
      </c>
      <c r="E115" s="122">
        <v>0</v>
      </c>
      <c r="F115" s="115">
        <v>5</v>
      </c>
      <c r="G115" s="116">
        <f>D115*E115*F115</f>
        <v>0</v>
      </c>
      <c r="H115" s="116">
        <f>G115*1.21</f>
        <v>0</v>
      </c>
    </row>
    <row r="116" spans="1:8" ht="60" x14ac:dyDescent="0.25">
      <c r="A116" s="175"/>
      <c r="B116" s="107" t="s">
        <v>93</v>
      </c>
      <c r="C116" s="159"/>
      <c r="D116" s="58"/>
      <c r="E116" s="27"/>
      <c r="F116" s="27"/>
      <c r="G116" s="55"/>
      <c r="H116" s="2"/>
    </row>
    <row r="117" spans="1:8" ht="45.75" thickBot="1" x14ac:dyDescent="0.3">
      <c r="A117" s="175"/>
      <c r="B117" s="113" t="s">
        <v>54</v>
      </c>
      <c r="C117" s="159"/>
      <c r="D117" s="58"/>
      <c r="E117" s="27"/>
      <c r="F117" s="27"/>
      <c r="G117" s="55"/>
      <c r="H117" s="2"/>
    </row>
    <row r="118" spans="1:8" ht="24.95" customHeight="1" thickBot="1" x14ac:dyDescent="0.3">
      <c r="A118" s="176"/>
      <c r="B118" s="108" t="s">
        <v>22</v>
      </c>
      <c r="C118" s="160"/>
      <c r="D118" s="109">
        <v>133.91999999999999</v>
      </c>
      <c r="E118" s="122">
        <v>0</v>
      </c>
      <c r="F118" s="115">
        <v>1</v>
      </c>
      <c r="G118" s="116">
        <f>D118*E118*F118</f>
        <v>0</v>
      </c>
      <c r="H118" s="116">
        <f>G118*1.21</f>
        <v>0</v>
      </c>
    </row>
    <row r="119" spans="1:8" ht="30" x14ac:dyDescent="0.25">
      <c r="A119" s="175"/>
      <c r="B119" s="107" t="s">
        <v>55</v>
      </c>
      <c r="C119" s="159"/>
      <c r="D119" s="58"/>
      <c r="E119" s="27"/>
      <c r="F119" s="27"/>
      <c r="G119" s="55"/>
      <c r="H119" s="2"/>
    </row>
    <row r="120" spans="1:8" ht="30" x14ac:dyDescent="0.25">
      <c r="A120" s="175"/>
      <c r="B120" s="106" t="s">
        <v>94</v>
      </c>
      <c r="C120" s="159"/>
      <c r="D120" s="58"/>
      <c r="E120" s="27"/>
      <c r="F120" s="27"/>
      <c r="G120" s="55"/>
      <c r="H120" s="2"/>
    </row>
    <row r="121" spans="1:8" ht="45" x14ac:dyDescent="0.25">
      <c r="A121" s="175"/>
      <c r="B121" s="106" t="s">
        <v>95</v>
      </c>
      <c r="C121" s="159"/>
      <c r="D121" s="58"/>
      <c r="E121" s="27"/>
      <c r="F121" s="27"/>
      <c r="G121" s="55"/>
      <c r="H121" s="2"/>
    </row>
    <row r="122" spans="1:8" ht="30.75" thickBot="1" x14ac:dyDescent="0.3">
      <c r="A122" s="175"/>
      <c r="B122" s="113" t="s">
        <v>5</v>
      </c>
      <c r="C122" s="161"/>
      <c r="D122" s="58"/>
      <c r="E122" s="27"/>
      <c r="F122" s="27"/>
      <c r="G122" s="55"/>
      <c r="H122" s="2"/>
    </row>
    <row r="123" spans="1:8" ht="15.75" thickBot="1" x14ac:dyDescent="0.3">
      <c r="A123" s="26"/>
      <c r="B123" s="25" t="s">
        <v>127</v>
      </c>
      <c r="C123" s="17"/>
      <c r="D123" s="94">
        <v>133.91999999999999</v>
      </c>
      <c r="E123" s="86" t="s">
        <v>8</v>
      </c>
      <c r="F123" s="86" t="s">
        <v>8</v>
      </c>
      <c r="G123" s="95">
        <f>SUM(G110:G122)</f>
        <v>0</v>
      </c>
      <c r="H123" s="88">
        <f>G123*1.21</f>
        <v>0</v>
      </c>
    </row>
    <row r="124" spans="1:8" ht="15.75" thickBot="1" x14ac:dyDescent="0.3">
      <c r="A124" s="194" t="s">
        <v>137</v>
      </c>
      <c r="B124" s="183" t="s">
        <v>138</v>
      </c>
      <c r="C124" s="192"/>
      <c r="D124" s="189">
        <v>480</v>
      </c>
      <c r="E124" s="196">
        <v>0</v>
      </c>
      <c r="F124" s="191">
        <v>26</v>
      </c>
      <c r="G124" s="116">
        <f>D124*E124*F124</f>
        <v>0</v>
      </c>
      <c r="H124" s="116">
        <f>G124*1.21</f>
        <v>0</v>
      </c>
    </row>
    <row r="125" spans="1:8" ht="45.75" thickBot="1" x14ac:dyDescent="0.3">
      <c r="A125" s="195"/>
      <c r="B125" s="188" t="s">
        <v>139</v>
      </c>
      <c r="C125" s="193"/>
      <c r="D125" s="184"/>
      <c r="E125" s="185"/>
      <c r="F125" s="185"/>
      <c r="G125" s="186"/>
      <c r="H125" s="187"/>
    </row>
    <row r="126" spans="1:8" ht="15.75" thickBot="1" x14ac:dyDescent="0.3">
      <c r="A126" s="26"/>
      <c r="B126" s="25" t="s">
        <v>137</v>
      </c>
      <c r="C126" s="182"/>
      <c r="D126" s="94">
        <v>480</v>
      </c>
      <c r="E126" s="86" t="s">
        <v>8</v>
      </c>
      <c r="F126" s="86" t="s">
        <v>8</v>
      </c>
      <c r="G126" s="95">
        <f>SUM(G124:G125)</f>
        <v>0</v>
      </c>
      <c r="H126" s="88">
        <f>SUM(H124:H125)</f>
        <v>0</v>
      </c>
    </row>
    <row r="127" spans="1:8" ht="24.95" customHeight="1" thickBot="1" x14ac:dyDescent="0.3">
      <c r="A127" s="157" t="s">
        <v>130</v>
      </c>
      <c r="B127" s="108" t="s">
        <v>132</v>
      </c>
      <c r="C127" s="158" t="s">
        <v>7</v>
      </c>
      <c r="D127" s="109">
        <v>33.15</v>
      </c>
      <c r="E127" s="122">
        <v>0</v>
      </c>
      <c r="F127" s="115">
        <v>26</v>
      </c>
      <c r="G127" s="116">
        <f>D127*E127*F127</f>
        <v>0</v>
      </c>
      <c r="H127" s="116">
        <f>G127*1.21</f>
        <v>0</v>
      </c>
    </row>
    <row r="128" spans="1:8" ht="66.75" customHeight="1" x14ac:dyDescent="0.25">
      <c r="A128" s="156"/>
      <c r="B128" s="107" t="s">
        <v>97</v>
      </c>
      <c r="C128" s="159"/>
      <c r="D128" s="58"/>
      <c r="E128" s="27"/>
      <c r="F128" s="27"/>
      <c r="G128" s="55"/>
      <c r="H128" s="2"/>
    </row>
    <row r="129" spans="1:8" ht="60" x14ac:dyDescent="0.25">
      <c r="A129" s="156"/>
      <c r="B129" s="106" t="s">
        <v>59</v>
      </c>
      <c r="C129" s="159"/>
      <c r="D129" s="58"/>
      <c r="E129" s="27"/>
      <c r="F129" s="27"/>
      <c r="G129" s="55"/>
      <c r="H129" s="2"/>
    </row>
    <row r="130" spans="1:8" ht="45" x14ac:dyDescent="0.25">
      <c r="A130" s="156"/>
      <c r="B130" s="106" t="s">
        <v>98</v>
      </c>
      <c r="C130" s="159"/>
      <c r="D130" s="58"/>
      <c r="E130" s="27"/>
      <c r="F130" s="27"/>
      <c r="G130" s="55"/>
      <c r="H130" s="2"/>
    </row>
    <row r="131" spans="1:8" ht="45" x14ac:dyDescent="0.25">
      <c r="A131" s="156"/>
      <c r="B131" s="106" t="s">
        <v>48</v>
      </c>
      <c r="C131" s="159"/>
      <c r="D131" s="58"/>
      <c r="E131" s="27"/>
      <c r="F131" s="27"/>
      <c r="G131" s="55"/>
      <c r="H131" s="2"/>
    </row>
    <row r="132" spans="1:8" ht="75" x14ac:dyDescent="0.25">
      <c r="A132" s="156"/>
      <c r="B132" s="106" t="s">
        <v>134</v>
      </c>
      <c r="C132" s="159"/>
      <c r="D132" s="58"/>
      <c r="E132" s="27"/>
      <c r="F132" s="27"/>
      <c r="G132" s="55"/>
      <c r="H132" s="2"/>
    </row>
    <row r="133" spans="1:8" ht="30.75" thickBot="1" x14ac:dyDescent="0.3">
      <c r="A133" s="156"/>
      <c r="B133" s="113" t="s">
        <v>46</v>
      </c>
      <c r="C133" s="159"/>
      <c r="D133" s="58"/>
      <c r="E133" s="27"/>
      <c r="F133" s="27"/>
      <c r="G133" s="55"/>
      <c r="H133" s="2"/>
    </row>
    <row r="134" spans="1:8" ht="24.95" customHeight="1" thickBot="1" x14ac:dyDescent="0.3">
      <c r="A134" s="157"/>
      <c r="B134" s="108" t="s">
        <v>27</v>
      </c>
      <c r="C134" s="160"/>
      <c r="D134" s="109">
        <v>33.15</v>
      </c>
      <c r="E134" s="122">
        <v>0</v>
      </c>
      <c r="F134" s="115">
        <v>10</v>
      </c>
      <c r="G134" s="116">
        <f>D134*E134*F134</f>
        <v>0</v>
      </c>
      <c r="H134" s="116">
        <f>G134*1.21</f>
        <v>0</v>
      </c>
    </row>
    <row r="135" spans="1:8" ht="54.75" customHeight="1" thickBot="1" x14ac:dyDescent="0.3">
      <c r="A135" s="157"/>
      <c r="B135" s="3" t="s">
        <v>99</v>
      </c>
      <c r="C135" s="160"/>
      <c r="D135" s="58"/>
      <c r="E135" s="27"/>
      <c r="F135" s="27"/>
      <c r="G135" s="55"/>
      <c r="H135" s="2"/>
    </row>
    <row r="136" spans="1:8" ht="24.95" customHeight="1" thickBot="1" x14ac:dyDescent="0.3">
      <c r="A136" s="157"/>
      <c r="B136" s="108" t="s">
        <v>19</v>
      </c>
      <c r="C136" s="160"/>
      <c r="D136" s="109">
        <v>33.15</v>
      </c>
      <c r="E136" s="122">
        <v>0</v>
      </c>
      <c r="F136" s="115">
        <v>5</v>
      </c>
      <c r="G136" s="116">
        <f>D136*E136*F136</f>
        <v>0</v>
      </c>
      <c r="H136" s="116">
        <f>G136*1.21</f>
        <v>0</v>
      </c>
    </row>
    <row r="137" spans="1:8" ht="30" x14ac:dyDescent="0.25">
      <c r="A137" s="156"/>
      <c r="B137" s="107" t="s">
        <v>100</v>
      </c>
      <c r="C137" s="159"/>
      <c r="D137" s="58"/>
      <c r="E137" s="27"/>
      <c r="F137" s="27"/>
      <c r="G137" s="55"/>
      <c r="H137" s="2"/>
    </row>
    <row r="138" spans="1:8" ht="60" x14ac:dyDescent="0.25">
      <c r="A138" s="156"/>
      <c r="B138" s="106" t="s">
        <v>101</v>
      </c>
      <c r="C138" s="159"/>
      <c r="D138" s="58"/>
      <c r="E138" s="27"/>
      <c r="F138" s="27"/>
      <c r="G138" s="55"/>
      <c r="H138" s="2"/>
    </row>
    <row r="139" spans="1:8" ht="45" x14ac:dyDescent="0.25">
      <c r="A139" s="156"/>
      <c r="B139" s="106" t="s">
        <v>60</v>
      </c>
      <c r="C139" s="159"/>
      <c r="D139" s="58"/>
      <c r="E139" s="27"/>
      <c r="F139" s="27"/>
      <c r="G139" s="55"/>
      <c r="H139" s="2"/>
    </row>
    <row r="140" spans="1:8" ht="30" x14ac:dyDescent="0.25">
      <c r="A140" s="156"/>
      <c r="B140" s="106" t="s">
        <v>56</v>
      </c>
      <c r="C140" s="159"/>
      <c r="D140" s="58"/>
      <c r="E140" s="27"/>
      <c r="F140" s="27"/>
      <c r="G140" s="55"/>
      <c r="H140" s="2"/>
    </row>
    <row r="141" spans="1:8" ht="30.75" thickBot="1" x14ac:dyDescent="0.3">
      <c r="A141" s="156"/>
      <c r="B141" s="113" t="s">
        <v>57</v>
      </c>
      <c r="C141" s="159"/>
      <c r="D141" s="58"/>
      <c r="E141" s="27"/>
      <c r="F141" s="27"/>
      <c r="G141" s="55"/>
      <c r="H141" s="2"/>
    </row>
    <row r="142" spans="1:8" ht="24.95" customHeight="1" thickBot="1" x14ac:dyDescent="0.3">
      <c r="A142" s="157"/>
      <c r="B142" s="108" t="s">
        <v>20</v>
      </c>
      <c r="C142" s="160"/>
      <c r="D142" s="109">
        <v>33.15</v>
      </c>
      <c r="E142" s="122">
        <v>0</v>
      </c>
      <c r="F142" s="115">
        <v>1</v>
      </c>
      <c r="G142" s="116">
        <f>D142*E142*F142</f>
        <v>0</v>
      </c>
      <c r="H142" s="116">
        <f>G142*1.21</f>
        <v>0</v>
      </c>
    </row>
    <row r="143" spans="1:8" ht="30" x14ac:dyDescent="0.25">
      <c r="A143" s="156"/>
      <c r="B143" s="107" t="s">
        <v>51</v>
      </c>
      <c r="C143" s="159"/>
      <c r="D143" s="58"/>
      <c r="E143" s="27"/>
      <c r="F143" s="27"/>
      <c r="G143" s="55"/>
      <c r="H143" s="2"/>
    </row>
    <row r="144" spans="1:8" ht="30" x14ac:dyDescent="0.25">
      <c r="A144" s="156"/>
      <c r="B144" s="106" t="s">
        <v>94</v>
      </c>
      <c r="C144" s="159"/>
      <c r="D144" s="58"/>
      <c r="E144" s="27"/>
      <c r="F144" s="27"/>
      <c r="G144" s="55"/>
      <c r="H144" s="2"/>
    </row>
    <row r="145" spans="1:8" ht="45" x14ac:dyDescent="0.25">
      <c r="A145" s="156"/>
      <c r="B145" s="106" t="s">
        <v>102</v>
      </c>
      <c r="C145" s="159"/>
      <c r="D145" s="58"/>
      <c r="E145" s="27"/>
      <c r="F145" s="27"/>
      <c r="G145" s="55"/>
      <c r="H145" s="2"/>
    </row>
    <row r="146" spans="1:8" ht="45" x14ac:dyDescent="0.25">
      <c r="A146" s="156"/>
      <c r="B146" s="106" t="s">
        <v>95</v>
      </c>
      <c r="C146" s="159"/>
      <c r="D146" s="58"/>
      <c r="E146" s="27"/>
      <c r="F146" s="27"/>
      <c r="G146" s="55"/>
      <c r="H146" s="2"/>
    </row>
    <row r="147" spans="1:8" x14ac:dyDescent="0.25">
      <c r="A147" s="156"/>
      <c r="B147" s="106" t="s">
        <v>52</v>
      </c>
      <c r="C147" s="159"/>
      <c r="D147" s="58"/>
      <c r="E147" s="27"/>
      <c r="F147" s="27"/>
      <c r="G147" s="55"/>
      <c r="H147" s="2"/>
    </row>
    <row r="148" spans="1:8" ht="30" x14ac:dyDescent="0.25">
      <c r="A148" s="156"/>
      <c r="B148" s="106" t="s">
        <v>53</v>
      </c>
      <c r="C148" s="159"/>
      <c r="D148" s="58"/>
      <c r="E148" s="27"/>
      <c r="F148" s="27"/>
      <c r="G148" s="55"/>
      <c r="H148" s="2"/>
    </row>
    <row r="149" spans="1:8" ht="45" x14ac:dyDescent="0.25">
      <c r="A149" s="156"/>
      <c r="B149" s="106" t="s">
        <v>54</v>
      </c>
      <c r="C149" s="159"/>
      <c r="D149" s="58"/>
      <c r="E149" s="27"/>
      <c r="F149" s="27"/>
      <c r="G149" s="55"/>
      <c r="H149" s="2"/>
    </row>
    <row r="150" spans="1:8" ht="30" x14ac:dyDescent="0.25">
      <c r="A150" s="156"/>
      <c r="B150" s="106" t="s">
        <v>55</v>
      </c>
      <c r="C150" s="159"/>
      <c r="D150" s="58"/>
      <c r="E150" s="27"/>
      <c r="F150" s="27"/>
      <c r="G150" s="55"/>
      <c r="H150" s="2"/>
    </row>
    <row r="151" spans="1:8" ht="30.75" thickBot="1" x14ac:dyDescent="0.3">
      <c r="A151" s="156"/>
      <c r="B151" s="113" t="s">
        <v>5</v>
      </c>
      <c r="C151" s="161"/>
      <c r="D151" s="58"/>
      <c r="E151" s="27"/>
      <c r="F151" s="27"/>
      <c r="G151" s="55"/>
      <c r="H151" s="2"/>
    </row>
    <row r="152" spans="1:8" ht="24.95" customHeight="1" thickBot="1" x14ac:dyDescent="0.3">
      <c r="A152" s="29"/>
      <c r="B152" s="199" t="s">
        <v>130</v>
      </c>
      <c r="C152" s="200"/>
      <c r="D152" s="201">
        <v>33.15</v>
      </c>
      <c r="E152" s="202" t="s">
        <v>8</v>
      </c>
      <c r="F152" s="202" t="s">
        <v>8</v>
      </c>
      <c r="G152" s="203">
        <f>SUM(G127:G151)</f>
        <v>0</v>
      </c>
      <c r="H152" s="204">
        <f>G152*1.21</f>
        <v>0</v>
      </c>
    </row>
    <row r="153" spans="1:8" ht="24.95" customHeight="1" thickBot="1" x14ac:dyDescent="0.3">
      <c r="A153" s="197" t="s">
        <v>140</v>
      </c>
      <c r="B153" s="205" t="s">
        <v>117</v>
      </c>
      <c r="C153" s="217" t="s">
        <v>143</v>
      </c>
      <c r="D153" s="208">
        <v>100</v>
      </c>
      <c r="E153" s="190">
        <v>0</v>
      </c>
      <c r="F153" s="209">
        <v>26</v>
      </c>
      <c r="G153" s="213">
        <f>F153*E153*D153</f>
        <v>0</v>
      </c>
      <c r="H153" s="214">
        <f>G153*1.21</f>
        <v>0</v>
      </c>
    </row>
    <row r="154" spans="1:8" ht="30.75" thickBot="1" x14ac:dyDescent="0.3">
      <c r="A154" s="198"/>
      <c r="B154" s="206" t="s">
        <v>141</v>
      </c>
      <c r="C154" s="218"/>
      <c r="D154" s="211"/>
      <c r="E154" s="215"/>
      <c r="F154" s="212"/>
      <c r="G154" s="213"/>
      <c r="H154" s="214"/>
    </row>
    <row r="155" spans="1:8" ht="15.75" thickBot="1" x14ac:dyDescent="0.3">
      <c r="A155" s="198"/>
      <c r="B155" s="207" t="s">
        <v>22</v>
      </c>
      <c r="C155" s="218"/>
      <c r="D155" s="208">
        <v>100</v>
      </c>
      <c r="E155" s="190">
        <v>0</v>
      </c>
      <c r="F155" s="209">
        <v>1</v>
      </c>
      <c r="G155" s="213">
        <f>F155*E155*D155</f>
        <v>0</v>
      </c>
      <c r="H155" s="210">
        <f>G155*1.21</f>
        <v>0</v>
      </c>
    </row>
    <row r="156" spans="1:8" ht="30.75" thickBot="1" x14ac:dyDescent="0.3">
      <c r="A156" s="198"/>
      <c r="B156" s="206" t="s">
        <v>142</v>
      </c>
      <c r="C156" s="219"/>
      <c r="D156" s="211"/>
      <c r="E156" s="216"/>
      <c r="F156" s="212"/>
      <c r="G156" s="213"/>
      <c r="H156" s="214"/>
    </row>
    <row r="157" spans="1:8" ht="24.95" customHeight="1" thickBot="1" x14ac:dyDescent="0.3">
      <c r="A157" s="29"/>
      <c r="B157" s="30" t="s">
        <v>140</v>
      </c>
      <c r="C157" s="29"/>
      <c r="D157" s="94">
        <v>100</v>
      </c>
      <c r="E157" s="86" t="s">
        <v>8</v>
      </c>
      <c r="F157" s="86" t="s">
        <v>8</v>
      </c>
      <c r="G157" s="95">
        <f>SUM(G153:G156)</f>
        <v>0</v>
      </c>
      <c r="H157" s="88">
        <f>SUM(H153:H156)</f>
        <v>0</v>
      </c>
    </row>
    <row r="158" spans="1:8" ht="12.75" customHeight="1" thickBot="1" x14ac:dyDescent="0.3">
      <c r="A158" s="37"/>
      <c r="B158" s="43"/>
      <c r="C158" s="37"/>
      <c r="D158" s="44"/>
      <c r="E158" s="45"/>
      <c r="F158" s="46"/>
      <c r="G158" s="47"/>
      <c r="H158" s="48"/>
    </row>
    <row r="159" spans="1:8" ht="24.95" customHeight="1" thickBot="1" x14ac:dyDescent="0.3">
      <c r="A159" s="164" t="s">
        <v>0</v>
      </c>
      <c r="B159" s="164" t="s">
        <v>1</v>
      </c>
      <c r="C159" s="164" t="s">
        <v>103</v>
      </c>
      <c r="D159" s="164" t="s">
        <v>30</v>
      </c>
      <c r="E159" s="179" t="s">
        <v>32</v>
      </c>
      <c r="F159" s="164" t="s">
        <v>28</v>
      </c>
      <c r="G159" s="167" t="s">
        <v>29</v>
      </c>
      <c r="H159" s="168"/>
    </row>
    <row r="160" spans="1:8" ht="24.95" customHeight="1" thickBot="1" x14ac:dyDescent="0.3">
      <c r="A160" s="165"/>
      <c r="B160" s="165"/>
      <c r="C160" s="165"/>
      <c r="D160" s="165"/>
      <c r="E160" s="180"/>
      <c r="F160" s="165"/>
      <c r="G160" s="33" t="s">
        <v>2</v>
      </c>
      <c r="H160" s="34" t="s">
        <v>11</v>
      </c>
    </row>
    <row r="161" spans="1:8" ht="50.25" customHeight="1" thickBot="1" x14ac:dyDescent="0.3">
      <c r="A161" s="37" t="s">
        <v>31</v>
      </c>
      <c r="B161" s="38" t="s">
        <v>105</v>
      </c>
      <c r="C161" s="49">
        <v>0.25</v>
      </c>
      <c r="D161" s="39">
        <v>2</v>
      </c>
      <c r="E161" s="35">
        <v>8</v>
      </c>
      <c r="F161" s="59">
        <v>0</v>
      </c>
      <c r="G161" s="40">
        <f>C161*D161*E161*F161</f>
        <v>0</v>
      </c>
      <c r="H161" s="40">
        <f>G161*1.21</f>
        <v>0</v>
      </c>
    </row>
    <row r="162" spans="1:8" ht="38.25" customHeight="1" thickBot="1" x14ac:dyDescent="0.3">
      <c r="A162" s="41"/>
      <c r="B162" s="42" t="s">
        <v>106</v>
      </c>
      <c r="C162" s="96" t="s">
        <v>8</v>
      </c>
      <c r="D162" s="96" t="s">
        <v>8</v>
      </c>
      <c r="E162" s="61" t="s">
        <v>8</v>
      </c>
      <c r="F162" s="62" t="s">
        <v>8</v>
      </c>
      <c r="G162" s="97">
        <f>G161</f>
        <v>0</v>
      </c>
      <c r="H162" s="98">
        <f>H161</f>
        <v>0</v>
      </c>
    </row>
    <row r="163" spans="1:8" ht="24.95" customHeight="1" thickBot="1" x14ac:dyDescent="0.3">
      <c r="A163" s="181" t="s">
        <v>36</v>
      </c>
      <c r="B163" s="181"/>
      <c r="C163" s="181"/>
      <c r="D163" s="181"/>
      <c r="E163" s="181"/>
      <c r="F163" s="181"/>
      <c r="G163" s="181"/>
      <c r="H163" s="181"/>
    </row>
    <row r="164" spans="1:8" ht="24.95" customHeight="1" thickBot="1" x14ac:dyDescent="0.3">
      <c r="A164" s="31"/>
      <c r="B164" s="36"/>
      <c r="C164" s="32"/>
      <c r="D164" s="60" t="s">
        <v>34</v>
      </c>
      <c r="E164" s="61"/>
      <c r="F164" s="62"/>
      <c r="G164" s="63" t="s">
        <v>2</v>
      </c>
      <c r="H164" s="64" t="s">
        <v>11</v>
      </c>
    </row>
    <row r="165" spans="1:8" ht="24.95" customHeight="1" x14ac:dyDescent="0.25">
      <c r="A165" s="70"/>
      <c r="B165" s="71" t="s">
        <v>33</v>
      </c>
      <c r="C165" s="72" t="s">
        <v>8</v>
      </c>
      <c r="D165" s="65">
        <f>D30+D52+D74+D90+D101+D109+D123+D152+D157+D126</f>
        <v>6486.7100000000009</v>
      </c>
      <c r="E165" s="66" t="s">
        <v>8</v>
      </c>
      <c r="F165" s="66" t="s">
        <v>8</v>
      </c>
      <c r="G165" s="67">
        <f>G30+G52+G74+G90+G101+G109+G123+G152+G162+G157+G126</f>
        <v>0</v>
      </c>
      <c r="H165" s="67">
        <f>H30+H52+H74+H90+H101+H109+H123+H152+H162+H157+H126</f>
        <v>0</v>
      </c>
    </row>
    <row r="166" spans="1:8" ht="24.95" customHeight="1" thickBot="1" x14ac:dyDescent="0.3">
      <c r="A166" s="73"/>
      <c r="B166" s="101" t="s">
        <v>135</v>
      </c>
      <c r="C166" s="74" t="s">
        <v>8</v>
      </c>
      <c r="D166" s="68"/>
      <c r="E166" s="68"/>
      <c r="F166" s="68"/>
      <c r="G166" s="69">
        <f>G165*12</f>
        <v>0</v>
      </c>
      <c r="H166" s="69">
        <f>H165*12</f>
        <v>0</v>
      </c>
    </row>
    <row r="167" spans="1:8" ht="15.75" thickBot="1" x14ac:dyDescent="0.3">
      <c r="B167" s="13" t="s">
        <v>10</v>
      </c>
      <c r="C167" s="7"/>
      <c r="D167" s="14"/>
    </row>
    <row r="168" spans="1:8" ht="15.75" thickBot="1" x14ac:dyDescent="0.3">
      <c r="A168" s="99" t="s">
        <v>38</v>
      </c>
      <c r="B168" s="99" t="s">
        <v>39</v>
      </c>
      <c r="C168" s="100"/>
    </row>
  </sheetData>
  <mergeCells count="35">
    <mergeCell ref="A153:A156"/>
    <mergeCell ref="C153:C156"/>
    <mergeCell ref="D159:D160"/>
    <mergeCell ref="E159:E160"/>
    <mergeCell ref="F159:F160"/>
    <mergeCell ref="G159:H159"/>
    <mergeCell ref="A163:H163"/>
    <mergeCell ref="A159:A160"/>
    <mergeCell ref="B159:B160"/>
    <mergeCell ref="C159:C160"/>
    <mergeCell ref="A102:A108"/>
    <mergeCell ref="C110:C122"/>
    <mergeCell ref="A111:A122"/>
    <mergeCell ref="A127:A151"/>
    <mergeCell ref="C127:C151"/>
    <mergeCell ref="C102:C108"/>
    <mergeCell ref="A124:A125"/>
    <mergeCell ref="C124:C125"/>
    <mergeCell ref="A75:A89"/>
    <mergeCell ref="C75:C89"/>
    <mergeCell ref="A91:A100"/>
    <mergeCell ref="C91:C100"/>
    <mergeCell ref="A53:A73"/>
    <mergeCell ref="C53:C73"/>
    <mergeCell ref="A6:A29"/>
    <mergeCell ref="C6:C29"/>
    <mergeCell ref="A32:A51"/>
    <mergeCell ref="C32:C51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Berger Ivan</cp:lastModifiedBy>
  <cp:lastPrinted>2019-04-03T11:48:40Z</cp:lastPrinted>
  <dcterms:created xsi:type="dcterms:W3CDTF">2017-03-07T09:10:00Z</dcterms:created>
  <dcterms:modified xsi:type="dcterms:W3CDTF">2020-06-15T10:20:37Z</dcterms:modified>
</cp:coreProperties>
</file>