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razova\Desktop\SOP\"/>
    </mc:Choice>
  </mc:AlternateContent>
  <bookViews>
    <workbookView xWindow="0" yWindow="0" windowWidth="21570" windowHeight="9405"/>
  </bookViews>
  <sheets>
    <sheet name="Rozpocet" sheetId="2" r:id="rId1"/>
  </sheets>
  <definedNames>
    <definedName name="_xlnm.Print_Area" localSheetId="0">Rozpocet!$A$1:$K$49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2" l="1"/>
  <c r="J8" i="2" s="1"/>
  <c r="K8" i="2" s="1"/>
  <c r="I7" i="2"/>
  <c r="J7" i="2" l="1"/>
  <c r="K7" i="2" s="1"/>
  <c r="I6" i="2"/>
  <c r="J6" i="2" s="1"/>
  <c r="I9" i="2"/>
  <c r="H49" i="2" l="1"/>
  <c r="H48" i="2"/>
  <c r="H47" i="2"/>
  <c r="H46" i="2"/>
  <c r="H45" i="2"/>
  <c r="H44" i="2"/>
  <c r="H43" i="2"/>
  <c r="I38" i="2"/>
  <c r="J38" i="2" s="1"/>
  <c r="K38" i="2" s="1"/>
  <c r="I37" i="2"/>
  <c r="J37" i="2" s="1"/>
  <c r="K37" i="2" s="1"/>
  <c r="I36" i="2"/>
  <c r="I35" i="2"/>
  <c r="I34" i="2"/>
  <c r="J34" i="2" s="1"/>
  <c r="K34" i="2" s="1"/>
  <c r="I33" i="2"/>
  <c r="J33" i="2" s="1"/>
  <c r="K33" i="2" s="1"/>
  <c r="I32" i="2"/>
  <c r="I31" i="2"/>
  <c r="I30" i="2"/>
  <c r="J30" i="2" s="1"/>
  <c r="K30" i="2" s="1"/>
  <c r="I29" i="2"/>
  <c r="J29" i="2" s="1"/>
  <c r="K29" i="2" s="1"/>
  <c r="I28" i="2"/>
  <c r="I27" i="2"/>
  <c r="J27" i="2" s="1"/>
  <c r="I26" i="2"/>
  <c r="J26" i="2" s="1"/>
  <c r="K26" i="2" s="1"/>
  <c r="I25" i="2"/>
  <c r="J25" i="2" s="1"/>
  <c r="K25" i="2" s="1"/>
  <c r="I24" i="2"/>
  <c r="I23" i="2"/>
  <c r="I22" i="2"/>
  <c r="J22" i="2" s="1"/>
  <c r="K22" i="2" s="1"/>
  <c r="I21" i="2"/>
  <c r="J21" i="2" s="1"/>
  <c r="K21" i="2" s="1"/>
  <c r="I19" i="2"/>
  <c r="I16" i="2"/>
  <c r="J16" i="2" s="1"/>
  <c r="I14" i="2"/>
  <c r="J14" i="2" s="1"/>
  <c r="K14" i="2" s="1"/>
  <c r="I13" i="2"/>
  <c r="J13" i="2" s="1"/>
  <c r="K13" i="2" s="1"/>
  <c r="I12" i="2"/>
  <c r="G11" i="2"/>
  <c r="I10" i="2"/>
  <c r="J9" i="2"/>
  <c r="K9" i="2" s="1"/>
  <c r="I5" i="2"/>
  <c r="J5" i="2" s="1"/>
  <c r="G17" i="2" l="1"/>
  <c r="I17" i="2" s="1"/>
  <c r="I11" i="2"/>
  <c r="J11" i="2" s="1"/>
  <c r="J10" i="2"/>
  <c r="K10" i="2" s="1"/>
  <c r="J23" i="2"/>
  <c r="K23" i="2" s="1"/>
  <c r="J31" i="2"/>
  <c r="K31" i="2" s="1"/>
  <c r="K16" i="2"/>
  <c r="J35" i="2"/>
  <c r="K35" i="2" s="1"/>
  <c r="K27" i="2"/>
  <c r="K6" i="2"/>
  <c r="J12" i="2"/>
  <c r="K12" i="2" s="1"/>
  <c r="J19" i="2"/>
  <c r="K19" i="2" s="1"/>
  <c r="J24" i="2"/>
  <c r="K24" i="2" s="1"/>
  <c r="J28" i="2"/>
  <c r="K28" i="2" s="1"/>
  <c r="J32" i="2"/>
  <c r="K32" i="2" s="1"/>
  <c r="J36" i="2"/>
  <c r="K36" i="2" s="1"/>
  <c r="I44" i="2"/>
  <c r="J44" i="2" s="1"/>
  <c r="K44" i="2" s="1"/>
  <c r="I45" i="2"/>
  <c r="J45" i="2" s="1"/>
  <c r="K45" i="2" s="1"/>
  <c r="I46" i="2"/>
  <c r="J46" i="2" s="1"/>
  <c r="K46" i="2" s="1"/>
  <c r="I47" i="2"/>
  <c r="J47" i="2" s="1"/>
  <c r="K47" i="2" s="1"/>
  <c r="I48" i="2"/>
  <c r="J48" i="2" s="1"/>
  <c r="K48" i="2" s="1"/>
  <c r="G18" i="2" l="1"/>
  <c r="I18" i="2" s="1"/>
  <c r="I39" i="2" s="1"/>
  <c r="J17" i="2"/>
  <c r="K17" i="2" s="1"/>
  <c r="K11" i="2"/>
  <c r="K5" i="2"/>
  <c r="I43" i="2" l="1"/>
  <c r="J43" i="2" s="1"/>
  <c r="J18" i="2"/>
  <c r="J39" i="2" s="1"/>
  <c r="I49" i="2" l="1"/>
  <c r="K18" i="2"/>
  <c r="K39" i="2" s="1"/>
  <c r="K43" i="2"/>
  <c r="K49" i="2" s="1"/>
  <c r="J49" i="2"/>
</calcChain>
</file>

<file path=xl/sharedStrings.xml><?xml version="1.0" encoding="utf-8"?>
<sst xmlns="http://schemas.openxmlformats.org/spreadsheetml/2006/main" count="140" uniqueCount="106">
  <si>
    <t>ČÁST</t>
  </si>
  <si>
    <t>ČÁST DLE "POŽADAVKŮ NA PROJEKTOVOU DOKUMENTACI"</t>
  </si>
  <si>
    <t>NÁZEV KAPITOLY</t>
  </si>
  <si>
    <t>jednotka</t>
  </si>
  <si>
    <t>počet jednotek</t>
  </si>
  <si>
    <t>cena za jednotku [Kč]</t>
  </si>
  <si>
    <t>náklady bez DPH [Kč]</t>
  </si>
  <si>
    <t>DPH 21 % [Kč]</t>
  </si>
  <si>
    <t>náklady s DPH [Kč]</t>
  </si>
  <si>
    <t>textová část</t>
  </si>
  <si>
    <t>tabulkové a další přílohy</t>
  </si>
  <si>
    <t>grafická část</t>
  </si>
  <si>
    <t>A. Analytická část</t>
  </si>
  <si>
    <t>A.1.1 a A.1.2.</t>
  </si>
  <si>
    <t>A.3.4.</t>
  </si>
  <si>
    <t>Popis řešeného území a analýza územně technických limitů</t>
  </si>
  <si>
    <t>hod</t>
  </si>
  <si>
    <t>A.1.3.</t>
  </si>
  <si>
    <t>Biologický průzkum</t>
  </si>
  <si>
    <t>ha</t>
  </si>
  <si>
    <t>A.1.4.</t>
  </si>
  <si>
    <t>ks</t>
  </si>
  <si>
    <t>A.1.5.</t>
  </si>
  <si>
    <t>A.2.2. a A.2.3.</t>
  </si>
  <si>
    <t>A.3.2.</t>
  </si>
  <si>
    <t>Hydrotechnické posouzení stávajícícho stavu - hydrodynamické modely</t>
  </si>
  <si>
    <t>km</t>
  </si>
  <si>
    <t>A.1.6.</t>
  </si>
  <si>
    <t>A.2.5. a A.2.8.</t>
  </si>
  <si>
    <t>A.3.6.</t>
  </si>
  <si>
    <t>Splaveninová analýza</t>
  </si>
  <si>
    <t>počet KB</t>
  </si>
  <si>
    <t>A.1.7.</t>
  </si>
  <si>
    <t>Stanovení odtokových poměrů - kritické body</t>
  </si>
  <si>
    <t>A.1.11.</t>
  </si>
  <si>
    <t>A.3.8.</t>
  </si>
  <si>
    <t>Informace o KPÚ v řešeném území</t>
  </si>
  <si>
    <t>A.1.12.</t>
  </si>
  <si>
    <t>Terénní průzkum a fotodokumentace</t>
  </si>
  <si>
    <t>A.2.1.</t>
  </si>
  <si>
    <t>Geodetické zaměření pro potřeby studie:</t>
  </si>
  <si>
    <t xml:space="preserve">   - DMR 5G</t>
  </si>
  <si>
    <t xml:space="preserve">   - geodetické zaměření</t>
  </si>
  <si>
    <t>A.2.3. a A.2.4</t>
  </si>
  <si>
    <t>A.3.1.</t>
  </si>
  <si>
    <t>Hydromorfologická analýza</t>
  </si>
  <si>
    <t>A.2.6 a A.2.7 a A.2.9</t>
  </si>
  <si>
    <t xml:space="preserve"> A.3.3 a A.3.7</t>
  </si>
  <si>
    <t>Majetkoprávní analýza (tabulka vlastníků)</t>
  </si>
  <si>
    <t>Zajištění podkladových mapových děl</t>
  </si>
  <si>
    <t xml:space="preserve">   - ZM 10</t>
  </si>
  <si>
    <t xml:space="preserve">   - ortofoto</t>
  </si>
  <si>
    <t>B. Návrhová část</t>
  </si>
  <si>
    <t>B.1.1. A B.1.SO XX</t>
  </si>
  <si>
    <t>Návrh opatření</t>
  </si>
  <si>
    <t>B.3.1 a B.3.SO XX</t>
  </si>
  <si>
    <t>Výroba mapových podkladů, výkresů</t>
  </si>
  <si>
    <t>B.2.SO XX.1, D.2.1,</t>
  </si>
  <si>
    <t>Výpočty účinnosti navrhovaných opatření</t>
  </si>
  <si>
    <t>C. Majetkoprávní vypořádání</t>
  </si>
  <si>
    <t>C.1</t>
  </si>
  <si>
    <t>C.2</t>
  </si>
  <si>
    <t>C.3</t>
  </si>
  <si>
    <t>Projednání návrhu s dotčenými subjekty vč. dotčených vlastníků</t>
  </si>
  <si>
    <t>D .Vyhodnocení</t>
  </si>
  <si>
    <t>D.1.1</t>
  </si>
  <si>
    <t>D.3.5</t>
  </si>
  <si>
    <t>Zhodnocení realizovatelnosti opatření</t>
  </si>
  <si>
    <t>D.1.2</t>
  </si>
  <si>
    <t>Hodnocení územně technických limitů v zájmové lokalitě</t>
  </si>
  <si>
    <t>D.1.3</t>
  </si>
  <si>
    <t>D.2.1b</t>
  </si>
  <si>
    <t>D.3.1</t>
  </si>
  <si>
    <t>Hodnocení vlivu na hydromorfologický stav</t>
  </si>
  <si>
    <t>D.1.4.</t>
  </si>
  <si>
    <t>D.2.1a</t>
  </si>
  <si>
    <t>D.3.2.</t>
  </si>
  <si>
    <t>Hydrotechnické posouzení návrhového stavu</t>
  </si>
  <si>
    <t>D.1.5.</t>
  </si>
  <si>
    <t>Analýza odtokových poměrů vlivem navrhovaných opatření</t>
  </si>
  <si>
    <t xml:space="preserve">D.1.9 a D.1.10 </t>
  </si>
  <si>
    <t>D.3.6</t>
  </si>
  <si>
    <t>Výsledný návrh - definice výsledné skupiny opatření</t>
  </si>
  <si>
    <t>D.1.11</t>
  </si>
  <si>
    <t>D.2.3</t>
  </si>
  <si>
    <t>Návrh časového plánu realizace</t>
  </si>
  <si>
    <t>D.2.2</t>
  </si>
  <si>
    <t>Rozpočet pro navrhovaná opatření</t>
  </si>
  <si>
    <t>E. Koncept DUR</t>
  </si>
  <si>
    <t>koncept DUR</t>
  </si>
  <si>
    <t>koncept DUR dle vyhlášky č. 499/2006 Sb. o dokumentaci staveb</t>
  </si>
  <si>
    <t>F. Ostatní práce</t>
  </si>
  <si>
    <t>Prezentace studie</t>
  </si>
  <si>
    <t>Webové stránky projektu</t>
  </si>
  <si>
    <t>Kompletace</t>
  </si>
  <si>
    <t>Stanovení odtokových poměrů - hydrologický model</t>
  </si>
  <si>
    <t>Náklady celkem:</t>
  </si>
  <si>
    <t>Kumulativní rozpočet</t>
  </si>
  <si>
    <t>Část</t>
  </si>
  <si>
    <t>Cena bez DPH</t>
  </si>
  <si>
    <t>DPH 21 %</t>
  </si>
  <si>
    <t>Cena s DPH</t>
  </si>
  <si>
    <t>vyplnit</t>
  </si>
  <si>
    <t>Údaje o průtocích - zajištění hydrologických dat (988 111 13 1)</t>
  </si>
  <si>
    <t>Údaje o průtocích - zajištění hydrologických dat (988 111 13 2)</t>
  </si>
  <si>
    <t>Soupis prací: Studie odtokových poměrů v povodí Bakovského potoka - území Slánsko - Velvarsko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</si>
</sst>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18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/>
    <xf numFmtId="0" fontId="9" fillId="2" borderId="20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0" fillId="0" borderId="36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/>
    </xf>
    <xf numFmtId="0" fontId="0" fillId="0" borderId="18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0" fontId="0" fillId="0" borderId="38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41" xfId="0" applyFill="1" applyBorder="1" applyProtection="1">
      <protection locked="0"/>
    </xf>
    <xf numFmtId="3" fontId="0" fillId="0" borderId="41" xfId="0" applyNumberFormat="1" applyFill="1" applyBorder="1" applyAlignment="1" applyProtection="1">
      <alignment horizontal="center"/>
      <protection locked="0"/>
    </xf>
    <xf numFmtId="164" fontId="0" fillId="0" borderId="0" xfId="1" applyNumberFormat="1" applyFont="1" applyProtection="1"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2" fillId="0" borderId="5" xfId="0" applyFont="1" applyBorder="1" applyAlignment="1" applyProtection="1">
      <alignment wrapText="1"/>
    </xf>
    <xf numFmtId="0" fontId="2" fillId="0" borderId="6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wrapText="1"/>
    </xf>
    <xf numFmtId="0" fontId="2" fillId="0" borderId="10" xfId="0" applyFont="1" applyBorder="1" applyAlignment="1" applyProtection="1">
      <alignment horizontal="center"/>
    </xf>
    <xf numFmtId="3" fontId="2" fillId="0" borderId="10" xfId="0" applyNumberFormat="1" applyFont="1" applyBorder="1" applyAlignment="1" applyProtection="1">
      <alignment horizontal="center"/>
    </xf>
    <xf numFmtId="0" fontId="2" fillId="0" borderId="12" xfId="0" applyFont="1" applyBorder="1" applyAlignment="1" applyProtection="1"/>
    <xf numFmtId="0" fontId="2" fillId="0" borderId="13" xfId="0" applyFont="1" applyBorder="1" applyAlignment="1" applyProtection="1"/>
    <xf numFmtId="0" fontId="2" fillId="0" borderId="19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wrapText="1"/>
    </xf>
    <xf numFmtId="0" fontId="0" fillId="0" borderId="25" xfId="0" applyBorder="1" applyAlignment="1" applyProtection="1">
      <alignment horizontal="center"/>
    </xf>
    <xf numFmtId="0" fontId="2" fillId="0" borderId="10" xfId="0" applyFont="1" applyBorder="1" applyAlignment="1" applyProtection="1">
      <alignment wrapText="1"/>
    </xf>
    <xf numFmtId="0" fontId="0" fillId="0" borderId="10" xfId="0" applyBorder="1" applyAlignment="1" applyProtection="1">
      <alignment horizontal="center"/>
    </xf>
    <xf numFmtId="0" fontId="2" fillId="0" borderId="20" xfId="0" applyFont="1" applyBorder="1" applyAlignment="1" applyProtection="1">
      <alignment wrapText="1"/>
    </xf>
    <xf numFmtId="0" fontId="0" fillId="0" borderId="20" xfId="0" applyBorder="1" applyAlignment="1" applyProtection="1">
      <alignment horizontal="center"/>
    </xf>
    <xf numFmtId="0" fontId="2" fillId="0" borderId="33" xfId="0" applyFont="1" applyBorder="1" applyAlignment="1" applyProtection="1">
      <alignment wrapText="1"/>
    </xf>
    <xf numFmtId="0" fontId="0" fillId="0" borderId="34" xfId="0" applyBorder="1" applyAlignment="1" applyProtection="1">
      <alignment horizontal="center"/>
    </xf>
    <xf numFmtId="0" fontId="2" fillId="0" borderId="28" xfId="0" applyFont="1" applyBorder="1" applyAlignment="1" applyProtection="1">
      <alignment wrapText="1"/>
    </xf>
    <xf numFmtId="3" fontId="0" fillId="0" borderId="10" xfId="0" applyNumberFormat="1" applyBorder="1" applyAlignment="1" applyProtection="1">
      <alignment horizontal="center"/>
    </xf>
    <xf numFmtId="0" fontId="2" fillId="0" borderId="34" xfId="0" applyFont="1" applyBorder="1" applyAlignment="1" applyProtection="1">
      <alignment wrapText="1"/>
    </xf>
    <xf numFmtId="0" fontId="0" fillId="0" borderId="29" xfId="0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0" fillId="0" borderId="22" xfId="0" applyBorder="1" applyAlignment="1" applyProtection="1">
      <alignment vertical="center" wrapText="1"/>
    </xf>
    <xf numFmtId="0" fontId="4" fillId="2" borderId="10" xfId="0" applyFont="1" applyFill="1" applyBorder="1" applyAlignment="1" applyProtection="1">
      <alignment wrapText="1"/>
    </xf>
    <xf numFmtId="0" fontId="4" fillId="2" borderId="10" xfId="0" applyFont="1" applyFill="1" applyBorder="1" applyAlignment="1" applyProtection="1">
      <alignment horizontal="center"/>
    </xf>
    <xf numFmtId="0" fontId="5" fillId="2" borderId="10" xfId="0" applyFont="1" applyFill="1" applyBorder="1" applyAlignment="1" applyProtection="1">
      <alignment wrapText="1"/>
    </xf>
    <xf numFmtId="0" fontId="2" fillId="0" borderId="10" xfId="0" applyFont="1" applyBorder="1" applyAlignment="1">
      <alignment horizontal="center"/>
    </xf>
    <xf numFmtId="164" fontId="2" fillId="3" borderId="6" xfId="0" applyNumberFormat="1" applyFont="1" applyFill="1" applyBorder="1" applyAlignment="1" applyProtection="1">
      <alignment horizontal="center"/>
      <protection locked="0"/>
    </xf>
    <xf numFmtId="164" fontId="2" fillId="3" borderId="10" xfId="0" applyNumberFormat="1" applyFont="1" applyFill="1" applyBorder="1" applyAlignment="1" applyProtection="1">
      <alignment horizontal="center"/>
      <protection locked="0"/>
    </xf>
    <xf numFmtId="164" fontId="2" fillId="0" borderId="13" xfId="0" applyNumberFormat="1" applyFont="1" applyFill="1" applyBorder="1" applyAlignment="1" applyProtection="1"/>
    <xf numFmtId="164" fontId="2" fillId="3" borderId="20" xfId="0" applyNumberFormat="1" applyFont="1" applyFill="1" applyBorder="1" applyAlignment="1" applyProtection="1">
      <alignment horizontal="center"/>
      <protection locked="0"/>
    </xf>
    <xf numFmtId="164" fontId="2" fillId="3" borderId="25" xfId="0" applyNumberFormat="1" applyFont="1" applyFill="1" applyBorder="1" applyAlignment="1" applyProtection="1">
      <alignment horizontal="center"/>
      <protection locked="0"/>
    </xf>
    <xf numFmtId="164" fontId="2" fillId="3" borderId="34" xfId="0" applyNumberFormat="1" applyFont="1" applyFill="1" applyBorder="1" applyAlignment="1" applyProtection="1">
      <alignment horizontal="center"/>
      <protection locked="0"/>
    </xf>
    <xf numFmtId="164" fontId="0" fillId="3" borderId="25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164" fontId="0" fillId="3" borderId="20" xfId="0" applyNumberFormat="1" applyFill="1" applyBorder="1" applyAlignment="1" applyProtection="1">
      <alignment horizontal="center"/>
      <protection locked="0"/>
    </xf>
    <xf numFmtId="164" fontId="2" fillId="0" borderId="10" xfId="0" applyNumberFormat="1" applyFont="1" applyBorder="1" applyAlignment="1" applyProtection="1">
      <alignment horizontal="center"/>
    </xf>
    <xf numFmtId="164" fontId="2" fillId="0" borderId="6" xfId="0" applyNumberFormat="1" applyFont="1" applyBorder="1" applyAlignment="1" applyProtection="1">
      <alignment horizontal="center"/>
    </xf>
    <xf numFmtId="164" fontId="2" fillId="0" borderId="7" xfId="0" applyNumberFormat="1" applyFont="1" applyBorder="1" applyAlignment="1" applyProtection="1">
      <alignment horizontal="center"/>
    </xf>
    <xf numFmtId="164" fontId="2" fillId="0" borderId="11" xfId="0" applyNumberFormat="1" applyFont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3" xfId="0" applyNumberFormat="1" applyFont="1" applyBorder="1" applyAlignment="1" applyProtection="1"/>
    <xf numFmtId="164" fontId="2" fillId="0" borderId="14" xfId="0" applyNumberFormat="1" applyFont="1" applyBorder="1" applyAlignment="1" applyProtection="1"/>
    <xf numFmtId="164" fontId="2" fillId="0" borderId="20" xfId="0" applyNumberFormat="1" applyFont="1" applyBorder="1" applyAlignment="1" applyProtection="1">
      <alignment horizontal="center"/>
    </xf>
    <xf numFmtId="164" fontId="2" fillId="0" borderId="21" xfId="0" applyNumberFormat="1" applyFont="1" applyBorder="1" applyAlignment="1" applyProtection="1">
      <alignment horizontal="center"/>
    </xf>
    <xf numFmtId="164" fontId="0" fillId="0" borderId="25" xfId="0" applyNumberFormat="1" applyBorder="1" applyAlignment="1" applyProtection="1">
      <alignment horizontal="center"/>
    </xf>
    <xf numFmtId="164" fontId="0" fillId="0" borderId="26" xfId="0" applyNumberFormat="1" applyBorder="1" applyAlignment="1" applyProtection="1">
      <alignment horizontal="center"/>
    </xf>
    <xf numFmtId="164" fontId="0" fillId="0" borderId="10" xfId="0" applyNumberFormat="1" applyBorder="1" applyAlignment="1" applyProtection="1">
      <alignment horizontal="center"/>
    </xf>
    <xf numFmtId="164" fontId="0" fillId="0" borderId="11" xfId="0" applyNumberFormat="1" applyBorder="1" applyAlignment="1" applyProtection="1">
      <alignment horizontal="center"/>
    </xf>
    <xf numFmtId="164" fontId="0" fillId="0" borderId="20" xfId="0" applyNumberFormat="1" applyBorder="1" applyAlignment="1" applyProtection="1">
      <alignment horizontal="center"/>
    </xf>
    <xf numFmtId="164" fontId="0" fillId="0" borderId="21" xfId="0" applyNumberFormat="1" applyBorder="1" applyAlignment="1" applyProtection="1">
      <alignment horizontal="center"/>
    </xf>
    <xf numFmtId="164" fontId="0" fillId="0" borderId="34" xfId="0" applyNumberFormat="1" applyBorder="1" applyAlignment="1" applyProtection="1">
      <alignment horizontal="center"/>
    </xf>
    <xf numFmtId="164" fontId="0" fillId="0" borderId="35" xfId="0" applyNumberFormat="1" applyBorder="1" applyAlignment="1" applyProtection="1">
      <alignment horizontal="center"/>
    </xf>
    <xf numFmtId="164" fontId="9" fillId="2" borderId="6" xfId="0" applyNumberFormat="1" applyFont="1" applyFill="1" applyBorder="1" applyAlignment="1" applyProtection="1">
      <alignment horizontal="center"/>
    </xf>
    <xf numFmtId="164" fontId="1" fillId="0" borderId="10" xfId="0" applyNumberFormat="1" applyFont="1" applyBorder="1" applyAlignment="1" applyProtection="1">
      <alignment horizontal="center"/>
    </xf>
    <xf numFmtId="3" fontId="0" fillId="0" borderId="0" xfId="0" applyNumberFormat="1" applyProtection="1">
      <protection locked="0"/>
    </xf>
    <xf numFmtId="0" fontId="10" fillId="3" borderId="0" xfId="0" applyFont="1" applyFill="1" applyAlignment="1" applyProtection="1">
      <alignment horizontal="center" vertical="center"/>
    </xf>
    <xf numFmtId="0" fontId="2" fillId="0" borderId="10" xfId="0" applyFont="1" applyFill="1" applyBorder="1" applyAlignment="1">
      <alignment horizontal="center"/>
    </xf>
    <xf numFmtId="0" fontId="0" fillId="0" borderId="23" xfId="0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left"/>
      <protection locked="0"/>
    </xf>
    <xf numFmtId="0" fontId="9" fillId="2" borderId="40" xfId="0" applyFont="1" applyFill="1" applyBorder="1" applyAlignment="1" applyProtection="1">
      <alignment horizontal="left"/>
      <protection locked="0"/>
    </xf>
    <xf numFmtId="0" fontId="9" fillId="2" borderId="5" xfId="0" applyFont="1" applyFill="1" applyBorder="1" applyAlignment="1" applyProtection="1">
      <alignment horizontal="left"/>
      <protection locked="0"/>
    </xf>
    <xf numFmtId="0" fontId="9" fillId="2" borderId="24" xfId="0" applyFont="1" applyFill="1" applyBorder="1" applyAlignment="1" applyProtection="1">
      <alignment horizontal="center" vertical="center" wrapText="1"/>
    </xf>
    <xf numFmtId="0" fontId="9" fillId="2" borderId="17" xfId="0" applyFont="1" applyFill="1" applyBorder="1" applyAlignment="1" applyProtection="1">
      <alignment horizontal="center" vertical="center" wrapText="1"/>
    </xf>
    <xf numFmtId="0" fontId="9" fillId="2" borderId="43" xfId="0" applyFont="1" applyFill="1" applyBorder="1" applyAlignment="1" applyProtection="1">
      <alignment horizontal="center" vertical="center" wrapText="1"/>
    </xf>
    <xf numFmtId="0" fontId="9" fillId="2" borderId="4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9" fillId="2" borderId="27" xfId="0" applyFont="1" applyFill="1" applyBorder="1" applyAlignment="1" applyProtection="1">
      <alignment horizontal="center" vertical="center"/>
    </xf>
    <xf numFmtId="0" fontId="9" fillId="2" borderId="39" xfId="0" applyFont="1" applyFill="1" applyBorder="1" applyAlignment="1" applyProtection="1">
      <alignment horizontal="center" vertical="center"/>
    </xf>
    <xf numFmtId="0" fontId="9" fillId="2" borderId="29" xfId="0" applyFont="1" applyFill="1" applyBorder="1" applyAlignment="1" applyProtection="1">
      <alignment horizontal="center" vertical="center" wrapText="1"/>
    </xf>
    <xf numFmtId="0" fontId="9" fillId="2" borderId="42" xfId="0" applyFont="1" applyFill="1" applyBorder="1" applyAlignment="1" applyProtection="1">
      <alignment horizontal="center" vertical="center" wrapText="1"/>
    </xf>
    <xf numFmtId="0" fontId="9" fillId="2" borderId="28" xfId="0" applyFont="1" applyFill="1" applyBorder="1" applyAlignment="1" applyProtection="1">
      <alignment horizontal="center" vertical="center" wrapText="1"/>
    </xf>
    <xf numFmtId="0" fontId="9" fillId="2" borderId="25" xfId="0" applyFont="1" applyFill="1" applyBorder="1" applyAlignment="1" applyProtection="1">
      <alignment horizontal="center" vertical="center" wrapText="1"/>
    </xf>
    <xf numFmtId="0" fontId="9" fillId="2" borderId="20" xfId="0" applyFont="1" applyFill="1" applyBorder="1" applyAlignment="1" applyProtection="1">
      <alignment horizontal="center" vertical="center" wrapText="1"/>
    </xf>
    <xf numFmtId="0" fontId="9" fillId="2" borderId="25" xfId="0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 applyProtection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abSelected="1" zoomScale="80" zoomScaleNormal="80" workbookViewId="0">
      <selection activeCell="H9" sqref="H9"/>
    </sheetView>
  </sheetViews>
  <sheetFormatPr defaultRowHeight="15" x14ac:dyDescent="0.25"/>
  <cols>
    <col min="1" max="1" width="26.5703125" style="27" customWidth="1"/>
    <col min="2" max="2" width="18.28515625" style="27" customWidth="1"/>
    <col min="3" max="3" width="21.140625" style="27" customWidth="1"/>
    <col min="4" max="4" width="19.28515625" style="27" customWidth="1"/>
    <col min="5" max="5" width="64.5703125" style="28" bestFit="1" customWidth="1"/>
    <col min="6" max="6" width="11.140625" style="27" customWidth="1"/>
    <col min="7" max="7" width="11" style="27" customWidth="1"/>
    <col min="8" max="8" width="17.28515625" style="27" customWidth="1"/>
    <col min="9" max="9" width="18.28515625" style="27" customWidth="1"/>
    <col min="10" max="10" width="17.7109375" style="27" customWidth="1"/>
    <col min="11" max="11" width="18.85546875" style="27" customWidth="1"/>
    <col min="12" max="12" width="9.140625" style="27"/>
    <col min="13" max="13" width="16" style="27" customWidth="1"/>
    <col min="14" max="14" width="16.28515625" style="27" customWidth="1"/>
    <col min="15" max="15" width="19.140625" style="27" customWidth="1"/>
    <col min="16" max="16384" width="9.140625" style="27"/>
  </cols>
  <sheetData>
    <row r="1" spans="1:12" s="26" customFormat="1" ht="30" customHeight="1" x14ac:dyDescent="0.25">
      <c r="A1" s="34" t="s">
        <v>105</v>
      </c>
      <c r="B1" s="34"/>
      <c r="C1" s="34"/>
      <c r="D1" s="34"/>
      <c r="E1" s="35"/>
      <c r="F1" s="34"/>
      <c r="G1" s="34"/>
      <c r="H1" s="34"/>
      <c r="I1" s="34"/>
      <c r="J1" s="34"/>
      <c r="K1" s="34"/>
    </row>
    <row r="2" spans="1:12" ht="15.75" thickBot="1" x14ac:dyDescent="0.3">
      <c r="A2" s="36"/>
      <c r="B2" s="36"/>
      <c r="C2" s="36"/>
      <c r="D2" s="36"/>
      <c r="E2" s="37"/>
      <c r="F2" s="36"/>
      <c r="G2" s="36"/>
      <c r="H2" s="95" t="s">
        <v>102</v>
      </c>
      <c r="I2" s="36"/>
      <c r="J2" s="36"/>
      <c r="K2" s="36"/>
    </row>
    <row r="3" spans="1:12" x14ac:dyDescent="0.25">
      <c r="A3" s="109" t="s">
        <v>0</v>
      </c>
      <c r="B3" s="111" t="s">
        <v>1</v>
      </c>
      <c r="C3" s="112"/>
      <c r="D3" s="113"/>
      <c r="E3" s="114" t="s">
        <v>2</v>
      </c>
      <c r="F3" s="116" t="s">
        <v>3</v>
      </c>
      <c r="G3" s="103" t="s">
        <v>4</v>
      </c>
      <c r="H3" s="103" t="s">
        <v>5</v>
      </c>
      <c r="I3" s="103" t="s">
        <v>6</v>
      </c>
      <c r="J3" s="103" t="s">
        <v>7</v>
      </c>
      <c r="K3" s="105" t="s">
        <v>8</v>
      </c>
    </row>
    <row r="4" spans="1:12" ht="30.75" thickBot="1" x14ac:dyDescent="0.3">
      <c r="A4" s="110"/>
      <c r="B4" s="5" t="s">
        <v>9</v>
      </c>
      <c r="C4" s="5" t="s">
        <v>10</v>
      </c>
      <c r="D4" s="5" t="s">
        <v>11</v>
      </c>
      <c r="E4" s="115"/>
      <c r="F4" s="117"/>
      <c r="G4" s="104"/>
      <c r="H4" s="104"/>
      <c r="I4" s="104"/>
      <c r="J4" s="104"/>
      <c r="K4" s="106"/>
    </row>
    <row r="5" spans="1:12" x14ac:dyDescent="0.25">
      <c r="A5" s="107" t="s">
        <v>12</v>
      </c>
      <c r="B5" s="6" t="s">
        <v>13</v>
      </c>
      <c r="C5" s="7" t="s">
        <v>14</v>
      </c>
      <c r="D5" s="8"/>
      <c r="E5" s="38" t="s">
        <v>15</v>
      </c>
      <c r="F5" s="39" t="s">
        <v>16</v>
      </c>
      <c r="G5" s="39">
        <v>180</v>
      </c>
      <c r="H5" s="65">
        <v>0</v>
      </c>
      <c r="I5" s="74">
        <f>H5*G5</f>
        <v>0</v>
      </c>
      <c r="J5" s="75">
        <f t="shared" ref="J5:J10" si="0">I5*0.21</f>
        <v>0</v>
      </c>
      <c r="K5" s="76">
        <f t="shared" ref="K5:K10" si="1">I5+J5</f>
        <v>0</v>
      </c>
    </row>
    <row r="6" spans="1:12" x14ac:dyDescent="0.25">
      <c r="A6" s="107"/>
      <c r="B6" s="6" t="s">
        <v>17</v>
      </c>
      <c r="C6" s="7"/>
      <c r="D6" s="8"/>
      <c r="E6" s="40" t="s">
        <v>18</v>
      </c>
      <c r="F6" s="41" t="s">
        <v>19</v>
      </c>
      <c r="G6" s="42">
        <v>41790</v>
      </c>
      <c r="H6" s="66">
        <v>0</v>
      </c>
      <c r="I6" s="74">
        <f>H6*G6</f>
        <v>0</v>
      </c>
      <c r="J6" s="74">
        <f t="shared" si="0"/>
        <v>0</v>
      </c>
      <c r="K6" s="77">
        <f t="shared" si="1"/>
        <v>0</v>
      </c>
    </row>
    <row r="7" spans="1:12" x14ac:dyDescent="0.25">
      <c r="A7" s="107"/>
      <c r="B7" s="1" t="s">
        <v>20</v>
      </c>
      <c r="C7" s="2"/>
      <c r="D7" s="3"/>
      <c r="E7" s="4" t="s">
        <v>103</v>
      </c>
      <c r="F7" s="64" t="s">
        <v>21</v>
      </c>
      <c r="G7" s="96">
        <v>45</v>
      </c>
      <c r="H7" s="66">
        <v>0</v>
      </c>
      <c r="I7" s="78">
        <f t="shared" ref="I7:I8" si="2">H7*G7</f>
        <v>0</v>
      </c>
      <c r="J7" s="78">
        <f t="shared" si="0"/>
        <v>0</v>
      </c>
      <c r="K7" s="79">
        <f t="shared" si="1"/>
        <v>0</v>
      </c>
      <c r="L7" s="29"/>
    </row>
    <row r="8" spans="1:12" x14ac:dyDescent="0.25">
      <c r="A8" s="107"/>
      <c r="B8" s="1" t="s">
        <v>20</v>
      </c>
      <c r="C8" s="2"/>
      <c r="D8" s="3"/>
      <c r="E8" s="4" t="s">
        <v>104</v>
      </c>
      <c r="F8" s="64" t="s">
        <v>21</v>
      </c>
      <c r="G8" s="96">
        <v>34</v>
      </c>
      <c r="H8" s="66">
        <v>0</v>
      </c>
      <c r="I8" s="78">
        <f t="shared" si="2"/>
        <v>0</v>
      </c>
      <c r="J8" s="78">
        <f t="shared" si="0"/>
        <v>0</v>
      </c>
      <c r="K8" s="79">
        <f t="shared" si="1"/>
        <v>0</v>
      </c>
      <c r="L8" s="29"/>
    </row>
    <row r="9" spans="1:12" ht="30" x14ac:dyDescent="0.25">
      <c r="A9" s="107"/>
      <c r="B9" s="6" t="s">
        <v>22</v>
      </c>
      <c r="C9" s="7" t="s">
        <v>23</v>
      </c>
      <c r="D9" s="8" t="s">
        <v>24</v>
      </c>
      <c r="E9" s="40" t="s">
        <v>25</v>
      </c>
      <c r="F9" s="41" t="s">
        <v>26</v>
      </c>
      <c r="G9" s="41">
        <v>180.2</v>
      </c>
      <c r="H9" s="66">
        <v>0</v>
      </c>
      <c r="I9" s="74">
        <f t="shared" ref="I9:I14" si="3">H9*G9</f>
        <v>0</v>
      </c>
      <c r="J9" s="74">
        <f t="shared" si="0"/>
        <v>0</v>
      </c>
      <c r="K9" s="77">
        <f t="shared" si="1"/>
        <v>0</v>
      </c>
    </row>
    <row r="10" spans="1:12" x14ac:dyDescent="0.25">
      <c r="A10" s="107"/>
      <c r="B10" s="6"/>
      <c r="C10" s="7"/>
      <c r="D10" s="8"/>
      <c r="E10" s="40" t="s">
        <v>95</v>
      </c>
      <c r="F10" s="41" t="s">
        <v>19</v>
      </c>
      <c r="G10" s="42">
        <v>41770</v>
      </c>
      <c r="H10" s="66">
        <v>0</v>
      </c>
      <c r="I10" s="74">
        <f t="shared" si="3"/>
        <v>0</v>
      </c>
      <c r="J10" s="74">
        <f t="shared" si="0"/>
        <v>0</v>
      </c>
      <c r="K10" s="77">
        <f t="shared" si="1"/>
        <v>0</v>
      </c>
    </row>
    <row r="11" spans="1:12" x14ac:dyDescent="0.25">
      <c r="A11" s="107"/>
      <c r="B11" s="6" t="s">
        <v>27</v>
      </c>
      <c r="C11" s="7" t="s">
        <v>28</v>
      </c>
      <c r="D11" s="8" t="s">
        <v>29</v>
      </c>
      <c r="E11" s="40" t="s">
        <v>30</v>
      </c>
      <c r="F11" s="41" t="s">
        <v>26</v>
      </c>
      <c r="G11" s="41">
        <f>G9</f>
        <v>180.2</v>
      </c>
      <c r="H11" s="66">
        <v>0</v>
      </c>
      <c r="I11" s="74">
        <f t="shared" si="3"/>
        <v>0</v>
      </c>
      <c r="J11" s="74">
        <f t="shared" ref="J11" si="4">I11*0.21</f>
        <v>0</v>
      </c>
      <c r="K11" s="77">
        <f t="shared" ref="K11" si="5">I11+J11</f>
        <v>0</v>
      </c>
    </row>
    <row r="12" spans="1:12" x14ac:dyDescent="0.25">
      <c r="A12" s="107"/>
      <c r="B12" s="6" t="s">
        <v>32</v>
      </c>
      <c r="C12" s="7"/>
      <c r="D12" s="8"/>
      <c r="E12" s="40" t="s">
        <v>33</v>
      </c>
      <c r="F12" s="41" t="s">
        <v>31</v>
      </c>
      <c r="G12" s="42">
        <v>53</v>
      </c>
      <c r="H12" s="66">
        <v>0</v>
      </c>
      <c r="I12" s="74">
        <f t="shared" si="3"/>
        <v>0</v>
      </c>
      <c r="J12" s="74">
        <f>I12*0.21</f>
        <v>0</v>
      </c>
      <c r="K12" s="77">
        <f>I12+J12</f>
        <v>0</v>
      </c>
    </row>
    <row r="13" spans="1:12" x14ac:dyDescent="0.25">
      <c r="A13" s="107"/>
      <c r="B13" s="6" t="s">
        <v>34</v>
      </c>
      <c r="C13" s="7"/>
      <c r="D13" s="8" t="s">
        <v>35</v>
      </c>
      <c r="E13" s="40" t="s">
        <v>36</v>
      </c>
      <c r="F13" s="41" t="s">
        <v>16</v>
      </c>
      <c r="G13" s="41">
        <v>80</v>
      </c>
      <c r="H13" s="66">
        <v>0</v>
      </c>
      <c r="I13" s="74">
        <f t="shared" si="3"/>
        <v>0</v>
      </c>
      <c r="J13" s="74">
        <f>I13*0.21</f>
        <v>0</v>
      </c>
      <c r="K13" s="77">
        <f>I13+J13</f>
        <v>0</v>
      </c>
    </row>
    <row r="14" spans="1:12" x14ac:dyDescent="0.25">
      <c r="A14" s="107"/>
      <c r="B14" s="6" t="s">
        <v>37</v>
      </c>
      <c r="C14" s="7"/>
      <c r="D14" s="8"/>
      <c r="E14" s="40" t="s">
        <v>38</v>
      </c>
      <c r="F14" s="41" t="s">
        <v>16</v>
      </c>
      <c r="G14" s="41">
        <v>160</v>
      </c>
      <c r="H14" s="66">
        <v>0</v>
      </c>
      <c r="I14" s="74">
        <f t="shared" si="3"/>
        <v>0</v>
      </c>
      <c r="J14" s="74">
        <f>I14*0.21</f>
        <v>0</v>
      </c>
      <c r="K14" s="77">
        <f>I14+J14</f>
        <v>0</v>
      </c>
    </row>
    <row r="15" spans="1:12" x14ac:dyDescent="0.25">
      <c r="A15" s="107"/>
      <c r="B15" s="6"/>
      <c r="C15" s="7" t="s">
        <v>39</v>
      </c>
      <c r="D15" s="8"/>
      <c r="E15" s="43" t="s">
        <v>40</v>
      </c>
      <c r="F15" s="44"/>
      <c r="G15" s="44"/>
      <c r="H15" s="67"/>
      <c r="I15" s="80"/>
      <c r="J15" s="80"/>
      <c r="K15" s="81"/>
    </row>
    <row r="16" spans="1:12" x14ac:dyDescent="0.25">
      <c r="A16" s="107"/>
      <c r="B16" s="6"/>
      <c r="C16" s="7" t="s">
        <v>39</v>
      </c>
      <c r="D16" s="8"/>
      <c r="E16" s="40" t="s">
        <v>41</v>
      </c>
      <c r="F16" s="41" t="s">
        <v>21</v>
      </c>
      <c r="G16" s="41">
        <v>112</v>
      </c>
      <c r="H16" s="66">
        <v>0</v>
      </c>
      <c r="I16" s="74">
        <f t="shared" ref="I16:I17" si="6">H16*G16</f>
        <v>0</v>
      </c>
      <c r="J16" s="74">
        <f t="shared" ref="J16:J38" si="7">I16*0.21</f>
        <v>0</v>
      </c>
      <c r="K16" s="77">
        <f t="shared" ref="K16:K38" si="8">I16+J16</f>
        <v>0</v>
      </c>
    </row>
    <row r="17" spans="1:11" x14ac:dyDescent="0.25">
      <c r="A17" s="107"/>
      <c r="B17" s="6"/>
      <c r="C17" s="7" t="s">
        <v>39</v>
      </c>
      <c r="D17" s="8"/>
      <c r="E17" s="40" t="s">
        <v>42</v>
      </c>
      <c r="F17" s="41" t="s">
        <v>19</v>
      </c>
      <c r="G17" s="41">
        <f>G11</f>
        <v>180.2</v>
      </c>
      <c r="H17" s="66">
        <v>0</v>
      </c>
      <c r="I17" s="74">
        <f t="shared" si="6"/>
        <v>0</v>
      </c>
      <c r="J17" s="74">
        <f t="shared" si="7"/>
        <v>0</v>
      </c>
      <c r="K17" s="77">
        <f t="shared" si="8"/>
        <v>0</v>
      </c>
    </row>
    <row r="18" spans="1:11" x14ac:dyDescent="0.25">
      <c r="A18" s="107"/>
      <c r="B18" s="6"/>
      <c r="C18" s="7" t="s">
        <v>43</v>
      </c>
      <c r="D18" s="8" t="s">
        <v>44</v>
      </c>
      <c r="E18" s="40" t="s">
        <v>45</v>
      </c>
      <c r="F18" s="41" t="s">
        <v>26</v>
      </c>
      <c r="G18" s="41">
        <f>G17</f>
        <v>180.2</v>
      </c>
      <c r="H18" s="66">
        <v>0</v>
      </c>
      <c r="I18" s="74">
        <f>H18*G18</f>
        <v>0</v>
      </c>
      <c r="J18" s="74">
        <f>I18*0.21</f>
        <v>0</v>
      </c>
      <c r="K18" s="77">
        <f>I18+J18</f>
        <v>0</v>
      </c>
    </row>
    <row r="19" spans="1:11" x14ac:dyDescent="0.25">
      <c r="A19" s="107"/>
      <c r="B19" s="6"/>
      <c r="C19" s="7" t="s">
        <v>46</v>
      </c>
      <c r="D19" s="8" t="s">
        <v>47</v>
      </c>
      <c r="E19" s="40" t="s">
        <v>48</v>
      </c>
      <c r="F19" s="41" t="s">
        <v>16</v>
      </c>
      <c r="G19" s="41">
        <v>150</v>
      </c>
      <c r="H19" s="66">
        <v>0</v>
      </c>
      <c r="I19" s="74">
        <f>H19*G19</f>
        <v>0</v>
      </c>
      <c r="J19" s="74">
        <f>I19*0.21</f>
        <v>0</v>
      </c>
      <c r="K19" s="77">
        <f>I19+J19</f>
        <v>0</v>
      </c>
    </row>
    <row r="20" spans="1:11" x14ac:dyDescent="0.25">
      <c r="A20" s="107"/>
      <c r="B20" s="6"/>
      <c r="C20" s="7"/>
      <c r="D20" s="8"/>
      <c r="E20" s="43" t="s">
        <v>49</v>
      </c>
      <c r="F20" s="44"/>
      <c r="G20" s="44"/>
      <c r="H20" s="67"/>
      <c r="I20" s="80"/>
      <c r="J20" s="80"/>
      <c r="K20" s="81"/>
    </row>
    <row r="21" spans="1:11" x14ac:dyDescent="0.25">
      <c r="A21" s="107"/>
      <c r="B21" s="6"/>
      <c r="C21" s="7"/>
      <c r="D21" s="8"/>
      <c r="E21" s="40" t="s">
        <v>50</v>
      </c>
      <c r="F21" s="41" t="s">
        <v>21</v>
      </c>
      <c r="G21" s="41">
        <v>131</v>
      </c>
      <c r="H21" s="66">
        <v>0</v>
      </c>
      <c r="I21" s="74">
        <f>H21*G21</f>
        <v>0</v>
      </c>
      <c r="J21" s="74">
        <f t="shared" ref="J21:J22" si="9">I21*0.21</f>
        <v>0</v>
      </c>
      <c r="K21" s="77">
        <f t="shared" ref="K21:K22" si="10">I21+J21</f>
        <v>0</v>
      </c>
    </row>
    <row r="22" spans="1:11" ht="15.75" thickBot="1" x14ac:dyDescent="0.3">
      <c r="A22" s="108"/>
      <c r="B22" s="9"/>
      <c r="C22" s="10"/>
      <c r="D22" s="11"/>
      <c r="E22" s="45" t="s">
        <v>51</v>
      </c>
      <c r="F22" s="46" t="s">
        <v>21</v>
      </c>
      <c r="G22" s="46">
        <v>131</v>
      </c>
      <c r="H22" s="68">
        <v>0</v>
      </c>
      <c r="I22" s="82">
        <f>H22*G22</f>
        <v>0</v>
      </c>
      <c r="J22" s="82">
        <f t="shared" si="9"/>
        <v>0</v>
      </c>
      <c r="K22" s="83">
        <f t="shared" si="10"/>
        <v>0</v>
      </c>
    </row>
    <row r="23" spans="1:11" x14ac:dyDescent="0.25">
      <c r="A23" s="97" t="s">
        <v>52</v>
      </c>
      <c r="B23" s="12" t="s">
        <v>53</v>
      </c>
      <c r="C23" s="12"/>
      <c r="D23" s="12"/>
      <c r="E23" s="47" t="s">
        <v>54</v>
      </c>
      <c r="F23" s="48" t="s">
        <v>16</v>
      </c>
      <c r="G23" s="48">
        <v>640</v>
      </c>
      <c r="H23" s="69">
        <v>0</v>
      </c>
      <c r="I23" s="84">
        <f t="shared" ref="I23:I38" si="11">H23*G23</f>
        <v>0</v>
      </c>
      <c r="J23" s="84">
        <f t="shared" si="7"/>
        <v>0</v>
      </c>
      <c r="K23" s="85">
        <f t="shared" si="8"/>
        <v>0</v>
      </c>
    </row>
    <row r="24" spans="1:11" x14ac:dyDescent="0.25">
      <c r="A24" s="98"/>
      <c r="B24" s="13"/>
      <c r="C24" s="13"/>
      <c r="D24" s="13" t="s">
        <v>55</v>
      </c>
      <c r="E24" s="49" t="s">
        <v>56</v>
      </c>
      <c r="F24" s="50" t="s">
        <v>16</v>
      </c>
      <c r="G24" s="50">
        <v>240</v>
      </c>
      <c r="H24" s="66">
        <v>0</v>
      </c>
      <c r="I24" s="86">
        <f t="shared" si="11"/>
        <v>0</v>
      </c>
      <c r="J24" s="86">
        <f t="shared" si="7"/>
        <v>0</v>
      </c>
      <c r="K24" s="87">
        <f t="shared" si="8"/>
        <v>0</v>
      </c>
    </row>
    <row r="25" spans="1:11" ht="15.75" thickBot="1" x14ac:dyDescent="0.3">
      <c r="A25" s="99"/>
      <c r="B25" s="14"/>
      <c r="C25" s="14" t="s">
        <v>57</v>
      </c>
      <c r="D25" s="14"/>
      <c r="E25" s="51" t="s">
        <v>58</v>
      </c>
      <c r="F25" s="52" t="s">
        <v>16</v>
      </c>
      <c r="G25" s="52">
        <v>240</v>
      </c>
      <c r="H25" s="68">
        <v>0</v>
      </c>
      <c r="I25" s="88">
        <f t="shared" si="11"/>
        <v>0</v>
      </c>
      <c r="J25" s="88">
        <f t="shared" si="7"/>
        <v>0</v>
      </c>
      <c r="K25" s="89">
        <f t="shared" si="8"/>
        <v>0</v>
      </c>
    </row>
    <row r="26" spans="1:11" ht="30.75" customHeight="1" thickBot="1" x14ac:dyDescent="0.3">
      <c r="A26" s="15" t="s">
        <v>59</v>
      </c>
      <c r="B26" s="16" t="s">
        <v>60</v>
      </c>
      <c r="C26" s="16" t="s">
        <v>61</v>
      </c>
      <c r="D26" s="16" t="s">
        <v>62</v>
      </c>
      <c r="E26" s="53" t="s">
        <v>63</v>
      </c>
      <c r="F26" s="54" t="s">
        <v>16</v>
      </c>
      <c r="G26" s="54">
        <v>320</v>
      </c>
      <c r="H26" s="70">
        <v>0</v>
      </c>
      <c r="I26" s="90">
        <f t="shared" si="11"/>
        <v>0</v>
      </c>
      <c r="J26" s="90">
        <f t="shared" si="7"/>
        <v>0</v>
      </c>
      <c r="K26" s="91">
        <f t="shared" si="8"/>
        <v>0</v>
      </c>
    </row>
    <row r="27" spans="1:11" x14ac:dyDescent="0.25">
      <c r="A27" s="97" t="s">
        <v>64</v>
      </c>
      <c r="B27" s="17" t="s">
        <v>65</v>
      </c>
      <c r="C27" s="17"/>
      <c r="D27" s="17" t="s">
        <v>66</v>
      </c>
      <c r="E27" s="55" t="s">
        <v>67</v>
      </c>
      <c r="F27" s="48" t="s">
        <v>16</v>
      </c>
      <c r="G27" s="48">
        <v>200</v>
      </c>
      <c r="H27" s="71">
        <v>0</v>
      </c>
      <c r="I27" s="84">
        <f t="shared" si="11"/>
        <v>0</v>
      </c>
      <c r="J27" s="84">
        <f t="shared" si="7"/>
        <v>0</v>
      </c>
      <c r="K27" s="85">
        <f t="shared" si="8"/>
        <v>0</v>
      </c>
    </row>
    <row r="28" spans="1:11" x14ac:dyDescent="0.25">
      <c r="A28" s="98"/>
      <c r="B28" s="18" t="s">
        <v>68</v>
      </c>
      <c r="C28" s="18"/>
      <c r="D28" s="18"/>
      <c r="E28" s="40" t="s">
        <v>69</v>
      </c>
      <c r="F28" s="50" t="s">
        <v>16</v>
      </c>
      <c r="G28" s="50">
        <v>200</v>
      </c>
      <c r="H28" s="72">
        <v>0</v>
      </c>
      <c r="I28" s="86">
        <f t="shared" si="11"/>
        <v>0</v>
      </c>
      <c r="J28" s="86">
        <f t="shared" si="7"/>
        <v>0</v>
      </c>
      <c r="K28" s="87">
        <f t="shared" si="8"/>
        <v>0</v>
      </c>
    </row>
    <row r="29" spans="1:11" x14ac:dyDescent="0.25">
      <c r="A29" s="98"/>
      <c r="B29" s="18" t="s">
        <v>70</v>
      </c>
      <c r="C29" s="19" t="s">
        <v>71</v>
      </c>
      <c r="D29" s="18" t="s">
        <v>72</v>
      </c>
      <c r="E29" s="40" t="s">
        <v>73</v>
      </c>
      <c r="F29" s="50" t="s">
        <v>16</v>
      </c>
      <c r="G29" s="50">
        <v>165</v>
      </c>
      <c r="H29" s="72">
        <v>0</v>
      </c>
      <c r="I29" s="86">
        <f t="shared" si="11"/>
        <v>0</v>
      </c>
      <c r="J29" s="86">
        <f t="shared" si="7"/>
        <v>0</v>
      </c>
      <c r="K29" s="87">
        <f t="shared" si="8"/>
        <v>0</v>
      </c>
    </row>
    <row r="30" spans="1:11" x14ac:dyDescent="0.25">
      <c r="A30" s="98"/>
      <c r="B30" s="18" t="s">
        <v>74</v>
      </c>
      <c r="C30" s="18" t="s">
        <v>75</v>
      </c>
      <c r="D30" s="18" t="s">
        <v>76</v>
      </c>
      <c r="E30" s="40" t="s">
        <v>77</v>
      </c>
      <c r="F30" s="50" t="s">
        <v>26</v>
      </c>
      <c r="G30" s="50">
        <v>180.2</v>
      </c>
      <c r="H30" s="72">
        <v>0</v>
      </c>
      <c r="I30" s="86">
        <f t="shared" si="11"/>
        <v>0</v>
      </c>
      <c r="J30" s="86">
        <f t="shared" si="7"/>
        <v>0</v>
      </c>
      <c r="K30" s="87">
        <f t="shared" si="8"/>
        <v>0</v>
      </c>
    </row>
    <row r="31" spans="1:11" x14ac:dyDescent="0.25">
      <c r="A31" s="98"/>
      <c r="B31" s="18" t="s">
        <v>78</v>
      </c>
      <c r="C31" s="18" t="s">
        <v>75</v>
      </c>
      <c r="D31" s="18"/>
      <c r="E31" s="40" t="s">
        <v>79</v>
      </c>
      <c r="F31" s="50" t="s">
        <v>31</v>
      </c>
      <c r="G31" s="56">
        <v>53</v>
      </c>
      <c r="H31" s="72">
        <v>0</v>
      </c>
      <c r="I31" s="86">
        <f t="shared" si="11"/>
        <v>0</v>
      </c>
      <c r="J31" s="86">
        <f t="shared" si="7"/>
        <v>0</v>
      </c>
      <c r="K31" s="87">
        <f t="shared" si="8"/>
        <v>0</v>
      </c>
    </row>
    <row r="32" spans="1:11" x14ac:dyDescent="0.25">
      <c r="A32" s="98"/>
      <c r="B32" s="18" t="s">
        <v>80</v>
      </c>
      <c r="C32" s="18"/>
      <c r="D32" s="18" t="s">
        <v>81</v>
      </c>
      <c r="E32" s="40" t="s">
        <v>82</v>
      </c>
      <c r="F32" s="50" t="s">
        <v>16</v>
      </c>
      <c r="G32" s="50">
        <v>190</v>
      </c>
      <c r="H32" s="72">
        <v>0</v>
      </c>
      <c r="I32" s="86">
        <f t="shared" si="11"/>
        <v>0</v>
      </c>
      <c r="J32" s="86">
        <f t="shared" si="7"/>
        <v>0</v>
      </c>
      <c r="K32" s="87">
        <f t="shared" si="8"/>
        <v>0</v>
      </c>
    </row>
    <row r="33" spans="1:11" x14ac:dyDescent="0.25">
      <c r="A33" s="98"/>
      <c r="B33" s="18" t="s">
        <v>83</v>
      </c>
      <c r="C33" s="18" t="s">
        <v>84</v>
      </c>
      <c r="D33" s="18" t="s">
        <v>66</v>
      </c>
      <c r="E33" s="40" t="s">
        <v>85</v>
      </c>
      <c r="F33" s="50" t="s">
        <v>16</v>
      </c>
      <c r="G33" s="50">
        <v>180</v>
      </c>
      <c r="H33" s="72">
        <v>0</v>
      </c>
      <c r="I33" s="86">
        <f t="shared" si="11"/>
        <v>0</v>
      </c>
      <c r="J33" s="86">
        <f t="shared" si="7"/>
        <v>0</v>
      </c>
      <c r="K33" s="87">
        <f t="shared" si="8"/>
        <v>0</v>
      </c>
    </row>
    <row r="34" spans="1:11" ht="15.75" thickBot="1" x14ac:dyDescent="0.3">
      <c r="A34" s="99"/>
      <c r="B34" s="20"/>
      <c r="C34" s="20" t="s">
        <v>86</v>
      </c>
      <c r="D34" s="20"/>
      <c r="E34" s="45" t="s">
        <v>87</v>
      </c>
      <c r="F34" s="52" t="s">
        <v>16</v>
      </c>
      <c r="G34" s="52">
        <v>180</v>
      </c>
      <c r="H34" s="73">
        <v>0</v>
      </c>
      <c r="I34" s="88">
        <f t="shared" si="11"/>
        <v>0</v>
      </c>
      <c r="J34" s="88">
        <f t="shared" si="7"/>
        <v>0</v>
      </c>
      <c r="K34" s="89">
        <f t="shared" si="8"/>
        <v>0</v>
      </c>
    </row>
    <row r="35" spans="1:11" ht="15.75" thickBot="1" x14ac:dyDescent="0.3">
      <c r="A35" s="15" t="s">
        <v>88</v>
      </c>
      <c r="B35" s="21" t="s">
        <v>89</v>
      </c>
      <c r="C35" s="22" t="s">
        <v>89</v>
      </c>
      <c r="D35" s="21" t="s">
        <v>89</v>
      </c>
      <c r="E35" s="57" t="s">
        <v>90</v>
      </c>
      <c r="F35" s="54" t="s">
        <v>21</v>
      </c>
      <c r="G35" s="54">
        <v>6</v>
      </c>
      <c r="H35" s="73">
        <v>0</v>
      </c>
      <c r="I35" s="90">
        <f t="shared" si="11"/>
        <v>0</v>
      </c>
      <c r="J35" s="90">
        <f t="shared" si="7"/>
        <v>0</v>
      </c>
      <c r="K35" s="91">
        <f t="shared" si="8"/>
        <v>0</v>
      </c>
    </row>
    <row r="36" spans="1:11" x14ac:dyDescent="0.25">
      <c r="A36" s="97" t="s">
        <v>91</v>
      </c>
      <c r="B36" s="23"/>
      <c r="C36" s="23"/>
      <c r="D36" s="23"/>
      <c r="E36" s="58" t="s">
        <v>92</v>
      </c>
      <c r="F36" s="48" t="s">
        <v>16</v>
      </c>
      <c r="G36" s="48">
        <v>70</v>
      </c>
      <c r="H36" s="71">
        <v>0</v>
      </c>
      <c r="I36" s="84">
        <f t="shared" si="11"/>
        <v>0</v>
      </c>
      <c r="J36" s="84">
        <f t="shared" si="7"/>
        <v>0</v>
      </c>
      <c r="K36" s="85">
        <f t="shared" si="8"/>
        <v>0</v>
      </c>
    </row>
    <row r="37" spans="1:11" x14ac:dyDescent="0.25">
      <c r="A37" s="98"/>
      <c r="B37" s="24"/>
      <c r="C37" s="24"/>
      <c r="D37" s="24"/>
      <c r="E37" s="59" t="s">
        <v>93</v>
      </c>
      <c r="F37" s="50" t="s">
        <v>16</v>
      </c>
      <c r="G37" s="50">
        <v>60</v>
      </c>
      <c r="H37" s="72">
        <v>0</v>
      </c>
      <c r="I37" s="86">
        <f t="shared" si="11"/>
        <v>0</v>
      </c>
      <c r="J37" s="86">
        <f t="shared" si="7"/>
        <v>0</v>
      </c>
      <c r="K37" s="87">
        <f t="shared" si="8"/>
        <v>0</v>
      </c>
    </row>
    <row r="38" spans="1:11" ht="15.75" thickBot="1" x14ac:dyDescent="0.3">
      <c r="A38" s="99"/>
      <c r="B38" s="25"/>
      <c r="C38" s="25"/>
      <c r="D38" s="25"/>
      <c r="E38" s="60" t="s">
        <v>94</v>
      </c>
      <c r="F38" s="52" t="s">
        <v>16</v>
      </c>
      <c r="G38" s="52">
        <v>60</v>
      </c>
      <c r="H38" s="73">
        <v>0</v>
      </c>
      <c r="I38" s="88">
        <f t="shared" si="11"/>
        <v>0</v>
      </c>
      <c r="J38" s="88">
        <f t="shared" si="7"/>
        <v>0</v>
      </c>
      <c r="K38" s="89">
        <f t="shared" si="8"/>
        <v>0</v>
      </c>
    </row>
    <row r="39" spans="1:11" s="30" customFormat="1" x14ac:dyDescent="0.25">
      <c r="A39" s="100" t="s">
        <v>96</v>
      </c>
      <c r="B39" s="101"/>
      <c r="C39" s="101"/>
      <c r="D39" s="101"/>
      <c r="E39" s="101"/>
      <c r="F39" s="101"/>
      <c r="G39" s="101"/>
      <c r="H39" s="102"/>
      <c r="I39" s="92">
        <f>SUM(I5:I38)</f>
        <v>0</v>
      </c>
      <c r="J39" s="92">
        <f>SUM(J5:J38)</f>
        <v>0</v>
      </c>
      <c r="K39" s="92">
        <f>SUM(K5:K38)</f>
        <v>0</v>
      </c>
    </row>
    <row r="40" spans="1:11" x14ac:dyDescent="0.25">
      <c r="H40" s="31"/>
      <c r="I40" s="32"/>
    </row>
    <row r="41" spans="1:11" ht="15.75" x14ac:dyDescent="0.25">
      <c r="B41" s="33"/>
      <c r="H41" s="26" t="s">
        <v>97</v>
      </c>
    </row>
    <row r="42" spans="1:11" x14ac:dyDescent="0.25">
      <c r="B42" s="33"/>
      <c r="H42" s="61" t="s">
        <v>98</v>
      </c>
      <c r="I42" s="62" t="s">
        <v>99</v>
      </c>
      <c r="J42" s="62" t="s">
        <v>100</v>
      </c>
      <c r="K42" s="62" t="s">
        <v>101</v>
      </c>
    </row>
    <row r="43" spans="1:11" ht="27" customHeight="1" x14ac:dyDescent="0.25">
      <c r="B43" s="33"/>
      <c r="H43" s="63" t="str">
        <f>A5</f>
        <v>A. Analytická část</v>
      </c>
      <c r="I43" s="86">
        <f>SUM(I5:I14)+SUM(I16:I19)+SUM(I21:I22)</f>
        <v>0</v>
      </c>
      <c r="J43" s="86">
        <f>I43*0.21</f>
        <v>0</v>
      </c>
      <c r="K43" s="86">
        <f>J43+I43</f>
        <v>0</v>
      </c>
    </row>
    <row r="44" spans="1:11" x14ac:dyDescent="0.25">
      <c r="B44" s="33"/>
      <c r="H44" s="63" t="str">
        <f>A23</f>
        <v>B. Návrhová část</v>
      </c>
      <c r="I44" s="86">
        <f>SUM(I23:I25)</f>
        <v>0</v>
      </c>
      <c r="J44" s="86">
        <f t="shared" ref="J44:J48" si="12">I44*0.21</f>
        <v>0</v>
      </c>
      <c r="K44" s="86">
        <f t="shared" ref="K44:K48" si="13">J44+I44</f>
        <v>0</v>
      </c>
    </row>
    <row r="45" spans="1:11" ht="30" x14ac:dyDescent="0.25">
      <c r="B45" s="33"/>
      <c r="H45" s="63" t="str">
        <f>A26</f>
        <v>C. Majetkoprávní vypořádání</v>
      </c>
      <c r="I45" s="86">
        <f>I26</f>
        <v>0</v>
      </c>
      <c r="J45" s="86">
        <f t="shared" si="12"/>
        <v>0</v>
      </c>
      <c r="K45" s="86">
        <f t="shared" si="13"/>
        <v>0</v>
      </c>
    </row>
    <row r="46" spans="1:11" x14ac:dyDescent="0.25">
      <c r="H46" s="63" t="str">
        <f>A27</f>
        <v>D .Vyhodnocení</v>
      </c>
      <c r="I46" s="86">
        <f>SUM(I27:I34)</f>
        <v>0</v>
      </c>
      <c r="J46" s="86">
        <f t="shared" si="12"/>
        <v>0</v>
      </c>
      <c r="K46" s="86">
        <f t="shared" si="13"/>
        <v>0</v>
      </c>
    </row>
    <row r="47" spans="1:11" x14ac:dyDescent="0.25">
      <c r="H47" s="63" t="str">
        <f>A35</f>
        <v>E. Koncept DUR</v>
      </c>
      <c r="I47" s="86">
        <f>I35</f>
        <v>0</v>
      </c>
      <c r="J47" s="86">
        <f t="shared" si="12"/>
        <v>0</v>
      </c>
      <c r="K47" s="86">
        <f t="shared" si="13"/>
        <v>0</v>
      </c>
    </row>
    <row r="48" spans="1:11" x14ac:dyDescent="0.25">
      <c r="H48" s="63" t="str">
        <f>A36</f>
        <v>F. Ostatní práce</v>
      </c>
      <c r="I48" s="86">
        <f>SUM(I36:I38)</f>
        <v>0</v>
      </c>
      <c r="J48" s="86">
        <f t="shared" si="12"/>
        <v>0</v>
      </c>
      <c r="K48" s="86">
        <f t="shared" si="13"/>
        <v>0</v>
      </c>
    </row>
    <row r="49" spans="8:15" s="27" customFormat="1" x14ac:dyDescent="0.25">
      <c r="H49" s="61" t="str">
        <f>A39</f>
        <v>Náklady celkem:</v>
      </c>
      <c r="I49" s="93">
        <f>SUM(I43:I48)</f>
        <v>0</v>
      </c>
      <c r="J49" s="93">
        <f t="shared" ref="J49:K49" si="14">SUM(J43:J48)</f>
        <v>0</v>
      </c>
      <c r="K49" s="93">
        <f t="shared" si="14"/>
        <v>0</v>
      </c>
      <c r="M49" s="94"/>
      <c r="N49" s="94"/>
      <c r="O49" s="94"/>
    </row>
  </sheetData>
  <sheetProtection algorithmName="SHA-512" hashValue="lS5tfD6Jeuz3PDBtXE1aO4+oi5Bb74pBifs2k5h7gFzHqGBQQUouiYyF6YgHvvJ9v6Pycv+s35kXWMuld9SEjA==" saltValue="ks9VX7M/Ff1CV+2+DYh/4Q==" spinCount="100000" sheet="1" selectLockedCells="1"/>
  <mergeCells count="14">
    <mergeCell ref="J3:J4"/>
    <mergeCell ref="K3:K4"/>
    <mergeCell ref="A5:A22"/>
    <mergeCell ref="A3:A4"/>
    <mergeCell ref="B3:D3"/>
    <mergeCell ref="E3:E4"/>
    <mergeCell ref="F3:F4"/>
    <mergeCell ref="G3:G4"/>
    <mergeCell ref="H3:H4"/>
    <mergeCell ref="A23:A25"/>
    <mergeCell ref="A27:A34"/>
    <mergeCell ref="A36:A38"/>
    <mergeCell ref="A39:H39"/>
    <mergeCell ref="I3:I4"/>
  </mergeCells>
  <pageMargins left="0.25" right="0.25" top="0.75" bottom="0.75" header="0.3" footer="0.3"/>
  <pageSetup paperSize="8" scale="85" orientation="landscape" r:id="rId1"/>
  <headerFooter>
    <oddFooter>&amp;L&amp;F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Rozpocet</vt:lpstr>
      <vt:lpstr>Rozpocet!Oblast_tisku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Evzen Zeman</dc:creator>
  <cp:lastModifiedBy>Mrázová Adriena</cp:lastModifiedBy>
  <cp:lastPrinted>2020-02-06T07:02:38Z</cp:lastPrinted>
  <dcterms:created xsi:type="dcterms:W3CDTF">2019-06-17T15:53:27Z</dcterms:created>
  <dcterms:modified xsi:type="dcterms:W3CDTF">2020-06-16T07:09:35Z</dcterms:modified>
</cp:coreProperties>
</file>