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dddddd\"/>
    </mc:Choice>
  </mc:AlternateContent>
  <xr:revisionPtr revIDLastSave="0" documentId="13_ncr:1_{06CF9106-F131-47F5-86C5-A759CCE398F9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F5 - spec, výkaz mat" sheetId="6" r:id="rId1"/>
    <sheet name="F6 - dodávka, montáž" sheetId="7" r:id="rId2"/>
  </sheets>
  <calcPr calcId="191029"/>
</workbook>
</file>

<file path=xl/calcChain.xml><?xml version="1.0" encoding="utf-8"?>
<calcChain xmlns="http://schemas.openxmlformats.org/spreadsheetml/2006/main">
  <c r="F30" i="7" l="1"/>
  <c r="F31" i="7"/>
  <c r="F32" i="7"/>
  <c r="F33" i="7"/>
  <c r="F34" i="7"/>
  <c r="F29" i="7"/>
  <c r="H29" i="7" s="1"/>
  <c r="F13" i="7"/>
  <c r="H13" i="7" s="1"/>
  <c r="F11" i="7"/>
  <c r="H11" i="7" s="1"/>
  <c r="F9" i="7"/>
  <c r="H9" i="7" s="1"/>
  <c r="N22" i="6"/>
  <c r="G22" i="6"/>
  <c r="N21" i="6"/>
  <c r="G21" i="6"/>
  <c r="N20" i="6"/>
  <c r="G20" i="6"/>
  <c r="N19" i="6"/>
  <c r="G19" i="6"/>
  <c r="N18" i="6"/>
  <c r="G18" i="6"/>
  <c r="N17" i="6"/>
  <c r="G17" i="6"/>
  <c r="N16" i="6"/>
  <c r="G16" i="6"/>
  <c r="N15" i="6"/>
  <c r="G15" i="6"/>
  <c r="N14" i="6"/>
  <c r="G14" i="6"/>
  <c r="N13" i="6"/>
  <c r="G13" i="6"/>
  <c r="N12" i="6"/>
  <c r="G12" i="6"/>
  <c r="N10" i="6"/>
  <c r="G10" i="6"/>
  <c r="N11" i="6"/>
  <c r="G11" i="6"/>
  <c r="N23" i="6"/>
  <c r="N26" i="6"/>
  <c r="N25" i="6"/>
  <c r="N24" i="6"/>
  <c r="N41" i="6"/>
  <c r="N40" i="6"/>
  <c r="N39" i="6"/>
  <c r="N38" i="6"/>
  <c r="N37" i="6"/>
  <c r="G37" i="6"/>
  <c r="N36" i="6"/>
  <c r="G36" i="6"/>
  <c r="N56" i="6"/>
  <c r="N55" i="6"/>
  <c r="N54" i="6"/>
  <c r="N52" i="6"/>
  <c r="G52" i="6"/>
  <c r="N51" i="6"/>
  <c r="G51" i="6"/>
  <c r="N72" i="6"/>
  <c r="G72" i="6"/>
  <c r="N71" i="6"/>
  <c r="G71" i="6"/>
  <c r="N70" i="6"/>
  <c r="G70" i="6"/>
  <c r="N75" i="6"/>
  <c r="N74" i="6"/>
  <c r="N73" i="6"/>
  <c r="N69" i="6"/>
  <c r="G69" i="6"/>
  <c r="N68" i="6"/>
  <c r="G68" i="6"/>
  <c r="N67" i="6"/>
  <c r="G67" i="6"/>
  <c r="N66" i="6"/>
  <c r="G66" i="6"/>
  <c r="G93" i="6"/>
  <c r="N99" i="6"/>
  <c r="G99" i="6"/>
  <c r="N98" i="6"/>
  <c r="G98" i="6"/>
  <c r="N97" i="6"/>
  <c r="G97" i="6"/>
  <c r="N96" i="6"/>
  <c r="G96" i="6"/>
  <c r="N95" i="6"/>
  <c r="G95" i="6"/>
  <c r="N94" i="6"/>
  <c r="G94" i="6"/>
  <c r="N93" i="6"/>
  <c r="N92" i="6"/>
  <c r="G92" i="6"/>
  <c r="N91" i="6"/>
  <c r="G91" i="6"/>
  <c r="N90" i="6"/>
  <c r="G90" i="6"/>
  <c r="N89" i="6"/>
  <c r="G89" i="6"/>
  <c r="N88" i="6"/>
  <c r="G88" i="6"/>
  <c r="N85" i="6"/>
  <c r="G85" i="6"/>
  <c r="N114" i="6"/>
  <c r="G114" i="6"/>
  <c r="P94" i="6" l="1"/>
  <c r="P96" i="6"/>
  <c r="P12" i="6"/>
  <c r="P20" i="6"/>
  <c r="P22" i="6"/>
  <c r="P15" i="6"/>
  <c r="P19" i="6"/>
  <c r="P10" i="6"/>
  <c r="P16" i="6"/>
  <c r="P18" i="6"/>
  <c r="P13" i="6"/>
  <c r="P14" i="6"/>
  <c r="P17" i="6"/>
  <c r="P21" i="6"/>
  <c r="P67" i="6"/>
  <c r="P11" i="6"/>
  <c r="P91" i="6"/>
  <c r="P37" i="6"/>
  <c r="P88" i="6"/>
  <c r="P90" i="6"/>
  <c r="P36" i="6"/>
  <c r="P72" i="6"/>
  <c r="P52" i="6"/>
  <c r="P97" i="6"/>
  <c r="P51" i="6"/>
  <c r="P69" i="6"/>
  <c r="P71" i="6"/>
  <c r="P89" i="6"/>
  <c r="P92" i="6"/>
  <c r="P70" i="6"/>
  <c r="P114" i="6"/>
  <c r="P98" i="6"/>
  <c r="P85" i="6"/>
  <c r="P99" i="6"/>
  <c r="P66" i="6"/>
  <c r="P93" i="6"/>
  <c r="P95" i="6"/>
  <c r="P68" i="6"/>
  <c r="N129" i="6"/>
  <c r="P129" i="6" s="1"/>
  <c r="N128" i="6"/>
  <c r="P128" i="6" s="1"/>
  <c r="N118" i="6"/>
  <c r="N117" i="6"/>
  <c r="N116" i="6"/>
  <c r="N115" i="6"/>
  <c r="N113" i="6"/>
  <c r="G113" i="6"/>
  <c r="N112" i="6"/>
  <c r="G112" i="6"/>
  <c r="N102" i="6"/>
  <c r="N101" i="6"/>
  <c r="N100" i="6"/>
  <c r="N87" i="6"/>
  <c r="N86" i="6"/>
  <c r="G86" i="6"/>
  <c r="N53" i="6"/>
  <c r="N9" i="6"/>
  <c r="G9" i="6"/>
  <c r="N8" i="6"/>
  <c r="G8" i="6"/>
  <c r="H32" i="7" l="1"/>
  <c r="P42" i="6"/>
  <c r="P44" i="6" s="1"/>
  <c r="P130" i="6"/>
  <c r="P132" i="6" s="1"/>
  <c r="P76" i="6"/>
  <c r="P112" i="6"/>
  <c r="P8" i="6"/>
  <c r="P9" i="6"/>
  <c r="P86" i="6"/>
  <c r="P103" i="6" s="1"/>
  <c r="P113" i="6"/>
  <c r="H31" i="7" l="1"/>
  <c r="H34" i="7"/>
  <c r="H30" i="7"/>
  <c r="H33" i="7"/>
  <c r="P27" i="6"/>
  <c r="P29" i="6" s="1"/>
  <c r="D8" i="7" s="1"/>
  <c r="F8" i="7" s="1"/>
  <c r="P78" i="6"/>
  <c r="D14" i="7" s="1"/>
  <c r="F14" i="7" s="1"/>
  <c r="P119" i="6"/>
  <c r="P121" i="6" s="1"/>
  <c r="D15" i="7" s="1"/>
  <c r="F15" i="7" s="1"/>
  <c r="P57" i="6"/>
  <c r="P59" i="6" s="1"/>
  <c r="P105" i="6"/>
  <c r="D16" i="7" s="1"/>
  <c r="F16" i="7" s="1"/>
  <c r="D10" i="7" l="1"/>
  <c r="F10" i="7" s="1"/>
  <c r="D12" i="7"/>
  <c r="F12" i="7" s="1"/>
  <c r="H15" i="7"/>
  <c r="H8" i="7"/>
  <c r="H14" i="7"/>
  <c r="H16" i="7"/>
  <c r="H35" i="7"/>
  <c r="F38" i="7" s="1"/>
  <c r="H38" i="7" s="1"/>
  <c r="H40" i="7" s="1"/>
  <c r="H10" i="7" l="1"/>
  <c r="H12" i="7"/>
  <c r="H17" i="7" l="1"/>
  <c r="F20" i="7" s="1"/>
  <c r="H20" i="7" s="1"/>
  <c r="H22" i="7" s="1"/>
  <c r="H42" i="7" s="1"/>
</calcChain>
</file>

<file path=xl/sharedStrings.xml><?xml version="1.0" encoding="utf-8"?>
<sst xmlns="http://schemas.openxmlformats.org/spreadsheetml/2006/main" count="663" uniqueCount="123">
  <si>
    <t>Poz.</t>
  </si>
  <si>
    <t>Název</t>
  </si>
  <si>
    <t>Tloušťka</t>
  </si>
  <si>
    <t>Šířka</t>
  </si>
  <si>
    <t>Délka 1 ks</t>
  </si>
  <si>
    <t>plocha</t>
  </si>
  <si>
    <t xml:space="preserve">Váha </t>
  </si>
  <si>
    <t>Č. výkresu</t>
  </si>
  <si>
    <t>Č. normy</t>
  </si>
  <si>
    <t>Materiál</t>
  </si>
  <si>
    <t>Jed-</t>
  </si>
  <si>
    <t>Množství</t>
  </si>
  <si>
    <t>Hmotnost</t>
  </si>
  <si>
    <t>rozměr</t>
  </si>
  <si>
    <t>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</si>
  <si>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</si>
  <si>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1 ks</t>
  </si>
  <si>
    <t>konečný</t>
  </si>
  <si>
    <t>notka</t>
  </si>
  <si>
    <t>poč. dílců</t>
  </si>
  <si>
    <t>ks v dílci</t>
  </si>
  <si>
    <t>ks celkem</t>
  </si>
  <si>
    <t>1 m (kg)</t>
  </si>
  <si>
    <t>celkem (kg)</t>
  </si>
  <si>
    <t xml:space="preserve"> </t>
  </si>
  <si>
    <t>S235</t>
  </si>
  <si>
    <t>ks</t>
  </si>
  <si>
    <t>Celkem</t>
  </si>
  <si>
    <t>Hmotnost celkem pro 1 díl (bez spojovacího materiálu)</t>
  </si>
  <si>
    <t>Armatury</t>
  </si>
  <si>
    <t>Montážní vložka DN1200, PN6</t>
  </si>
  <si>
    <t>akce:</t>
  </si>
  <si>
    <t>počet</t>
  </si>
  <si>
    <t>A2</t>
  </si>
  <si>
    <t>Šroub M30x170</t>
  </si>
  <si>
    <t>ČSN 02 1101</t>
  </si>
  <si>
    <t>Matice M30</t>
  </si>
  <si>
    <t>ČSN 02 1401</t>
  </si>
  <si>
    <t>Podložka  D31</t>
  </si>
  <si>
    <t>ČSN 02 1702 A</t>
  </si>
  <si>
    <t>Šroub M16x70</t>
  </si>
  <si>
    <t>Matice M16</t>
  </si>
  <si>
    <t>Podložka  D17</t>
  </si>
  <si>
    <t>Délka celkem</t>
  </si>
  <si>
    <t>Hmotnost armatur celkem (bez spojovacího materiálu)</t>
  </si>
  <si>
    <t>Konvalinka DN 1640/1200</t>
  </si>
  <si>
    <t>Trubní mezikus II.DN1200 - mezi montážní vložkou a povodním šoupětem</t>
  </si>
  <si>
    <t>Trubní mezikus III.DN1200 - prostup do odtokové štoly</t>
  </si>
  <si>
    <t>Trubní zavzdušnění DN200</t>
  </si>
  <si>
    <t>Příruba DN200, PN6, T01, 320/200/22</t>
  </si>
  <si>
    <t>Trubka OC 219x10 mm</t>
  </si>
  <si>
    <t>Těsnění DN200</t>
  </si>
  <si>
    <t>Příruba DN1200, PN6, T01, 1405/1200/60</t>
  </si>
  <si>
    <t>Trubka OC 1200x10 mm</t>
  </si>
  <si>
    <t>Šroub M30x160</t>
  </si>
  <si>
    <t>Těsnění DN1200</t>
  </si>
  <si>
    <t>kotevná deska D 360/200</t>
  </si>
  <si>
    <t>Vzpěra horní 1</t>
  </si>
  <si>
    <t>Vzpěra horní 2</t>
  </si>
  <si>
    <t>Vzpera horní 3</t>
  </si>
  <si>
    <t>Vzpěra dolní 2</t>
  </si>
  <si>
    <t>Vzpěra dolní 3</t>
  </si>
  <si>
    <t>Vzpěra dolní 1</t>
  </si>
  <si>
    <t>Vzpera boční 1</t>
  </si>
  <si>
    <t>Vzpěra boční 2</t>
  </si>
  <si>
    <t>Vzpěra boční 3</t>
  </si>
  <si>
    <t>Žebro 1</t>
  </si>
  <si>
    <t>Žebro 2</t>
  </si>
  <si>
    <t>Žebro 3</t>
  </si>
  <si>
    <t>Trubní koncový tvarový díl DN1200 (výtokový díl)</t>
  </si>
  <si>
    <t>Výztuha podélná</t>
  </si>
  <si>
    <t>Výztuha koncová</t>
  </si>
  <si>
    <t xml:space="preserve">Žebro </t>
  </si>
  <si>
    <t>Trubní mezikus I.DN1200 - mezi návodním šoupěten a  montážní vložkou</t>
  </si>
  <si>
    <t>Čelní příruba, pl.30, 2000/1660/30</t>
  </si>
  <si>
    <t>Tubus konvalinky 1650/1220, pl.10, dl.2010</t>
  </si>
  <si>
    <t>Výztuha 1</t>
  </si>
  <si>
    <t>Výztuha 2</t>
  </si>
  <si>
    <t>Výztuha 3</t>
  </si>
  <si>
    <t>Výztuha 4</t>
  </si>
  <si>
    <t>Žebro 4</t>
  </si>
  <si>
    <t>Žebro 5 (3x)</t>
  </si>
  <si>
    <t>Výztuha 5 (3x)</t>
  </si>
  <si>
    <t>pol.</t>
  </si>
  <si>
    <t>popis</t>
  </si>
  <si>
    <t>cena celk</t>
  </si>
  <si>
    <t>cena dílu</t>
  </si>
  <si>
    <t xml:space="preserve">Dodávka </t>
  </si>
  <si>
    <t>Montáž</t>
  </si>
  <si>
    <t>Návodní konvalinka, D 1640/1200</t>
  </si>
  <si>
    <t>Havarijní uzávěr - šoupě třmenové DN1200, PN6 s pohonem</t>
  </si>
  <si>
    <t>Cena dodávky celkem</t>
  </si>
  <si>
    <t>Montáž spodních výpustí</t>
  </si>
  <si>
    <t>váha [kg]</t>
  </si>
  <si>
    <t>váha [kg/1ks]</t>
  </si>
  <si>
    <t>Technologie spodních výpustí</t>
  </si>
  <si>
    <t>Technologie uzávěru migračního prostupu</t>
  </si>
  <si>
    <t>Uzávěrová tabule</t>
  </si>
  <si>
    <t>Armatura dosedacího prahu</t>
  </si>
  <si>
    <t>Armatury vedení v šachtě tabule</t>
  </si>
  <si>
    <t>Montáž uzávěrové tabule</t>
  </si>
  <si>
    <t>Galovy řetězy</t>
  </si>
  <si>
    <t>Regulační uzávěr - šoupě třmenové DN1200, PN6 s pohonem</t>
  </si>
  <si>
    <t>Zdvihadlo včetně rámu a kotevních konstrukcí</t>
  </si>
  <si>
    <t>Cekem technologická část spodních výpustí DN1200</t>
  </si>
  <si>
    <t>Cekem technologická část tabule uzáveru migračního prostupu</t>
  </si>
  <si>
    <t>cena za kg</t>
  </si>
  <si>
    <t>Příruba DN1200, PN10, T01, 1405/1200/60</t>
  </si>
  <si>
    <t>Trubní mezikus I. DN1200, PN10</t>
  </si>
  <si>
    <t>Montážní vložka  DN1200, PN10</t>
  </si>
  <si>
    <t>Trubní mezikus II. DN1200, PN10</t>
  </si>
  <si>
    <t>Trubní díl III. DN1200, PN10 (s přírubou zavzdušnění)</t>
  </si>
  <si>
    <t>Zavzdušnění potrubí DN200, PN10</t>
  </si>
  <si>
    <t>Koncový výustní trubní díl DN1200, PN10</t>
  </si>
  <si>
    <t>Pomocné konstrukce, manipulační a kotevní prvky</t>
  </si>
  <si>
    <t>F.5. Specifikace a výkaz materiálu spodních výpustí DN1200</t>
  </si>
  <si>
    <t>Krounka, Kutřín, výstavba poldru</t>
  </si>
  <si>
    <t xml:space="preserve">D.1.3.2 </t>
  </si>
  <si>
    <t xml:space="preserve"> D.1.3.2 </t>
  </si>
  <si>
    <t>č. výkresu</t>
  </si>
  <si>
    <t>D.1.3.1, D.1.3.1.1 - 4</t>
  </si>
  <si>
    <t>F.6. Spodní výpustě DN1200 - dodávka, montáž</t>
  </si>
  <si>
    <t>Třmenové šoupě s pohonem (havarijní a regulační)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</si>
</sst>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0.000"/>
    <numFmt numFmtId="166" formatCode="#,##0\ &quot;Kč&quot;"/>
    <numFmt numFmtId="167" formatCode="#,##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3" fontId="1" fillId="0" borderId="0" xfId="0" applyNumberFormat="1" applyFont="1" applyAlignment="1">
      <alignment horizontal="lef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165" fontId="6" fillId="0" borderId="14" xfId="0" applyNumberFormat="1" applyFont="1" applyBorder="1" applyAlignment="1">
      <alignment horizontal="right"/>
    </xf>
    <xf numFmtId="0" fontId="6" fillId="0" borderId="13" xfId="0" applyFont="1" applyBorder="1"/>
    <xf numFmtId="3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164" fontId="6" fillId="0" borderId="12" xfId="0" applyNumberFormat="1" applyFont="1" applyBorder="1" applyAlignment="1">
      <alignment horizontal="right"/>
    </xf>
    <xf numFmtId="0" fontId="6" fillId="0" borderId="12" xfId="0" applyFont="1" applyBorder="1"/>
    <xf numFmtId="0" fontId="4" fillId="0" borderId="12" xfId="0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4" fontId="6" fillId="0" borderId="16" xfId="0" applyNumberFormat="1" applyFont="1" applyBorder="1" applyAlignment="1">
      <alignment horizontal="right"/>
    </xf>
    <xf numFmtId="0" fontId="4" fillId="0" borderId="19" xfId="0" applyFont="1" applyBorder="1" applyAlignment="1">
      <alignment horizontal="center"/>
    </xf>
    <xf numFmtId="3" fontId="4" fillId="0" borderId="19" xfId="0" applyNumberFormat="1" applyFont="1" applyBorder="1" applyAlignment="1">
      <alignment horizontal="center"/>
    </xf>
    <xf numFmtId="3" fontId="4" fillId="0" borderId="19" xfId="0" applyNumberFormat="1" applyFont="1" applyBorder="1" applyAlignment="1">
      <alignment horizontal="right"/>
    </xf>
    <xf numFmtId="165" fontId="4" fillId="0" borderId="19" xfId="0" applyNumberFormat="1" applyFont="1" applyBorder="1" applyAlignment="1">
      <alignment horizontal="right"/>
    </xf>
    <xf numFmtId="49" fontId="4" fillId="0" borderId="19" xfId="0" applyNumberFormat="1" applyFont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right"/>
    </xf>
    <xf numFmtId="49" fontId="4" fillId="0" borderId="24" xfId="0" applyNumberFormat="1" applyFont="1" applyBorder="1" applyAlignment="1">
      <alignment horizontal="center"/>
    </xf>
    <xf numFmtId="3" fontId="4" fillId="0" borderId="24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4" fontId="4" fillId="0" borderId="25" xfId="0" applyNumberFormat="1" applyFont="1" applyBorder="1" applyAlignment="1">
      <alignment horizontal="right"/>
    </xf>
    <xf numFmtId="0" fontId="4" fillId="0" borderId="23" xfId="0" applyFont="1" applyBorder="1" applyAlignment="1">
      <alignment horizontal="left"/>
    </xf>
    <xf numFmtId="165" fontId="6" fillId="0" borderId="13" xfId="0" applyNumberFormat="1" applyFont="1" applyBorder="1" applyAlignment="1">
      <alignment horizontal="right"/>
    </xf>
    <xf numFmtId="0" fontId="6" fillId="0" borderId="14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0" fontId="6" fillId="0" borderId="14" xfId="0" applyFont="1" applyBorder="1"/>
    <xf numFmtId="0" fontId="4" fillId="0" borderId="14" xfId="0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4" fontId="6" fillId="0" borderId="27" xfId="0" applyNumberFormat="1" applyFont="1" applyBorder="1" applyAlignment="1">
      <alignment horizontal="right"/>
    </xf>
    <xf numFmtId="165" fontId="6" fillId="0" borderId="12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164" fontId="6" fillId="0" borderId="28" xfId="0" applyNumberFormat="1" applyFont="1" applyBorder="1" applyAlignment="1">
      <alignment horizontal="right"/>
    </xf>
    <xf numFmtId="165" fontId="6" fillId="0" borderId="29" xfId="0" applyNumberFormat="1" applyFont="1" applyBorder="1" applyAlignment="1">
      <alignment horizontal="right"/>
    </xf>
    <xf numFmtId="0" fontId="6" fillId="0" borderId="28" xfId="0" applyFont="1" applyBorder="1"/>
    <xf numFmtId="3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4" fontId="6" fillId="0" borderId="30" xfId="0" applyNumberFormat="1" applyFont="1" applyBorder="1" applyAlignment="1">
      <alignment horizontal="right"/>
    </xf>
    <xf numFmtId="4" fontId="6" fillId="0" borderId="14" xfId="0" applyNumberFormat="1" applyFont="1" applyBorder="1" applyAlignment="1">
      <alignment horizontal="right"/>
    </xf>
    <xf numFmtId="0" fontId="6" fillId="0" borderId="28" xfId="0" applyFont="1" applyBorder="1" applyAlignment="1">
      <alignment horizontal="left"/>
    </xf>
    <xf numFmtId="3" fontId="6" fillId="0" borderId="28" xfId="0" applyNumberFormat="1" applyFont="1" applyBorder="1" applyAlignment="1">
      <alignment horizontal="right"/>
    </xf>
    <xf numFmtId="164" fontId="6" fillId="0" borderId="31" xfId="0" applyNumberFormat="1" applyFont="1" applyBorder="1" applyAlignment="1">
      <alignment horizontal="right"/>
    </xf>
    <xf numFmtId="165" fontId="6" fillId="0" borderId="31" xfId="0" applyNumberFormat="1" applyFont="1" applyBorder="1" applyAlignment="1">
      <alignment horizontal="right"/>
    </xf>
    <xf numFmtId="0" fontId="6" fillId="0" borderId="31" xfId="0" applyFont="1" applyBorder="1"/>
    <xf numFmtId="3" fontId="6" fillId="0" borderId="31" xfId="0" applyNumberFormat="1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2" fontId="6" fillId="0" borderId="31" xfId="0" applyNumberFormat="1" applyFont="1" applyBorder="1" applyAlignment="1">
      <alignment horizontal="center"/>
    </xf>
    <xf numFmtId="4" fontId="6" fillId="0" borderId="32" xfId="0" applyNumberFormat="1" applyFont="1" applyBorder="1" applyAlignment="1">
      <alignment horizontal="right"/>
    </xf>
    <xf numFmtId="0" fontId="6" fillId="0" borderId="1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9" xfId="0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0" fontId="6" fillId="0" borderId="9" xfId="0" applyFont="1" applyBorder="1"/>
    <xf numFmtId="0" fontId="4" fillId="0" borderId="9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4" fontId="6" fillId="0" borderId="33" xfId="0" applyNumberFormat="1" applyFont="1" applyBorder="1" applyAlignment="1">
      <alignment horizontal="right"/>
    </xf>
    <xf numFmtId="0" fontId="6" fillId="0" borderId="26" xfId="0" applyFont="1" applyBorder="1" applyAlignment="1">
      <alignment horizontal="center"/>
    </xf>
    <xf numFmtId="0" fontId="6" fillId="0" borderId="26" xfId="0" applyNumberFormat="1" applyFont="1" applyBorder="1" applyAlignment="1">
      <alignment horizontal="center"/>
    </xf>
    <xf numFmtId="1" fontId="0" fillId="0" borderId="0" xfId="0" applyNumberFormat="1"/>
    <xf numFmtId="167" fontId="0" fillId="0" borderId="0" xfId="0" applyNumberFormat="1"/>
    <xf numFmtId="166" fontId="0" fillId="0" borderId="0" xfId="0" applyNumberFormat="1"/>
    <xf numFmtId="1" fontId="0" fillId="0" borderId="0" xfId="0" applyNumberFormat="1" applyAlignment="1">
      <alignment horizontal="center"/>
    </xf>
    <xf numFmtId="0" fontId="0" fillId="0" borderId="14" xfId="0" applyBorder="1"/>
    <xf numFmtId="1" fontId="0" fillId="0" borderId="14" xfId="0" applyNumberFormat="1" applyBorder="1"/>
    <xf numFmtId="167" fontId="0" fillId="0" borderId="14" xfId="0" applyNumberFormat="1" applyBorder="1"/>
    <xf numFmtId="1" fontId="0" fillId="0" borderId="14" xfId="0" applyNumberFormat="1" applyBorder="1" applyAlignment="1">
      <alignment horizontal="center"/>
    </xf>
    <xf numFmtId="166" fontId="0" fillId="0" borderId="14" xfId="0" applyNumberFormat="1" applyBorder="1"/>
    <xf numFmtId="9" fontId="0" fillId="0" borderId="14" xfId="0" applyNumberFormat="1" applyBorder="1" applyAlignment="1">
      <alignment horizontal="center"/>
    </xf>
    <xf numFmtId="0" fontId="7" fillId="0" borderId="0" xfId="0" applyFont="1"/>
    <xf numFmtId="166" fontId="8" fillId="0" borderId="0" xfId="0" applyNumberFormat="1" applyFont="1"/>
    <xf numFmtId="0" fontId="8" fillId="0" borderId="0" xfId="0" applyFont="1"/>
    <xf numFmtId="0" fontId="0" fillId="0" borderId="14" xfId="0" applyBorder="1" applyAlignment="1">
      <alignment horizontal="center"/>
    </xf>
    <xf numFmtId="0" fontId="9" fillId="0" borderId="14" xfId="0" applyFont="1" applyBorder="1"/>
    <xf numFmtId="3" fontId="0" fillId="0" borderId="0" xfId="0" applyNumberForma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49" fontId="6" fillId="0" borderId="31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2"/>
  <sheetViews>
    <sheetView tabSelected="1" zoomScale="85" zoomScaleNormal="85" workbookViewId="0">
      <selection activeCell="B128" sqref="B128"/>
    </sheetView>
  </sheetViews>
  <sheetFormatPr defaultRowHeight="14.4" x14ac:dyDescent="0.3"/>
  <cols>
    <col min="1" max="1" width="5.44140625" style="3" customWidth="1"/>
    <col min="2" max="2" width="36.5546875" style="3" customWidth="1"/>
    <col min="3" max="3" width="10" style="3" customWidth="1"/>
    <col min="4" max="4" width="7" style="4" customWidth="1"/>
    <col min="5" max="5" width="10.33203125" style="2" bestFit="1" customWidth="1"/>
    <col min="6" max="6" width="12.33203125" style="2" customWidth="1"/>
    <col min="7" max="7" width="10.109375" style="2" customWidth="1"/>
    <col min="8" max="8" width="10.6640625" style="5" bestFit="1" customWidth="1"/>
    <col min="9" max="9" width="13.5546875" style="4" customWidth="1"/>
    <col min="10" max="10" width="9.109375" style="3"/>
    <col min="11" max="11" width="6" style="3" bestFit="1" customWidth="1"/>
    <col min="12" max="12" width="10.44140625" style="3" bestFit="1" customWidth="1"/>
    <col min="13" max="13" width="10" style="3" bestFit="1" customWidth="1"/>
    <col min="14" max="14" width="11" style="3" bestFit="1" customWidth="1"/>
    <col min="15" max="15" width="10" style="6" bestFit="1" customWidth="1"/>
    <col min="16" max="16" width="12.109375" style="7" bestFit="1" customWidth="1"/>
    <col min="17" max="17" width="2" customWidth="1"/>
    <col min="18" max="19" width="6.6640625" customWidth="1"/>
    <col min="252" max="252" width="8.109375" customWidth="1"/>
    <col min="253" max="253" width="36.5546875" customWidth="1"/>
    <col min="254" max="254" width="10" customWidth="1"/>
    <col min="255" max="255" width="5.6640625" bestFit="1" customWidth="1"/>
    <col min="256" max="256" width="10.33203125" bestFit="1" customWidth="1"/>
    <col min="257" max="257" width="13.33203125" bestFit="1" customWidth="1"/>
    <col min="258" max="258" width="10.109375" customWidth="1"/>
    <col min="259" max="259" width="10.6640625" bestFit="1" customWidth="1"/>
    <col min="260" max="260" width="13.5546875" customWidth="1"/>
    <col min="262" max="262" width="6" bestFit="1" customWidth="1"/>
    <col min="263" max="263" width="9.88671875" bestFit="1" customWidth="1"/>
    <col min="264" max="264" width="9" customWidth="1"/>
    <col min="265" max="265" width="10" bestFit="1" customWidth="1"/>
    <col min="266" max="266" width="9.6640625" bestFit="1" customWidth="1"/>
    <col min="267" max="267" width="11.44140625" bestFit="1" customWidth="1"/>
    <col min="268" max="268" width="0.44140625" customWidth="1"/>
    <col min="508" max="508" width="8.109375" customWidth="1"/>
    <col min="509" max="509" width="36.5546875" customWidth="1"/>
    <col min="510" max="510" width="10" customWidth="1"/>
    <col min="511" max="511" width="5.6640625" bestFit="1" customWidth="1"/>
    <col min="512" max="512" width="10.33203125" bestFit="1" customWidth="1"/>
    <col min="513" max="513" width="13.33203125" bestFit="1" customWidth="1"/>
    <col min="514" max="514" width="10.109375" customWidth="1"/>
    <col min="515" max="515" width="10.6640625" bestFit="1" customWidth="1"/>
    <col min="516" max="516" width="13.5546875" customWidth="1"/>
    <col min="518" max="518" width="6" bestFit="1" customWidth="1"/>
    <col min="519" max="519" width="9.88671875" bestFit="1" customWidth="1"/>
    <col min="520" max="520" width="9" customWidth="1"/>
    <col min="521" max="521" width="10" bestFit="1" customWidth="1"/>
    <col min="522" max="522" width="9.6640625" bestFit="1" customWidth="1"/>
    <col min="523" max="523" width="11.44140625" bestFit="1" customWidth="1"/>
    <col min="524" max="524" width="0.44140625" customWidth="1"/>
    <col min="764" max="764" width="8.109375" customWidth="1"/>
    <col min="765" max="765" width="36.5546875" customWidth="1"/>
    <col min="766" max="766" width="10" customWidth="1"/>
    <col min="767" max="767" width="5.6640625" bestFit="1" customWidth="1"/>
    <col min="768" max="768" width="10.33203125" bestFit="1" customWidth="1"/>
    <col min="769" max="769" width="13.33203125" bestFit="1" customWidth="1"/>
    <col min="770" max="770" width="10.109375" customWidth="1"/>
    <col min="771" max="771" width="10.6640625" bestFit="1" customWidth="1"/>
    <col min="772" max="772" width="13.5546875" customWidth="1"/>
    <col min="774" max="774" width="6" bestFit="1" customWidth="1"/>
    <col min="775" max="775" width="9.88671875" bestFit="1" customWidth="1"/>
    <col min="776" max="776" width="9" customWidth="1"/>
    <col min="777" max="777" width="10" bestFit="1" customWidth="1"/>
    <col min="778" max="778" width="9.6640625" bestFit="1" customWidth="1"/>
    <col min="779" max="779" width="11.44140625" bestFit="1" customWidth="1"/>
    <col min="780" max="780" width="0.44140625" customWidth="1"/>
    <col min="1020" max="1020" width="8.109375" customWidth="1"/>
    <col min="1021" max="1021" width="36.5546875" customWidth="1"/>
    <col min="1022" max="1022" width="10" customWidth="1"/>
    <col min="1023" max="1023" width="5.6640625" bestFit="1" customWidth="1"/>
    <col min="1024" max="1024" width="10.33203125" bestFit="1" customWidth="1"/>
    <col min="1025" max="1025" width="13.33203125" bestFit="1" customWidth="1"/>
    <col min="1026" max="1026" width="10.109375" customWidth="1"/>
    <col min="1027" max="1027" width="10.6640625" bestFit="1" customWidth="1"/>
    <col min="1028" max="1028" width="13.5546875" customWidth="1"/>
    <col min="1030" max="1030" width="6" bestFit="1" customWidth="1"/>
    <col min="1031" max="1031" width="9.88671875" bestFit="1" customWidth="1"/>
    <col min="1032" max="1032" width="9" customWidth="1"/>
    <col min="1033" max="1033" width="10" bestFit="1" customWidth="1"/>
    <col min="1034" max="1034" width="9.6640625" bestFit="1" customWidth="1"/>
    <col min="1035" max="1035" width="11.44140625" bestFit="1" customWidth="1"/>
    <col min="1036" max="1036" width="0.44140625" customWidth="1"/>
    <col min="1276" max="1276" width="8.109375" customWidth="1"/>
    <col min="1277" max="1277" width="36.5546875" customWidth="1"/>
    <col min="1278" max="1278" width="10" customWidth="1"/>
    <col min="1279" max="1279" width="5.6640625" bestFit="1" customWidth="1"/>
    <col min="1280" max="1280" width="10.33203125" bestFit="1" customWidth="1"/>
    <col min="1281" max="1281" width="13.33203125" bestFit="1" customWidth="1"/>
    <col min="1282" max="1282" width="10.109375" customWidth="1"/>
    <col min="1283" max="1283" width="10.6640625" bestFit="1" customWidth="1"/>
    <col min="1284" max="1284" width="13.5546875" customWidth="1"/>
    <col min="1286" max="1286" width="6" bestFit="1" customWidth="1"/>
    <col min="1287" max="1287" width="9.88671875" bestFit="1" customWidth="1"/>
    <col min="1288" max="1288" width="9" customWidth="1"/>
    <col min="1289" max="1289" width="10" bestFit="1" customWidth="1"/>
    <col min="1290" max="1290" width="9.6640625" bestFit="1" customWidth="1"/>
    <col min="1291" max="1291" width="11.44140625" bestFit="1" customWidth="1"/>
    <col min="1292" max="1292" width="0.44140625" customWidth="1"/>
    <col min="1532" max="1532" width="8.109375" customWidth="1"/>
    <col min="1533" max="1533" width="36.5546875" customWidth="1"/>
    <col min="1534" max="1534" width="10" customWidth="1"/>
    <col min="1535" max="1535" width="5.6640625" bestFit="1" customWidth="1"/>
    <col min="1536" max="1536" width="10.33203125" bestFit="1" customWidth="1"/>
    <col min="1537" max="1537" width="13.33203125" bestFit="1" customWidth="1"/>
    <col min="1538" max="1538" width="10.109375" customWidth="1"/>
    <col min="1539" max="1539" width="10.6640625" bestFit="1" customWidth="1"/>
    <col min="1540" max="1540" width="13.5546875" customWidth="1"/>
    <col min="1542" max="1542" width="6" bestFit="1" customWidth="1"/>
    <col min="1543" max="1543" width="9.88671875" bestFit="1" customWidth="1"/>
    <col min="1544" max="1544" width="9" customWidth="1"/>
    <col min="1545" max="1545" width="10" bestFit="1" customWidth="1"/>
    <col min="1546" max="1546" width="9.6640625" bestFit="1" customWidth="1"/>
    <col min="1547" max="1547" width="11.44140625" bestFit="1" customWidth="1"/>
    <col min="1548" max="1548" width="0.44140625" customWidth="1"/>
    <col min="1788" max="1788" width="8.109375" customWidth="1"/>
    <col min="1789" max="1789" width="36.5546875" customWidth="1"/>
    <col min="1790" max="1790" width="10" customWidth="1"/>
    <col min="1791" max="1791" width="5.6640625" bestFit="1" customWidth="1"/>
    <col min="1792" max="1792" width="10.33203125" bestFit="1" customWidth="1"/>
    <col min="1793" max="1793" width="13.33203125" bestFit="1" customWidth="1"/>
    <col min="1794" max="1794" width="10.109375" customWidth="1"/>
    <col min="1795" max="1795" width="10.6640625" bestFit="1" customWidth="1"/>
    <col min="1796" max="1796" width="13.5546875" customWidth="1"/>
    <col min="1798" max="1798" width="6" bestFit="1" customWidth="1"/>
    <col min="1799" max="1799" width="9.88671875" bestFit="1" customWidth="1"/>
    <col min="1800" max="1800" width="9" customWidth="1"/>
    <col min="1801" max="1801" width="10" bestFit="1" customWidth="1"/>
    <col min="1802" max="1802" width="9.6640625" bestFit="1" customWidth="1"/>
    <col min="1803" max="1803" width="11.44140625" bestFit="1" customWidth="1"/>
    <col min="1804" max="1804" width="0.44140625" customWidth="1"/>
    <col min="2044" max="2044" width="8.109375" customWidth="1"/>
    <col min="2045" max="2045" width="36.5546875" customWidth="1"/>
    <col min="2046" max="2046" width="10" customWidth="1"/>
    <col min="2047" max="2047" width="5.6640625" bestFit="1" customWidth="1"/>
    <col min="2048" max="2048" width="10.33203125" bestFit="1" customWidth="1"/>
    <col min="2049" max="2049" width="13.33203125" bestFit="1" customWidth="1"/>
    <col min="2050" max="2050" width="10.109375" customWidth="1"/>
    <col min="2051" max="2051" width="10.6640625" bestFit="1" customWidth="1"/>
    <col min="2052" max="2052" width="13.5546875" customWidth="1"/>
    <col min="2054" max="2054" width="6" bestFit="1" customWidth="1"/>
    <col min="2055" max="2055" width="9.88671875" bestFit="1" customWidth="1"/>
    <col min="2056" max="2056" width="9" customWidth="1"/>
    <col min="2057" max="2057" width="10" bestFit="1" customWidth="1"/>
    <col min="2058" max="2058" width="9.6640625" bestFit="1" customWidth="1"/>
    <col min="2059" max="2059" width="11.44140625" bestFit="1" customWidth="1"/>
    <col min="2060" max="2060" width="0.44140625" customWidth="1"/>
    <col min="2300" max="2300" width="8.109375" customWidth="1"/>
    <col min="2301" max="2301" width="36.5546875" customWidth="1"/>
    <col min="2302" max="2302" width="10" customWidth="1"/>
    <col min="2303" max="2303" width="5.6640625" bestFit="1" customWidth="1"/>
    <col min="2304" max="2304" width="10.33203125" bestFit="1" customWidth="1"/>
    <col min="2305" max="2305" width="13.33203125" bestFit="1" customWidth="1"/>
    <col min="2306" max="2306" width="10.109375" customWidth="1"/>
    <col min="2307" max="2307" width="10.6640625" bestFit="1" customWidth="1"/>
    <col min="2308" max="2308" width="13.5546875" customWidth="1"/>
    <col min="2310" max="2310" width="6" bestFit="1" customWidth="1"/>
    <col min="2311" max="2311" width="9.88671875" bestFit="1" customWidth="1"/>
    <col min="2312" max="2312" width="9" customWidth="1"/>
    <col min="2313" max="2313" width="10" bestFit="1" customWidth="1"/>
    <col min="2314" max="2314" width="9.6640625" bestFit="1" customWidth="1"/>
    <col min="2315" max="2315" width="11.44140625" bestFit="1" customWidth="1"/>
    <col min="2316" max="2316" width="0.44140625" customWidth="1"/>
    <col min="2556" max="2556" width="8.109375" customWidth="1"/>
    <col min="2557" max="2557" width="36.5546875" customWidth="1"/>
    <col min="2558" max="2558" width="10" customWidth="1"/>
    <col min="2559" max="2559" width="5.6640625" bestFit="1" customWidth="1"/>
    <col min="2560" max="2560" width="10.33203125" bestFit="1" customWidth="1"/>
    <col min="2561" max="2561" width="13.33203125" bestFit="1" customWidth="1"/>
    <col min="2562" max="2562" width="10.109375" customWidth="1"/>
    <col min="2563" max="2563" width="10.6640625" bestFit="1" customWidth="1"/>
    <col min="2564" max="2564" width="13.5546875" customWidth="1"/>
    <col min="2566" max="2566" width="6" bestFit="1" customWidth="1"/>
    <col min="2567" max="2567" width="9.88671875" bestFit="1" customWidth="1"/>
    <col min="2568" max="2568" width="9" customWidth="1"/>
    <col min="2569" max="2569" width="10" bestFit="1" customWidth="1"/>
    <col min="2570" max="2570" width="9.6640625" bestFit="1" customWidth="1"/>
    <col min="2571" max="2571" width="11.44140625" bestFit="1" customWidth="1"/>
    <col min="2572" max="2572" width="0.44140625" customWidth="1"/>
    <col min="2812" max="2812" width="8.109375" customWidth="1"/>
    <col min="2813" max="2813" width="36.5546875" customWidth="1"/>
    <col min="2814" max="2814" width="10" customWidth="1"/>
    <col min="2815" max="2815" width="5.6640625" bestFit="1" customWidth="1"/>
    <col min="2816" max="2816" width="10.33203125" bestFit="1" customWidth="1"/>
    <col min="2817" max="2817" width="13.33203125" bestFit="1" customWidth="1"/>
    <col min="2818" max="2818" width="10.109375" customWidth="1"/>
    <col min="2819" max="2819" width="10.6640625" bestFit="1" customWidth="1"/>
    <col min="2820" max="2820" width="13.5546875" customWidth="1"/>
    <col min="2822" max="2822" width="6" bestFit="1" customWidth="1"/>
    <col min="2823" max="2823" width="9.88671875" bestFit="1" customWidth="1"/>
    <col min="2824" max="2824" width="9" customWidth="1"/>
    <col min="2825" max="2825" width="10" bestFit="1" customWidth="1"/>
    <col min="2826" max="2826" width="9.6640625" bestFit="1" customWidth="1"/>
    <col min="2827" max="2827" width="11.44140625" bestFit="1" customWidth="1"/>
    <col min="2828" max="2828" width="0.44140625" customWidth="1"/>
    <col min="3068" max="3068" width="8.109375" customWidth="1"/>
    <col min="3069" max="3069" width="36.5546875" customWidth="1"/>
    <col min="3070" max="3070" width="10" customWidth="1"/>
    <col min="3071" max="3071" width="5.6640625" bestFit="1" customWidth="1"/>
    <col min="3072" max="3072" width="10.33203125" bestFit="1" customWidth="1"/>
    <col min="3073" max="3073" width="13.33203125" bestFit="1" customWidth="1"/>
    <col min="3074" max="3074" width="10.109375" customWidth="1"/>
    <col min="3075" max="3075" width="10.6640625" bestFit="1" customWidth="1"/>
    <col min="3076" max="3076" width="13.5546875" customWidth="1"/>
    <col min="3078" max="3078" width="6" bestFit="1" customWidth="1"/>
    <col min="3079" max="3079" width="9.88671875" bestFit="1" customWidth="1"/>
    <col min="3080" max="3080" width="9" customWidth="1"/>
    <col min="3081" max="3081" width="10" bestFit="1" customWidth="1"/>
    <col min="3082" max="3082" width="9.6640625" bestFit="1" customWidth="1"/>
    <col min="3083" max="3083" width="11.44140625" bestFit="1" customWidth="1"/>
    <col min="3084" max="3084" width="0.44140625" customWidth="1"/>
    <col min="3324" max="3324" width="8.109375" customWidth="1"/>
    <col min="3325" max="3325" width="36.5546875" customWidth="1"/>
    <col min="3326" max="3326" width="10" customWidth="1"/>
    <col min="3327" max="3327" width="5.6640625" bestFit="1" customWidth="1"/>
    <col min="3328" max="3328" width="10.33203125" bestFit="1" customWidth="1"/>
    <col min="3329" max="3329" width="13.33203125" bestFit="1" customWidth="1"/>
    <col min="3330" max="3330" width="10.109375" customWidth="1"/>
    <col min="3331" max="3331" width="10.6640625" bestFit="1" customWidth="1"/>
    <col min="3332" max="3332" width="13.5546875" customWidth="1"/>
    <col min="3334" max="3334" width="6" bestFit="1" customWidth="1"/>
    <col min="3335" max="3335" width="9.88671875" bestFit="1" customWidth="1"/>
    <col min="3336" max="3336" width="9" customWidth="1"/>
    <col min="3337" max="3337" width="10" bestFit="1" customWidth="1"/>
    <col min="3338" max="3338" width="9.6640625" bestFit="1" customWidth="1"/>
    <col min="3339" max="3339" width="11.44140625" bestFit="1" customWidth="1"/>
    <col min="3340" max="3340" width="0.44140625" customWidth="1"/>
    <col min="3580" max="3580" width="8.109375" customWidth="1"/>
    <col min="3581" max="3581" width="36.5546875" customWidth="1"/>
    <col min="3582" max="3582" width="10" customWidth="1"/>
    <col min="3583" max="3583" width="5.6640625" bestFit="1" customWidth="1"/>
    <col min="3584" max="3584" width="10.33203125" bestFit="1" customWidth="1"/>
    <col min="3585" max="3585" width="13.33203125" bestFit="1" customWidth="1"/>
    <col min="3586" max="3586" width="10.109375" customWidth="1"/>
    <col min="3587" max="3587" width="10.6640625" bestFit="1" customWidth="1"/>
    <col min="3588" max="3588" width="13.5546875" customWidth="1"/>
    <col min="3590" max="3590" width="6" bestFit="1" customWidth="1"/>
    <col min="3591" max="3591" width="9.88671875" bestFit="1" customWidth="1"/>
    <col min="3592" max="3592" width="9" customWidth="1"/>
    <col min="3593" max="3593" width="10" bestFit="1" customWidth="1"/>
    <col min="3594" max="3594" width="9.6640625" bestFit="1" customWidth="1"/>
    <col min="3595" max="3595" width="11.44140625" bestFit="1" customWidth="1"/>
    <col min="3596" max="3596" width="0.44140625" customWidth="1"/>
    <col min="3836" max="3836" width="8.109375" customWidth="1"/>
    <col min="3837" max="3837" width="36.5546875" customWidth="1"/>
    <col min="3838" max="3838" width="10" customWidth="1"/>
    <col min="3839" max="3839" width="5.6640625" bestFit="1" customWidth="1"/>
    <col min="3840" max="3840" width="10.33203125" bestFit="1" customWidth="1"/>
    <col min="3841" max="3841" width="13.33203125" bestFit="1" customWidth="1"/>
    <col min="3842" max="3842" width="10.109375" customWidth="1"/>
    <col min="3843" max="3843" width="10.6640625" bestFit="1" customWidth="1"/>
    <col min="3844" max="3844" width="13.5546875" customWidth="1"/>
    <col min="3846" max="3846" width="6" bestFit="1" customWidth="1"/>
    <col min="3847" max="3847" width="9.88671875" bestFit="1" customWidth="1"/>
    <col min="3848" max="3848" width="9" customWidth="1"/>
    <col min="3849" max="3849" width="10" bestFit="1" customWidth="1"/>
    <col min="3850" max="3850" width="9.6640625" bestFit="1" customWidth="1"/>
    <col min="3851" max="3851" width="11.44140625" bestFit="1" customWidth="1"/>
    <col min="3852" max="3852" width="0.44140625" customWidth="1"/>
    <col min="4092" max="4092" width="8.109375" customWidth="1"/>
    <col min="4093" max="4093" width="36.5546875" customWidth="1"/>
    <col min="4094" max="4094" width="10" customWidth="1"/>
    <col min="4095" max="4095" width="5.6640625" bestFit="1" customWidth="1"/>
    <col min="4096" max="4096" width="10.33203125" bestFit="1" customWidth="1"/>
    <col min="4097" max="4097" width="13.33203125" bestFit="1" customWidth="1"/>
    <col min="4098" max="4098" width="10.109375" customWidth="1"/>
    <col min="4099" max="4099" width="10.6640625" bestFit="1" customWidth="1"/>
    <col min="4100" max="4100" width="13.5546875" customWidth="1"/>
    <col min="4102" max="4102" width="6" bestFit="1" customWidth="1"/>
    <col min="4103" max="4103" width="9.88671875" bestFit="1" customWidth="1"/>
    <col min="4104" max="4104" width="9" customWidth="1"/>
    <col min="4105" max="4105" width="10" bestFit="1" customWidth="1"/>
    <col min="4106" max="4106" width="9.6640625" bestFit="1" customWidth="1"/>
    <col min="4107" max="4107" width="11.44140625" bestFit="1" customWidth="1"/>
    <col min="4108" max="4108" width="0.44140625" customWidth="1"/>
    <col min="4348" max="4348" width="8.109375" customWidth="1"/>
    <col min="4349" max="4349" width="36.5546875" customWidth="1"/>
    <col min="4350" max="4350" width="10" customWidth="1"/>
    <col min="4351" max="4351" width="5.6640625" bestFit="1" customWidth="1"/>
    <col min="4352" max="4352" width="10.33203125" bestFit="1" customWidth="1"/>
    <col min="4353" max="4353" width="13.33203125" bestFit="1" customWidth="1"/>
    <col min="4354" max="4354" width="10.109375" customWidth="1"/>
    <col min="4355" max="4355" width="10.6640625" bestFit="1" customWidth="1"/>
    <col min="4356" max="4356" width="13.5546875" customWidth="1"/>
    <col min="4358" max="4358" width="6" bestFit="1" customWidth="1"/>
    <col min="4359" max="4359" width="9.88671875" bestFit="1" customWidth="1"/>
    <col min="4360" max="4360" width="9" customWidth="1"/>
    <col min="4361" max="4361" width="10" bestFit="1" customWidth="1"/>
    <col min="4362" max="4362" width="9.6640625" bestFit="1" customWidth="1"/>
    <col min="4363" max="4363" width="11.44140625" bestFit="1" customWidth="1"/>
    <col min="4364" max="4364" width="0.44140625" customWidth="1"/>
    <col min="4604" max="4604" width="8.109375" customWidth="1"/>
    <col min="4605" max="4605" width="36.5546875" customWidth="1"/>
    <col min="4606" max="4606" width="10" customWidth="1"/>
    <col min="4607" max="4607" width="5.6640625" bestFit="1" customWidth="1"/>
    <col min="4608" max="4608" width="10.33203125" bestFit="1" customWidth="1"/>
    <col min="4609" max="4609" width="13.33203125" bestFit="1" customWidth="1"/>
    <col min="4610" max="4610" width="10.109375" customWidth="1"/>
    <col min="4611" max="4611" width="10.6640625" bestFit="1" customWidth="1"/>
    <col min="4612" max="4612" width="13.5546875" customWidth="1"/>
    <col min="4614" max="4614" width="6" bestFit="1" customWidth="1"/>
    <col min="4615" max="4615" width="9.88671875" bestFit="1" customWidth="1"/>
    <col min="4616" max="4616" width="9" customWidth="1"/>
    <col min="4617" max="4617" width="10" bestFit="1" customWidth="1"/>
    <col min="4618" max="4618" width="9.6640625" bestFit="1" customWidth="1"/>
    <col min="4619" max="4619" width="11.44140625" bestFit="1" customWidth="1"/>
    <col min="4620" max="4620" width="0.44140625" customWidth="1"/>
    <col min="4860" max="4860" width="8.109375" customWidth="1"/>
    <col min="4861" max="4861" width="36.5546875" customWidth="1"/>
    <col min="4862" max="4862" width="10" customWidth="1"/>
    <col min="4863" max="4863" width="5.6640625" bestFit="1" customWidth="1"/>
    <col min="4864" max="4864" width="10.33203125" bestFit="1" customWidth="1"/>
    <col min="4865" max="4865" width="13.33203125" bestFit="1" customWidth="1"/>
    <col min="4866" max="4866" width="10.109375" customWidth="1"/>
    <col min="4867" max="4867" width="10.6640625" bestFit="1" customWidth="1"/>
    <col min="4868" max="4868" width="13.5546875" customWidth="1"/>
    <col min="4870" max="4870" width="6" bestFit="1" customWidth="1"/>
    <col min="4871" max="4871" width="9.88671875" bestFit="1" customWidth="1"/>
    <col min="4872" max="4872" width="9" customWidth="1"/>
    <col min="4873" max="4873" width="10" bestFit="1" customWidth="1"/>
    <col min="4874" max="4874" width="9.6640625" bestFit="1" customWidth="1"/>
    <col min="4875" max="4875" width="11.44140625" bestFit="1" customWidth="1"/>
    <col min="4876" max="4876" width="0.44140625" customWidth="1"/>
    <col min="5116" max="5116" width="8.109375" customWidth="1"/>
    <col min="5117" max="5117" width="36.5546875" customWidth="1"/>
    <col min="5118" max="5118" width="10" customWidth="1"/>
    <col min="5119" max="5119" width="5.6640625" bestFit="1" customWidth="1"/>
    <col min="5120" max="5120" width="10.33203125" bestFit="1" customWidth="1"/>
    <col min="5121" max="5121" width="13.33203125" bestFit="1" customWidth="1"/>
    <col min="5122" max="5122" width="10.109375" customWidth="1"/>
    <col min="5123" max="5123" width="10.6640625" bestFit="1" customWidth="1"/>
    <col min="5124" max="5124" width="13.5546875" customWidth="1"/>
    <col min="5126" max="5126" width="6" bestFit="1" customWidth="1"/>
    <col min="5127" max="5127" width="9.88671875" bestFit="1" customWidth="1"/>
    <col min="5128" max="5128" width="9" customWidth="1"/>
    <col min="5129" max="5129" width="10" bestFit="1" customWidth="1"/>
    <col min="5130" max="5130" width="9.6640625" bestFit="1" customWidth="1"/>
    <col min="5131" max="5131" width="11.44140625" bestFit="1" customWidth="1"/>
    <col min="5132" max="5132" width="0.44140625" customWidth="1"/>
    <col min="5372" max="5372" width="8.109375" customWidth="1"/>
    <col min="5373" max="5373" width="36.5546875" customWidth="1"/>
    <col min="5374" max="5374" width="10" customWidth="1"/>
    <col min="5375" max="5375" width="5.6640625" bestFit="1" customWidth="1"/>
    <col min="5376" max="5376" width="10.33203125" bestFit="1" customWidth="1"/>
    <col min="5377" max="5377" width="13.33203125" bestFit="1" customWidth="1"/>
    <col min="5378" max="5378" width="10.109375" customWidth="1"/>
    <col min="5379" max="5379" width="10.6640625" bestFit="1" customWidth="1"/>
    <col min="5380" max="5380" width="13.5546875" customWidth="1"/>
    <col min="5382" max="5382" width="6" bestFit="1" customWidth="1"/>
    <col min="5383" max="5383" width="9.88671875" bestFit="1" customWidth="1"/>
    <col min="5384" max="5384" width="9" customWidth="1"/>
    <col min="5385" max="5385" width="10" bestFit="1" customWidth="1"/>
    <col min="5386" max="5386" width="9.6640625" bestFit="1" customWidth="1"/>
    <col min="5387" max="5387" width="11.44140625" bestFit="1" customWidth="1"/>
    <col min="5388" max="5388" width="0.44140625" customWidth="1"/>
    <col min="5628" max="5628" width="8.109375" customWidth="1"/>
    <col min="5629" max="5629" width="36.5546875" customWidth="1"/>
    <col min="5630" max="5630" width="10" customWidth="1"/>
    <col min="5631" max="5631" width="5.6640625" bestFit="1" customWidth="1"/>
    <col min="5632" max="5632" width="10.33203125" bestFit="1" customWidth="1"/>
    <col min="5633" max="5633" width="13.33203125" bestFit="1" customWidth="1"/>
    <col min="5634" max="5634" width="10.109375" customWidth="1"/>
    <col min="5635" max="5635" width="10.6640625" bestFit="1" customWidth="1"/>
    <col min="5636" max="5636" width="13.5546875" customWidth="1"/>
    <col min="5638" max="5638" width="6" bestFit="1" customWidth="1"/>
    <col min="5639" max="5639" width="9.88671875" bestFit="1" customWidth="1"/>
    <col min="5640" max="5640" width="9" customWidth="1"/>
    <col min="5641" max="5641" width="10" bestFit="1" customWidth="1"/>
    <col min="5642" max="5642" width="9.6640625" bestFit="1" customWidth="1"/>
    <col min="5643" max="5643" width="11.44140625" bestFit="1" customWidth="1"/>
    <col min="5644" max="5644" width="0.44140625" customWidth="1"/>
    <col min="5884" max="5884" width="8.109375" customWidth="1"/>
    <col min="5885" max="5885" width="36.5546875" customWidth="1"/>
    <col min="5886" max="5886" width="10" customWidth="1"/>
    <col min="5887" max="5887" width="5.6640625" bestFit="1" customWidth="1"/>
    <col min="5888" max="5888" width="10.33203125" bestFit="1" customWidth="1"/>
    <col min="5889" max="5889" width="13.33203125" bestFit="1" customWidth="1"/>
    <col min="5890" max="5890" width="10.109375" customWidth="1"/>
    <col min="5891" max="5891" width="10.6640625" bestFit="1" customWidth="1"/>
    <col min="5892" max="5892" width="13.5546875" customWidth="1"/>
    <col min="5894" max="5894" width="6" bestFit="1" customWidth="1"/>
    <col min="5895" max="5895" width="9.88671875" bestFit="1" customWidth="1"/>
    <col min="5896" max="5896" width="9" customWidth="1"/>
    <col min="5897" max="5897" width="10" bestFit="1" customWidth="1"/>
    <col min="5898" max="5898" width="9.6640625" bestFit="1" customWidth="1"/>
    <col min="5899" max="5899" width="11.44140625" bestFit="1" customWidth="1"/>
    <col min="5900" max="5900" width="0.44140625" customWidth="1"/>
    <col min="6140" max="6140" width="8.109375" customWidth="1"/>
    <col min="6141" max="6141" width="36.5546875" customWidth="1"/>
    <col min="6142" max="6142" width="10" customWidth="1"/>
    <col min="6143" max="6143" width="5.6640625" bestFit="1" customWidth="1"/>
    <col min="6144" max="6144" width="10.33203125" bestFit="1" customWidth="1"/>
    <col min="6145" max="6145" width="13.33203125" bestFit="1" customWidth="1"/>
    <col min="6146" max="6146" width="10.109375" customWidth="1"/>
    <col min="6147" max="6147" width="10.6640625" bestFit="1" customWidth="1"/>
    <col min="6148" max="6148" width="13.5546875" customWidth="1"/>
    <col min="6150" max="6150" width="6" bestFit="1" customWidth="1"/>
    <col min="6151" max="6151" width="9.88671875" bestFit="1" customWidth="1"/>
    <col min="6152" max="6152" width="9" customWidth="1"/>
    <col min="6153" max="6153" width="10" bestFit="1" customWidth="1"/>
    <col min="6154" max="6154" width="9.6640625" bestFit="1" customWidth="1"/>
    <col min="6155" max="6155" width="11.44140625" bestFit="1" customWidth="1"/>
    <col min="6156" max="6156" width="0.44140625" customWidth="1"/>
    <col min="6396" max="6396" width="8.109375" customWidth="1"/>
    <col min="6397" max="6397" width="36.5546875" customWidth="1"/>
    <col min="6398" max="6398" width="10" customWidth="1"/>
    <col min="6399" max="6399" width="5.6640625" bestFit="1" customWidth="1"/>
    <col min="6400" max="6400" width="10.33203125" bestFit="1" customWidth="1"/>
    <col min="6401" max="6401" width="13.33203125" bestFit="1" customWidth="1"/>
    <col min="6402" max="6402" width="10.109375" customWidth="1"/>
    <col min="6403" max="6403" width="10.6640625" bestFit="1" customWidth="1"/>
    <col min="6404" max="6404" width="13.5546875" customWidth="1"/>
    <col min="6406" max="6406" width="6" bestFit="1" customWidth="1"/>
    <col min="6407" max="6407" width="9.88671875" bestFit="1" customWidth="1"/>
    <col min="6408" max="6408" width="9" customWidth="1"/>
    <col min="6409" max="6409" width="10" bestFit="1" customWidth="1"/>
    <col min="6410" max="6410" width="9.6640625" bestFit="1" customWidth="1"/>
    <col min="6411" max="6411" width="11.44140625" bestFit="1" customWidth="1"/>
    <col min="6412" max="6412" width="0.44140625" customWidth="1"/>
    <col min="6652" max="6652" width="8.109375" customWidth="1"/>
    <col min="6653" max="6653" width="36.5546875" customWidth="1"/>
    <col min="6654" max="6654" width="10" customWidth="1"/>
    <col min="6655" max="6655" width="5.6640625" bestFit="1" customWidth="1"/>
    <col min="6656" max="6656" width="10.33203125" bestFit="1" customWidth="1"/>
    <col min="6657" max="6657" width="13.33203125" bestFit="1" customWidth="1"/>
    <col min="6658" max="6658" width="10.109375" customWidth="1"/>
    <col min="6659" max="6659" width="10.6640625" bestFit="1" customWidth="1"/>
    <col min="6660" max="6660" width="13.5546875" customWidth="1"/>
    <col min="6662" max="6662" width="6" bestFit="1" customWidth="1"/>
    <col min="6663" max="6663" width="9.88671875" bestFit="1" customWidth="1"/>
    <col min="6664" max="6664" width="9" customWidth="1"/>
    <col min="6665" max="6665" width="10" bestFit="1" customWidth="1"/>
    <col min="6666" max="6666" width="9.6640625" bestFit="1" customWidth="1"/>
    <col min="6667" max="6667" width="11.44140625" bestFit="1" customWidth="1"/>
    <col min="6668" max="6668" width="0.44140625" customWidth="1"/>
    <col min="6908" max="6908" width="8.109375" customWidth="1"/>
    <col min="6909" max="6909" width="36.5546875" customWidth="1"/>
    <col min="6910" max="6910" width="10" customWidth="1"/>
    <col min="6911" max="6911" width="5.6640625" bestFit="1" customWidth="1"/>
    <col min="6912" max="6912" width="10.33203125" bestFit="1" customWidth="1"/>
    <col min="6913" max="6913" width="13.33203125" bestFit="1" customWidth="1"/>
    <col min="6914" max="6914" width="10.109375" customWidth="1"/>
    <col min="6915" max="6915" width="10.6640625" bestFit="1" customWidth="1"/>
    <col min="6916" max="6916" width="13.5546875" customWidth="1"/>
    <col min="6918" max="6918" width="6" bestFit="1" customWidth="1"/>
    <col min="6919" max="6919" width="9.88671875" bestFit="1" customWidth="1"/>
    <col min="6920" max="6920" width="9" customWidth="1"/>
    <col min="6921" max="6921" width="10" bestFit="1" customWidth="1"/>
    <col min="6922" max="6922" width="9.6640625" bestFit="1" customWidth="1"/>
    <col min="6923" max="6923" width="11.44140625" bestFit="1" customWidth="1"/>
    <col min="6924" max="6924" width="0.44140625" customWidth="1"/>
    <col min="7164" max="7164" width="8.109375" customWidth="1"/>
    <col min="7165" max="7165" width="36.5546875" customWidth="1"/>
    <col min="7166" max="7166" width="10" customWidth="1"/>
    <col min="7167" max="7167" width="5.6640625" bestFit="1" customWidth="1"/>
    <col min="7168" max="7168" width="10.33203125" bestFit="1" customWidth="1"/>
    <col min="7169" max="7169" width="13.33203125" bestFit="1" customWidth="1"/>
    <col min="7170" max="7170" width="10.109375" customWidth="1"/>
    <col min="7171" max="7171" width="10.6640625" bestFit="1" customWidth="1"/>
    <col min="7172" max="7172" width="13.5546875" customWidth="1"/>
    <col min="7174" max="7174" width="6" bestFit="1" customWidth="1"/>
    <col min="7175" max="7175" width="9.88671875" bestFit="1" customWidth="1"/>
    <col min="7176" max="7176" width="9" customWidth="1"/>
    <col min="7177" max="7177" width="10" bestFit="1" customWidth="1"/>
    <col min="7178" max="7178" width="9.6640625" bestFit="1" customWidth="1"/>
    <col min="7179" max="7179" width="11.44140625" bestFit="1" customWidth="1"/>
    <col min="7180" max="7180" width="0.44140625" customWidth="1"/>
    <col min="7420" max="7420" width="8.109375" customWidth="1"/>
    <col min="7421" max="7421" width="36.5546875" customWidth="1"/>
    <col min="7422" max="7422" width="10" customWidth="1"/>
    <col min="7423" max="7423" width="5.6640625" bestFit="1" customWidth="1"/>
    <col min="7424" max="7424" width="10.33203125" bestFit="1" customWidth="1"/>
    <col min="7425" max="7425" width="13.33203125" bestFit="1" customWidth="1"/>
    <col min="7426" max="7426" width="10.109375" customWidth="1"/>
    <col min="7427" max="7427" width="10.6640625" bestFit="1" customWidth="1"/>
    <col min="7428" max="7428" width="13.5546875" customWidth="1"/>
    <col min="7430" max="7430" width="6" bestFit="1" customWidth="1"/>
    <col min="7431" max="7431" width="9.88671875" bestFit="1" customWidth="1"/>
    <col min="7432" max="7432" width="9" customWidth="1"/>
    <col min="7433" max="7433" width="10" bestFit="1" customWidth="1"/>
    <col min="7434" max="7434" width="9.6640625" bestFit="1" customWidth="1"/>
    <col min="7435" max="7435" width="11.44140625" bestFit="1" customWidth="1"/>
    <col min="7436" max="7436" width="0.44140625" customWidth="1"/>
    <col min="7676" max="7676" width="8.109375" customWidth="1"/>
    <col min="7677" max="7677" width="36.5546875" customWidth="1"/>
    <col min="7678" max="7678" width="10" customWidth="1"/>
    <col min="7679" max="7679" width="5.6640625" bestFit="1" customWidth="1"/>
    <col min="7680" max="7680" width="10.33203125" bestFit="1" customWidth="1"/>
    <col min="7681" max="7681" width="13.33203125" bestFit="1" customWidth="1"/>
    <col min="7682" max="7682" width="10.109375" customWidth="1"/>
    <col min="7683" max="7683" width="10.6640625" bestFit="1" customWidth="1"/>
    <col min="7684" max="7684" width="13.5546875" customWidth="1"/>
    <col min="7686" max="7686" width="6" bestFit="1" customWidth="1"/>
    <col min="7687" max="7687" width="9.88671875" bestFit="1" customWidth="1"/>
    <col min="7688" max="7688" width="9" customWidth="1"/>
    <col min="7689" max="7689" width="10" bestFit="1" customWidth="1"/>
    <col min="7690" max="7690" width="9.6640625" bestFit="1" customWidth="1"/>
    <col min="7691" max="7691" width="11.44140625" bestFit="1" customWidth="1"/>
    <col min="7692" max="7692" width="0.44140625" customWidth="1"/>
    <col min="7932" max="7932" width="8.109375" customWidth="1"/>
    <col min="7933" max="7933" width="36.5546875" customWidth="1"/>
    <col min="7934" max="7934" width="10" customWidth="1"/>
    <col min="7935" max="7935" width="5.6640625" bestFit="1" customWidth="1"/>
    <col min="7936" max="7936" width="10.33203125" bestFit="1" customWidth="1"/>
    <col min="7937" max="7937" width="13.33203125" bestFit="1" customWidth="1"/>
    <col min="7938" max="7938" width="10.109375" customWidth="1"/>
    <col min="7939" max="7939" width="10.6640625" bestFit="1" customWidth="1"/>
    <col min="7940" max="7940" width="13.5546875" customWidth="1"/>
    <col min="7942" max="7942" width="6" bestFit="1" customWidth="1"/>
    <col min="7943" max="7943" width="9.88671875" bestFit="1" customWidth="1"/>
    <col min="7944" max="7944" width="9" customWidth="1"/>
    <col min="7945" max="7945" width="10" bestFit="1" customWidth="1"/>
    <col min="7946" max="7946" width="9.6640625" bestFit="1" customWidth="1"/>
    <col min="7947" max="7947" width="11.44140625" bestFit="1" customWidth="1"/>
    <col min="7948" max="7948" width="0.44140625" customWidth="1"/>
    <col min="8188" max="8188" width="8.109375" customWidth="1"/>
    <col min="8189" max="8189" width="36.5546875" customWidth="1"/>
    <col min="8190" max="8190" width="10" customWidth="1"/>
    <col min="8191" max="8191" width="5.6640625" bestFit="1" customWidth="1"/>
    <col min="8192" max="8192" width="10.33203125" bestFit="1" customWidth="1"/>
    <col min="8193" max="8193" width="13.33203125" bestFit="1" customWidth="1"/>
    <col min="8194" max="8194" width="10.109375" customWidth="1"/>
    <col min="8195" max="8195" width="10.6640625" bestFit="1" customWidth="1"/>
    <col min="8196" max="8196" width="13.5546875" customWidth="1"/>
    <col min="8198" max="8198" width="6" bestFit="1" customWidth="1"/>
    <col min="8199" max="8199" width="9.88671875" bestFit="1" customWidth="1"/>
    <col min="8200" max="8200" width="9" customWidth="1"/>
    <col min="8201" max="8201" width="10" bestFit="1" customWidth="1"/>
    <col min="8202" max="8202" width="9.6640625" bestFit="1" customWidth="1"/>
    <col min="8203" max="8203" width="11.44140625" bestFit="1" customWidth="1"/>
    <col min="8204" max="8204" width="0.44140625" customWidth="1"/>
    <col min="8444" max="8444" width="8.109375" customWidth="1"/>
    <col min="8445" max="8445" width="36.5546875" customWidth="1"/>
    <col min="8446" max="8446" width="10" customWidth="1"/>
    <col min="8447" max="8447" width="5.6640625" bestFit="1" customWidth="1"/>
    <col min="8448" max="8448" width="10.33203125" bestFit="1" customWidth="1"/>
    <col min="8449" max="8449" width="13.33203125" bestFit="1" customWidth="1"/>
    <col min="8450" max="8450" width="10.109375" customWidth="1"/>
    <col min="8451" max="8451" width="10.6640625" bestFit="1" customWidth="1"/>
    <col min="8452" max="8452" width="13.5546875" customWidth="1"/>
    <col min="8454" max="8454" width="6" bestFit="1" customWidth="1"/>
    <col min="8455" max="8455" width="9.88671875" bestFit="1" customWidth="1"/>
    <col min="8456" max="8456" width="9" customWidth="1"/>
    <col min="8457" max="8457" width="10" bestFit="1" customWidth="1"/>
    <col min="8458" max="8458" width="9.6640625" bestFit="1" customWidth="1"/>
    <col min="8459" max="8459" width="11.44140625" bestFit="1" customWidth="1"/>
    <col min="8460" max="8460" width="0.44140625" customWidth="1"/>
    <col min="8700" max="8700" width="8.109375" customWidth="1"/>
    <col min="8701" max="8701" width="36.5546875" customWidth="1"/>
    <col min="8702" max="8702" width="10" customWidth="1"/>
    <col min="8703" max="8703" width="5.6640625" bestFit="1" customWidth="1"/>
    <col min="8704" max="8704" width="10.33203125" bestFit="1" customWidth="1"/>
    <col min="8705" max="8705" width="13.33203125" bestFit="1" customWidth="1"/>
    <col min="8706" max="8706" width="10.109375" customWidth="1"/>
    <col min="8707" max="8707" width="10.6640625" bestFit="1" customWidth="1"/>
    <col min="8708" max="8708" width="13.5546875" customWidth="1"/>
    <col min="8710" max="8710" width="6" bestFit="1" customWidth="1"/>
    <col min="8711" max="8711" width="9.88671875" bestFit="1" customWidth="1"/>
    <col min="8712" max="8712" width="9" customWidth="1"/>
    <col min="8713" max="8713" width="10" bestFit="1" customWidth="1"/>
    <col min="8714" max="8714" width="9.6640625" bestFit="1" customWidth="1"/>
    <col min="8715" max="8715" width="11.44140625" bestFit="1" customWidth="1"/>
    <col min="8716" max="8716" width="0.44140625" customWidth="1"/>
    <col min="8956" max="8956" width="8.109375" customWidth="1"/>
    <col min="8957" max="8957" width="36.5546875" customWidth="1"/>
    <col min="8958" max="8958" width="10" customWidth="1"/>
    <col min="8959" max="8959" width="5.6640625" bestFit="1" customWidth="1"/>
    <col min="8960" max="8960" width="10.33203125" bestFit="1" customWidth="1"/>
    <col min="8961" max="8961" width="13.33203125" bestFit="1" customWidth="1"/>
    <col min="8962" max="8962" width="10.109375" customWidth="1"/>
    <col min="8963" max="8963" width="10.6640625" bestFit="1" customWidth="1"/>
    <col min="8964" max="8964" width="13.5546875" customWidth="1"/>
    <col min="8966" max="8966" width="6" bestFit="1" customWidth="1"/>
    <col min="8967" max="8967" width="9.88671875" bestFit="1" customWidth="1"/>
    <col min="8968" max="8968" width="9" customWidth="1"/>
    <col min="8969" max="8969" width="10" bestFit="1" customWidth="1"/>
    <col min="8970" max="8970" width="9.6640625" bestFit="1" customWidth="1"/>
    <col min="8971" max="8971" width="11.44140625" bestFit="1" customWidth="1"/>
    <col min="8972" max="8972" width="0.44140625" customWidth="1"/>
    <col min="9212" max="9212" width="8.109375" customWidth="1"/>
    <col min="9213" max="9213" width="36.5546875" customWidth="1"/>
    <col min="9214" max="9214" width="10" customWidth="1"/>
    <col min="9215" max="9215" width="5.6640625" bestFit="1" customWidth="1"/>
    <col min="9216" max="9216" width="10.33203125" bestFit="1" customWidth="1"/>
    <col min="9217" max="9217" width="13.33203125" bestFit="1" customWidth="1"/>
    <col min="9218" max="9218" width="10.109375" customWidth="1"/>
    <col min="9219" max="9219" width="10.6640625" bestFit="1" customWidth="1"/>
    <col min="9220" max="9220" width="13.5546875" customWidth="1"/>
    <col min="9222" max="9222" width="6" bestFit="1" customWidth="1"/>
    <col min="9223" max="9223" width="9.88671875" bestFit="1" customWidth="1"/>
    <col min="9224" max="9224" width="9" customWidth="1"/>
    <col min="9225" max="9225" width="10" bestFit="1" customWidth="1"/>
    <col min="9226" max="9226" width="9.6640625" bestFit="1" customWidth="1"/>
    <col min="9227" max="9227" width="11.44140625" bestFit="1" customWidth="1"/>
    <col min="9228" max="9228" width="0.44140625" customWidth="1"/>
    <col min="9468" max="9468" width="8.109375" customWidth="1"/>
    <col min="9469" max="9469" width="36.5546875" customWidth="1"/>
    <col min="9470" max="9470" width="10" customWidth="1"/>
    <col min="9471" max="9471" width="5.6640625" bestFit="1" customWidth="1"/>
    <col min="9472" max="9472" width="10.33203125" bestFit="1" customWidth="1"/>
    <col min="9473" max="9473" width="13.33203125" bestFit="1" customWidth="1"/>
    <col min="9474" max="9474" width="10.109375" customWidth="1"/>
    <col min="9475" max="9475" width="10.6640625" bestFit="1" customWidth="1"/>
    <col min="9476" max="9476" width="13.5546875" customWidth="1"/>
    <col min="9478" max="9478" width="6" bestFit="1" customWidth="1"/>
    <col min="9479" max="9479" width="9.88671875" bestFit="1" customWidth="1"/>
    <col min="9480" max="9480" width="9" customWidth="1"/>
    <col min="9481" max="9481" width="10" bestFit="1" customWidth="1"/>
    <col min="9482" max="9482" width="9.6640625" bestFit="1" customWidth="1"/>
    <col min="9483" max="9483" width="11.44140625" bestFit="1" customWidth="1"/>
    <col min="9484" max="9484" width="0.44140625" customWidth="1"/>
    <col min="9724" max="9724" width="8.109375" customWidth="1"/>
    <col min="9725" max="9725" width="36.5546875" customWidth="1"/>
    <col min="9726" max="9726" width="10" customWidth="1"/>
    <col min="9727" max="9727" width="5.6640625" bestFit="1" customWidth="1"/>
    <col min="9728" max="9728" width="10.33203125" bestFit="1" customWidth="1"/>
    <col min="9729" max="9729" width="13.33203125" bestFit="1" customWidth="1"/>
    <col min="9730" max="9730" width="10.109375" customWidth="1"/>
    <col min="9731" max="9731" width="10.6640625" bestFit="1" customWidth="1"/>
    <col min="9732" max="9732" width="13.5546875" customWidth="1"/>
    <col min="9734" max="9734" width="6" bestFit="1" customWidth="1"/>
    <col min="9735" max="9735" width="9.88671875" bestFit="1" customWidth="1"/>
    <col min="9736" max="9736" width="9" customWidth="1"/>
    <col min="9737" max="9737" width="10" bestFit="1" customWidth="1"/>
    <col min="9738" max="9738" width="9.6640625" bestFit="1" customWidth="1"/>
    <col min="9739" max="9739" width="11.44140625" bestFit="1" customWidth="1"/>
    <col min="9740" max="9740" width="0.44140625" customWidth="1"/>
    <col min="9980" max="9980" width="8.109375" customWidth="1"/>
    <col min="9981" max="9981" width="36.5546875" customWidth="1"/>
    <col min="9982" max="9982" width="10" customWidth="1"/>
    <col min="9983" max="9983" width="5.6640625" bestFit="1" customWidth="1"/>
    <col min="9984" max="9984" width="10.33203125" bestFit="1" customWidth="1"/>
    <col min="9985" max="9985" width="13.33203125" bestFit="1" customWidth="1"/>
    <col min="9986" max="9986" width="10.109375" customWidth="1"/>
    <col min="9987" max="9987" width="10.6640625" bestFit="1" customWidth="1"/>
    <col min="9988" max="9988" width="13.5546875" customWidth="1"/>
    <col min="9990" max="9990" width="6" bestFit="1" customWidth="1"/>
    <col min="9991" max="9991" width="9.88671875" bestFit="1" customWidth="1"/>
    <col min="9992" max="9992" width="9" customWidth="1"/>
    <col min="9993" max="9993" width="10" bestFit="1" customWidth="1"/>
    <col min="9994" max="9994" width="9.6640625" bestFit="1" customWidth="1"/>
    <col min="9995" max="9995" width="11.44140625" bestFit="1" customWidth="1"/>
    <col min="9996" max="9996" width="0.44140625" customWidth="1"/>
    <col min="10236" max="10236" width="8.109375" customWidth="1"/>
    <col min="10237" max="10237" width="36.5546875" customWidth="1"/>
    <col min="10238" max="10238" width="10" customWidth="1"/>
    <col min="10239" max="10239" width="5.6640625" bestFit="1" customWidth="1"/>
    <col min="10240" max="10240" width="10.33203125" bestFit="1" customWidth="1"/>
    <col min="10241" max="10241" width="13.33203125" bestFit="1" customWidth="1"/>
    <col min="10242" max="10242" width="10.109375" customWidth="1"/>
    <col min="10243" max="10243" width="10.6640625" bestFit="1" customWidth="1"/>
    <col min="10244" max="10244" width="13.5546875" customWidth="1"/>
    <col min="10246" max="10246" width="6" bestFit="1" customWidth="1"/>
    <col min="10247" max="10247" width="9.88671875" bestFit="1" customWidth="1"/>
    <col min="10248" max="10248" width="9" customWidth="1"/>
    <col min="10249" max="10249" width="10" bestFit="1" customWidth="1"/>
    <col min="10250" max="10250" width="9.6640625" bestFit="1" customWidth="1"/>
    <col min="10251" max="10251" width="11.44140625" bestFit="1" customWidth="1"/>
    <col min="10252" max="10252" width="0.44140625" customWidth="1"/>
    <col min="10492" max="10492" width="8.109375" customWidth="1"/>
    <col min="10493" max="10493" width="36.5546875" customWidth="1"/>
    <col min="10494" max="10494" width="10" customWidth="1"/>
    <col min="10495" max="10495" width="5.6640625" bestFit="1" customWidth="1"/>
    <col min="10496" max="10496" width="10.33203125" bestFit="1" customWidth="1"/>
    <col min="10497" max="10497" width="13.33203125" bestFit="1" customWidth="1"/>
    <col min="10498" max="10498" width="10.109375" customWidth="1"/>
    <col min="10499" max="10499" width="10.6640625" bestFit="1" customWidth="1"/>
    <col min="10500" max="10500" width="13.5546875" customWidth="1"/>
    <col min="10502" max="10502" width="6" bestFit="1" customWidth="1"/>
    <col min="10503" max="10503" width="9.88671875" bestFit="1" customWidth="1"/>
    <col min="10504" max="10504" width="9" customWidth="1"/>
    <col min="10505" max="10505" width="10" bestFit="1" customWidth="1"/>
    <col min="10506" max="10506" width="9.6640625" bestFit="1" customWidth="1"/>
    <col min="10507" max="10507" width="11.44140625" bestFit="1" customWidth="1"/>
    <col min="10508" max="10508" width="0.44140625" customWidth="1"/>
    <col min="10748" max="10748" width="8.109375" customWidth="1"/>
    <col min="10749" max="10749" width="36.5546875" customWidth="1"/>
    <col min="10750" max="10750" width="10" customWidth="1"/>
    <col min="10751" max="10751" width="5.6640625" bestFit="1" customWidth="1"/>
    <col min="10752" max="10752" width="10.33203125" bestFit="1" customWidth="1"/>
    <col min="10753" max="10753" width="13.33203125" bestFit="1" customWidth="1"/>
    <col min="10754" max="10754" width="10.109375" customWidth="1"/>
    <col min="10755" max="10755" width="10.6640625" bestFit="1" customWidth="1"/>
    <col min="10756" max="10756" width="13.5546875" customWidth="1"/>
    <col min="10758" max="10758" width="6" bestFit="1" customWidth="1"/>
    <col min="10759" max="10759" width="9.88671875" bestFit="1" customWidth="1"/>
    <col min="10760" max="10760" width="9" customWidth="1"/>
    <col min="10761" max="10761" width="10" bestFit="1" customWidth="1"/>
    <col min="10762" max="10762" width="9.6640625" bestFit="1" customWidth="1"/>
    <col min="10763" max="10763" width="11.44140625" bestFit="1" customWidth="1"/>
    <col min="10764" max="10764" width="0.44140625" customWidth="1"/>
    <col min="11004" max="11004" width="8.109375" customWidth="1"/>
    <col min="11005" max="11005" width="36.5546875" customWidth="1"/>
    <col min="11006" max="11006" width="10" customWidth="1"/>
    <col min="11007" max="11007" width="5.6640625" bestFit="1" customWidth="1"/>
    <col min="11008" max="11008" width="10.33203125" bestFit="1" customWidth="1"/>
    <col min="11009" max="11009" width="13.33203125" bestFit="1" customWidth="1"/>
    <col min="11010" max="11010" width="10.109375" customWidth="1"/>
    <col min="11011" max="11011" width="10.6640625" bestFit="1" customWidth="1"/>
    <col min="11012" max="11012" width="13.5546875" customWidth="1"/>
    <col min="11014" max="11014" width="6" bestFit="1" customWidth="1"/>
    <col min="11015" max="11015" width="9.88671875" bestFit="1" customWidth="1"/>
    <col min="11016" max="11016" width="9" customWidth="1"/>
    <col min="11017" max="11017" width="10" bestFit="1" customWidth="1"/>
    <col min="11018" max="11018" width="9.6640625" bestFit="1" customWidth="1"/>
    <col min="11019" max="11019" width="11.44140625" bestFit="1" customWidth="1"/>
    <col min="11020" max="11020" width="0.44140625" customWidth="1"/>
    <col min="11260" max="11260" width="8.109375" customWidth="1"/>
    <col min="11261" max="11261" width="36.5546875" customWidth="1"/>
    <col min="11262" max="11262" width="10" customWidth="1"/>
    <col min="11263" max="11263" width="5.6640625" bestFit="1" customWidth="1"/>
    <col min="11264" max="11264" width="10.33203125" bestFit="1" customWidth="1"/>
    <col min="11265" max="11265" width="13.33203125" bestFit="1" customWidth="1"/>
    <col min="11266" max="11266" width="10.109375" customWidth="1"/>
    <col min="11267" max="11267" width="10.6640625" bestFit="1" customWidth="1"/>
    <col min="11268" max="11268" width="13.5546875" customWidth="1"/>
    <col min="11270" max="11270" width="6" bestFit="1" customWidth="1"/>
    <col min="11271" max="11271" width="9.88671875" bestFit="1" customWidth="1"/>
    <col min="11272" max="11272" width="9" customWidth="1"/>
    <col min="11273" max="11273" width="10" bestFit="1" customWidth="1"/>
    <col min="11274" max="11274" width="9.6640625" bestFit="1" customWidth="1"/>
    <col min="11275" max="11275" width="11.44140625" bestFit="1" customWidth="1"/>
    <col min="11276" max="11276" width="0.44140625" customWidth="1"/>
    <col min="11516" max="11516" width="8.109375" customWidth="1"/>
    <col min="11517" max="11517" width="36.5546875" customWidth="1"/>
    <col min="11518" max="11518" width="10" customWidth="1"/>
    <col min="11519" max="11519" width="5.6640625" bestFit="1" customWidth="1"/>
    <col min="11520" max="11520" width="10.33203125" bestFit="1" customWidth="1"/>
    <col min="11521" max="11521" width="13.33203125" bestFit="1" customWidth="1"/>
    <col min="11522" max="11522" width="10.109375" customWidth="1"/>
    <col min="11523" max="11523" width="10.6640625" bestFit="1" customWidth="1"/>
    <col min="11524" max="11524" width="13.5546875" customWidth="1"/>
    <col min="11526" max="11526" width="6" bestFit="1" customWidth="1"/>
    <col min="11527" max="11527" width="9.88671875" bestFit="1" customWidth="1"/>
    <col min="11528" max="11528" width="9" customWidth="1"/>
    <col min="11529" max="11529" width="10" bestFit="1" customWidth="1"/>
    <col min="11530" max="11530" width="9.6640625" bestFit="1" customWidth="1"/>
    <col min="11531" max="11531" width="11.44140625" bestFit="1" customWidth="1"/>
    <col min="11532" max="11532" width="0.44140625" customWidth="1"/>
    <col min="11772" max="11772" width="8.109375" customWidth="1"/>
    <col min="11773" max="11773" width="36.5546875" customWidth="1"/>
    <col min="11774" max="11774" width="10" customWidth="1"/>
    <col min="11775" max="11775" width="5.6640625" bestFit="1" customWidth="1"/>
    <col min="11776" max="11776" width="10.33203125" bestFit="1" customWidth="1"/>
    <col min="11777" max="11777" width="13.33203125" bestFit="1" customWidth="1"/>
    <col min="11778" max="11778" width="10.109375" customWidth="1"/>
    <col min="11779" max="11779" width="10.6640625" bestFit="1" customWidth="1"/>
    <col min="11780" max="11780" width="13.5546875" customWidth="1"/>
    <col min="11782" max="11782" width="6" bestFit="1" customWidth="1"/>
    <col min="11783" max="11783" width="9.88671875" bestFit="1" customWidth="1"/>
    <col min="11784" max="11784" width="9" customWidth="1"/>
    <col min="11785" max="11785" width="10" bestFit="1" customWidth="1"/>
    <col min="11786" max="11786" width="9.6640625" bestFit="1" customWidth="1"/>
    <col min="11787" max="11787" width="11.44140625" bestFit="1" customWidth="1"/>
    <col min="11788" max="11788" width="0.44140625" customWidth="1"/>
    <col min="12028" max="12028" width="8.109375" customWidth="1"/>
    <col min="12029" max="12029" width="36.5546875" customWidth="1"/>
    <col min="12030" max="12030" width="10" customWidth="1"/>
    <col min="12031" max="12031" width="5.6640625" bestFit="1" customWidth="1"/>
    <col min="12032" max="12032" width="10.33203125" bestFit="1" customWidth="1"/>
    <col min="12033" max="12033" width="13.33203125" bestFit="1" customWidth="1"/>
    <col min="12034" max="12034" width="10.109375" customWidth="1"/>
    <col min="12035" max="12035" width="10.6640625" bestFit="1" customWidth="1"/>
    <col min="12036" max="12036" width="13.5546875" customWidth="1"/>
    <col min="12038" max="12038" width="6" bestFit="1" customWidth="1"/>
    <col min="12039" max="12039" width="9.88671875" bestFit="1" customWidth="1"/>
    <col min="12040" max="12040" width="9" customWidth="1"/>
    <col min="12041" max="12041" width="10" bestFit="1" customWidth="1"/>
    <col min="12042" max="12042" width="9.6640625" bestFit="1" customWidth="1"/>
    <col min="12043" max="12043" width="11.44140625" bestFit="1" customWidth="1"/>
    <col min="12044" max="12044" width="0.44140625" customWidth="1"/>
    <col min="12284" max="12284" width="8.109375" customWidth="1"/>
    <col min="12285" max="12285" width="36.5546875" customWidth="1"/>
    <col min="12286" max="12286" width="10" customWidth="1"/>
    <col min="12287" max="12287" width="5.6640625" bestFit="1" customWidth="1"/>
    <col min="12288" max="12288" width="10.33203125" bestFit="1" customWidth="1"/>
    <col min="12289" max="12289" width="13.33203125" bestFit="1" customWidth="1"/>
    <col min="12290" max="12290" width="10.109375" customWidth="1"/>
    <col min="12291" max="12291" width="10.6640625" bestFit="1" customWidth="1"/>
    <col min="12292" max="12292" width="13.5546875" customWidth="1"/>
    <col min="12294" max="12294" width="6" bestFit="1" customWidth="1"/>
    <col min="12295" max="12295" width="9.88671875" bestFit="1" customWidth="1"/>
    <col min="12296" max="12296" width="9" customWidth="1"/>
    <col min="12297" max="12297" width="10" bestFit="1" customWidth="1"/>
    <col min="12298" max="12298" width="9.6640625" bestFit="1" customWidth="1"/>
    <col min="12299" max="12299" width="11.44140625" bestFit="1" customWidth="1"/>
    <col min="12300" max="12300" width="0.44140625" customWidth="1"/>
    <col min="12540" max="12540" width="8.109375" customWidth="1"/>
    <col min="12541" max="12541" width="36.5546875" customWidth="1"/>
    <col min="12542" max="12542" width="10" customWidth="1"/>
    <col min="12543" max="12543" width="5.6640625" bestFit="1" customWidth="1"/>
    <col min="12544" max="12544" width="10.33203125" bestFit="1" customWidth="1"/>
    <col min="12545" max="12545" width="13.33203125" bestFit="1" customWidth="1"/>
    <col min="12546" max="12546" width="10.109375" customWidth="1"/>
    <col min="12547" max="12547" width="10.6640625" bestFit="1" customWidth="1"/>
    <col min="12548" max="12548" width="13.5546875" customWidth="1"/>
    <col min="12550" max="12550" width="6" bestFit="1" customWidth="1"/>
    <col min="12551" max="12551" width="9.88671875" bestFit="1" customWidth="1"/>
    <col min="12552" max="12552" width="9" customWidth="1"/>
    <col min="12553" max="12553" width="10" bestFit="1" customWidth="1"/>
    <col min="12554" max="12554" width="9.6640625" bestFit="1" customWidth="1"/>
    <col min="12555" max="12555" width="11.44140625" bestFit="1" customWidth="1"/>
    <col min="12556" max="12556" width="0.44140625" customWidth="1"/>
    <col min="12796" max="12796" width="8.109375" customWidth="1"/>
    <col min="12797" max="12797" width="36.5546875" customWidth="1"/>
    <col min="12798" max="12798" width="10" customWidth="1"/>
    <col min="12799" max="12799" width="5.6640625" bestFit="1" customWidth="1"/>
    <col min="12800" max="12800" width="10.33203125" bestFit="1" customWidth="1"/>
    <col min="12801" max="12801" width="13.33203125" bestFit="1" customWidth="1"/>
    <col min="12802" max="12802" width="10.109375" customWidth="1"/>
    <col min="12803" max="12803" width="10.6640625" bestFit="1" customWidth="1"/>
    <col min="12804" max="12804" width="13.5546875" customWidth="1"/>
    <col min="12806" max="12806" width="6" bestFit="1" customWidth="1"/>
    <col min="12807" max="12807" width="9.88671875" bestFit="1" customWidth="1"/>
    <col min="12808" max="12808" width="9" customWidth="1"/>
    <col min="12809" max="12809" width="10" bestFit="1" customWidth="1"/>
    <col min="12810" max="12810" width="9.6640625" bestFit="1" customWidth="1"/>
    <col min="12811" max="12811" width="11.44140625" bestFit="1" customWidth="1"/>
    <col min="12812" max="12812" width="0.44140625" customWidth="1"/>
    <col min="13052" max="13052" width="8.109375" customWidth="1"/>
    <col min="13053" max="13053" width="36.5546875" customWidth="1"/>
    <col min="13054" max="13054" width="10" customWidth="1"/>
    <col min="13055" max="13055" width="5.6640625" bestFit="1" customWidth="1"/>
    <col min="13056" max="13056" width="10.33203125" bestFit="1" customWidth="1"/>
    <col min="13057" max="13057" width="13.33203125" bestFit="1" customWidth="1"/>
    <col min="13058" max="13058" width="10.109375" customWidth="1"/>
    <col min="13059" max="13059" width="10.6640625" bestFit="1" customWidth="1"/>
    <col min="13060" max="13060" width="13.5546875" customWidth="1"/>
    <col min="13062" max="13062" width="6" bestFit="1" customWidth="1"/>
    <col min="13063" max="13063" width="9.88671875" bestFit="1" customWidth="1"/>
    <col min="13064" max="13064" width="9" customWidth="1"/>
    <col min="13065" max="13065" width="10" bestFit="1" customWidth="1"/>
    <col min="13066" max="13066" width="9.6640625" bestFit="1" customWidth="1"/>
    <col min="13067" max="13067" width="11.44140625" bestFit="1" customWidth="1"/>
    <col min="13068" max="13068" width="0.44140625" customWidth="1"/>
    <col min="13308" max="13308" width="8.109375" customWidth="1"/>
    <col min="13309" max="13309" width="36.5546875" customWidth="1"/>
    <col min="13310" max="13310" width="10" customWidth="1"/>
    <col min="13311" max="13311" width="5.6640625" bestFit="1" customWidth="1"/>
    <col min="13312" max="13312" width="10.33203125" bestFit="1" customWidth="1"/>
    <col min="13313" max="13313" width="13.33203125" bestFit="1" customWidth="1"/>
    <col min="13314" max="13314" width="10.109375" customWidth="1"/>
    <col min="13315" max="13315" width="10.6640625" bestFit="1" customWidth="1"/>
    <col min="13316" max="13316" width="13.5546875" customWidth="1"/>
    <col min="13318" max="13318" width="6" bestFit="1" customWidth="1"/>
    <col min="13319" max="13319" width="9.88671875" bestFit="1" customWidth="1"/>
    <col min="13320" max="13320" width="9" customWidth="1"/>
    <col min="13321" max="13321" width="10" bestFit="1" customWidth="1"/>
    <col min="13322" max="13322" width="9.6640625" bestFit="1" customWidth="1"/>
    <col min="13323" max="13323" width="11.44140625" bestFit="1" customWidth="1"/>
    <col min="13324" max="13324" width="0.44140625" customWidth="1"/>
    <col min="13564" max="13564" width="8.109375" customWidth="1"/>
    <col min="13565" max="13565" width="36.5546875" customWidth="1"/>
    <col min="13566" max="13566" width="10" customWidth="1"/>
    <col min="13567" max="13567" width="5.6640625" bestFit="1" customWidth="1"/>
    <col min="13568" max="13568" width="10.33203125" bestFit="1" customWidth="1"/>
    <col min="13569" max="13569" width="13.33203125" bestFit="1" customWidth="1"/>
    <col min="13570" max="13570" width="10.109375" customWidth="1"/>
    <col min="13571" max="13571" width="10.6640625" bestFit="1" customWidth="1"/>
    <col min="13572" max="13572" width="13.5546875" customWidth="1"/>
    <col min="13574" max="13574" width="6" bestFit="1" customWidth="1"/>
    <col min="13575" max="13575" width="9.88671875" bestFit="1" customWidth="1"/>
    <col min="13576" max="13576" width="9" customWidth="1"/>
    <col min="13577" max="13577" width="10" bestFit="1" customWidth="1"/>
    <col min="13578" max="13578" width="9.6640625" bestFit="1" customWidth="1"/>
    <col min="13579" max="13579" width="11.44140625" bestFit="1" customWidth="1"/>
    <col min="13580" max="13580" width="0.44140625" customWidth="1"/>
    <col min="13820" max="13820" width="8.109375" customWidth="1"/>
    <col min="13821" max="13821" width="36.5546875" customWidth="1"/>
    <col min="13822" max="13822" width="10" customWidth="1"/>
    <col min="13823" max="13823" width="5.6640625" bestFit="1" customWidth="1"/>
    <col min="13824" max="13824" width="10.33203125" bestFit="1" customWidth="1"/>
    <col min="13825" max="13825" width="13.33203125" bestFit="1" customWidth="1"/>
    <col min="13826" max="13826" width="10.109375" customWidth="1"/>
    <col min="13827" max="13827" width="10.6640625" bestFit="1" customWidth="1"/>
    <col min="13828" max="13828" width="13.5546875" customWidth="1"/>
    <col min="13830" max="13830" width="6" bestFit="1" customWidth="1"/>
    <col min="13831" max="13831" width="9.88671875" bestFit="1" customWidth="1"/>
    <col min="13832" max="13832" width="9" customWidth="1"/>
    <col min="13833" max="13833" width="10" bestFit="1" customWidth="1"/>
    <col min="13834" max="13834" width="9.6640625" bestFit="1" customWidth="1"/>
    <col min="13835" max="13835" width="11.44140625" bestFit="1" customWidth="1"/>
    <col min="13836" max="13836" width="0.44140625" customWidth="1"/>
    <col min="14076" max="14076" width="8.109375" customWidth="1"/>
    <col min="14077" max="14077" width="36.5546875" customWidth="1"/>
    <col min="14078" max="14078" width="10" customWidth="1"/>
    <col min="14079" max="14079" width="5.6640625" bestFit="1" customWidth="1"/>
    <col min="14080" max="14080" width="10.33203125" bestFit="1" customWidth="1"/>
    <col min="14081" max="14081" width="13.33203125" bestFit="1" customWidth="1"/>
    <col min="14082" max="14082" width="10.109375" customWidth="1"/>
    <col min="14083" max="14083" width="10.6640625" bestFit="1" customWidth="1"/>
    <col min="14084" max="14084" width="13.5546875" customWidth="1"/>
    <col min="14086" max="14086" width="6" bestFit="1" customWidth="1"/>
    <col min="14087" max="14087" width="9.88671875" bestFit="1" customWidth="1"/>
    <col min="14088" max="14088" width="9" customWidth="1"/>
    <col min="14089" max="14089" width="10" bestFit="1" customWidth="1"/>
    <col min="14090" max="14090" width="9.6640625" bestFit="1" customWidth="1"/>
    <col min="14091" max="14091" width="11.44140625" bestFit="1" customWidth="1"/>
    <col min="14092" max="14092" width="0.44140625" customWidth="1"/>
    <col min="14332" max="14332" width="8.109375" customWidth="1"/>
    <col min="14333" max="14333" width="36.5546875" customWidth="1"/>
    <col min="14334" max="14334" width="10" customWidth="1"/>
    <col min="14335" max="14335" width="5.6640625" bestFit="1" customWidth="1"/>
    <col min="14336" max="14336" width="10.33203125" bestFit="1" customWidth="1"/>
    <col min="14337" max="14337" width="13.33203125" bestFit="1" customWidth="1"/>
    <col min="14338" max="14338" width="10.109375" customWidth="1"/>
    <col min="14339" max="14339" width="10.6640625" bestFit="1" customWidth="1"/>
    <col min="14340" max="14340" width="13.5546875" customWidth="1"/>
    <col min="14342" max="14342" width="6" bestFit="1" customWidth="1"/>
    <col min="14343" max="14343" width="9.88671875" bestFit="1" customWidth="1"/>
    <col min="14344" max="14344" width="9" customWidth="1"/>
    <col min="14345" max="14345" width="10" bestFit="1" customWidth="1"/>
    <col min="14346" max="14346" width="9.6640625" bestFit="1" customWidth="1"/>
    <col min="14347" max="14347" width="11.44140625" bestFit="1" customWidth="1"/>
    <col min="14348" max="14348" width="0.44140625" customWidth="1"/>
    <col min="14588" max="14588" width="8.109375" customWidth="1"/>
    <col min="14589" max="14589" width="36.5546875" customWidth="1"/>
    <col min="14590" max="14590" width="10" customWidth="1"/>
    <col min="14591" max="14591" width="5.6640625" bestFit="1" customWidth="1"/>
    <col min="14592" max="14592" width="10.33203125" bestFit="1" customWidth="1"/>
    <col min="14593" max="14593" width="13.33203125" bestFit="1" customWidth="1"/>
    <col min="14594" max="14594" width="10.109375" customWidth="1"/>
    <col min="14595" max="14595" width="10.6640625" bestFit="1" customWidth="1"/>
    <col min="14596" max="14596" width="13.5546875" customWidth="1"/>
    <col min="14598" max="14598" width="6" bestFit="1" customWidth="1"/>
    <col min="14599" max="14599" width="9.88671875" bestFit="1" customWidth="1"/>
    <col min="14600" max="14600" width="9" customWidth="1"/>
    <col min="14601" max="14601" width="10" bestFit="1" customWidth="1"/>
    <col min="14602" max="14602" width="9.6640625" bestFit="1" customWidth="1"/>
    <col min="14603" max="14603" width="11.44140625" bestFit="1" customWidth="1"/>
    <col min="14604" max="14604" width="0.44140625" customWidth="1"/>
    <col min="14844" max="14844" width="8.109375" customWidth="1"/>
    <col min="14845" max="14845" width="36.5546875" customWidth="1"/>
    <col min="14846" max="14846" width="10" customWidth="1"/>
    <col min="14847" max="14847" width="5.6640625" bestFit="1" customWidth="1"/>
    <col min="14848" max="14848" width="10.33203125" bestFit="1" customWidth="1"/>
    <col min="14849" max="14849" width="13.33203125" bestFit="1" customWidth="1"/>
    <col min="14850" max="14850" width="10.109375" customWidth="1"/>
    <col min="14851" max="14851" width="10.6640625" bestFit="1" customWidth="1"/>
    <col min="14852" max="14852" width="13.5546875" customWidth="1"/>
    <col min="14854" max="14854" width="6" bestFit="1" customWidth="1"/>
    <col min="14855" max="14855" width="9.88671875" bestFit="1" customWidth="1"/>
    <col min="14856" max="14856" width="9" customWidth="1"/>
    <col min="14857" max="14857" width="10" bestFit="1" customWidth="1"/>
    <col min="14858" max="14858" width="9.6640625" bestFit="1" customWidth="1"/>
    <col min="14859" max="14859" width="11.44140625" bestFit="1" customWidth="1"/>
    <col min="14860" max="14860" width="0.44140625" customWidth="1"/>
    <col min="15100" max="15100" width="8.109375" customWidth="1"/>
    <col min="15101" max="15101" width="36.5546875" customWidth="1"/>
    <col min="15102" max="15102" width="10" customWidth="1"/>
    <col min="15103" max="15103" width="5.6640625" bestFit="1" customWidth="1"/>
    <col min="15104" max="15104" width="10.33203125" bestFit="1" customWidth="1"/>
    <col min="15105" max="15105" width="13.33203125" bestFit="1" customWidth="1"/>
    <col min="15106" max="15106" width="10.109375" customWidth="1"/>
    <col min="15107" max="15107" width="10.6640625" bestFit="1" customWidth="1"/>
    <col min="15108" max="15108" width="13.5546875" customWidth="1"/>
    <col min="15110" max="15110" width="6" bestFit="1" customWidth="1"/>
    <col min="15111" max="15111" width="9.88671875" bestFit="1" customWidth="1"/>
    <col min="15112" max="15112" width="9" customWidth="1"/>
    <col min="15113" max="15113" width="10" bestFit="1" customWidth="1"/>
    <col min="15114" max="15114" width="9.6640625" bestFit="1" customWidth="1"/>
    <col min="15115" max="15115" width="11.44140625" bestFit="1" customWidth="1"/>
    <col min="15116" max="15116" width="0.44140625" customWidth="1"/>
    <col min="15356" max="15356" width="8.109375" customWidth="1"/>
    <col min="15357" max="15357" width="36.5546875" customWidth="1"/>
    <col min="15358" max="15358" width="10" customWidth="1"/>
    <col min="15359" max="15359" width="5.6640625" bestFit="1" customWidth="1"/>
    <col min="15360" max="15360" width="10.33203125" bestFit="1" customWidth="1"/>
    <col min="15361" max="15361" width="13.33203125" bestFit="1" customWidth="1"/>
    <col min="15362" max="15362" width="10.109375" customWidth="1"/>
    <col min="15363" max="15363" width="10.6640625" bestFit="1" customWidth="1"/>
    <col min="15364" max="15364" width="13.5546875" customWidth="1"/>
    <col min="15366" max="15366" width="6" bestFit="1" customWidth="1"/>
    <col min="15367" max="15367" width="9.88671875" bestFit="1" customWidth="1"/>
    <col min="15368" max="15368" width="9" customWidth="1"/>
    <col min="15369" max="15369" width="10" bestFit="1" customWidth="1"/>
    <col min="15370" max="15370" width="9.6640625" bestFit="1" customWidth="1"/>
    <col min="15371" max="15371" width="11.44140625" bestFit="1" customWidth="1"/>
    <col min="15372" max="15372" width="0.44140625" customWidth="1"/>
    <col min="15612" max="15612" width="8.109375" customWidth="1"/>
    <col min="15613" max="15613" width="36.5546875" customWidth="1"/>
    <col min="15614" max="15614" width="10" customWidth="1"/>
    <col min="15615" max="15615" width="5.6640625" bestFit="1" customWidth="1"/>
    <col min="15616" max="15616" width="10.33203125" bestFit="1" customWidth="1"/>
    <col min="15617" max="15617" width="13.33203125" bestFit="1" customWidth="1"/>
    <col min="15618" max="15618" width="10.109375" customWidth="1"/>
    <col min="15619" max="15619" width="10.6640625" bestFit="1" customWidth="1"/>
    <col min="15620" max="15620" width="13.5546875" customWidth="1"/>
    <col min="15622" max="15622" width="6" bestFit="1" customWidth="1"/>
    <col min="15623" max="15623" width="9.88671875" bestFit="1" customWidth="1"/>
    <col min="15624" max="15624" width="9" customWidth="1"/>
    <col min="15625" max="15625" width="10" bestFit="1" customWidth="1"/>
    <col min="15626" max="15626" width="9.6640625" bestFit="1" customWidth="1"/>
    <col min="15627" max="15627" width="11.44140625" bestFit="1" customWidth="1"/>
    <col min="15628" max="15628" width="0.44140625" customWidth="1"/>
    <col min="15868" max="15868" width="8.109375" customWidth="1"/>
    <col min="15869" max="15869" width="36.5546875" customWidth="1"/>
    <col min="15870" max="15870" width="10" customWidth="1"/>
    <col min="15871" max="15871" width="5.6640625" bestFit="1" customWidth="1"/>
    <col min="15872" max="15872" width="10.33203125" bestFit="1" customWidth="1"/>
    <col min="15873" max="15873" width="13.33203125" bestFit="1" customWidth="1"/>
    <col min="15874" max="15874" width="10.109375" customWidth="1"/>
    <col min="15875" max="15875" width="10.6640625" bestFit="1" customWidth="1"/>
    <col min="15876" max="15876" width="13.5546875" customWidth="1"/>
    <col min="15878" max="15878" width="6" bestFit="1" customWidth="1"/>
    <col min="15879" max="15879" width="9.88671875" bestFit="1" customWidth="1"/>
    <col min="15880" max="15880" width="9" customWidth="1"/>
    <col min="15881" max="15881" width="10" bestFit="1" customWidth="1"/>
    <col min="15882" max="15882" width="9.6640625" bestFit="1" customWidth="1"/>
    <col min="15883" max="15883" width="11.44140625" bestFit="1" customWidth="1"/>
    <col min="15884" max="15884" width="0.44140625" customWidth="1"/>
    <col min="16124" max="16124" width="8.109375" customWidth="1"/>
    <col min="16125" max="16125" width="36.5546875" customWidth="1"/>
    <col min="16126" max="16126" width="10" customWidth="1"/>
    <col min="16127" max="16127" width="5.6640625" bestFit="1" customWidth="1"/>
    <col min="16128" max="16128" width="10.33203125" bestFit="1" customWidth="1"/>
    <col min="16129" max="16129" width="13.33203125" bestFit="1" customWidth="1"/>
    <col min="16130" max="16130" width="10.109375" customWidth="1"/>
    <col min="16131" max="16131" width="10.6640625" bestFit="1" customWidth="1"/>
    <col min="16132" max="16132" width="13.5546875" customWidth="1"/>
    <col min="16134" max="16134" width="6" bestFit="1" customWidth="1"/>
    <col min="16135" max="16135" width="9.88671875" bestFit="1" customWidth="1"/>
    <col min="16136" max="16136" width="9" customWidth="1"/>
    <col min="16137" max="16137" width="10" bestFit="1" customWidth="1"/>
    <col min="16138" max="16138" width="9.6640625" bestFit="1" customWidth="1"/>
    <col min="16139" max="16139" width="11.44140625" bestFit="1" customWidth="1"/>
    <col min="16140" max="16140" width="0.44140625" customWidth="1"/>
  </cols>
  <sheetData>
    <row r="1" spans="1:16" ht="17.399999999999999" x14ac:dyDescent="0.3">
      <c r="A1" s="1" t="s">
        <v>115</v>
      </c>
      <c r="B1" s="2"/>
    </row>
    <row r="2" spans="1:16" x14ac:dyDescent="0.3">
      <c r="A2" s="4" t="s">
        <v>31</v>
      </c>
      <c r="B2" s="118" t="s">
        <v>116</v>
      </c>
    </row>
    <row r="3" spans="1:16" x14ac:dyDescent="0.3">
      <c r="A3" s="4"/>
      <c r="B3" s="8" t="s">
        <v>24</v>
      </c>
    </row>
    <row r="4" spans="1:16" x14ac:dyDescent="0.3">
      <c r="A4" s="9">
        <v>1</v>
      </c>
      <c r="B4" s="10" t="s">
        <v>45</v>
      </c>
      <c r="C4" s="9"/>
    </row>
    <row r="5" spans="1:16" ht="15" thickBot="1" x14ac:dyDescent="0.35"/>
    <row r="6" spans="1:16" x14ac:dyDescent="0.3">
      <c r="A6" s="130" t="s">
        <v>0</v>
      </c>
      <c r="B6" s="11" t="s">
        <v>1</v>
      </c>
      <c r="C6" s="11" t="s">
        <v>2</v>
      </c>
      <c r="D6" s="12" t="s">
        <v>3</v>
      </c>
      <c r="E6" s="12" t="s">
        <v>4</v>
      </c>
      <c r="F6" s="12" t="s">
        <v>5</v>
      </c>
      <c r="G6" s="12" t="s">
        <v>6</v>
      </c>
      <c r="H6" s="132" t="s">
        <v>7</v>
      </c>
      <c r="I6" s="134" t="s">
        <v>8</v>
      </c>
      <c r="J6" s="11" t="s">
        <v>9</v>
      </c>
      <c r="K6" s="13" t="s">
        <v>10</v>
      </c>
      <c r="L6" s="119" t="s">
        <v>11</v>
      </c>
      <c r="M6" s="120"/>
      <c r="N6" s="121"/>
      <c r="O6" s="14" t="s">
        <v>12</v>
      </c>
      <c r="P6" s="15" t="s">
        <v>12</v>
      </c>
    </row>
    <row r="7" spans="1:16" ht="16.8" thickBot="1" x14ac:dyDescent="0.35">
      <c r="A7" s="131"/>
      <c r="B7" s="16" t="s">
        <v>13</v>
      </c>
      <c r="C7" s="16" t="s">
        <v>14</v>
      </c>
      <c r="D7" s="17" t="s">
        <v>14</v>
      </c>
      <c r="E7" s="17" t="s">
        <v>14</v>
      </c>
      <c r="F7" s="17" t="s">
        <v>15</v>
      </c>
      <c r="G7" s="17" t="s">
        <v>16</v>
      </c>
      <c r="H7" s="133"/>
      <c r="I7" s="135"/>
      <c r="J7" s="16" t="s">
        <v>17</v>
      </c>
      <c r="K7" s="18" t="s">
        <v>18</v>
      </c>
      <c r="L7" s="19" t="s">
        <v>19</v>
      </c>
      <c r="M7" s="19" t="s">
        <v>20</v>
      </c>
      <c r="N7" s="19" t="s">
        <v>21</v>
      </c>
      <c r="O7" s="20" t="s">
        <v>22</v>
      </c>
      <c r="P7" s="21" t="s">
        <v>23</v>
      </c>
    </row>
    <row r="8" spans="1:16" ht="15" thickTop="1" x14ac:dyDescent="0.3">
      <c r="A8" s="22">
        <v>1</v>
      </c>
      <c r="B8" s="23" t="s">
        <v>74</v>
      </c>
      <c r="C8" s="24">
        <v>30</v>
      </c>
      <c r="D8" s="25" t="s">
        <v>24</v>
      </c>
      <c r="E8" s="26" t="s">
        <v>24</v>
      </c>
      <c r="F8" s="27">
        <v>0.97699999999999998</v>
      </c>
      <c r="G8" s="28">
        <f t="shared" ref="G8:G9" si="0">F8*O8</f>
        <v>234.48</v>
      </c>
      <c r="H8" s="124" t="s">
        <v>117</v>
      </c>
      <c r="I8" s="29"/>
      <c r="J8" s="30" t="s">
        <v>25</v>
      </c>
      <c r="K8" s="31" t="s">
        <v>26</v>
      </c>
      <c r="L8" s="31">
        <v>1</v>
      </c>
      <c r="M8" s="31">
        <v>1</v>
      </c>
      <c r="N8" s="32">
        <f t="shared" ref="N8:N22" si="1">L8*M8</f>
        <v>1</v>
      </c>
      <c r="O8" s="33">
        <v>240</v>
      </c>
      <c r="P8" s="34">
        <f>N8*G8</f>
        <v>234.48</v>
      </c>
    </row>
    <row r="9" spans="1:16" x14ac:dyDescent="0.3">
      <c r="A9" s="35">
        <v>2</v>
      </c>
      <c r="B9" s="23" t="s">
        <v>75</v>
      </c>
      <c r="C9" s="24">
        <v>10</v>
      </c>
      <c r="D9" s="25" t="s">
        <v>24</v>
      </c>
      <c r="E9" s="26">
        <v>2010</v>
      </c>
      <c r="F9" s="36">
        <v>9.06</v>
      </c>
      <c r="G9" s="28">
        <f t="shared" si="0"/>
        <v>724.80000000000007</v>
      </c>
      <c r="H9" s="125"/>
      <c r="I9" s="37" t="s">
        <v>24</v>
      </c>
      <c r="J9" s="25" t="s">
        <v>25</v>
      </c>
      <c r="K9" s="24" t="s">
        <v>26</v>
      </c>
      <c r="L9" s="24">
        <v>1</v>
      </c>
      <c r="M9" s="24">
        <v>1</v>
      </c>
      <c r="N9" s="38">
        <f t="shared" si="1"/>
        <v>1</v>
      </c>
      <c r="O9" s="39">
        <v>80</v>
      </c>
      <c r="P9" s="40">
        <f t="shared" ref="P9" si="2">G9*N9</f>
        <v>724.80000000000007</v>
      </c>
    </row>
    <row r="10" spans="1:16" x14ac:dyDescent="0.3">
      <c r="A10" s="22">
        <v>3</v>
      </c>
      <c r="B10" s="55" t="s">
        <v>53</v>
      </c>
      <c r="C10" s="56">
        <v>10</v>
      </c>
      <c r="D10" s="57">
        <v>1200</v>
      </c>
      <c r="E10" s="58">
        <v>1040</v>
      </c>
      <c r="F10" s="59" t="s">
        <v>24</v>
      </c>
      <c r="G10" s="28">
        <f>O10*E10/1000</f>
        <v>316.108</v>
      </c>
      <c r="H10" s="125"/>
      <c r="I10" s="60" t="s">
        <v>24</v>
      </c>
      <c r="J10" s="57" t="s">
        <v>25</v>
      </c>
      <c r="K10" s="56" t="s">
        <v>26</v>
      </c>
      <c r="L10" s="56">
        <v>1</v>
      </c>
      <c r="M10" s="56">
        <v>1</v>
      </c>
      <c r="N10" s="61">
        <f t="shared" si="1"/>
        <v>1</v>
      </c>
      <c r="O10" s="62">
        <v>303.95</v>
      </c>
      <c r="P10" s="63">
        <f>G10*N10</f>
        <v>316.108</v>
      </c>
    </row>
    <row r="11" spans="1:16" x14ac:dyDescent="0.3">
      <c r="A11" s="22">
        <v>4</v>
      </c>
      <c r="B11" s="55" t="s">
        <v>52</v>
      </c>
      <c r="C11" s="56">
        <v>60</v>
      </c>
      <c r="D11" s="57" t="s">
        <v>24</v>
      </c>
      <c r="E11" s="58" t="s">
        <v>24</v>
      </c>
      <c r="F11" s="59">
        <v>0.41899999999999998</v>
      </c>
      <c r="G11" s="28">
        <f t="shared" ref="G11:G22" si="3">F11*O11</f>
        <v>201.12</v>
      </c>
      <c r="H11" s="125"/>
      <c r="I11" s="60"/>
      <c r="J11" s="57" t="s">
        <v>25</v>
      </c>
      <c r="K11" s="56" t="s">
        <v>26</v>
      </c>
      <c r="L11" s="56">
        <v>1</v>
      </c>
      <c r="M11" s="56">
        <v>1</v>
      </c>
      <c r="N11" s="61">
        <f t="shared" si="1"/>
        <v>1</v>
      </c>
      <c r="O11" s="62">
        <v>480</v>
      </c>
      <c r="P11" s="63">
        <f t="shared" ref="P11:P22" si="4">N11*G11</f>
        <v>201.12</v>
      </c>
    </row>
    <row r="12" spans="1:16" x14ac:dyDescent="0.3">
      <c r="A12" s="35">
        <v>5</v>
      </c>
      <c r="B12" s="55" t="s">
        <v>71</v>
      </c>
      <c r="C12" s="56">
        <v>10</v>
      </c>
      <c r="D12" s="57"/>
      <c r="E12" s="58"/>
      <c r="F12" s="36">
        <v>4.0000000000000001E-3</v>
      </c>
      <c r="G12" s="28">
        <f t="shared" si="3"/>
        <v>0.32</v>
      </c>
      <c r="H12" s="125"/>
      <c r="I12" s="60"/>
      <c r="J12" s="57" t="s">
        <v>25</v>
      </c>
      <c r="K12" s="56" t="s">
        <v>26</v>
      </c>
      <c r="L12" s="56">
        <v>12</v>
      </c>
      <c r="M12" s="56">
        <v>1</v>
      </c>
      <c r="N12" s="61">
        <f t="shared" si="1"/>
        <v>12</v>
      </c>
      <c r="O12" s="62">
        <v>80</v>
      </c>
      <c r="P12" s="63">
        <f t="shared" si="4"/>
        <v>3.84</v>
      </c>
    </row>
    <row r="13" spans="1:16" x14ac:dyDescent="0.3">
      <c r="A13" s="22">
        <v>6</v>
      </c>
      <c r="B13" s="55" t="s">
        <v>76</v>
      </c>
      <c r="C13" s="56">
        <v>10</v>
      </c>
      <c r="D13" s="57"/>
      <c r="E13" s="58"/>
      <c r="F13" s="36">
        <v>3.2000000000000001E-2</v>
      </c>
      <c r="G13" s="28">
        <f t="shared" si="3"/>
        <v>2.56</v>
      </c>
      <c r="H13" s="125"/>
      <c r="I13" s="60"/>
      <c r="J13" s="57" t="s">
        <v>25</v>
      </c>
      <c r="K13" s="56" t="s">
        <v>26</v>
      </c>
      <c r="L13" s="56">
        <v>12</v>
      </c>
      <c r="M13" s="56">
        <v>1</v>
      </c>
      <c r="N13" s="61">
        <f t="shared" si="1"/>
        <v>12</v>
      </c>
      <c r="O13" s="62">
        <v>80</v>
      </c>
      <c r="P13" s="63">
        <f t="shared" si="4"/>
        <v>30.72</v>
      </c>
    </row>
    <row r="14" spans="1:16" x14ac:dyDescent="0.3">
      <c r="A14" s="22">
        <v>7</v>
      </c>
      <c r="B14" s="23" t="s">
        <v>77</v>
      </c>
      <c r="C14" s="56">
        <v>10</v>
      </c>
      <c r="D14" s="57"/>
      <c r="E14" s="58"/>
      <c r="F14" s="36">
        <v>2.1000000000000001E-2</v>
      </c>
      <c r="G14" s="28">
        <f t="shared" si="3"/>
        <v>1.6800000000000002</v>
      </c>
      <c r="H14" s="125"/>
      <c r="I14" s="60"/>
      <c r="J14" s="57" t="s">
        <v>25</v>
      </c>
      <c r="K14" s="56" t="s">
        <v>26</v>
      </c>
      <c r="L14" s="56">
        <v>12</v>
      </c>
      <c r="M14" s="56">
        <v>1</v>
      </c>
      <c r="N14" s="61">
        <f t="shared" si="1"/>
        <v>12</v>
      </c>
      <c r="O14" s="62">
        <v>80</v>
      </c>
      <c r="P14" s="63">
        <f t="shared" si="4"/>
        <v>20.160000000000004</v>
      </c>
    </row>
    <row r="15" spans="1:16" x14ac:dyDescent="0.3">
      <c r="A15" s="35">
        <v>8</v>
      </c>
      <c r="B15" s="23" t="s">
        <v>78</v>
      </c>
      <c r="C15" s="56">
        <v>10</v>
      </c>
      <c r="D15" s="57"/>
      <c r="E15" s="58"/>
      <c r="F15" s="36">
        <v>2.1000000000000001E-2</v>
      </c>
      <c r="G15" s="28">
        <f t="shared" si="3"/>
        <v>1.6800000000000002</v>
      </c>
      <c r="H15" s="125"/>
      <c r="I15" s="60"/>
      <c r="J15" s="57" t="s">
        <v>25</v>
      </c>
      <c r="K15" s="56" t="s">
        <v>26</v>
      </c>
      <c r="L15" s="56">
        <v>12</v>
      </c>
      <c r="M15" s="56">
        <v>1</v>
      </c>
      <c r="N15" s="61">
        <f t="shared" si="1"/>
        <v>12</v>
      </c>
      <c r="O15" s="62">
        <v>80</v>
      </c>
      <c r="P15" s="63">
        <f t="shared" si="4"/>
        <v>20.160000000000004</v>
      </c>
    </row>
    <row r="16" spans="1:16" x14ac:dyDescent="0.3">
      <c r="A16" s="22">
        <v>9</v>
      </c>
      <c r="B16" s="23" t="s">
        <v>79</v>
      </c>
      <c r="C16" s="56">
        <v>10</v>
      </c>
      <c r="D16" s="57"/>
      <c r="E16" s="58"/>
      <c r="F16" s="36">
        <v>0.02</v>
      </c>
      <c r="G16" s="28">
        <f t="shared" si="3"/>
        <v>1.6</v>
      </c>
      <c r="H16" s="125"/>
      <c r="I16" s="60"/>
      <c r="J16" s="57" t="s">
        <v>25</v>
      </c>
      <c r="K16" s="56" t="s">
        <v>26</v>
      </c>
      <c r="L16" s="56">
        <v>12</v>
      </c>
      <c r="M16" s="56">
        <v>1</v>
      </c>
      <c r="N16" s="61">
        <f t="shared" si="1"/>
        <v>12</v>
      </c>
      <c r="O16" s="62">
        <v>80</v>
      </c>
      <c r="P16" s="63">
        <f t="shared" si="4"/>
        <v>19.200000000000003</v>
      </c>
    </row>
    <row r="17" spans="1:16" x14ac:dyDescent="0.3">
      <c r="A17" s="101">
        <v>14</v>
      </c>
      <c r="B17" s="55" t="s">
        <v>82</v>
      </c>
      <c r="C17" s="56">
        <v>10</v>
      </c>
      <c r="D17" s="57"/>
      <c r="E17" s="58"/>
      <c r="F17" s="59">
        <v>0.02</v>
      </c>
      <c r="G17" s="28">
        <f t="shared" si="3"/>
        <v>1.6</v>
      </c>
      <c r="H17" s="125"/>
      <c r="I17" s="60"/>
      <c r="J17" s="57" t="s">
        <v>25</v>
      </c>
      <c r="K17" s="56" t="s">
        <v>26</v>
      </c>
      <c r="L17" s="56">
        <v>3</v>
      </c>
      <c r="M17" s="56">
        <v>12</v>
      </c>
      <c r="N17" s="61">
        <f t="shared" si="1"/>
        <v>36</v>
      </c>
      <c r="O17" s="62">
        <v>80</v>
      </c>
      <c r="P17" s="63">
        <f t="shared" si="4"/>
        <v>57.6</v>
      </c>
    </row>
    <row r="18" spans="1:16" x14ac:dyDescent="0.3">
      <c r="A18" s="102">
        <v>15</v>
      </c>
      <c r="B18" s="55" t="s">
        <v>66</v>
      </c>
      <c r="C18" s="56">
        <v>10</v>
      </c>
      <c r="D18" s="57"/>
      <c r="E18" s="58"/>
      <c r="F18" s="59">
        <v>0.45200000000000001</v>
      </c>
      <c r="G18" s="28">
        <f t="shared" si="3"/>
        <v>36.160000000000004</v>
      </c>
      <c r="H18" s="125"/>
      <c r="I18" s="60"/>
      <c r="J18" s="57" t="s">
        <v>25</v>
      </c>
      <c r="K18" s="56" t="s">
        <v>26</v>
      </c>
      <c r="L18" s="56">
        <v>1</v>
      </c>
      <c r="M18" s="56">
        <v>1</v>
      </c>
      <c r="N18" s="61">
        <f t="shared" si="1"/>
        <v>1</v>
      </c>
      <c r="O18" s="62">
        <v>80</v>
      </c>
      <c r="P18" s="63">
        <f t="shared" si="4"/>
        <v>36.160000000000004</v>
      </c>
    </row>
    <row r="19" spans="1:16" x14ac:dyDescent="0.3">
      <c r="A19" s="102">
        <v>16</v>
      </c>
      <c r="B19" s="55" t="s">
        <v>67</v>
      </c>
      <c r="C19" s="56">
        <v>10</v>
      </c>
      <c r="D19" s="57"/>
      <c r="E19" s="58"/>
      <c r="F19" s="59">
        <v>0.433</v>
      </c>
      <c r="G19" s="28">
        <f t="shared" si="3"/>
        <v>34.64</v>
      </c>
      <c r="H19" s="125"/>
      <c r="I19" s="60"/>
      <c r="J19" s="57" t="s">
        <v>25</v>
      </c>
      <c r="K19" s="56" t="s">
        <v>26</v>
      </c>
      <c r="L19" s="56">
        <v>1</v>
      </c>
      <c r="M19" s="56">
        <v>1</v>
      </c>
      <c r="N19" s="61">
        <f t="shared" si="1"/>
        <v>1</v>
      </c>
      <c r="O19" s="62">
        <v>80</v>
      </c>
      <c r="P19" s="63">
        <f t="shared" si="4"/>
        <v>34.64</v>
      </c>
    </row>
    <row r="20" spans="1:16" x14ac:dyDescent="0.3">
      <c r="A20" s="101">
        <v>17</v>
      </c>
      <c r="B20" s="55" t="s">
        <v>68</v>
      </c>
      <c r="C20" s="56">
        <v>10</v>
      </c>
      <c r="D20" s="57"/>
      <c r="E20" s="58"/>
      <c r="F20" s="59">
        <v>0.42099999999999999</v>
      </c>
      <c r="G20" s="28">
        <f t="shared" si="3"/>
        <v>33.68</v>
      </c>
      <c r="H20" s="125"/>
      <c r="I20" s="60"/>
      <c r="J20" s="57" t="s">
        <v>25</v>
      </c>
      <c r="K20" s="56" t="s">
        <v>26</v>
      </c>
      <c r="L20" s="56">
        <v>1</v>
      </c>
      <c r="M20" s="56">
        <v>1</v>
      </c>
      <c r="N20" s="61">
        <f t="shared" si="1"/>
        <v>1</v>
      </c>
      <c r="O20" s="62">
        <v>80</v>
      </c>
      <c r="P20" s="63">
        <f t="shared" si="4"/>
        <v>33.68</v>
      </c>
    </row>
    <row r="21" spans="1:16" x14ac:dyDescent="0.3">
      <c r="A21" s="102">
        <v>18</v>
      </c>
      <c r="B21" s="55" t="s">
        <v>80</v>
      </c>
      <c r="C21" s="56">
        <v>10</v>
      </c>
      <c r="D21" s="57"/>
      <c r="E21" s="58"/>
      <c r="F21" s="59">
        <v>0.41399999999999998</v>
      </c>
      <c r="G21" s="28">
        <f t="shared" si="3"/>
        <v>33.119999999999997</v>
      </c>
      <c r="H21" s="125"/>
      <c r="I21" s="60"/>
      <c r="J21" s="57" t="s">
        <v>25</v>
      </c>
      <c r="K21" s="56" t="s">
        <v>26</v>
      </c>
      <c r="L21" s="56">
        <v>1</v>
      </c>
      <c r="M21" s="56">
        <v>1</v>
      </c>
      <c r="N21" s="61">
        <f t="shared" si="1"/>
        <v>1</v>
      </c>
      <c r="O21" s="62">
        <v>80</v>
      </c>
      <c r="P21" s="63">
        <f t="shared" si="4"/>
        <v>33.119999999999997</v>
      </c>
    </row>
    <row r="22" spans="1:16" x14ac:dyDescent="0.3">
      <c r="A22" s="102">
        <v>19</v>
      </c>
      <c r="B22" s="55" t="s">
        <v>81</v>
      </c>
      <c r="C22" s="56">
        <v>10</v>
      </c>
      <c r="D22" s="57"/>
      <c r="E22" s="58"/>
      <c r="F22" s="59">
        <v>0.41399999999999998</v>
      </c>
      <c r="G22" s="28">
        <f t="shared" si="3"/>
        <v>33.119999999999997</v>
      </c>
      <c r="H22" s="125"/>
      <c r="I22" s="60"/>
      <c r="J22" s="57" t="s">
        <v>25</v>
      </c>
      <c r="K22" s="56" t="s">
        <v>26</v>
      </c>
      <c r="L22" s="56">
        <v>3</v>
      </c>
      <c r="M22" s="56">
        <v>1</v>
      </c>
      <c r="N22" s="61">
        <f t="shared" si="1"/>
        <v>3</v>
      </c>
      <c r="O22" s="62">
        <v>80</v>
      </c>
      <c r="P22" s="63">
        <f t="shared" si="4"/>
        <v>99.359999999999985</v>
      </c>
    </row>
    <row r="23" spans="1:16" x14ac:dyDescent="0.3">
      <c r="A23" s="35">
        <v>20</v>
      </c>
      <c r="B23" s="55" t="s">
        <v>34</v>
      </c>
      <c r="C23" s="56">
        <v>45</v>
      </c>
      <c r="D23" s="57" t="s">
        <v>24</v>
      </c>
      <c r="E23" s="58">
        <v>160</v>
      </c>
      <c r="F23" s="58" t="s">
        <v>24</v>
      </c>
      <c r="G23" s="28" t="s">
        <v>24</v>
      </c>
      <c r="H23" s="125"/>
      <c r="I23" s="60" t="s">
        <v>35</v>
      </c>
      <c r="J23" s="57" t="s">
        <v>33</v>
      </c>
      <c r="K23" s="56" t="s">
        <v>26</v>
      </c>
      <c r="L23" s="56">
        <v>2</v>
      </c>
      <c r="M23" s="56">
        <v>24</v>
      </c>
      <c r="N23" s="61">
        <f t="shared" ref="N23" si="5">L23*M23</f>
        <v>48</v>
      </c>
      <c r="O23" s="62" t="s">
        <v>24</v>
      </c>
      <c r="P23" s="63" t="s">
        <v>24</v>
      </c>
    </row>
    <row r="24" spans="1:16" x14ac:dyDescent="0.3">
      <c r="A24" s="22">
        <v>21</v>
      </c>
      <c r="B24" s="55" t="s">
        <v>36</v>
      </c>
      <c r="C24" s="56">
        <v>45</v>
      </c>
      <c r="D24" s="57" t="s">
        <v>24</v>
      </c>
      <c r="E24" s="58" t="s">
        <v>24</v>
      </c>
      <c r="F24" s="58" t="s">
        <v>24</v>
      </c>
      <c r="G24" s="28" t="s">
        <v>24</v>
      </c>
      <c r="H24" s="125"/>
      <c r="I24" s="60" t="s">
        <v>37</v>
      </c>
      <c r="J24" s="57" t="s">
        <v>33</v>
      </c>
      <c r="K24" s="56" t="s">
        <v>26</v>
      </c>
      <c r="L24" s="56">
        <v>1</v>
      </c>
      <c r="M24" s="56">
        <v>32</v>
      </c>
      <c r="N24" s="61">
        <f t="shared" ref="N24:N26" si="6">L24*M24</f>
        <v>32</v>
      </c>
      <c r="O24" s="62" t="s">
        <v>24</v>
      </c>
      <c r="P24" s="63" t="s">
        <v>24</v>
      </c>
    </row>
    <row r="25" spans="1:16" x14ac:dyDescent="0.3">
      <c r="A25" s="22">
        <v>22</v>
      </c>
      <c r="B25" s="55" t="s">
        <v>38</v>
      </c>
      <c r="C25" s="56" t="s">
        <v>24</v>
      </c>
      <c r="D25" s="57" t="s">
        <v>24</v>
      </c>
      <c r="E25" s="58" t="s">
        <v>24</v>
      </c>
      <c r="F25" s="58" t="s">
        <v>24</v>
      </c>
      <c r="G25" s="28" t="s">
        <v>24</v>
      </c>
      <c r="H25" s="125"/>
      <c r="I25" s="60" t="s">
        <v>39</v>
      </c>
      <c r="J25" s="57" t="s">
        <v>33</v>
      </c>
      <c r="K25" s="56" t="s">
        <v>26</v>
      </c>
      <c r="L25" s="56">
        <v>1</v>
      </c>
      <c r="M25" s="56">
        <v>64</v>
      </c>
      <c r="N25" s="61">
        <f t="shared" si="6"/>
        <v>64</v>
      </c>
      <c r="O25" s="62" t="s">
        <v>24</v>
      </c>
      <c r="P25" s="63" t="s">
        <v>24</v>
      </c>
    </row>
    <row r="26" spans="1:16" ht="15" thickBot="1" x14ac:dyDescent="0.35">
      <c r="A26" s="35">
        <v>23</v>
      </c>
      <c r="B26" s="92" t="s">
        <v>55</v>
      </c>
      <c r="C26" s="93" t="s">
        <v>24</v>
      </c>
      <c r="D26" s="94"/>
      <c r="E26" s="95" t="s">
        <v>24</v>
      </c>
      <c r="F26" s="95"/>
      <c r="G26" s="96"/>
      <c r="H26" s="126"/>
      <c r="I26" s="97" t="s">
        <v>24</v>
      </c>
      <c r="J26" s="94" t="s">
        <v>24</v>
      </c>
      <c r="K26" s="93" t="s">
        <v>26</v>
      </c>
      <c r="L26" s="93">
        <v>1</v>
      </c>
      <c r="M26" s="93">
        <v>1</v>
      </c>
      <c r="N26" s="98">
        <f t="shared" si="6"/>
        <v>1</v>
      </c>
      <c r="O26" s="99"/>
      <c r="P26" s="100"/>
    </row>
    <row r="27" spans="1:16" ht="15.6" thickTop="1" thickBot="1" x14ac:dyDescent="0.35">
      <c r="A27" s="122" t="s">
        <v>27</v>
      </c>
      <c r="B27" s="123"/>
      <c r="C27" s="41"/>
      <c r="D27" s="42"/>
      <c r="E27" s="43"/>
      <c r="F27" s="43" t="s">
        <v>24</v>
      </c>
      <c r="G27" s="44"/>
      <c r="H27" s="45"/>
      <c r="I27" s="42"/>
      <c r="J27" s="41"/>
      <c r="K27" s="41"/>
      <c r="L27" s="41"/>
      <c r="M27" s="41"/>
      <c r="N27" s="41"/>
      <c r="O27" s="46"/>
      <c r="P27" s="47">
        <f>SUM(P8:P22)</f>
        <v>1865.1480000000004</v>
      </c>
    </row>
    <row r="28" spans="1:16" ht="15" thickBot="1" x14ac:dyDescent="0.35"/>
    <row r="29" spans="1:16" ht="15" thickBot="1" x14ac:dyDescent="0.35">
      <c r="A29" s="127" t="s">
        <v>28</v>
      </c>
      <c r="B29" s="128"/>
      <c r="C29" s="128"/>
      <c r="D29" s="128"/>
      <c r="E29" s="128"/>
      <c r="F29" s="129"/>
      <c r="G29" s="53"/>
      <c r="H29" s="48"/>
      <c r="I29" s="49"/>
      <c r="J29" s="50"/>
      <c r="K29" s="50"/>
      <c r="L29" s="50"/>
      <c r="M29" s="50"/>
      <c r="N29" s="50"/>
      <c r="O29" s="51"/>
      <c r="P29" s="52">
        <f>P27</f>
        <v>1865.1480000000004</v>
      </c>
    </row>
    <row r="30" spans="1:16" x14ac:dyDescent="0.3">
      <c r="A30" s="4"/>
      <c r="B30" s="8"/>
    </row>
    <row r="31" spans="1:16" x14ac:dyDescent="0.3">
      <c r="A31" s="4"/>
      <c r="B31" s="8"/>
    </row>
    <row r="32" spans="1:16" x14ac:dyDescent="0.3">
      <c r="A32" s="9">
        <v>2</v>
      </c>
      <c r="B32" s="10" t="s">
        <v>73</v>
      </c>
      <c r="C32" s="9"/>
    </row>
    <row r="33" spans="1:16" ht="15" thickBot="1" x14ac:dyDescent="0.35"/>
    <row r="34" spans="1:16" x14ac:dyDescent="0.3">
      <c r="A34" s="130" t="s">
        <v>0</v>
      </c>
      <c r="B34" s="11" t="s">
        <v>1</v>
      </c>
      <c r="C34" s="11" t="s">
        <v>2</v>
      </c>
      <c r="D34" s="12" t="s">
        <v>3</v>
      </c>
      <c r="E34" s="12" t="s">
        <v>4</v>
      </c>
      <c r="F34" s="12" t="s">
        <v>5</v>
      </c>
      <c r="G34" s="12" t="s">
        <v>6</v>
      </c>
      <c r="H34" s="132" t="s">
        <v>7</v>
      </c>
      <c r="I34" s="134" t="s">
        <v>8</v>
      </c>
      <c r="J34" s="11" t="s">
        <v>9</v>
      </c>
      <c r="K34" s="13" t="s">
        <v>10</v>
      </c>
      <c r="L34" s="119" t="s">
        <v>11</v>
      </c>
      <c r="M34" s="120"/>
      <c r="N34" s="121"/>
      <c r="O34" s="14" t="s">
        <v>12</v>
      </c>
      <c r="P34" s="15" t="s">
        <v>12</v>
      </c>
    </row>
    <row r="35" spans="1:16" ht="16.8" thickBot="1" x14ac:dyDescent="0.35">
      <c r="A35" s="131"/>
      <c r="B35" s="16" t="s">
        <v>13</v>
      </c>
      <c r="C35" s="16" t="s">
        <v>14</v>
      </c>
      <c r="D35" s="17" t="s">
        <v>14</v>
      </c>
      <c r="E35" s="17" t="s">
        <v>14</v>
      </c>
      <c r="F35" s="17" t="s">
        <v>15</v>
      </c>
      <c r="G35" s="17" t="s">
        <v>16</v>
      </c>
      <c r="H35" s="133"/>
      <c r="I35" s="135"/>
      <c r="J35" s="16" t="s">
        <v>17</v>
      </c>
      <c r="K35" s="18" t="s">
        <v>18</v>
      </c>
      <c r="L35" s="19" t="s">
        <v>19</v>
      </c>
      <c r="M35" s="19" t="s">
        <v>20</v>
      </c>
      <c r="N35" s="19" t="s">
        <v>21</v>
      </c>
      <c r="O35" s="20" t="s">
        <v>22</v>
      </c>
      <c r="P35" s="21" t="s">
        <v>23</v>
      </c>
    </row>
    <row r="36" spans="1:16" ht="15" thickTop="1" x14ac:dyDescent="0.3">
      <c r="A36" s="22">
        <v>1</v>
      </c>
      <c r="B36" s="91" t="s">
        <v>107</v>
      </c>
      <c r="C36" s="31">
        <v>60</v>
      </c>
      <c r="D36" s="30" t="s">
        <v>24</v>
      </c>
      <c r="E36" s="71" t="s">
        <v>24</v>
      </c>
      <c r="F36" s="27">
        <v>0.41899999999999998</v>
      </c>
      <c r="G36" s="54">
        <f>F36*O36</f>
        <v>260.87526600000001</v>
      </c>
      <c r="H36" s="124" t="s">
        <v>118</v>
      </c>
      <c r="I36" s="29"/>
      <c r="J36" s="30" t="s">
        <v>25</v>
      </c>
      <c r="K36" s="31" t="s">
        <v>26</v>
      </c>
      <c r="L36" s="31">
        <v>2</v>
      </c>
      <c r="M36" s="31">
        <v>1</v>
      </c>
      <c r="N36" s="32">
        <f t="shared" ref="N36:N41" si="7">L36*M36</f>
        <v>2</v>
      </c>
      <c r="O36" s="33">
        <v>622.61400000000003</v>
      </c>
      <c r="P36" s="34">
        <f>N36*G36</f>
        <v>521.75053200000002</v>
      </c>
    </row>
    <row r="37" spans="1:16" x14ac:dyDescent="0.3">
      <c r="A37" s="35">
        <v>2</v>
      </c>
      <c r="B37" s="55" t="s">
        <v>53</v>
      </c>
      <c r="C37" s="56">
        <v>10</v>
      </c>
      <c r="D37" s="57">
        <v>1200</v>
      </c>
      <c r="E37" s="58">
        <v>570</v>
      </c>
      <c r="F37" s="59" t="s">
        <v>24</v>
      </c>
      <c r="G37" s="28">
        <f>O37*E37/1000</f>
        <v>173.25149999999999</v>
      </c>
      <c r="H37" s="125"/>
      <c r="I37" s="60" t="s">
        <v>24</v>
      </c>
      <c r="J37" s="57" t="s">
        <v>25</v>
      </c>
      <c r="K37" s="56" t="s">
        <v>26</v>
      </c>
      <c r="L37" s="56">
        <v>1</v>
      </c>
      <c r="M37" s="56">
        <v>1</v>
      </c>
      <c r="N37" s="61">
        <f t="shared" si="7"/>
        <v>1</v>
      </c>
      <c r="O37" s="62">
        <v>303.95</v>
      </c>
      <c r="P37" s="63">
        <f>G37*N37</f>
        <v>173.25149999999999</v>
      </c>
    </row>
    <row r="38" spans="1:16" x14ac:dyDescent="0.3">
      <c r="A38" s="22">
        <v>3</v>
      </c>
      <c r="B38" s="55" t="s">
        <v>34</v>
      </c>
      <c r="C38" s="56">
        <v>45</v>
      </c>
      <c r="D38" s="57" t="s">
        <v>24</v>
      </c>
      <c r="E38" s="58">
        <v>160</v>
      </c>
      <c r="F38" s="58" t="s">
        <v>24</v>
      </c>
      <c r="G38" s="28" t="s">
        <v>24</v>
      </c>
      <c r="H38" s="125"/>
      <c r="I38" s="60" t="s">
        <v>35</v>
      </c>
      <c r="J38" s="57" t="s">
        <v>33</v>
      </c>
      <c r="K38" s="56" t="s">
        <v>26</v>
      </c>
      <c r="L38" s="56">
        <v>2</v>
      </c>
      <c r="M38" s="56">
        <v>24</v>
      </c>
      <c r="N38" s="61">
        <f t="shared" si="7"/>
        <v>48</v>
      </c>
      <c r="O38" s="62" t="s">
        <v>24</v>
      </c>
      <c r="P38" s="63" t="s">
        <v>24</v>
      </c>
    </row>
    <row r="39" spans="1:16" x14ac:dyDescent="0.3">
      <c r="A39" s="35">
        <v>4</v>
      </c>
      <c r="B39" s="55" t="s">
        <v>36</v>
      </c>
      <c r="C39" s="56">
        <v>45</v>
      </c>
      <c r="D39" s="57" t="s">
        <v>24</v>
      </c>
      <c r="E39" s="58" t="s">
        <v>24</v>
      </c>
      <c r="F39" s="58" t="s">
        <v>24</v>
      </c>
      <c r="G39" s="28" t="s">
        <v>24</v>
      </c>
      <c r="H39" s="125"/>
      <c r="I39" s="60" t="s">
        <v>37</v>
      </c>
      <c r="J39" s="57" t="s">
        <v>33</v>
      </c>
      <c r="K39" s="56" t="s">
        <v>26</v>
      </c>
      <c r="L39" s="56">
        <v>2</v>
      </c>
      <c r="M39" s="56">
        <v>32</v>
      </c>
      <c r="N39" s="61">
        <f t="shared" si="7"/>
        <v>64</v>
      </c>
      <c r="O39" s="62" t="s">
        <v>24</v>
      </c>
      <c r="P39" s="63" t="s">
        <v>24</v>
      </c>
    </row>
    <row r="40" spans="1:16" x14ac:dyDescent="0.3">
      <c r="A40" s="22">
        <v>5</v>
      </c>
      <c r="B40" s="55" t="s">
        <v>38</v>
      </c>
      <c r="C40" s="56" t="s">
        <v>24</v>
      </c>
      <c r="D40" s="57" t="s">
        <v>24</v>
      </c>
      <c r="E40" s="58" t="s">
        <v>24</v>
      </c>
      <c r="F40" s="58" t="s">
        <v>24</v>
      </c>
      <c r="G40" s="28" t="s">
        <v>24</v>
      </c>
      <c r="H40" s="125"/>
      <c r="I40" s="60" t="s">
        <v>39</v>
      </c>
      <c r="J40" s="57" t="s">
        <v>33</v>
      </c>
      <c r="K40" s="56" t="s">
        <v>26</v>
      </c>
      <c r="L40" s="56">
        <v>2</v>
      </c>
      <c r="M40" s="56">
        <v>64</v>
      </c>
      <c r="N40" s="61">
        <f t="shared" si="7"/>
        <v>128</v>
      </c>
      <c r="O40" s="62" t="s">
        <v>24</v>
      </c>
      <c r="P40" s="63" t="s">
        <v>24</v>
      </c>
    </row>
    <row r="41" spans="1:16" ht="15" thickBot="1" x14ac:dyDescent="0.35">
      <c r="A41" s="35">
        <v>6</v>
      </c>
      <c r="B41" s="92" t="s">
        <v>55</v>
      </c>
      <c r="C41" s="93" t="s">
        <v>24</v>
      </c>
      <c r="D41" s="94"/>
      <c r="E41" s="95" t="s">
        <v>24</v>
      </c>
      <c r="F41" s="95"/>
      <c r="G41" s="96"/>
      <c r="H41" s="126"/>
      <c r="I41" s="97" t="s">
        <v>24</v>
      </c>
      <c r="J41" s="94" t="s">
        <v>24</v>
      </c>
      <c r="K41" s="93" t="s">
        <v>26</v>
      </c>
      <c r="L41" s="93">
        <v>2</v>
      </c>
      <c r="M41" s="93">
        <v>1</v>
      </c>
      <c r="N41" s="98">
        <f t="shared" si="7"/>
        <v>2</v>
      </c>
      <c r="O41" s="99"/>
      <c r="P41" s="100"/>
    </row>
    <row r="42" spans="1:16" ht="15.6" thickTop="1" thickBot="1" x14ac:dyDescent="0.35">
      <c r="A42" s="122" t="s">
        <v>27</v>
      </c>
      <c r="B42" s="123"/>
      <c r="C42" s="41"/>
      <c r="D42" s="42"/>
      <c r="E42" s="43"/>
      <c r="F42" s="43" t="s">
        <v>24</v>
      </c>
      <c r="G42" s="44"/>
      <c r="H42" s="45"/>
      <c r="I42" s="42"/>
      <c r="J42" s="41"/>
      <c r="K42" s="41"/>
      <c r="L42" s="41"/>
      <c r="M42" s="41"/>
      <c r="N42" s="41"/>
      <c r="O42" s="46"/>
      <c r="P42" s="47">
        <f>SUM(P36:P41)</f>
        <v>695.00203199999999</v>
      </c>
    </row>
    <row r="43" spans="1:16" ht="15" thickBot="1" x14ac:dyDescent="0.35"/>
    <row r="44" spans="1:16" ht="15" thickBot="1" x14ac:dyDescent="0.35">
      <c r="A44" s="127" t="s">
        <v>28</v>
      </c>
      <c r="B44" s="128"/>
      <c r="C44" s="128"/>
      <c r="D44" s="128"/>
      <c r="E44" s="128"/>
      <c r="F44" s="129"/>
      <c r="G44" s="53"/>
      <c r="H44" s="48"/>
      <c r="I44" s="49"/>
      <c r="J44" s="50"/>
      <c r="K44" s="50"/>
      <c r="L44" s="50"/>
      <c r="M44" s="50"/>
      <c r="N44" s="50"/>
      <c r="O44" s="51"/>
      <c r="P44" s="52">
        <f>P42</f>
        <v>695.00203199999999</v>
      </c>
    </row>
    <row r="45" spans="1:16" x14ac:dyDescent="0.3">
      <c r="A45" s="4"/>
      <c r="B45" s="8"/>
    </row>
    <row r="46" spans="1:16" x14ac:dyDescent="0.3">
      <c r="A46" s="4"/>
      <c r="B46" s="8"/>
    </row>
    <row r="47" spans="1:16" x14ac:dyDescent="0.3">
      <c r="A47" s="9">
        <v>3</v>
      </c>
      <c r="B47" s="10" t="s">
        <v>46</v>
      </c>
      <c r="C47" s="9"/>
    </row>
    <row r="48" spans="1:16" ht="15" thickBot="1" x14ac:dyDescent="0.35"/>
    <row r="49" spans="1:16" x14ac:dyDescent="0.3">
      <c r="A49" s="130" t="s">
        <v>0</v>
      </c>
      <c r="B49" s="11" t="s">
        <v>1</v>
      </c>
      <c r="C49" s="11" t="s">
        <v>2</v>
      </c>
      <c r="D49" s="12" t="s">
        <v>3</v>
      </c>
      <c r="E49" s="12" t="s">
        <v>4</v>
      </c>
      <c r="F49" s="12" t="s">
        <v>5</v>
      </c>
      <c r="G49" s="12" t="s">
        <v>6</v>
      </c>
      <c r="H49" s="132" t="s">
        <v>7</v>
      </c>
      <c r="I49" s="134" t="s">
        <v>8</v>
      </c>
      <c r="J49" s="11" t="s">
        <v>9</v>
      </c>
      <c r="K49" s="13" t="s">
        <v>10</v>
      </c>
      <c r="L49" s="119" t="s">
        <v>11</v>
      </c>
      <c r="M49" s="120"/>
      <c r="N49" s="121"/>
      <c r="O49" s="14" t="s">
        <v>12</v>
      </c>
      <c r="P49" s="15" t="s">
        <v>12</v>
      </c>
    </row>
    <row r="50" spans="1:16" ht="16.8" thickBot="1" x14ac:dyDescent="0.35">
      <c r="A50" s="131"/>
      <c r="B50" s="16" t="s">
        <v>13</v>
      </c>
      <c r="C50" s="16" t="s">
        <v>14</v>
      </c>
      <c r="D50" s="17" t="s">
        <v>14</v>
      </c>
      <c r="E50" s="17" t="s">
        <v>14</v>
      </c>
      <c r="F50" s="17" t="s">
        <v>15</v>
      </c>
      <c r="G50" s="17" t="s">
        <v>16</v>
      </c>
      <c r="H50" s="133"/>
      <c r="I50" s="135"/>
      <c r="J50" s="16" t="s">
        <v>17</v>
      </c>
      <c r="K50" s="18" t="s">
        <v>18</v>
      </c>
      <c r="L50" s="19" t="s">
        <v>19</v>
      </c>
      <c r="M50" s="19" t="s">
        <v>20</v>
      </c>
      <c r="N50" s="19" t="s">
        <v>21</v>
      </c>
      <c r="O50" s="20" t="s">
        <v>22</v>
      </c>
      <c r="P50" s="21" t="s">
        <v>23</v>
      </c>
    </row>
    <row r="51" spans="1:16" ht="15" thickTop="1" x14ac:dyDescent="0.3">
      <c r="A51" s="22">
        <v>1</v>
      </c>
      <c r="B51" s="91" t="s">
        <v>107</v>
      </c>
      <c r="C51" s="31">
        <v>60</v>
      </c>
      <c r="D51" s="30" t="s">
        <v>24</v>
      </c>
      <c r="E51" s="71" t="s">
        <v>24</v>
      </c>
      <c r="F51" s="27">
        <v>0.41899999999999998</v>
      </c>
      <c r="G51" s="54">
        <f>F51*O51</f>
        <v>260.87358999999998</v>
      </c>
      <c r="H51" s="124" t="s">
        <v>118</v>
      </c>
      <c r="I51" s="29"/>
      <c r="J51" s="30" t="s">
        <v>25</v>
      </c>
      <c r="K51" s="31" t="s">
        <v>26</v>
      </c>
      <c r="L51" s="31">
        <v>2</v>
      </c>
      <c r="M51" s="31">
        <v>1</v>
      </c>
      <c r="N51" s="32">
        <f t="shared" ref="N51:N52" si="8">L51*M51</f>
        <v>2</v>
      </c>
      <c r="O51" s="33">
        <v>622.61</v>
      </c>
      <c r="P51" s="34">
        <f>N51*G51</f>
        <v>521.74717999999996</v>
      </c>
    </row>
    <row r="52" spans="1:16" x14ac:dyDescent="0.3">
      <c r="A52" s="35">
        <v>2</v>
      </c>
      <c r="B52" s="55" t="s">
        <v>53</v>
      </c>
      <c r="C52" s="56">
        <v>10</v>
      </c>
      <c r="D52" s="57">
        <v>1200</v>
      </c>
      <c r="E52" s="58">
        <v>570</v>
      </c>
      <c r="F52" s="59" t="s">
        <v>24</v>
      </c>
      <c r="G52" s="28">
        <f>O52*E52/1000</f>
        <v>173.25149999999999</v>
      </c>
      <c r="H52" s="125"/>
      <c r="I52" s="60" t="s">
        <v>24</v>
      </c>
      <c r="J52" s="57" t="s">
        <v>25</v>
      </c>
      <c r="K52" s="56" t="s">
        <v>26</v>
      </c>
      <c r="L52" s="56">
        <v>1</v>
      </c>
      <c r="M52" s="56">
        <v>1</v>
      </c>
      <c r="N52" s="61">
        <f t="shared" si="8"/>
        <v>1</v>
      </c>
      <c r="O52" s="62">
        <v>303.95</v>
      </c>
      <c r="P52" s="63">
        <f>G52*N52</f>
        <v>173.25149999999999</v>
      </c>
    </row>
    <row r="53" spans="1:16" x14ac:dyDescent="0.3">
      <c r="A53" s="22">
        <v>3</v>
      </c>
      <c r="B53" s="55" t="s">
        <v>34</v>
      </c>
      <c r="C53" s="56">
        <v>45</v>
      </c>
      <c r="D53" s="57" t="s">
        <v>24</v>
      </c>
      <c r="E53" s="58">
        <v>160</v>
      </c>
      <c r="F53" s="58" t="s">
        <v>24</v>
      </c>
      <c r="G53" s="28" t="s">
        <v>24</v>
      </c>
      <c r="H53" s="125"/>
      <c r="I53" s="60" t="s">
        <v>35</v>
      </c>
      <c r="J53" s="57" t="s">
        <v>33</v>
      </c>
      <c r="K53" s="56" t="s">
        <v>26</v>
      </c>
      <c r="L53" s="56">
        <v>2</v>
      </c>
      <c r="M53" s="56">
        <v>24</v>
      </c>
      <c r="N53" s="61">
        <f t="shared" ref="N53:N56" si="9">L53*M53</f>
        <v>48</v>
      </c>
      <c r="O53" s="62" t="s">
        <v>24</v>
      </c>
      <c r="P53" s="63" t="s">
        <v>24</v>
      </c>
    </row>
    <row r="54" spans="1:16" x14ac:dyDescent="0.3">
      <c r="A54" s="35">
        <v>4</v>
      </c>
      <c r="B54" s="55" t="s">
        <v>36</v>
      </c>
      <c r="C54" s="56">
        <v>45</v>
      </c>
      <c r="D54" s="57" t="s">
        <v>24</v>
      </c>
      <c r="E54" s="58" t="s">
        <v>24</v>
      </c>
      <c r="F54" s="58" t="s">
        <v>24</v>
      </c>
      <c r="G54" s="28" t="s">
        <v>24</v>
      </c>
      <c r="H54" s="125"/>
      <c r="I54" s="60" t="s">
        <v>37</v>
      </c>
      <c r="J54" s="57" t="s">
        <v>33</v>
      </c>
      <c r="K54" s="56" t="s">
        <v>26</v>
      </c>
      <c r="L54" s="56">
        <v>2</v>
      </c>
      <c r="M54" s="56">
        <v>32</v>
      </c>
      <c r="N54" s="61">
        <f t="shared" si="9"/>
        <v>64</v>
      </c>
      <c r="O54" s="62" t="s">
        <v>24</v>
      </c>
      <c r="P54" s="63" t="s">
        <v>24</v>
      </c>
    </row>
    <row r="55" spans="1:16" x14ac:dyDescent="0.3">
      <c r="A55" s="22">
        <v>5</v>
      </c>
      <c r="B55" s="55" t="s">
        <v>38</v>
      </c>
      <c r="C55" s="56" t="s">
        <v>24</v>
      </c>
      <c r="D55" s="57" t="s">
        <v>24</v>
      </c>
      <c r="E55" s="58" t="s">
        <v>24</v>
      </c>
      <c r="F55" s="58" t="s">
        <v>24</v>
      </c>
      <c r="G55" s="28" t="s">
        <v>24</v>
      </c>
      <c r="H55" s="125"/>
      <c r="I55" s="60" t="s">
        <v>39</v>
      </c>
      <c r="J55" s="57" t="s">
        <v>33</v>
      </c>
      <c r="K55" s="56" t="s">
        <v>26</v>
      </c>
      <c r="L55" s="56">
        <v>2</v>
      </c>
      <c r="M55" s="56">
        <v>64</v>
      </c>
      <c r="N55" s="61">
        <f t="shared" si="9"/>
        <v>128</v>
      </c>
      <c r="O55" s="62" t="s">
        <v>24</v>
      </c>
      <c r="P55" s="63" t="s">
        <v>24</v>
      </c>
    </row>
    <row r="56" spans="1:16" ht="15" thickBot="1" x14ac:dyDescent="0.35">
      <c r="A56" s="35">
        <v>6</v>
      </c>
      <c r="B56" s="92" t="s">
        <v>55</v>
      </c>
      <c r="C56" s="93" t="s">
        <v>24</v>
      </c>
      <c r="D56" s="94"/>
      <c r="E56" s="95" t="s">
        <v>24</v>
      </c>
      <c r="F56" s="95"/>
      <c r="G56" s="96"/>
      <c r="H56" s="126"/>
      <c r="I56" s="97" t="s">
        <v>24</v>
      </c>
      <c r="J56" s="94" t="s">
        <v>24</v>
      </c>
      <c r="K56" s="93" t="s">
        <v>26</v>
      </c>
      <c r="L56" s="93">
        <v>2</v>
      </c>
      <c r="M56" s="93">
        <v>1</v>
      </c>
      <c r="N56" s="98">
        <f t="shared" si="9"/>
        <v>2</v>
      </c>
      <c r="O56" s="99"/>
      <c r="P56" s="100"/>
    </row>
    <row r="57" spans="1:16" ht="15.6" thickTop="1" thickBot="1" x14ac:dyDescent="0.35">
      <c r="A57" s="122" t="s">
        <v>27</v>
      </c>
      <c r="B57" s="123"/>
      <c r="C57" s="41"/>
      <c r="D57" s="42"/>
      <c r="E57" s="43"/>
      <c r="F57" s="43" t="s">
        <v>24</v>
      </c>
      <c r="G57" s="44"/>
      <c r="H57" s="45"/>
      <c r="I57" s="42"/>
      <c r="J57" s="41"/>
      <c r="K57" s="41"/>
      <c r="L57" s="41"/>
      <c r="M57" s="41"/>
      <c r="N57" s="41"/>
      <c r="O57" s="46"/>
      <c r="P57" s="47">
        <f>SUM(P51:P56)</f>
        <v>694.99867999999992</v>
      </c>
    </row>
    <row r="58" spans="1:16" ht="15" thickBot="1" x14ac:dyDescent="0.35"/>
    <row r="59" spans="1:16" ht="15" thickBot="1" x14ac:dyDescent="0.35">
      <c r="A59" s="127" t="s">
        <v>28</v>
      </c>
      <c r="B59" s="128"/>
      <c r="C59" s="128"/>
      <c r="D59" s="128"/>
      <c r="E59" s="128"/>
      <c r="F59" s="129"/>
      <c r="G59" s="53"/>
      <c r="H59" s="48"/>
      <c r="I59" s="49"/>
      <c r="J59" s="50"/>
      <c r="K59" s="50"/>
      <c r="L59" s="50"/>
      <c r="M59" s="50"/>
      <c r="N59" s="50"/>
      <c r="O59" s="51"/>
      <c r="P59" s="52">
        <f>P57</f>
        <v>694.99867999999992</v>
      </c>
    </row>
    <row r="60" spans="1:16" x14ac:dyDescent="0.3">
      <c r="A60" s="4"/>
      <c r="B60" s="8"/>
    </row>
    <row r="61" spans="1:16" x14ac:dyDescent="0.3">
      <c r="A61" s="4"/>
      <c r="B61" s="8"/>
    </row>
    <row r="62" spans="1:16" x14ac:dyDescent="0.3">
      <c r="A62" s="9">
        <v>4</v>
      </c>
      <c r="B62" s="10" t="s">
        <v>47</v>
      </c>
      <c r="C62" s="9"/>
    </row>
    <row r="63" spans="1:16" ht="15" thickBot="1" x14ac:dyDescent="0.35"/>
    <row r="64" spans="1:16" x14ac:dyDescent="0.3">
      <c r="A64" s="130" t="s">
        <v>0</v>
      </c>
      <c r="B64" s="11" t="s">
        <v>1</v>
      </c>
      <c r="C64" s="11" t="s">
        <v>2</v>
      </c>
      <c r="D64" s="12" t="s">
        <v>3</v>
      </c>
      <c r="E64" s="12" t="s">
        <v>4</v>
      </c>
      <c r="F64" s="12" t="s">
        <v>5</v>
      </c>
      <c r="G64" s="12" t="s">
        <v>6</v>
      </c>
      <c r="H64" s="132" t="s">
        <v>7</v>
      </c>
      <c r="I64" s="134" t="s">
        <v>8</v>
      </c>
      <c r="J64" s="11" t="s">
        <v>9</v>
      </c>
      <c r="K64" s="13" t="s">
        <v>10</v>
      </c>
      <c r="L64" s="119" t="s">
        <v>11</v>
      </c>
      <c r="M64" s="120"/>
      <c r="N64" s="121"/>
      <c r="O64" s="14" t="s">
        <v>12</v>
      </c>
      <c r="P64" s="15" t="s">
        <v>12</v>
      </c>
    </row>
    <row r="65" spans="1:16" ht="16.8" thickBot="1" x14ac:dyDescent="0.35">
      <c r="A65" s="131"/>
      <c r="B65" s="16" t="s">
        <v>13</v>
      </c>
      <c r="C65" s="16" t="s">
        <v>14</v>
      </c>
      <c r="D65" s="17" t="s">
        <v>14</v>
      </c>
      <c r="E65" s="17" t="s">
        <v>14</v>
      </c>
      <c r="F65" s="17" t="s">
        <v>15</v>
      </c>
      <c r="G65" s="17" t="s">
        <v>16</v>
      </c>
      <c r="H65" s="133"/>
      <c r="I65" s="135"/>
      <c r="J65" s="16" t="s">
        <v>17</v>
      </c>
      <c r="K65" s="18" t="s">
        <v>18</v>
      </c>
      <c r="L65" s="19" t="s">
        <v>19</v>
      </c>
      <c r="M65" s="19" t="s">
        <v>20</v>
      </c>
      <c r="N65" s="19" t="s">
        <v>21</v>
      </c>
      <c r="O65" s="20" t="s">
        <v>22</v>
      </c>
      <c r="P65" s="21" t="s">
        <v>23</v>
      </c>
    </row>
    <row r="66" spans="1:16" ht="15" thickTop="1" x14ac:dyDescent="0.3">
      <c r="A66" s="22">
        <v>1</v>
      </c>
      <c r="B66" s="81" t="s">
        <v>52</v>
      </c>
      <c r="C66" s="76">
        <v>60</v>
      </c>
      <c r="D66" s="75" t="s">
        <v>24</v>
      </c>
      <c r="E66" s="82" t="s">
        <v>24</v>
      </c>
      <c r="F66" s="83">
        <v>0.41899999999999998</v>
      </c>
      <c r="G66" s="84">
        <f>F66*O66</f>
        <v>260.87358999999998</v>
      </c>
      <c r="H66" s="124" t="s">
        <v>118</v>
      </c>
      <c r="I66" s="85"/>
      <c r="J66" s="86" t="s">
        <v>25</v>
      </c>
      <c r="K66" s="87" t="s">
        <v>26</v>
      </c>
      <c r="L66" s="87">
        <v>2</v>
      </c>
      <c r="M66" s="87">
        <v>1</v>
      </c>
      <c r="N66" s="88">
        <f t="shared" ref="N66:N72" si="10">L66*M66</f>
        <v>2</v>
      </c>
      <c r="O66" s="89">
        <v>622.61</v>
      </c>
      <c r="P66" s="90">
        <f>N66*G66</f>
        <v>521.74717999999996</v>
      </c>
    </row>
    <row r="67" spans="1:16" x14ac:dyDescent="0.3">
      <c r="A67" s="22">
        <v>2</v>
      </c>
      <c r="B67" s="55" t="s">
        <v>49</v>
      </c>
      <c r="C67" s="56">
        <v>22</v>
      </c>
      <c r="D67" s="57" t="s">
        <v>24</v>
      </c>
      <c r="E67" s="58" t="s">
        <v>24</v>
      </c>
      <c r="F67" s="59">
        <v>4.9000000000000002E-2</v>
      </c>
      <c r="G67" s="28">
        <f>F67*O67</f>
        <v>8.6240000000000006</v>
      </c>
      <c r="H67" s="125"/>
      <c r="I67" s="60"/>
      <c r="J67" s="57" t="s">
        <v>25</v>
      </c>
      <c r="K67" s="56" t="s">
        <v>26</v>
      </c>
      <c r="L67" s="56">
        <v>1</v>
      </c>
      <c r="M67" s="56">
        <v>1</v>
      </c>
      <c r="N67" s="61">
        <f t="shared" si="10"/>
        <v>1</v>
      </c>
      <c r="O67" s="62">
        <v>176</v>
      </c>
      <c r="P67" s="80">
        <f>N67*G67</f>
        <v>8.6240000000000006</v>
      </c>
    </row>
    <row r="68" spans="1:16" x14ac:dyDescent="0.3">
      <c r="A68" s="35">
        <v>3</v>
      </c>
      <c r="B68" s="23" t="s">
        <v>53</v>
      </c>
      <c r="C68" s="56">
        <v>10</v>
      </c>
      <c r="D68" s="57">
        <v>1200</v>
      </c>
      <c r="E68" s="58">
        <v>2500</v>
      </c>
      <c r="F68" s="59" t="s">
        <v>24</v>
      </c>
      <c r="G68" s="28">
        <f>O68*E68/1000</f>
        <v>759.875</v>
      </c>
      <c r="H68" s="125"/>
      <c r="I68" s="60" t="s">
        <v>24</v>
      </c>
      <c r="J68" s="57" t="s">
        <v>25</v>
      </c>
      <c r="K68" s="56" t="s">
        <v>26</v>
      </c>
      <c r="L68" s="56">
        <v>1</v>
      </c>
      <c r="M68" s="56">
        <v>1</v>
      </c>
      <c r="N68" s="61">
        <f t="shared" si="10"/>
        <v>1</v>
      </c>
      <c r="O68" s="62">
        <v>303.95</v>
      </c>
      <c r="P68" s="80">
        <f>G68*N68</f>
        <v>759.875</v>
      </c>
    </row>
    <row r="69" spans="1:16" x14ac:dyDescent="0.3">
      <c r="A69" s="22">
        <v>4</v>
      </c>
      <c r="B69" s="23" t="s">
        <v>50</v>
      </c>
      <c r="C69" s="56">
        <v>10</v>
      </c>
      <c r="D69" s="57">
        <v>200</v>
      </c>
      <c r="E69" s="58">
        <v>250</v>
      </c>
      <c r="F69" s="59" t="s">
        <v>24</v>
      </c>
      <c r="G69" s="28">
        <f>O69*E69/1000</f>
        <v>12.875</v>
      </c>
      <c r="H69" s="125"/>
      <c r="I69" s="60" t="s">
        <v>24</v>
      </c>
      <c r="J69" s="57" t="s">
        <v>25</v>
      </c>
      <c r="K69" s="56" t="s">
        <v>26</v>
      </c>
      <c r="L69" s="56">
        <v>1</v>
      </c>
      <c r="M69" s="56">
        <v>1</v>
      </c>
      <c r="N69" s="61">
        <f t="shared" si="10"/>
        <v>1</v>
      </c>
      <c r="O69" s="62">
        <v>51.5</v>
      </c>
      <c r="P69" s="80">
        <f>G69*N69</f>
        <v>12.875</v>
      </c>
    </row>
    <row r="70" spans="1:16" x14ac:dyDescent="0.3">
      <c r="A70" s="22">
        <v>5</v>
      </c>
      <c r="B70" s="23" t="s">
        <v>70</v>
      </c>
      <c r="C70" s="56">
        <v>10</v>
      </c>
      <c r="D70" s="57"/>
      <c r="E70" s="58"/>
      <c r="F70" s="36">
        <v>0.04</v>
      </c>
      <c r="G70" s="28">
        <f>F70*O70</f>
        <v>3.2</v>
      </c>
      <c r="H70" s="125"/>
      <c r="I70" s="60"/>
      <c r="J70" s="57" t="s">
        <v>25</v>
      </c>
      <c r="K70" s="56" t="s">
        <v>26</v>
      </c>
      <c r="L70" s="56">
        <v>36</v>
      </c>
      <c r="M70" s="56">
        <v>1</v>
      </c>
      <c r="N70" s="61">
        <f t="shared" si="10"/>
        <v>36</v>
      </c>
      <c r="O70" s="62">
        <v>80</v>
      </c>
      <c r="P70" s="80">
        <f>N70*G70</f>
        <v>115.2</v>
      </c>
    </row>
    <row r="71" spans="1:16" x14ac:dyDescent="0.3">
      <c r="A71" s="35">
        <v>6</v>
      </c>
      <c r="B71" s="23" t="s">
        <v>71</v>
      </c>
      <c r="C71" s="56">
        <v>10</v>
      </c>
      <c r="D71" s="57"/>
      <c r="E71" s="58"/>
      <c r="F71" s="36">
        <v>6.0000000000000001E-3</v>
      </c>
      <c r="G71" s="28">
        <f>F71*O71</f>
        <v>0.48</v>
      </c>
      <c r="H71" s="125"/>
      <c r="I71" s="60"/>
      <c r="J71" s="57" t="s">
        <v>25</v>
      </c>
      <c r="K71" s="56" t="s">
        <v>26</v>
      </c>
      <c r="L71" s="56">
        <v>12</v>
      </c>
      <c r="M71" s="56">
        <v>1</v>
      </c>
      <c r="N71" s="61">
        <f t="shared" si="10"/>
        <v>12</v>
      </c>
      <c r="O71" s="62">
        <v>80</v>
      </c>
      <c r="P71" s="80">
        <f>N71*G71</f>
        <v>5.76</v>
      </c>
    </row>
    <row r="72" spans="1:16" x14ac:dyDescent="0.3">
      <c r="A72" s="22">
        <v>7</v>
      </c>
      <c r="B72" s="23" t="s">
        <v>72</v>
      </c>
      <c r="C72" s="56">
        <v>10</v>
      </c>
      <c r="D72" s="57"/>
      <c r="E72" s="58"/>
      <c r="F72" s="36">
        <v>0.40799999999999997</v>
      </c>
      <c r="G72" s="28">
        <f>F72*O72</f>
        <v>32.64</v>
      </c>
      <c r="H72" s="125"/>
      <c r="I72" s="60"/>
      <c r="J72" s="57" t="s">
        <v>25</v>
      </c>
      <c r="K72" s="56" t="s">
        <v>26</v>
      </c>
      <c r="L72" s="56">
        <v>3</v>
      </c>
      <c r="M72" s="56">
        <v>1</v>
      </c>
      <c r="N72" s="61">
        <f t="shared" si="10"/>
        <v>3</v>
      </c>
      <c r="O72" s="62">
        <v>80</v>
      </c>
      <c r="P72" s="80">
        <f>N72*G72</f>
        <v>97.92</v>
      </c>
    </row>
    <row r="73" spans="1:16" x14ac:dyDescent="0.3">
      <c r="A73" s="22">
        <v>8</v>
      </c>
      <c r="B73" s="23" t="s">
        <v>36</v>
      </c>
      <c r="C73" s="56">
        <v>45</v>
      </c>
      <c r="D73" s="57" t="s">
        <v>24</v>
      </c>
      <c r="E73" s="58" t="s">
        <v>24</v>
      </c>
      <c r="F73" s="58" t="s">
        <v>24</v>
      </c>
      <c r="G73" s="28" t="s">
        <v>24</v>
      </c>
      <c r="H73" s="125"/>
      <c r="I73" s="60" t="s">
        <v>37</v>
      </c>
      <c r="J73" s="57" t="s">
        <v>33</v>
      </c>
      <c r="K73" s="56" t="s">
        <v>26</v>
      </c>
      <c r="L73" s="56">
        <v>1</v>
      </c>
      <c r="M73" s="56">
        <v>32</v>
      </c>
      <c r="N73" s="61">
        <f t="shared" ref="N73:N75" si="11">L73*M73</f>
        <v>32</v>
      </c>
      <c r="O73" s="62" t="s">
        <v>24</v>
      </c>
      <c r="P73" s="80" t="s">
        <v>24</v>
      </c>
    </row>
    <row r="74" spans="1:16" x14ac:dyDescent="0.3">
      <c r="A74" s="35">
        <v>9</v>
      </c>
      <c r="B74" s="23" t="s">
        <v>38</v>
      </c>
      <c r="C74" s="56" t="s">
        <v>24</v>
      </c>
      <c r="D74" s="57" t="s">
        <v>24</v>
      </c>
      <c r="E74" s="58" t="s">
        <v>24</v>
      </c>
      <c r="F74" s="58" t="s">
        <v>24</v>
      </c>
      <c r="G74" s="28" t="s">
        <v>24</v>
      </c>
      <c r="H74" s="125"/>
      <c r="I74" s="60" t="s">
        <v>39</v>
      </c>
      <c r="J74" s="57" t="s">
        <v>33</v>
      </c>
      <c r="K74" s="56" t="s">
        <v>26</v>
      </c>
      <c r="L74" s="56">
        <v>1</v>
      </c>
      <c r="M74" s="56">
        <v>64</v>
      </c>
      <c r="N74" s="61">
        <f t="shared" si="11"/>
        <v>64</v>
      </c>
      <c r="O74" s="62" t="s">
        <v>24</v>
      </c>
      <c r="P74" s="80" t="s">
        <v>24</v>
      </c>
    </row>
    <row r="75" spans="1:16" ht="15" thickBot="1" x14ac:dyDescent="0.35">
      <c r="A75" s="22">
        <v>10</v>
      </c>
      <c r="B75" s="23" t="s">
        <v>55</v>
      </c>
      <c r="C75" s="24" t="s">
        <v>24</v>
      </c>
      <c r="D75" s="25"/>
      <c r="E75" s="26" t="s">
        <v>24</v>
      </c>
      <c r="F75" s="26"/>
      <c r="G75" s="64"/>
      <c r="H75" s="126"/>
      <c r="I75" s="37" t="s">
        <v>24</v>
      </c>
      <c r="J75" s="57" t="s">
        <v>24</v>
      </c>
      <c r="K75" s="24" t="s">
        <v>26</v>
      </c>
      <c r="L75" s="24">
        <v>1</v>
      </c>
      <c r="M75" s="24">
        <v>1</v>
      </c>
      <c r="N75" s="38">
        <f t="shared" si="11"/>
        <v>1</v>
      </c>
      <c r="O75" s="39"/>
      <c r="P75" s="40"/>
    </row>
    <row r="76" spans="1:16" ht="15.6" thickTop="1" thickBot="1" x14ac:dyDescent="0.35">
      <c r="A76" s="122" t="s">
        <v>27</v>
      </c>
      <c r="B76" s="123"/>
      <c r="C76" s="41"/>
      <c r="D76" s="42"/>
      <c r="E76" s="43"/>
      <c r="F76" s="43" t="s">
        <v>24</v>
      </c>
      <c r="G76" s="44"/>
      <c r="H76" s="45"/>
      <c r="I76" s="42"/>
      <c r="J76" s="41"/>
      <c r="K76" s="41"/>
      <c r="L76" s="41"/>
      <c r="M76" s="41"/>
      <c r="N76" s="41"/>
      <c r="O76" s="46"/>
      <c r="P76" s="47">
        <f>SUM(P66:P75)</f>
        <v>1522.0011800000002</v>
      </c>
    </row>
    <row r="77" spans="1:16" ht="15" thickBot="1" x14ac:dyDescent="0.35"/>
    <row r="78" spans="1:16" ht="15" thickBot="1" x14ac:dyDescent="0.35">
      <c r="A78" s="127" t="s">
        <v>28</v>
      </c>
      <c r="B78" s="128"/>
      <c r="C78" s="128"/>
      <c r="D78" s="128"/>
      <c r="E78" s="128"/>
      <c r="F78" s="129"/>
      <c r="G78" s="53"/>
      <c r="H78" s="48"/>
      <c r="I78" s="49"/>
      <c r="J78" s="50"/>
      <c r="K78" s="50"/>
      <c r="L78" s="50"/>
      <c r="M78" s="50"/>
      <c r="N78" s="50"/>
      <c r="O78" s="51"/>
      <c r="P78" s="52">
        <f>P76</f>
        <v>1522.0011800000002</v>
      </c>
    </row>
    <row r="80" spans="1:16" x14ac:dyDescent="0.3">
      <c r="A80" s="65"/>
      <c r="B80" s="65"/>
      <c r="C80" s="65"/>
      <c r="D80" s="65"/>
      <c r="E80" s="65"/>
      <c r="F80" s="65"/>
      <c r="G80" s="65"/>
      <c r="H80" s="66"/>
      <c r="I80" s="67"/>
      <c r="J80" s="68"/>
      <c r="K80" s="68"/>
      <c r="L80" s="68"/>
      <c r="M80" s="68"/>
      <c r="N80" s="68"/>
      <c r="O80" s="69"/>
      <c r="P80" s="70"/>
    </row>
    <row r="81" spans="1:16" x14ac:dyDescent="0.3">
      <c r="A81" s="9">
        <v>6</v>
      </c>
      <c r="B81" s="10" t="s">
        <v>69</v>
      </c>
      <c r="C81" s="9"/>
    </row>
    <row r="82" spans="1:16" ht="15" thickBot="1" x14ac:dyDescent="0.35"/>
    <row r="83" spans="1:16" x14ac:dyDescent="0.3">
      <c r="A83" s="130" t="s">
        <v>0</v>
      </c>
      <c r="B83" s="11" t="s">
        <v>1</v>
      </c>
      <c r="C83" s="11" t="s">
        <v>2</v>
      </c>
      <c r="D83" s="12" t="s">
        <v>3</v>
      </c>
      <c r="E83" s="12" t="s">
        <v>4</v>
      </c>
      <c r="F83" s="12" t="s">
        <v>5</v>
      </c>
      <c r="G83" s="12" t="s">
        <v>6</v>
      </c>
      <c r="H83" s="132" t="s">
        <v>7</v>
      </c>
      <c r="I83" s="134" t="s">
        <v>8</v>
      </c>
      <c r="J83" s="11" t="s">
        <v>9</v>
      </c>
      <c r="K83" s="13" t="s">
        <v>10</v>
      </c>
      <c r="L83" s="119" t="s">
        <v>11</v>
      </c>
      <c r="M83" s="120"/>
      <c r="N83" s="121"/>
      <c r="O83" s="14" t="s">
        <v>12</v>
      </c>
      <c r="P83" s="15" t="s">
        <v>12</v>
      </c>
    </row>
    <row r="84" spans="1:16" ht="16.8" thickBot="1" x14ac:dyDescent="0.35">
      <c r="A84" s="131"/>
      <c r="B84" s="16" t="s">
        <v>13</v>
      </c>
      <c r="C84" s="16" t="s">
        <v>14</v>
      </c>
      <c r="D84" s="17" t="s">
        <v>14</v>
      </c>
      <c r="E84" s="17" t="s">
        <v>14</v>
      </c>
      <c r="F84" s="17" t="s">
        <v>15</v>
      </c>
      <c r="G84" s="17" t="s">
        <v>16</v>
      </c>
      <c r="H84" s="133"/>
      <c r="I84" s="135"/>
      <c r="J84" s="16" t="s">
        <v>17</v>
      </c>
      <c r="K84" s="18" t="s">
        <v>18</v>
      </c>
      <c r="L84" s="19" t="s">
        <v>19</v>
      </c>
      <c r="M84" s="19" t="s">
        <v>20</v>
      </c>
      <c r="N84" s="19" t="s">
        <v>21</v>
      </c>
      <c r="O84" s="20" t="s">
        <v>22</v>
      </c>
      <c r="P84" s="21" t="s">
        <v>23</v>
      </c>
    </row>
    <row r="85" spans="1:16" ht="15" thickTop="1" x14ac:dyDescent="0.3">
      <c r="A85" s="22">
        <v>1</v>
      </c>
      <c r="B85" s="23" t="s">
        <v>52</v>
      </c>
      <c r="C85" s="24">
        <v>60</v>
      </c>
      <c r="D85" s="25" t="s">
        <v>24</v>
      </c>
      <c r="E85" s="26" t="s">
        <v>24</v>
      </c>
      <c r="F85" s="27">
        <v>0.41899999999999998</v>
      </c>
      <c r="G85" s="54">
        <f>F85*O85</f>
        <v>201.12</v>
      </c>
      <c r="H85" s="124" t="s">
        <v>118</v>
      </c>
      <c r="I85" s="29"/>
      <c r="J85" s="30" t="s">
        <v>25</v>
      </c>
      <c r="K85" s="31" t="s">
        <v>26</v>
      </c>
      <c r="L85" s="31">
        <v>1</v>
      </c>
      <c r="M85" s="31">
        <v>1</v>
      </c>
      <c r="N85" s="32">
        <f t="shared" ref="N85" si="12">L85*M85</f>
        <v>1</v>
      </c>
      <c r="O85" s="33">
        <v>480</v>
      </c>
      <c r="P85" s="34">
        <f>N85*G85</f>
        <v>201.12</v>
      </c>
    </row>
    <row r="86" spans="1:16" x14ac:dyDescent="0.3">
      <c r="A86" s="35">
        <v>2</v>
      </c>
      <c r="B86" s="23" t="s">
        <v>53</v>
      </c>
      <c r="C86" s="24">
        <v>10</v>
      </c>
      <c r="D86" s="25">
        <v>1200</v>
      </c>
      <c r="E86" s="26">
        <v>1600</v>
      </c>
      <c r="F86" s="36" t="s">
        <v>24</v>
      </c>
      <c r="G86" s="28">
        <f>O86*E86/1000</f>
        <v>486.32</v>
      </c>
      <c r="H86" s="125"/>
      <c r="I86" s="37" t="s">
        <v>24</v>
      </c>
      <c r="J86" s="25" t="s">
        <v>25</v>
      </c>
      <c r="K86" s="24" t="s">
        <v>26</v>
      </c>
      <c r="L86" s="24">
        <v>1</v>
      </c>
      <c r="M86" s="24">
        <v>1</v>
      </c>
      <c r="N86" s="38">
        <f t="shared" ref="N86:N102" si="13">L86*M86</f>
        <v>1</v>
      </c>
      <c r="O86" s="39">
        <v>303.95</v>
      </c>
      <c r="P86" s="40">
        <f>G86*N86</f>
        <v>486.32</v>
      </c>
    </row>
    <row r="87" spans="1:16" x14ac:dyDescent="0.3">
      <c r="A87" s="35">
        <v>3</v>
      </c>
      <c r="B87" s="23" t="s">
        <v>54</v>
      </c>
      <c r="C87" s="24">
        <v>30</v>
      </c>
      <c r="D87" s="25" t="s">
        <v>24</v>
      </c>
      <c r="E87" s="26">
        <v>160</v>
      </c>
      <c r="F87" s="26" t="s">
        <v>24</v>
      </c>
      <c r="G87" s="73" t="s">
        <v>24</v>
      </c>
      <c r="H87" s="125"/>
      <c r="I87" s="74" t="s">
        <v>35</v>
      </c>
      <c r="J87" s="75" t="s">
        <v>33</v>
      </c>
      <c r="K87" s="76" t="s">
        <v>26</v>
      </c>
      <c r="L87" s="76">
        <v>1</v>
      </c>
      <c r="M87" s="76">
        <v>32</v>
      </c>
      <c r="N87" s="77">
        <f t="shared" si="13"/>
        <v>32</v>
      </c>
      <c r="O87" s="78" t="s">
        <v>24</v>
      </c>
      <c r="P87" s="79" t="s">
        <v>24</v>
      </c>
    </row>
    <row r="88" spans="1:16" x14ac:dyDescent="0.3">
      <c r="A88" s="35">
        <v>4</v>
      </c>
      <c r="B88" s="23" t="s">
        <v>57</v>
      </c>
      <c r="C88" s="24"/>
      <c r="D88" s="25"/>
      <c r="E88" s="26"/>
      <c r="F88" s="36">
        <v>3.5999999999999997E-2</v>
      </c>
      <c r="G88" s="28">
        <f t="shared" ref="G88:G99" si="14">F88*O88</f>
        <v>2.88</v>
      </c>
      <c r="H88" s="125"/>
      <c r="I88" s="60"/>
      <c r="J88" s="57" t="s">
        <v>25</v>
      </c>
      <c r="K88" s="56" t="s">
        <v>26</v>
      </c>
      <c r="L88" s="56">
        <v>1</v>
      </c>
      <c r="M88" s="56">
        <v>1</v>
      </c>
      <c r="N88" s="61">
        <f t="shared" si="13"/>
        <v>1</v>
      </c>
      <c r="O88" s="62">
        <v>80</v>
      </c>
      <c r="P88" s="80">
        <f t="shared" ref="P88:P99" si="15">N88*G88</f>
        <v>2.88</v>
      </c>
    </row>
    <row r="89" spans="1:16" x14ac:dyDescent="0.3">
      <c r="A89" s="35">
        <v>5</v>
      </c>
      <c r="B89" s="23" t="s">
        <v>58</v>
      </c>
      <c r="C89" s="24"/>
      <c r="D89" s="25"/>
      <c r="E89" s="26"/>
      <c r="F89" s="36">
        <v>4.1000000000000002E-2</v>
      </c>
      <c r="G89" s="28">
        <f t="shared" si="14"/>
        <v>3.2800000000000002</v>
      </c>
      <c r="H89" s="125"/>
      <c r="I89" s="60"/>
      <c r="J89" s="57" t="s">
        <v>25</v>
      </c>
      <c r="K89" s="56" t="s">
        <v>26</v>
      </c>
      <c r="L89" s="56">
        <v>1</v>
      </c>
      <c r="M89" s="56">
        <v>1</v>
      </c>
      <c r="N89" s="61">
        <f t="shared" ref="N89:N99" si="16">L89*M89</f>
        <v>1</v>
      </c>
      <c r="O89" s="62">
        <v>80</v>
      </c>
      <c r="P89" s="80">
        <f t="shared" si="15"/>
        <v>3.2800000000000002</v>
      </c>
    </row>
    <row r="90" spans="1:16" x14ac:dyDescent="0.3">
      <c r="A90" s="35">
        <v>6</v>
      </c>
      <c r="B90" s="23" t="s">
        <v>59</v>
      </c>
      <c r="C90" s="24"/>
      <c r="D90" s="25"/>
      <c r="E90" s="26"/>
      <c r="F90" s="36">
        <v>4.2999999999999997E-2</v>
      </c>
      <c r="G90" s="28">
        <f t="shared" si="14"/>
        <v>3.4399999999999995</v>
      </c>
      <c r="H90" s="125"/>
      <c r="I90" s="60"/>
      <c r="J90" s="57" t="s">
        <v>25</v>
      </c>
      <c r="K90" s="56" t="s">
        <v>26</v>
      </c>
      <c r="L90" s="56">
        <v>1</v>
      </c>
      <c r="M90" s="56">
        <v>1</v>
      </c>
      <c r="N90" s="61">
        <f t="shared" si="16"/>
        <v>1</v>
      </c>
      <c r="O90" s="62">
        <v>80</v>
      </c>
      <c r="P90" s="80">
        <f t="shared" si="15"/>
        <v>3.4399999999999995</v>
      </c>
    </row>
    <row r="91" spans="1:16" x14ac:dyDescent="0.3">
      <c r="A91" s="35">
        <v>7</v>
      </c>
      <c r="B91" s="23" t="s">
        <v>62</v>
      </c>
      <c r="C91" s="24"/>
      <c r="D91" s="25"/>
      <c r="E91" s="26"/>
      <c r="F91" s="36">
        <v>2.5999999999999999E-2</v>
      </c>
      <c r="G91" s="28">
        <f t="shared" si="14"/>
        <v>2.08</v>
      </c>
      <c r="H91" s="125"/>
      <c r="I91" s="60"/>
      <c r="J91" s="57" t="s">
        <v>25</v>
      </c>
      <c r="K91" s="56" t="s">
        <v>26</v>
      </c>
      <c r="L91" s="56">
        <v>1</v>
      </c>
      <c r="M91" s="56">
        <v>1</v>
      </c>
      <c r="N91" s="61">
        <f t="shared" si="16"/>
        <v>1</v>
      </c>
      <c r="O91" s="62">
        <v>80</v>
      </c>
      <c r="P91" s="80">
        <f t="shared" si="15"/>
        <v>2.08</v>
      </c>
    </row>
    <row r="92" spans="1:16" x14ac:dyDescent="0.3">
      <c r="A92" s="35">
        <v>8</v>
      </c>
      <c r="B92" s="23" t="s">
        <v>60</v>
      </c>
      <c r="C92" s="24"/>
      <c r="D92" s="25"/>
      <c r="E92" s="26"/>
      <c r="F92" s="36">
        <v>4.1000000000000002E-2</v>
      </c>
      <c r="G92" s="28">
        <f t="shared" si="14"/>
        <v>3.2800000000000002</v>
      </c>
      <c r="H92" s="125"/>
      <c r="I92" s="60"/>
      <c r="J92" s="57" t="s">
        <v>25</v>
      </c>
      <c r="K92" s="56" t="s">
        <v>26</v>
      </c>
      <c r="L92" s="56">
        <v>1</v>
      </c>
      <c r="M92" s="56">
        <v>1</v>
      </c>
      <c r="N92" s="61">
        <f t="shared" si="16"/>
        <v>1</v>
      </c>
      <c r="O92" s="62">
        <v>80</v>
      </c>
      <c r="P92" s="80">
        <f t="shared" si="15"/>
        <v>3.2800000000000002</v>
      </c>
    </row>
    <row r="93" spans="1:16" x14ac:dyDescent="0.3">
      <c r="A93" s="35">
        <v>9</v>
      </c>
      <c r="B93" s="23" t="s">
        <v>61</v>
      </c>
      <c r="C93" s="24"/>
      <c r="D93" s="25"/>
      <c r="E93" s="26"/>
      <c r="F93" s="36">
        <v>4.2999999999999997E-2</v>
      </c>
      <c r="G93" s="28">
        <f t="shared" si="14"/>
        <v>3.4399999999999995</v>
      </c>
      <c r="H93" s="125"/>
      <c r="I93" s="60"/>
      <c r="J93" s="57" t="s">
        <v>25</v>
      </c>
      <c r="K93" s="56" t="s">
        <v>26</v>
      </c>
      <c r="L93" s="56">
        <v>1</v>
      </c>
      <c r="M93" s="56">
        <v>1</v>
      </c>
      <c r="N93" s="61">
        <f t="shared" si="16"/>
        <v>1</v>
      </c>
      <c r="O93" s="62">
        <v>80</v>
      </c>
      <c r="P93" s="80">
        <f t="shared" si="15"/>
        <v>3.4399999999999995</v>
      </c>
    </row>
    <row r="94" spans="1:16" x14ac:dyDescent="0.3">
      <c r="A94" s="35">
        <v>10</v>
      </c>
      <c r="B94" s="23" t="s">
        <v>63</v>
      </c>
      <c r="C94" s="24"/>
      <c r="D94" s="25"/>
      <c r="E94" s="26"/>
      <c r="F94" s="36">
        <v>3.3000000000000002E-2</v>
      </c>
      <c r="G94" s="28">
        <f t="shared" si="14"/>
        <v>2.64</v>
      </c>
      <c r="H94" s="125"/>
      <c r="I94" s="60"/>
      <c r="J94" s="57" t="s">
        <v>25</v>
      </c>
      <c r="K94" s="56" t="s">
        <v>26</v>
      </c>
      <c r="L94" s="56">
        <v>2</v>
      </c>
      <c r="M94" s="56">
        <v>1</v>
      </c>
      <c r="N94" s="61">
        <f t="shared" si="16"/>
        <v>2</v>
      </c>
      <c r="O94" s="62">
        <v>80</v>
      </c>
      <c r="P94" s="80">
        <f t="shared" si="15"/>
        <v>5.28</v>
      </c>
    </row>
    <row r="95" spans="1:16" x14ac:dyDescent="0.3">
      <c r="A95" s="35">
        <v>11</v>
      </c>
      <c r="B95" s="23" t="s">
        <v>64</v>
      </c>
      <c r="C95" s="24"/>
      <c r="D95" s="25"/>
      <c r="E95" s="26"/>
      <c r="F95" s="36">
        <v>4.4999999999999998E-2</v>
      </c>
      <c r="G95" s="28">
        <f t="shared" si="14"/>
        <v>3.5999999999999996</v>
      </c>
      <c r="H95" s="125"/>
      <c r="I95" s="60"/>
      <c r="J95" s="57" t="s">
        <v>25</v>
      </c>
      <c r="K95" s="56" t="s">
        <v>26</v>
      </c>
      <c r="L95" s="56">
        <v>2</v>
      </c>
      <c r="M95" s="56">
        <v>1</v>
      </c>
      <c r="N95" s="61">
        <f t="shared" si="16"/>
        <v>2</v>
      </c>
      <c r="O95" s="62">
        <v>80</v>
      </c>
      <c r="P95" s="80">
        <f t="shared" si="15"/>
        <v>7.1999999999999993</v>
      </c>
    </row>
    <row r="96" spans="1:16" x14ac:dyDescent="0.3">
      <c r="A96" s="35">
        <v>12</v>
      </c>
      <c r="B96" s="23" t="s">
        <v>65</v>
      </c>
      <c r="C96" s="24"/>
      <c r="D96" s="25"/>
      <c r="E96" s="26"/>
      <c r="F96" s="36">
        <v>4.2999999999999997E-2</v>
      </c>
      <c r="G96" s="28">
        <f t="shared" si="14"/>
        <v>3.4399999999999995</v>
      </c>
      <c r="H96" s="125"/>
      <c r="I96" s="60"/>
      <c r="J96" s="57" t="s">
        <v>25</v>
      </c>
      <c r="K96" s="56" t="s">
        <v>26</v>
      </c>
      <c r="L96" s="56">
        <v>2</v>
      </c>
      <c r="M96" s="56">
        <v>1</v>
      </c>
      <c r="N96" s="61">
        <f t="shared" si="16"/>
        <v>2</v>
      </c>
      <c r="O96" s="62">
        <v>80</v>
      </c>
      <c r="P96" s="80">
        <f t="shared" si="15"/>
        <v>6.879999999999999</v>
      </c>
    </row>
    <row r="97" spans="1:16" x14ac:dyDescent="0.3">
      <c r="A97" s="35">
        <v>13</v>
      </c>
      <c r="B97" s="23" t="s">
        <v>66</v>
      </c>
      <c r="C97" s="24"/>
      <c r="D97" s="25"/>
      <c r="E97" s="26"/>
      <c r="F97" s="36">
        <v>0.40799999999999997</v>
      </c>
      <c r="G97" s="28">
        <f t="shared" si="14"/>
        <v>32.64</v>
      </c>
      <c r="H97" s="125"/>
      <c r="I97" s="60"/>
      <c r="J97" s="57" t="s">
        <v>25</v>
      </c>
      <c r="K97" s="56" t="s">
        <v>26</v>
      </c>
      <c r="L97" s="56">
        <v>1</v>
      </c>
      <c r="M97" s="56">
        <v>1</v>
      </c>
      <c r="N97" s="61">
        <f t="shared" si="16"/>
        <v>1</v>
      </c>
      <c r="O97" s="62">
        <v>80</v>
      </c>
      <c r="P97" s="80">
        <f t="shared" si="15"/>
        <v>32.64</v>
      </c>
    </row>
    <row r="98" spans="1:16" x14ac:dyDescent="0.3">
      <c r="A98" s="35">
        <v>14</v>
      </c>
      <c r="B98" s="23" t="s">
        <v>67</v>
      </c>
      <c r="C98" s="24"/>
      <c r="D98" s="25"/>
      <c r="E98" s="26"/>
      <c r="F98" s="36">
        <v>0.40799999999999997</v>
      </c>
      <c r="G98" s="28">
        <f t="shared" si="14"/>
        <v>32.64</v>
      </c>
      <c r="H98" s="125"/>
      <c r="I98" s="60"/>
      <c r="J98" s="57" t="s">
        <v>25</v>
      </c>
      <c r="K98" s="56" t="s">
        <v>26</v>
      </c>
      <c r="L98" s="56">
        <v>1</v>
      </c>
      <c r="M98" s="56">
        <v>1</v>
      </c>
      <c r="N98" s="61">
        <f t="shared" si="16"/>
        <v>1</v>
      </c>
      <c r="O98" s="62">
        <v>80</v>
      </c>
      <c r="P98" s="80">
        <f t="shared" si="15"/>
        <v>32.64</v>
      </c>
    </row>
    <row r="99" spans="1:16" x14ac:dyDescent="0.3">
      <c r="A99" s="35">
        <v>15</v>
      </c>
      <c r="B99" s="23" t="s">
        <v>68</v>
      </c>
      <c r="C99" s="24"/>
      <c r="D99" s="25"/>
      <c r="E99" s="26"/>
      <c r="F99" s="36">
        <v>0.40799999999999997</v>
      </c>
      <c r="G99" s="28">
        <f t="shared" si="14"/>
        <v>32.64</v>
      </c>
      <c r="H99" s="125"/>
      <c r="I99" s="60"/>
      <c r="J99" s="57" t="s">
        <v>25</v>
      </c>
      <c r="K99" s="56" t="s">
        <v>26</v>
      </c>
      <c r="L99" s="56">
        <v>1</v>
      </c>
      <c r="M99" s="56">
        <v>1</v>
      </c>
      <c r="N99" s="61">
        <f t="shared" si="16"/>
        <v>1</v>
      </c>
      <c r="O99" s="62">
        <v>80</v>
      </c>
      <c r="P99" s="80">
        <f t="shared" si="15"/>
        <v>32.64</v>
      </c>
    </row>
    <row r="100" spans="1:16" x14ac:dyDescent="0.3">
      <c r="A100" s="35">
        <v>16</v>
      </c>
      <c r="B100" s="23" t="s">
        <v>36</v>
      </c>
      <c r="C100" s="24">
        <v>45</v>
      </c>
      <c r="D100" s="25" t="s">
        <v>24</v>
      </c>
      <c r="E100" s="26" t="s">
        <v>24</v>
      </c>
      <c r="F100" s="26" t="s">
        <v>24</v>
      </c>
      <c r="G100" s="28" t="s">
        <v>24</v>
      </c>
      <c r="H100" s="125"/>
      <c r="I100" s="37" t="s">
        <v>37</v>
      </c>
      <c r="J100" s="25" t="s">
        <v>33</v>
      </c>
      <c r="K100" s="24" t="s">
        <v>26</v>
      </c>
      <c r="L100" s="24">
        <v>1</v>
      </c>
      <c r="M100" s="24">
        <v>32</v>
      </c>
      <c r="N100" s="38">
        <f t="shared" si="13"/>
        <v>32</v>
      </c>
      <c r="O100" s="39" t="s">
        <v>24</v>
      </c>
      <c r="P100" s="40" t="s">
        <v>24</v>
      </c>
    </row>
    <row r="101" spans="1:16" x14ac:dyDescent="0.3">
      <c r="A101" s="35">
        <v>17</v>
      </c>
      <c r="B101" s="23" t="s">
        <v>38</v>
      </c>
      <c r="C101" s="24" t="s">
        <v>24</v>
      </c>
      <c r="D101" s="25" t="s">
        <v>24</v>
      </c>
      <c r="E101" s="26" t="s">
        <v>24</v>
      </c>
      <c r="F101" s="26" t="s">
        <v>24</v>
      </c>
      <c r="G101" s="28" t="s">
        <v>24</v>
      </c>
      <c r="H101" s="125"/>
      <c r="I101" s="37" t="s">
        <v>39</v>
      </c>
      <c r="J101" s="25" t="s">
        <v>33</v>
      </c>
      <c r="K101" s="24" t="s">
        <v>26</v>
      </c>
      <c r="L101" s="24">
        <v>1</v>
      </c>
      <c r="M101" s="24">
        <v>64</v>
      </c>
      <c r="N101" s="38">
        <f t="shared" si="13"/>
        <v>64</v>
      </c>
      <c r="O101" s="39" t="s">
        <v>24</v>
      </c>
      <c r="P101" s="40" t="s">
        <v>24</v>
      </c>
    </row>
    <row r="102" spans="1:16" ht="15" thickBot="1" x14ac:dyDescent="0.35">
      <c r="A102" s="35">
        <v>18</v>
      </c>
      <c r="B102" s="23" t="s">
        <v>55</v>
      </c>
      <c r="C102" s="24" t="s">
        <v>24</v>
      </c>
      <c r="D102" s="25"/>
      <c r="E102" s="26" t="s">
        <v>24</v>
      </c>
      <c r="F102" s="26"/>
      <c r="G102" s="64"/>
      <c r="H102" s="126"/>
      <c r="I102" s="37" t="s">
        <v>24</v>
      </c>
      <c r="J102" s="57" t="s">
        <v>24</v>
      </c>
      <c r="K102" s="24" t="s">
        <v>26</v>
      </c>
      <c r="L102" s="24">
        <v>1</v>
      </c>
      <c r="M102" s="24">
        <v>1</v>
      </c>
      <c r="N102" s="38">
        <f t="shared" si="13"/>
        <v>1</v>
      </c>
      <c r="O102" s="39"/>
      <c r="P102" s="40"/>
    </row>
    <row r="103" spans="1:16" ht="15.6" thickTop="1" thickBot="1" x14ac:dyDescent="0.35">
      <c r="A103" s="122" t="s">
        <v>27</v>
      </c>
      <c r="B103" s="123"/>
      <c r="C103" s="41"/>
      <c r="D103" s="42"/>
      <c r="E103" s="43"/>
      <c r="F103" s="43" t="s">
        <v>24</v>
      </c>
      <c r="G103" s="44"/>
      <c r="H103" s="45"/>
      <c r="I103" s="42"/>
      <c r="J103" s="41"/>
      <c r="K103" s="41"/>
      <c r="L103" s="41"/>
      <c r="M103" s="41"/>
      <c r="N103" s="41"/>
      <c r="O103" s="46"/>
      <c r="P103" s="47">
        <f>SUM(P85:P102)</f>
        <v>823.12000000000012</v>
      </c>
    </row>
    <row r="104" spans="1:16" ht="15" thickBot="1" x14ac:dyDescent="0.35"/>
    <row r="105" spans="1:16" ht="15" thickBot="1" x14ac:dyDescent="0.35">
      <c r="A105" s="127" t="s">
        <v>28</v>
      </c>
      <c r="B105" s="128"/>
      <c r="C105" s="128"/>
      <c r="D105" s="128"/>
      <c r="E105" s="128"/>
      <c r="F105" s="129"/>
      <c r="G105" s="53"/>
      <c r="H105" s="48"/>
      <c r="I105" s="49"/>
      <c r="J105" s="50"/>
      <c r="K105" s="50"/>
      <c r="L105" s="50"/>
      <c r="M105" s="50"/>
      <c r="N105" s="50"/>
      <c r="O105" s="51"/>
      <c r="P105" s="52">
        <f>P103</f>
        <v>823.12000000000012</v>
      </c>
    </row>
    <row r="106" spans="1:16" x14ac:dyDescent="0.3">
      <c r="A106" s="65"/>
      <c r="B106" s="65"/>
      <c r="C106" s="65"/>
      <c r="D106" s="65"/>
      <c r="E106" s="65"/>
      <c r="F106" s="65"/>
      <c r="G106" s="65"/>
      <c r="H106" s="66"/>
      <c r="I106" s="67"/>
      <c r="J106" s="68"/>
      <c r="K106" s="68"/>
      <c r="L106" s="68"/>
      <c r="M106" s="68"/>
      <c r="N106" s="68"/>
      <c r="O106" s="69"/>
      <c r="P106" s="70"/>
    </row>
    <row r="107" spans="1:16" x14ac:dyDescent="0.3">
      <c r="A107" s="65"/>
      <c r="B107" s="65"/>
      <c r="C107" s="65"/>
      <c r="D107" s="65"/>
      <c r="E107" s="65"/>
      <c r="F107" s="65"/>
      <c r="G107" s="65"/>
      <c r="H107" s="66"/>
      <c r="I107" s="67"/>
      <c r="J107" s="68"/>
      <c r="K107" s="68"/>
      <c r="L107" s="68"/>
      <c r="M107" s="68"/>
      <c r="N107" s="68"/>
      <c r="O107" s="69"/>
      <c r="P107" s="70"/>
    </row>
    <row r="108" spans="1:16" x14ac:dyDescent="0.3">
      <c r="A108" s="9">
        <v>7</v>
      </c>
      <c r="B108" s="10" t="s">
        <v>48</v>
      </c>
      <c r="C108" s="9"/>
    </row>
    <row r="109" spans="1:16" ht="15" thickBot="1" x14ac:dyDescent="0.35"/>
    <row r="110" spans="1:16" x14ac:dyDescent="0.3">
      <c r="A110" s="130" t="s">
        <v>0</v>
      </c>
      <c r="B110" s="11" t="s">
        <v>1</v>
      </c>
      <c r="C110" s="11" t="s">
        <v>2</v>
      </c>
      <c r="D110" s="12" t="s">
        <v>3</v>
      </c>
      <c r="E110" s="12" t="s">
        <v>4</v>
      </c>
      <c r="F110" s="12" t="s">
        <v>5</v>
      </c>
      <c r="G110" s="12" t="s">
        <v>6</v>
      </c>
      <c r="H110" s="132" t="s">
        <v>7</v>
      </c>
      <c r="I110" s="134" t="s">
        <v>8</v>
      </c>
      <c r="J110" s="11" t="s">
        <v>9</v>
      </c>
      <c r="K110" s="13" t="s">
        <v>10</v>
      </c>
      <c r="L110" s="119" t="s">
        <v>11</v>
      </c>
      <c r="M110" s="120"/>
      <c r="N110" s="121"/>
      <c r="O110" s="14" t="s">
        <v>12</v>
      </c>
      <c r="P110" s="15" t="s">
        <v>12</v>
      </c>
    </row>
    <row r="111" spans="1:16" ht="16.8" thickBot="1" x14ac:dyDescent="0.35">
      <c r="A111" s="131"/>
      <c r="B111" s="16" t="s">
        <v>13</v>
      </c>
      <c r="C111" s="16" t="s">
        <v>14</v>
      </c>
      <c r="D111" s="17" t="s">
        <v>14</v>
      </c>
      <c r="E111" s="17" t="s">
        <v>14</v>
      </c>
      <c r="F111" s="17" t="s">
        <v>15</v>
      </c>
      <c r="G111" s="17" t="s">
        <v>16</v>
      </c>
      <c r="H111" s="133"/>
      <c r="I111" s="135"/>
      <c r="J111" s="16" t="s">
        <v>17</v>
      </c>
      <c r="K111" s="18" t="s">
        <v>18</v>
      </c>
      <c r="L111" s="19" t="s">
        <v>19</v>
      </c>
      <c r="M111" s="19" t="s">
        <v>20</v>
      </c>
      <c r="N111" s="19" t="s">
        <v>21</v>
      </c>
      <c r="O111" s="20" t="s">
        <v>22</v>
      </c>
      <c r="P111" s="21" t="s">
        <v>23</v>
      </c>
    </row>
    <row r="112" spans="1:16" ht="15" thickTop="1" x14ac:dyDescent="0.3">
      <c r="A112" s="22">
        <v>1</v>
      </c>
      <c r="B112" s="23" t="s">
        <v>49</v>
      </c>
      <c r="C112" s="24">
        <v>22</v>
      </c>
      <c r="D112" s="25" t="s">
        <v>24</v>
      </c>
      <c r="E112" s="26" t="s">
        <v>24</v>
      </c>
      <c r="F112" s="27">
        <v>4.9000000000000002E-2</v>
      </c>
      <c r="G112" s="54">
        <f>F112*O112</f>
        <v>8.6240000000000006</v>
      </c>
      <c r="H112" s="124" t="s">
        <v>118</v>
      </c>
      <c r="I112" s="29"/>
      <c r="J112" s="30" t="s">
        <v>25</v>
      </c>
      <c r="K112" s="31" t="s">
        <v>26</v>
      </c>
      <c r="L112" s="31">
        <v>4</v>
      </c>
      <c r="M112" s="31">
        <v>1</v>
      </c>
      <c r="N112" s="32">
        <f t="shared" ref="N112:N118" si="17">L112*M112</f>
        <v>4</v>
      </c>
      <c r="O112" s="33">
        <v>176</v>
      </c>
      <c r="P112" s="34">
        <f>N112*G112</f>
        <v>34.496000000000002</v>
      </c>
    </row>
    <row r="113" spans="1:16" x14ac:dyDescent="0.3">
      <c r="A113" s="35">
        <v>2</v>
      </c>
      <c r="B113" s="23" t="s">
        <v>50</v>
      </c>
      <c r="C113" s="24">
        <v>10</v>
      </c>
      <c r="D113" s="25">
        <v>200</v>
      </c>
      <c r="E113" s="26">
        <v>2500</v>
      </c>
      <c r="F113" s="72" t="s">
        <v>24</v>
      </c>
      <c r="G113" s="73">
        <f>O113*E113/1000</f>
        <v>128.75</v>
      </c>
      <c r="H113" s="125"/>
      <c r="I113" s="74" t="s">
        <v>24</v>
      </c>
      <c r="J113" s="75" t="s">
        <v>25</v>
      </c>
      <c r="K113" s="76" t="s">
        <v>26</v>
      </c>
      <c r="L113" s="76">
        <v>1</v>
      </c>
      <c r="M113" s="76">
        <v>1</v>
      </c>
      <c r="N113" s="77">
        <f t="shared" si="17"/>
        <v>1</v>
      </c>
      <c r="O113" s="78">
        <v>51.5</v>
      </c>
      <c r="P113" s="79">
        <f>G113*N113</f>
        <v>128.75</v>
      </c>
    </row>
    <row r="114" spans="1:16" x14ac:dyDescent="0.3">
      <c r="A114" s="35">
        <v>3</v>
      </c>
      <c r="B114" s="23" t="s">
        <v>56</v>
      </c>
      <c r="C114" s="24">
        <v>10</v>
      </c>
      <c r="D114" s="25"/>
      <c r="E114" s="26"/>
      <c r="F114" s="59">
        <v>7.0000000000000007E-2</v>
      </c>
      <c r="G114" s="28">
        <f>F114*O114</f>
        <v>5.6000000000000005</v>
      </c>
      <c r="H114" s="125"/>
      <c r="I114" s="60"/>
      <c r="J114" s="57" t="s">
        <v>25</v>
      </c>
      <c r="K114" s="56" t="s">
        <v>26</v>
      </c>
      <c r="L114" s="56">
        <v>2</v>
      </c>
      <c r="M114" s="56">
        <v>1</v>
      </c>
      <c r="N114" s="61">
        <f t="shared" ref="N114" si="18">L114*M114</f>
        <v>2</v>
      </c>
      <c r="O114" s="62">
        <v>80</v>
      </c>
      <c r="P114" s="80">
        <f>N114*G114</f>
        <v>11.200000000000001</v>
      </c>
    </row>
    <row r="115" spans="1:16" x14ac:dyDescent="0.3">
      <c r="A115" s="35">
        <v>4</v>
      </c>
      <c r="B115" s="23" t="s">
        <v>40</v>
      </c>
      <c r="C115" s="24">
        <v>45</v>
      </c>
      <c r="D115" s="25" t="s">
        <v>24</v>
      </c>
      <c r="E115" s="26">
        <v>160</v>
      </c>
      <c r="F115" s="26" t="s">
        <v>24</v>
      </c>
      <c r="G115" s="28" t="s">
        <v>24</v>
      </c>
      <c r="H115" s="125"/>
      <c r="I115" s="37" t="s">
        <v>35</v>
      </c>
      <c r="J115" s="25" t="s">
        <v>33</v>
      </c>
      <c r="K115" s="24" t="s">
        <v>26</v>
      </c>
      <c r="L115" s="24">
        <v>2</v>
      </c>
      <c r="M115" s="24">
        <v>8</v>
      </c>
      <c r="N115" s="38">
        <f t="shared" si="17"/>
        <v>16</v>
      </c>
      <c r="O115" s="39" t="s">
        <v>24</v>
      </c>
      <c r="P115" s="40" t="s">
        <v>24</v>
      </c>
    </row>
    <row r="116" spans="1:16" x14ac:dyDescent="0.3">
      <c r="A116" s="35">
        <v>5</v>
      </c>
      <c r="B116" s="23" t="s">
        <v>41</v>
      </c>
      <c r="C116" s="24">
        <v>45</v>
      </c>
      <c r="D116" s="25" t="s">
        <v>24</v>
      </c>
      <c r="E116" s="26" t="s">
        <v>24</v>
      </c>
      <c r="F116" s="26" t="s">
        <v>24</v>
      </c>
      <c r="G116" s="28" t="s">
        <v>24</v>
      </c>
      <c r="H116" s="125"/>
      <c r="I116" s="37" t="s">
        <v>37</v>
      </c>
      <c r="J116" s="25" t="s">
        <v>33</v>
      </c>
      <c r="K116" s="24" t="s">
        <v>26</v>
      </c>
      <c r="L116" s="24">
        <v>2</v>
      </c>
      <c r="M116" s="24">
        <v>8</v>
      </c>
      <c r="N116" s="38">
        <f t="shared" si="17"/>
        <v>16</v>
      </c>
      <c r="O116" s="39" t="s">
        <v>24</v>
      </c>
      <c r="P116" s="40" t="s">
        <v>24</v>
      </c>
    </row>
    <row r="117" spans="1:16" x14ac:dyDescent="0.3">
      <c r="A117" s="35">
        <v>6</v>
      </c>
      <c r="B117" s="23" t="s">
        <v>42</v>
      </c>
      <c r="C117" s="24" t="s">
        <v>24</v>
      </c>
      <c r="D117" s="25" t="s">
        <v>24</v>
      </c>
      <c r="E117" s="26" t="s">
        <v>24</v>
      </c>
      <c r="F117" s="26" t="s">
        <v>24</v>
      </c>
      <c r="G117" s="28" t="s">
        <v>24</v>
      </c>
      <c r="H117" s="125"/>
      <c r="I117" s="37" t="s">
        <v>39</v>
      </c>
      <c r="J117" s="25" t="s">
        <v>33</v>
      </c>
      <c r="K117" s="24" t="s">
        <v>26</v>
      </c>
      <c r="L117" s="24">
        <v>2</v>
      </c>
      <c r="M117" s="24">
        <v>16</v>
      </c>
      <c r="N117" s="38">
        <f t="shared" si="17"/>
        <v>32</v>
      </c>
      <c r="O117" s="39" t="s">
        <v>24</v>
      </c>
      <c r="P117" s="40" t="s">
        <v>24</v>
      </c>
    </row>
    <row r="118" spans="1:16" ht="15" thickBot="1" x14ac:dyDescent="0.35">
      <c r="A118" s="35">
        <v>7</v>
      </c>
      <c r="B118" s="23" t="s">
        <v>51</v>
      </c>
      <c r="C118" s="24" t="s">
        <v>24</v>
      </c>
      <c r="D118" s="25"/>
      <c r="E118" s="26" t="s">
        <v>24</v>
      </c>
      <c r="F118" s="26"/>
      <c r="G118" s="64"/>
      <c r="H118" s="126"/>
      <c r="I118" s="37" t="s">
        <v>24</v>
      </c>
      <c r="J118" s="57" t="s">
        <v>24</v>
      </c>
      <c r="K118" s="24" t="s">
        <v>26</v>
      </c>
      <c r="L118" s="24">
        <v>2</v>
      </c>
      <c r="M118" s="24">
        <v>1</v>
      </c>
      <c r="N118" s="38">
        <f t="shared" si="17"/>
        <v>2</v>
      </c>
      <c r="O118" s="39"/>
      <c r="P118" s="40"/>
    </row>
    <row r="119" spans="1:16" ht="15.6" thickTop="1" thickBot="1" x14ac:dyDescent="0.35">
      <c r="A119" s="122" t="s">
        <v>27</v>
      </c>
      <c r="B119" s="123"/>
      <c r="C119" s="41"/>
      <c r="D119" s="42"/>
      <c r="E119" s="43"/>
      <c r="F119" s="43" t="s">
        <v>24</v>
      </c>
      <c r="G119" s="44"/>
      <c r="H119" s="45"/>
      <c r="I119" s="42"/>
      <c r="J119" s="41"/>
      <c r="K119" s="41"/>
      <c r="L119" s="41"/>
      <c r="M119" s="41"/>
      <c r="N119" s="41"/>
      <c r="O119" s="46"/>
      <c r="P119" s="47">
        <f>SUM(P112:P118)</f>
        <v>174.446</v>
      </c>
    </row>
    <row r="120" spans="1:16" ht="15" thickBot="1" x14ac:dyDescent="0.35"/>
    <row r="121" spans="1:16" ht="15" thickBot="1" x14ac:dyDescent="0.35">
      <c r="A121" s="127" t="s">
        <v>28</v>
      </c>
      <c r="B121" s="128"/>
      <c r="C121" s="128"/>
      <c r="D121" s="128"/>
      <c r="E121" s="128"/>
      <c r="F121" s="129"/>
      <c r="G121" s="53"/>
      <c r="H121" s="48"/>
      <c r="I121" s="49"/>
      <c r="J121" s="50"/>
      <c r="K121" s="50"/>
      <c r="L121" s="50"/>
      <c r="M121" s="50"/>
      <c r="N121" s="50"/>
      <c r="O121" s="51"/>
      <c r="P121" s="52">
        <f>P119</f>
        <v>174.446</v>
      </c>
    </row>
    <row r="122" spans="1:16" x14ac:dyDescent="0.3">
      <c r="A122" s="65"/>
      <c r="B122" s="65"/>
      <c r="C122" s="65"/>
      <c r="D122" s="65"/>
      <c r="E122" s="65"/>
      <c r="F122" s="65"/>
      <c r="G122" s="65"/>
      <c r="H122" s="66"/>
      <c r="I122" s="67"/>
      <c r="J122" s="68"/>
      <c r="K122" s="68"/>
      <c r="L122" s="68"/>
      <c r="M122" s="68"/>
      <c r="N122" s="68"/>
      <c r="O122" s="69"/>
      <c r="P122" s="70"/>
    </row>
    <row r="124" spans="1:16" x14ac:dyDescent="0.3">
      <c r="A124" s="9">
        <v>9</v>
      </c>
      <c r="B124" s="10" t="s">
        <v>29</v>
      </c>
      <c r="C124" s="9"/>
    </row>
    <row r="125" spans="1:16" ht="15" thickBot="1" x14ac:dyDescent="0.35"/>
    <row r="126" spans="1:16" x14ac:dyDescent="0.3">
      <c r="A126" s="130" t="s">
        <v>0</v>
      </c>
      <c r="B126" s="11" t="s">
        <v>1</v>
      </c>
      <c r="C126" s="11" t="s">
        <v>2</v>
      </c>
      <c r="D126" s="12" t="s">
        <v>3</v>
      </c>
      <c r="E126" s="12" t="s">
        <v>4</v>
      </c>
      <c r="F126" s="12" t="s">
        <v>43</v>
      </c>
      <c r="G126" s="12" t="s">
        <v>6</v>
      </c>
      <c r="H126" s="132" t="s">
        <v>7</v>
      </c>
      <c r="I126" s="134" t="s">
        <v>8</v>
      </c>
      <c r="J126" s="11" t="s">
        <v>9</v>
      </c>
      <c r="K126" s="13" t="s">
        <v>10</v>
      </c>
      <c r="L126" s="119" t="s">
        <v>11</v>
      </c>
      <c r="M126" s="120"/>
      <c r="N126" s="121"/>
      <c r="O126" s="14" t="s">
        <v>12</v>
      </c>
      <c r="P126" s="15" t="s">
        <v>12</v>
      </c>
    </row>
    <row r="127" spans="1:16" ht="15" thickBot="1" x14ac:dyDescent="0.35">
      <c r="A127" s="131"/>
      <c r="B127" s="16" t="s">
        <v>13</v>
      </c>
      <c r="C127" s="16" t="s">
        <v>14</v>
      </c>
      <c r="D127" s="17" t="s">
        <v>14</v>
      </c>
      <c r="E127" s="17" t="s">
        <v>14</v>
      </c>
      <c r="F127" s="17" t="s">
        <v>14</v>
      </c>
      <c r="G127" s="17" t="s">
        <v>16</v>
      </c>
      <c r="H127" s="133"/>
      <c r="I127" s="135"/>
      <c r="J127" s="16" t="s">
        <v>17</v>
      </c>
      <c r="K127" s="18" t="s">
        <v>18</v>
      </c>
      <c r="L127" s="19" t="s">
        <v>19</v>
      </c>
      <c r="M127" s="19" t="s">
        <v>20</v>
      </c>
      <c r="N127" s="19" t="s">
        <v>21</v>
      </c>
      <c r="O127" s="20" t="s">
        <v>22</v>
      </c>
      <c r="P127" s="21" t="s">
        <v>23</v>
      </c>
    </row>
    <row r="128" spans="1:16" ht="15" thickTop="1" x14ac:dyDescent="0.3">
      <c r="A128" s="22">
        <v>1</v>
      </c>
      <c r="B128" s="23" t="s">
        <v>122</v>
      </c>
      <c r="C128" s="24" t="s">
        <v>24</v>
      </c>
      <c r="D128" s="25" t="s">
        <v>24</v>
      </c>
      <c r="E128" s="26" t="s">
        <v>24</v>
      </c>
      <c r="F128" s="71" t="s">
        <v>24</v>
      </c>
      <c r="G128" s="54">
        <v>3030</v>
      </c>
      <c r="H128" s="124" t="s">
        <v>118</v>
      </c>
      <c r="I128" s="29"/>
      <c r="J128" s="30" t="s">
        <v>24</v>
      </c>
      <c r="K128" s="31" t="s">
        <v>26</v>
      </c>
      <c r="L128" s="31">
        <v>2</v>
      </c>
      <c r="M128" s="31">
        <v>2</v>
      </c>
      <c r="N128" s="32">
        <f>L128*M128</f>
        <v>4</v>
      </c>
      <c r="O128" s="33" t="s">
        <v>24</v>
      </c>
      <c r="P128" s="34">
        <f>N128*G128</f>
        <v>12120</v>
      </c>
    </row>
    <row r="129" spans="1:16" ht="15" thickBot="1" x14ac:dyDescent="0.35">
      <c r="A129" s="35">
        <v>2</v>
      </c>
      <c r="B129" s="23" t="s">
        <v>30</v>
      </c>
      <c r="C129" s="24" t="s">
        <v>24</v>
      </c>
      <c r="D129" s="25" t="s">
        <v>24</v>
      </c>
      <c r="E129" s="26" t="s">
        <v>24</v>
      </c>
      <c r="F129" s="26" t="s">
        <v>24</v>
      </c>
      <c r="G129" s="28">
        <v>800</v>
      </c>
      <c r="H129" s="126"/>
      <c r="I129" s="37"/>
      <c r="J129" s="25" t="s">
        <v>24</v>
      </c>
      <c r="K129" s="24" t="s">
        <v>26</v>
      </c>
      <c r="L129" s="24">
        <v>2</v>
      </c>
      <c r="M129" s="24">
        <v>1</v>
      </c>
      <c r="N129" s="38">
        <f>L129*M129</f>
        <v>2</v>
      </c>
      <c r="O129" s="39" t="s">
        <v>24</v>
      </c>
      <c r="P129" s="40">
        <f>N129*G129</f>
        <v>1600</v>
      </c>
    </row>
    <row r="130" spans="1:16" ht="15.6" thickTop="1" thickBot="1" x14ac:dyDescent="0.35">
      <c r="A130" s="122" t="s">
        <v>27</v>
      </c>
      <c r="B130" s="123"/>
      <c r="C130" s="41"/>
      <c r="D130" s="42"/>
      <c r="E130" s="43"/>
      <c r="F130" s="43" t="s">
        <v>24</v>
      </c>
      <c r="G130" s="44"/>
      <c r="H130" s="45"/>
      <c r="I130" s="42"/>
      <c r="J130" s="41"/>
      <c r="K130" s="41"/>
      <c r="L130" s="41"/>
      <c r="M130" s="41"/>
      <c r="N130" s="41"/>
      <c r="O130" s="46"/>
      <c r="P130" s="47">
        <f>SUM(P128:P129)</f>
        <v>13720</v>
      </c>
    </row>
    <row r="131" spans="1:16" ht="15" thickBot="1" x14ac:dyDescent="0.35"/>
    <row r="132" spans="1:16" ht="15" thickBot="1" x14ac:dyDescent="0.35">
      <c r="A132" s="127" t="s">
        <v>44</v>
      </c>
      <c r="B132" s="128"/>
      <c r="C132" s="128"/>
      <c r="D132" s="128"/>
      <c r="E132" s="128"/>
      <c r="F132" s="129"/>
      <c r="G132" s="53"/>
      <c r="H132" s="48"/>
      <c r="I132" s="49"/>
      <c r="J132" s="50"/>
      <c r="K132" s="50"/>
      <c r="L132" s="50"/>
      <c r="M132" s="50"/>
      <c r="N132" s="50"/>
      <c r="O132" s="51"/>
      <c r="P132" s="52">
        <f>P130</f>
        <v>13720</v>
      </c>
    </row>
  </sheetData>
  <mergeCells count="49">
    <mergeCell ref="L64:N64"/>
    <mergeCell ref="A34:A35"/>
    <mergeCell ref="H34:H35"/>
    <mergeCell ref="I34:I35"/>
    <mergeCell ref="L34:N34"/>
    <mergeCell ref="A42:B42"/>
    <mergeCell ref="L49:N49"/>
    <mergeCell ref="H36:H41"/>
    <mergeCell ref="H51:H56"/>
    <mergeCell ref="L126:N126"/>
    <mergeCell ref="L110:N110"/>
    <mergeCell ref="A83:A84"/>
    <mergeCell ref="H83:H84"/>
    <mergeCell ref="I83:I84"/>
    <mergeCell ref="L83:N83"/>
    <mergeCell ref="A103:B103"/>
    <mergeCell ref="A105:F105"/>
    <mergeCell ref="H85:H102"/>
    <mergeCell ref="H112:H118"/>
    <mergeCell ref="A130:B130"/>
    <mergeCell ref="A132:F132"/>
    <mergeCell ref="A110:A111"/>
    <mergeCell ref="H110:H111"/>
    <mergeCell ref="I110:I111"/>
    <mergeCell ref="A119:B119"/>
    <mergeCell ref="A121:F121"/>
    <mergeCell ref="A126:A127"/>
    <mergeCell ref="H126:H127"/>
    <mergeCell ref="I126:I127"/>
    <mergeCell ref="H128:H129"/>
    <mergeCell ref="A76:B76"/>
    <mergeCell ref="A78:F78"/>
    <mergeCell ref="A49:A50"/>
    <mergeCell ref="H49:H50"/>
    <mergeCell ref="I49:I50"/>
    <mergeCell ref="A64:A65"/>
    <mergeCell ref="H64:H65"/>
    <mergeCell ref="I64:I65"/>
    <mergeCell ref="A57:B57"/>
    <mergeCell ref="A59:F59"/>
    <mergeCell ref="H66:H75"/>
    <mergeCell ref="L6:N6"/>
    <mergeCell ref="A27:B27"/>
    <mergeCell ref="H8:H26"/>
    <mergeCell ref="A29:F29"/>
    <mergeCell ref="A44:F44"/>
    <mergeCell ref="A6:A7"/>
    <mergeCell ref="H6:H7"/>
    <mergeCell ref="I6:I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zoomScaleNormal="100" workbookViewId="0">
      <selection activeCell="J41" sqref="J41:J42"/>
    </sheetView>
  </sheetViews>
  <sheetFormatPr defaultRowHeight="14.4" x14ac:dyDescent="0.3"/>
  <cols>
    <col min="1" max="1" width="5.6640625" customWidth="1"/>
    <col min="2" max="2" width="56.5546875" customWidth="1"/>
    <col min="3" max="3" width="9.6640625" bestFit="1" customWidth="1"/>
    <col min="4" max="6" width="13" customWidth="1"/>
    <col min="7" max="7" width="6.109375" customWidth="1"/>
    <col min="8" max="8" width="16" customWidth="1"/>
    <col min="10" max="10" width="13.6640625" customWidth="1"/>
  </cols>
  <sheetData>
    <row r="1" spans="1:8" ht="17.399999999999999" x14ac:dyDescent="0.3">
      <c r="A1" s="1" t="s">
        <v>121</v>
      </c>
    </row>
    <row r="2" spans="1:8" x14ac:dyDescent="0.3">
      <c r="A2" s="4" t="s">
        <v>31</v>
      </c>
      <c r="B2" s="118" t="s">
        <v>116</v>
      </c>
    </row>
    <row r="3" spans="1:8" x14ac:dyDescent="0.3">
      <c r="A3" s="4"/>
      <c r="B3" s="118"/>
    </row>
    <row r="4" spans="1:8" ht="15.6" x14ac:dyDescent="0.3">
      <c r="A4" s="115" t="s">
        <v>95</v>
      </c>
    </row>
    <row r="5" spans="1:8" ht="15.6" x14ac:dyDescent="0.3">
      <c r="A5" s="115"/>
    </row>
    <row r="6" spans="1:8" x14ac:dyDescent="0.3">
      <c r="A6" t="s">
        <v>87</v>
      </c>
    </row>
    <row r="7" spans="1:8" x14ac:dyDescent="0.3">
      <c r="A7" s="107" t="s">
        <v>83</v>
      </c>
      <c r="B7" s="107" t="s">
        <v>84</v>
      </c>
      <c r="C7" s="107" t="s">
        <v>119</v>
      </c>
      <c r="D7" s="107" t="s">
        <v>94</v>
      </c>
      <c r="E7" s="107" t="s">
        <v>106</v>
      </c>
      <c r="F7" s="107" t="s">
        <v>86</v>
      </c>
      <c r="G7" s="107" t="s">
        <v>32</v>
      </c>
      <c r="H7" s="107" t="s">
        <v>85</v>
      </c>
    </row>
    <row r="8" spans="1:8" x14ac:dyDescent="0.3">
      <c r="A8" s="107">
        <v>1</v>
      </c>
      <c r="B8" s="107" t="s">
        <v>89</v>
      </c>
      <c r="C8" s="136" t="s">
        <v>117</v>
      </c>
      <c r="D8" s="108">
        <f>'F5 - spec, výkaz mat'!P29</f>
        <v>1865.1480000000004</v>
      </c>
      <c r="E8" s="108">
        <v>0</v>
      </c>
      <c r="F8" s="109">
        <f t="shared" ref="F8:F16" si="0">E8*D8</f>
        <v>0</v>
      </c>
      <c r="G8" s="110">
        <v>2</v>
      </c>
      <c r="H8" s="111">
        <f t="shared" ref="H8:H16" si="1">F8*G8</f>
        <v>0</v>
      </c>
    </row>
    <row r="9" spans="1:8" x14ac:dyDescent="0.3">
      <c r="A9" s="107">
        <v>2</v>
      </c>
      <c r="B9" s="107" t="s">
        <v>90</v>
      </c>
      <c r="C9" s="137"/>
      <c r="D9" s="108">
        <v>3600</v>
      </c>
      <c r="E9" s="108">
        <v>0</v>
      </c>
      <c r="F9" s="109">
        <f t="shared" si="0"/>
        <v>0</v>
      </c>
      <c r="G9" s="110">
        <v>2</v>
      </c>
      <c r="H9" s="111">
        <f t="shared" si="1"/>
        <v>0</v>
      </c>
    </row>
    <row r="10" spans="1:8" x14ac:dyDescent="0.3">
      <c r="A10" s="107">
        <v>3</v>
      </c>
      <c r="B10" s="107" t="s">
        <v>108</v>
      </c>
      <c r="C10" s="137"/>
      <c r="D10" s="108">
        <f>'F5 - spec, výkaz mat'!P59</f>
        <v>694.99867999999992</v>
      </c>
      <c r="E10" s="108">
        <v>0</v>
      </c>
      <c r="F10" s="109">
        <f t="shared" si="0"/>
        <v>0</v>
      </c>
      <c r="G10" s="110">
        <v>2</v>
      </c>
      <c r="H10" s="111">
        <f t="shared" si="1"/>
        <v>0</v>
      </c>
    </row>
    <row r="11" spans="1:8" x14ac:dyDescent="0.3">
      <c r="A11" s="107">
        <v>4</v>
      </c>
      <c r="B11" s="107" t="s">
        <v>109</v>
      </c>
      <c r="C11" s="137"/>
      <c r="D11" s="108">
        <v>480</v>
      </c>
      <c r="E11" s="108">
        <v>0</v>
      </c>
      <c r="F11" s="109">
        <f t="shared" si="0"/>
        <v>0</v>
      </c>
      <c r="G11" s="110">
        <v>2</v>
      </c>
      <c r="H11" s="111">
        <f t="shared" si="1"/>
        <v>0</v>
      </c>
    </row>
    <row r="12" spans="1:8" x14ac:dyDescent="0.3">
      <c r="A12" s="107">
        <v>5</v>
      </c>
      <c r="B12" s="107" t="s">
        <v>110</v>
      </c>
      <c r="C12" s="137"/>
      <c r="D12" s="108">
        <f>'F5 - spec, výkaz mat'!P59</f>
        <v>694.99867999999992</v>
      </c>
      <c r="E12" s="108">
        <v>0</v>
      </c>
      <c r="F12" s="109">
        <f t="shared" si="0"/>
        <v>0</v>
      </c>
      <c r="G12" s="110">
        <v>2</v>
      </c>
      <c r="H12" s="111">
        <f t="shared" si="1"/>
        <v>0</v>
      </c>
    </row>
    <row r="13" spans="1:8" x14ac:dyDescent="0.3">
      <c r="A13" s="107">
        <v>6</v>
      </c>
      <c r="B13" s="107" t="s">
        <v>102</v>
      </c>
      <c r="C13" s="137"/>
      <c r="D13" s="108">
        <v>3600</v>
      </c>
      <c r="E13" s="108">
        <v>0</v>
      </c>
      <c r="F13" s="109">
        <f t="shared" si="0"/>
        <v>0</v>
      </c>
      <c r="G13" s="110">
        <v>2</v>
      </c>
      <c r="H13" s="111">
        <f t="shared" si="1"/>
        <v>0</v>
      </c>
    </row>
    <row r="14" spans="1:8" x14ac:dyDescent="0.3">
      <c r="A14" s="107">
        <v>7</v>
      </c>
      <c r="B14" s="107" t="s">
        <v>111</v>
      </c>
      <c r="C14" s="137"/>
      <c r="D14" s="108">
        <f>'F5 - spec, výkaz mat'!P78</f>
        <v>1522.0011800000002</v>
      </c>
      <c r="E14" s="108">
        <v>0</v>
      </c>
      <c r="F14" s="109">
        <f t="shared" si="0"/>
        <v>0</v>
      </c>
      <c r="G14" s="110">
        <v>2</v>
      </c>
      <c r="H14" s="111">
        <f t="shared" si="1"/>
        <v>0</v>
      </c>
    </row>
    <row r="15" spans="1:8" x14ac:dyDescent="0.3">
      <c r="A15" s="107">
        <v>8</v>
      </c>
      <c r="B15" s="107" t="s">
        <v>112</v>
      </c>
      <c r="C15" s="137"/>
      <c r="D15" s="108">
        <f>'F5 - spec, výkaz mat'!P121</f>
        <v>174.446</v>
      </c>
      <c r="E15" s="108">
        <v>0</v>
      </c>
      <c r="F15" s="109">
        <f t="shared" si="0"/>
        <v>0</v>
      </c>
      <c r="G15" s="110">
        <v>2</v>
      </c>
      <c r="H15" s="111">
        <f t="shared" si="1"/>
        <v>0</v>
      </c>
    </row>
    <row r="16" spans="1:8" x14ac:dyDescent="0.3">
      <c r="A16" s="107">
        <v>9</v>
      </c>
      <c r="B16" s="107" t="s">
        <v>113</v>
      </c>
      <c r="C16" s="138"/>
      <c r="D16" s="108">
        <f>'F5 - spec, výkaz mat'!P105</f>
        <v>823.12000000000012</v>
      </c>
      <c r="E16" s="108">
        <v>0</v>
      </c>
      <c r="F16" s="109">
        <f t="shared" si="0"/>
        <v>0</v>
      </c>
      <c r="G16" s="110">
        <v>2</v>
      </c>
      <c r="H16" s="111">
        <f t="shared" si="1"/>
        <v>0</v>
      </c>
    </row>
    <row r="17" spans="1:8" x14ac:dyDescent="0.3">
      <c r="B17" t="s">
        <v>91</v>
      </c>
      <c r="D17" s="103"/>
      <c r="E17" s="103"/>
      <c r="F17" s="104"/>
      <c r="G17" s="106"/>
      <c r="H17" s="105">
        <f>SUM(H8:H16)</f>
        <v>0</v>
      </c>
    </row>
    <row r="18" spans="1:8" x14ac:dyDescent="0.3">
      <c r="D18" s="103"/>
      <c r="E18" s="103"/>
      <c r="F18" s="104"/>
      <c r="G18" s="106"/>
      <c r="H18" s="105"/>
    </row>
    <row r="19" spans="1:8" x14ac:dyDescent="0.3">
      <c r="A19" t="s">
        <v>88</v>
      </c>
      <c r="F19" s="104"/>
      <c r="G19" s="3"/>
      <c r="H19" s="105"/>
    </row>
    <row r="20" spans="1:8" x14ac:dyDescent="0.3">
      <c r="A20" s="107">
        <v>1</v>
      </c>
      <c r="B20" s="107" t="s">
        <v>92</v>
      </c>
      <c r="C20" s="107"/>
      <c r="D20" s="107" t="s">
        <v>24</v>
      </c>
      <c r="E20" s="107"/>
      <c r="F20" s="109">
        <f>H17</f>
        <v>0</v>
      </c>
      <c r="G20" s="112">
        <v>0.4</v>
      </c>
      <c r="H20" s="111">
        <f>F20*G20</f>
        <v>0</v>
      </c>
    </row>
    <row r="21" spans="1:8" x14ac:dyDescent="0.3">
      <c r="G21" s="3"/>
      <c r="H21" s="105"/>
    </row>
    <row r="22" spans="1:8" s="113" customFormat="1" ht="15.6" x14ac:dyDescent="0.3">
      <c r="B22" s="115" t="s">
        <v>104</v>
      </c>
      <c r="C22" s="115"/>
      <c r="H22" s="114">
        <f>H20+H17</f>
        <v>0</v>
      </c>
    </row>
    <row r="25" spans="1:8" ht="15.6" x14ac:dyDescent="0.3">
      <c r="A25" s="115" t="s">
        <v>96</v>
      </c>
    </row>
    <row r="26" spans="1:8" ht="15.6" x14ac:dyDescent="0.3">
      <c r="A26" s="115"/>
    </row>
    <row r="27" spans="1:8" x14ac:dyDescent="0.3">
      <c r="A27" t="s">
        <v>87</v>
      </c>
    </row>
    <row r="28" spans="1:8" x14ac:dyDescent="0.3">
      <c r="A28" s="107" t="s">
        <v>83</v>
      </c>
      <c r="B28" s="107" t="s">
        <v>84</v>
      </c>
      <c r="C28" s="107" t="s">
        <v>119</v>
      </c>
      <c r="D28" s="116" t="s">
        <v>93</v>
      </c>
      <c r="E28" s="107" t="s">
        <v>106</v>
      </c>
      <c r="F28" s="107" t="s">
        <v>86</v>
      </c>
      <c r="G28" s="107" t="s">
        <v>32</v>
      </c>
      <c r="H28" s="107" t="s">
        <v>85</v>
      </c>
    </row>
    <row r="29" spans="1:8" x14ac:dyDescent="0.3">
      <c r="A29" s="107">
        <v>1</v>
      </c>
      <c r="B29" s="107" t="s">
        <v>97</v>
      </c>
      <c r="C29" s="139" t="s">
        <v>120</v>
      </c>
      <c r="D29" s="108">
        <v>6700</v>
      </c>
      <c r="E29" s="108">
        <v>0</v>
      </c>
      <c r="F29" s="109">
        <f>E29*D29</f>
        <v>0</v>
      </c>
      <c r="G29" s="110">
        <v>1</v>
      </c>
      <c r="H29" s="111">
        <f t="shared" ref="H29:H34" si="2">F29*G29</f>
        <v>0</v>
      </c>
    </row>
    <row r="30" spans="1:8" x14ac:dyDescent="0.3">
      <c r="A30" s="107">
        <v>2</v>
      </c>
      <c r="B30" s="107" t="s">
        <v>98</v>
      </c>
      <c r="C30" s="140"/>
      <c r="D30" s="108">
        <v>330</v>
      </c>
      <c r="E30" s="108">
        <v>0</v>
      </c>
      <c r="F30" s="109">
        <f t="shared" ref="F30:F34" si="3">E30*D30</f>
        <v>0</v>
      </c>
      <c r="G30" s="110">
        <v>1</v>
      </c>
      <c r="H30" s="111">
        <f t="shared" si="2"/>
        <v>0</v>
      </c>
    </row>
    <row r="31" spans="1:8" x14ac:dyDescent="0.3">
      <c r="A31" s="107">
        <v>3</v>
      </c>
      <c r="B31" s="117" t="s">
        <v>99</v>
      </c>
      <c r="C31" s="140"/>
      <c r="D31" s="108">
        <v>3600</v>
      </c>
      <c r="E31" s="108">
        <v>0</v>
      </c>
      <c r="F31" s="109">
        <f t="shared" si="3"/>
        <v>0</v>
      </c>
      <c r="G31" s="110">
        <v>1</v>
      </c>
      <c r="H31" s="111">
        <f t="shared" si="2"/>
        <v>0</v>
      </c>
    </row>
    <row r="32" spans="1:8" x14ac:dyDescent="0.3">
      <c r="A32" s="107">
        <v>4</v>
      </c>
      <c r="B32" s="117" t="s">
        <v>114</v>
      </c>
      <c r="C32" s="140"/>
      <c r="D32" s="108">
        <v>1500</v>
      </c>
      <c r="E32" s="108">
        <v>0</v>
      </c>
      <c r="F32" s="109">
        <f t="shared" si="3"/>
        <v>0</v>
      </c>
      <c r="G32" s="110">
        <v>1</v>
      </c>
      <c r="H32" s="111">
        <f t="shared" si="2"/>
        <v>0</v>
      </c>
    </row>
    <row r="33" spans="1:10" x14ac:dyDescent="0.3">
      <c r="A33" s="107">
        <v>5</v>
      </c>
      <c r="B33" s="107" t="s">
        <v>101</v>
      </c>
      <c r="C33" s="140"/>
      <c r="D33" s="108">
        <v>2780</v>
      </c>
      <c r="E33" s="108">
        <v>0</v>
      </c>
      <c r="F33" s="109">
        <f t="shared" si="3"/>
        <v>0</v>
      </c>
      <c r="G33" s="110">
        <v>2</v>
      </c>
      <c r="H33" s="111">
        <f t="shared" si="2"/>
        <v>0</v>
      </c>
    </row>
    <row r="34" spans="1:10" x14ac:dyDescent="0.3">
      <c r="A34" s="107">
        <v>6</v>
      </c>
      <c r="B34" s="107" t="s">
        <v>103</v>
      </c>
      <c r="C34" s="141"/>
      <c r="D34" s="108">
        <v>600</v>
      </c>
      <c r="E34" s="108">
        <v>0</v>
      </c>
      <c r="F34" s="109">
        <f t="shared" si="3"/>
        <v>0</v>
      </c>
      <c r="G34" s="110">
        <v>1</v>
      </c>
      <c r="H34" s="111">
        <f t="shared" si="2"/>
        <v>0</v>
      </c>
    </row>
    <row r="35" spans="1:10" x14ac:dyDescent="0.3">
      <c r="B35" t="s">
        <v>91</v>
      </c>
      <c r="D35" s="103"/>
      <c r="E35" s="103">
        <v>0</v>
      </c>
      <c r="F35" s="104"/>
      <c r="G35" s="106"/>
      <c r="H35" s="105">
        <f>SUM(H29:H34)</f>
        <v>0</v>
      </c>
    </row>
    <row r="36" spans="1:10" x14ac:dyDescent="0.3">
      <c r="D36" s="103"/>
      <c r="E36" s="103"/>
      <c r="F36" s="104"/>
      <c r="G36" s="106"/>
      <c r="H36" s="105"/>
    </row>
    <row r="37" spans="1:10" x14ac:dyDescent="0.3">
      <c r="A37" t="s">
        <v>88</v>
      </c>
      <c r="F37" s="104"/>
      <c r="G37" s="3"/>
      <c r="H37" s="105"/>
    </row>
    <row r="38" spans="1:10" x14ac:dyDescent="0.3">
      <c r="A38" s="107">
        <v>1</v>
      </c>
      <c r="B38" s="107" t="s">
        <v>100</v>
      </c>
      <c r="C38" s="107"/>
      <c r="D38" s="107" t="s">
        <v>24</v>
      </c>
      <c r="E38" s="107"/>
      <c r="F38" s="109">
        <f>H35</f>
        <v>0</v>
      </c>
      <c r="G38" s="112">
        <v>0.4</v>
      </c>
      <c r="H38" s="111">
        <f>F38*G38</f>
        <v>0</v>
      </c>
    </row>
    <row r="39" spans="1:10" x14ac:dyDescent="0.3">
      <c r="G39" s="3"/>
      <c r="H39" s="105"/>
    </row>
    <row r="40" spans="1:10" s="113" customFormat="1" ht="15.6" x14ac:dyDescent="0.3">
      <c r="B40" s="115" t="s">
        <v>105</v>
      </c>
      <c r="C40" s="115"/>
      <c r="H40" s="114">
        <f>H38+H35</f>
        <v>0</v>
      </c>
    </row>
    <row r="42" spans="1:10" ht="15.6" x14ac:dyDescent="0.3">
      <c r="F42" t="s">
        <v>27</v>
      </c>
      <c r="H42" s="114">
        <f>H40+H22</f>
        <v>0</v>
      </c>
      <c r="J42" s="105"/>
    </row>
  </sheetData>
  <mergeCells count="2">
    <mergeCell ref="C8:C16"/>
    <mergeCell ref="C29:C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F5 - spec, výkaz mat</vt:lpstr>
      <vt:lpstr>F6 - dodávka, montáž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Jiri Kaplan</cp:lastModifiedBy>
  <dcterms:created xsi:type="dcterms:W3CDTF">2016-11-07T15:15:47Z</dcterms:created>
  <dcterms:modified xsi:type="dcterms:W3CDTF">2020-08-17T09:32:51Z</dcterms:modified>
</cp:coreProperties>
</file>