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rozpbez3" sheetId="1" r:id="rId1"/>
    <sheet name="VVKbez3" sheetId="2" r:id="rId2"/>
  </sheets>
  <definedNames/>
  <calcPr fullCalcOnLoad="1"/>
</workbook>
</file>

<file path=xl/sharedStrings.xml><?xml version="1.0" encoding="utf-8"?>
<sst xmlns="http://schemas.openxmlformats.org/spreadsheetml/2006/main" count="477" uniqueCount="167">
  <si>
    <t>P.č.</t>
  </si>
  <si>
    <t>Položka</t>
  </si>
  <si>
    <t>Název</t>
  </si>
  <si>
    <t>Množství</t>
  </si>
  <si>
    <t>MJ</t>
  </si>
  <si>
    <t>Cena/MJ</t>
  </si>
  <si>
    <t>Celk.cena</t>
  </si>
  <si>
    <t>111 20-1101.R00</t>
  </si>
  <si>
    <t xml:space="preserve">Odstranění křovin i s kořeny na ploše do 1000 m2 </t>
  </si>
  <si>
    <t>m2</t>
  </si>
  <si>
    <t>111 20-1401.R00</t>
  </si>
  <si>
    <t xml:space="preserve">Spálení křovin a stromů o průměru do 100 mm </t>
  </si>
  <si>
    <t>111 20-1501.R00</t>
  </si>
  <si>
    <t xml:space="preserve">Spálení větví stromů o průměru nad 100 mm </t>
  </si>
  <si>
    <t>kus</t>
  </si>
  <si>
    <t>112 10-1101.R00</t>
  </si>
  <si>
    <t xml:space="preserve">Kácení stromů listnatých o průměru kmene 10-30 cm </t>
  </si>
  <si>
    <t>119 00-1421.R00</t>
  </si>
  <si>
    <t xml:space="preserve">Dočasné zajištění kabelů - do počtu 3 kabelů </t>
  </si>
  <si>
    <t>m</t>
  </si>
  <si>
    <t>121 10-1103.R00</t>
  </si>
  <si>
    <t xml:space="preserve">Sejmutí ornice s přemístěním přes 100 do 250 m </t>
  </si>
  <si>
    <t>m3</t>
  </si>
  <si>
    <t>122 20-1101.R00</t>
  </si>
  <si>
    <t xml:space="preserve">Odkopávky nezapažené v hor. 3 do 100 m3 </t>
  </si>
  <si>
    <t>122 20-2201.R00</t>
  </si>
  <si>
    <t xml:space="preserve">Odkopávky pro silnice v hor. 3 do 100 m3 </t>
  </si>
  <si>
    <t>162 30-1102.R00</t>
  </si>
  <si>
    <t xml:space="preserve">Vodorovné přemístění výkopku z hor.1-4 do 1000 m </t>
  </si>
  <si>
    <t>171 10-2103.R00</t>
  </si>
  <si>
    <t xml:space="preserve">Uložení sypaniny do násypů, zhutn, na 100% PS </t>
  </si>
  <si>
    <t>174 10-1101.R00</t>
  </si>
  <si>
    <t xml:space="preserve">Zásyp jam, rýh, šachet se zhutněním </t>
  </si>
  <si>
    <t>181 20-1102.R00</t>
  </si>
  <si>
    <t xml:space="preserve">Úprava pláně v násypech v hor. 1-4, se zhutněním </t>
  </si>
  <si>
    <t>181 30-1112.R00</t>
  </si>
  <si>
    <t xml:space="preserve">Rozprostření ornice, rovina, tl.10-15 cm,nad 500m2 </t>
  </si>
  <si>
    <t>182 10-1101.R00</t>
  </si>
  <si>
    <t xml:space="preserve">Svahování v zářezech v hor. 1 - 4 </t>
  </si>
  <si>
    <t>182 30-1132.R00</t>
  </si>
  <si>
    <t xml:space="preserve">Rozprostření ornice, svah, tl. 10-15 cm, nad 500m2 </t>
  </si>
  <si>
    <t>specifikace 1</t>
  </si>
  <si>
    <t>štěrkodrť</t>
  </si>
  <si>
    <t>Stavba</t>
  </si>
  <si>
    <t>dle RTS</t>
  </si>
  <si>
    <t>800-1 Zemní práce</t>
  </si>
  <si>
    <t>výstavba polní cesty HPC3 Bezno</t>
  </si>
  <si>
    <t>822 - 1 Komunikace pozemní</t>
  </si>
  <si>
    <t>113 10-7143.R00</t>
  </si>
  <si>
    <t xml:space="preserve">Odstranění podkladu pl.do 200 m2, živice tl. 15 cm </t>
  </si>
  <si>
    <t>460 52-0039.R00</t>
  </si>
  <si>
    <t>561 45-1113.R00</t>
  </si>
  <si>
    <t xml:space="preserve">Podklad ze zeminy stab.vápnem, Road Mix, tl. 15 cm </t>
  </si>
  <si>
    <t>564 85-1111.R00</t>
  </si>
  <si>
    <t xml:space="preserve">Podklad ze štěrkodrti po zhutnění tloušťky 15 cm </t>
  </si>
  <si>
    <t>564 86-1111.R00</t>
  </si>
  <si>
    <t xml:space="preserve">Podklad ze štěrkodrti po zhutnění tloušťky 20 cm </t>
  </si>
  <si>
    <t>569 74-1112.R00</t>
  </si>
  <si>
    <t xml:space="preserve">Zpevnění krajnic kamenivem drceným tl. 13 cm </t>
  </si>
  <si>
    <t>574 38-1111.R00</t>
  </si>
  <si>
    <t xml:space="preserve">Makadam penetr.hrubý, kamen.hrubé z asfaltu, 9 cm </t>
  </si>
  <si>
    <t>577 13-2211.R00</t>
  </si>
  <si>
    <t xml:space="preserve">Beton asfalt. ABJ,ABS,ABH tř.2 nad 3 m, tl. 4 cm </t>
  </si>
  <si>
    <t>912 29-1111.R00</t>
  </si>
  <si>
    <t xml:space="preserve">Osazení směrového kůlu z plastických hmot </t>
  </si>
  <si>
    <t>914 00-1111.R00</t>
  </si>
  <si>
    <t xml:space="preserve">Montáž svislých dopr.značek na sloupky, konzoly </t>
  </si>
  <si>
    <t>919 41-1111.R00</t>
  </si>
  <si>
    <t xml:space="preserve">Čelo propustku z bet.prostého z trub DN 30-50 cm </t>
  </si>
  <si>
    <t>919 41-1121.R00</t>
  </si>
  <si>
    <t xml:space="preserve">Čelo propustku z bet.prostého z trub DN 60-80 cm </t>
  </si>
  <si>
    <t>919 51-2111.R00</t>
  </si>
  <si>
    <t xml:space="preserve">Zřízení propustku z trub betonových/ŽB DN 40 cm </t>
  </si>
  <si>
    <t>919 51-4111.R00</t>
  </si>
  <si>
    <t xml:space="preserve">Zřízení propustku z trub betonových/ŽB DN 60 cm </t>
  </si>
  <si>
    <t>919 53-5555.R00</t>
  </si>
  <si>
    <t xml:space="preserve">Obetonování trub propustku betonem prostým B 10 </t>
  </si>
  <si>
    <t>919 73-1123.R00</t>
  </si>
  <si>
    <t xml:space="preserve">Zarovnání styčné plochy živičné tl. do 20 cm </t>
  </si>
  <si>
    <t>919 73-5113.R00</t>
  </si>
  <si>
    <t xml:space="preserve">Řezání stávajícího živičného krytu tl. 10 - 15 cm </t>
  </si>
  <si>
    <t>979 08-4216.R00</t>
  </si>
  <si>
    <t xml:space="preserve">Vodorovná doprava vybour. hmot po suchu do 5 km </t>
  </si>
  <si>
    <t>t</t>
  </si>
  <si>
    <t>998 22-5111.R00</t>
  </si>
  <si>
    <t xml:space="preserve">Přesun hmot, pozemní komunikace, kryt živičný </t>
  </si>
  <si>
    <t>specifikace 2</t>
  </si>
  <si>
    <t>specifikace 3</t>
  </si>
  <si>
    <t>specifikace 4</t>
  </si>
  <si>
    <t>specifikace 5</t>
  </si>
  <si>
    <t>specifikace 6</t>
  </si>
  <si>
    <t>specifikace 7</t>
  </si>
  <si>
    <t>specifikace 8</t>
  </si>
  <si>
    <t>specifikace 9</t>
  </si>
  <si>
    <t>specifikace 10</t>
  </si>
  <si>
    <t>dodání trub betonových DN 400</t>
  </si>
  <si>
    <t>dodání trub betonových DN 600</t>
  </si>
  <si>
    <t>pořízení dopravní značky</t>
  </si>
  <si>
    <t>pořízení směrového sloupku</t>
  </si>
  <si>
    <t>betonová chránička sítí</t>
  </si>
  <si>
    <t xml:space="preserve">Zřízení kabel. trasy z tvarovek,bez dodáv. </t>
  </si>
  <si>
    <t>ks</t>
  </si>
  <si>
    <t xml:space="preserve">celkem </t>
  </si>
  <si>
    <t>celkem</t>
  </si>
  <si>
    <t>823-1 Plochy a úprava území</t>
  </si>
  <si>
    <t>180 40-1213.R00</t>
  </si>
  <si>
    <t xml:space="preserve">Založení trávníku lučního výsevem ve svahu do 1:1 </t>
  </si>
  <si>
    <t>185 80-4312.R00</t>
  </si>
  <si>
    <t xml:space="preserve">Zalití rostlin vodou plochy nad 20 m2 </t>
  </si>
  <si>
    <t>185 85-1111.R00</t>
  </si>
  <si>
    <t xml:space="preserve">Dovoz vody pro zálivku rostlin do 6 km </t>
  </si>
  <si>
    <t>travní semeno 1kg/25m2</t>
  </si>
  <si>
    <t>kg</t>
  </si>
  <si>
    <t>180 40-1211.R00</t>
  </si>
  <si>
    <t>Založení trávníku lučního výsevem v rovině</t>
  </si>
  <si>
    <t>183 10-1115.R00</t>
  </si>
  <si>
    <t>Hloubení jamek do 0,4m3,bez výměny půdy</t>
  </si>
  <si>
    <t>184 80-1121.R00</t>
  </si>
  <si>
    <t>Ošetřování vysazených dřevin soliterních v rovině</t>
  </si>
  <si>
    <t>184 90-1112.R00</t>
  </si>
  <si>
    <t>Osazení kůlů k dřevině s uvázáním,dl kůlů do 3m</t>
  </si>
  <si>
    <t>Zalití rostlin přes 20m2 (30l/ks)</t>
  </si>
  <si>
    <t>Dovoz vody pro zálivku rostlin do 6km</t>
  </si>
  <si>
    <t>185 80-2112.R00</t>
  </si>
  <si>
    <t>Hnojení kompostem nebo hnojem v rovině</t>
  </si>
  <si>
    <t>185 80-2114.R00</t>
  </si>
  <si>
    <t>Hnojení umělým hnojivem k rostlinám v rovině</t>
  </si>
  <si>
    <t>184 80-4112.R00</t>
  </si>
  <si>
    <t>Ochr. dřevin před okusem z pletiva</t>
  </si>
  <si>
    <t>specifikace 11</t>
  </si>
  <si>
    <t>kompost</t>
  </si>
  <si>
    <t>specifikace 12</t>
  </si>
  <si>
    <t>kůly výsadby (stromy)    dl.250cm</t>
  </si>
  <si>
    <t>specifikace 13</t>
  </si>
  <si>
    <t>příčky k holandskému kotvení stromů ( 6-8cm,půlka)</t>
  </si>
  <si>
    <t>specifikace 14</t>
  </si>
  <si>
    <t>doprava</t>
  </si>
  <si>
    <t>km</t>
  </si>
  <si>
    <t>specifikace 15</t>
  </si>
  <si>
    <t>drobný materiál(hřebíky, úvazky…)</t>
  </si>
  <si>
    <t>travní semeno (+15%)</t>
  </si>
  <si>
    <t>tabletové hnojivo Silvamix</t>
  </si>
  <si>
    <r>
      <t>m</t>
    </r>
    <r>
      <rPr>
        <vertAlign val="superscript"/>
        <sz val="8"/>
        <rFont val="Arial CE"/>
        <family val="0"/>
      </rPr>
      <t>2</t>
    </r>
  </si>
  <si>
    <r>
      <t>m</t>
    </r>
    <r>
      <rPr>
        <vertAlign val="superscript"/>
        <sz val="8"/>
        <rFont val="Arial CE"/>
        <family val="0"/>
      </rPr>
      <t>3</t>
    </r>
  </si>
  <si>
    <t>jeřáb ptačí Sorbus aucuparia (Vk,2xp, 8-10cm,)</t>
  </si>
  <si>
    <t>184 20-1112.R00</t>
  </si>
  <si>
    <t xml:space="preserve">Výsadba stromu při výšce kmene do 2,5 m, v rovině </t>
  </si>
  <si>
    <t>R E K A P I T U L A C E</t>
  </si>
  <si>
    <t>komunikace</t>
  </si>
  <si>
    <t>Kč</t>
  </si>
  <si>
    <t>822-1 Komunikace pozemní</t>
  </si>
  <si>
    <t>celkem:</t>
  </si>
  <si>
    <t>Náklady celkem</t>
  </si>
  <si>
    <t>třešeň Cerasus (Vk, obv.8-10cm,)</t>
  </si>
  <si>
    <t>hmot.v tunách</t>
  </si>
  <si>
    <t>jedn.</t>
  </si>
  <si>
    <t>Výkaz výměr a kubatur</t>
  </si>
  <si>
    <t>ocelová závora včetně montáže dl 5m</t>
  </si>
  <si>
    <t>99600-8112.R00</t>
  </si>
  <si>
    <t>Bourání propustku (včetně trub do DN 500)</t>
  </si>
  <si>
    <t>Ks</t>
  </si>
  <si>
    <t>12090-1121.R00</t>
  </si>
  <si>
    <t>bourání konstrukcí z betonu</t>
  </si>
  <si>
    <t>výstavba polní cesty HC3 Bezno</t>
  </si>
  <si>
    <t>vedlejší náklady</t>
  </si>
  <si>
    <t>ostatní náklady</t>
  </si>
  <si>
    <t>Soupis prací a dodávek a jejich náklady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</si>
</sst>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"/>
    <numFmt numFmtId="169" formatCode="0.000"/>
    <numFmt numFmtId="170" formatCode="#,##0.0"/>
  </numFmts>
  <fonts count="48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8"/>
      <name val="Arial CE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0"/>
    </font>
    <font>
      <b/>
      <sz val="9"/>
      <name val="Arial CE"/>
      <family val="0"/>
    </font>
    <font>
      <vertAlign val="superscript"/>
      <sz val="8"/>
      <name val="Arial CE"/>
      <family val="0"/>
    </font>
    <font>
      <b/>
      <sz val="14"/>
      <name val="Arial CE"/>
      <family val="2"/>
    </font>
    <font>
      <b/>
      <i/>
      <sz val="8"/>
      <name val="Arial CE"/>
      <family val="0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7" fontId="3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8" fontId="1" fillId="33" borderId="0" xfId="0" applyNumberFormat="1" applyFont="1" applyFill="1" applyAlignment="1">
      <alignment wrapText="1"/>
    </xf>
    <xf numFmtId="168" fontId="3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170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2" fontId="1" fillId="33" borderId="0" xfId="0" applyNumberFormat="1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8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46" applyFont="1">
      <alignment/>
      <protection/>
    </xf>
    <xf numFmtId="168" fontId="2" fillId="0" borderId="0" xfId="46" applyNumberFormat="1" applyFont="1">
      <alignment/>
      <protection/>
    </xf>
    <xf numFmtId="170" fontId="2" fillId="0" borderId="0" xfId="46" applyNumberFormat="1" applyFont="1">
      <alignment/>
      <protection/>
    </xf>
    <xf numFmtId="1" fontId="2" fillId="0" borderId="0" xfId="46" applyNumberFormat="1" applyFont="1">
      <alignment/>
      <protection/>
    </xf>
    <xf numFmtId="0" fontId="2" fillId="0" borderId="0" xfId="46" applyFont="1" applyBorder="1">
      <alignment/>
      <protection/>
    </xf>
    <xf numFmtId="1" fontId="2" fillId="0" borderId="0" xfId="46" applyNumberFormat="1" applyFont="1" applyBorder="1">
      <alignment/>
      <protection/>
    </xf>
    <xf numFmtId="168" fontId="2" fillId="0" borderId="0" xfId="46" applyNumberFormat="1" applyFont="1" applyBorder="1">
      <alignment/>
      <protection/>
    </xf>
    <xf numFmtId="169" fontId="2" fillId="0" borderId="0" xfId="46" applyNumberFormat="1" applyFont="1">
      <alignment/>
      <protection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70" fontId="2" fillId="0" borderId="0" xfId="46" applyNumberFormat="1" applyFont="1" applyFill="1">
      <alignment/>
      <protection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8" fillId="33" borderId="0" xfId="0" applyFont="1" applyFill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ši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7">
      <selection activeCell="G3" sqref="G3"/>
    </sheetView>
  </sheetViews>
  <sheetFormatPr defaultColWidth="9.140625" defaultRowHeight="12.75"/>
  <cols>
    <col min="1" max="1" width="4.7109375" style="0" customWidth="1"/>
    <col min="2" max="2" width="12.8515625" style="0" customWidth="1"/>
    <col min="3" max="3" width="39.8515625" style="0" customWidth="1"/>
    <col min="4" max="4" width="9.00390625" style="0" customWidth="1"/>
    <col min="5" max="5" width="4.140625" style="0" customWidth="1"/>
    <col min="6" max="6" width="9.00390625" style="0" customWidth="1"/>
    <col min="7" max="7" width="15.00390625" style="17" customWidth="1"/>
  </cols>
  <sheetData>
    <row r="1" ht="23.25">
      <c r="A1" s="5" t="s">
        <v>166</v>
      </c>
    </row>
    <row r="2" ht="15" customHeight="1">
      <c r="A2" s="5"/>
    </row>
    <row r="3" spans="1:7" ht="15.75" customHeight="1">
      <c r="A3" s="7" t="s">
        <v>43</v>
      </c>
      <c r="C3" t="s">
        <v>46</v>
      </c>
      <c r="G3" s="18"/>
    </row>
    <row r="4" spans="1:7" ht="15.75" customHeight="1">
      <c r="A4" s="7"/>
      <c r="G4" s="18"/>
    </row>
    <row r="5" spans="1:2" ht="15.75">
      <c r="A5" s="8" t="s">
        <v>45</v>
      </c>
      <c r="B5" s="9"/>
    </row>
    <row r="6" spans="1:7" ht="1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9" t="s">
        <v>6</v>
      </c>
    </row>
    <row r="7" spans="1:7" s="4" customFormat="1" ht="15" customHeight="1">
      <c r="A7" s="2">
        <v>1</v>
      </c>
      <c r="B7" s="3" t="s">
        <v>7</v>
      </c>
      <c r="C7" s="3" t="s">
        <v>8</v>
      </c>
      <c r="D7" s="2">
        <v>280</v>
      </c>
      <c r="E7" s="3" t="s">
        <v>9</v>
      </c>
      <c r="F7" s="2"/>
      <c r="G7" s="15">
        <f>F7*D7</f>
        <v>0</v>
      </c>
    </row>
    <row r="8" spans="1:7" s="4" customFormat="1" ht="15" customHeight="1">
      <c r="A8" s="2">
        <v>2</v>
      </c>
      <c r="B8" s="3" t="s">
        <v>10</v>
      </c>
      <c r="C8" s="3" t="s">
        <v>11</v>
      </c>
      <c r="D8" s="2">
        <v>280</v>
      </c>
      <c r="E8" s="3" t="s">
        <v>9</v>
      </c>
      <c r="F8" s="2"/>
      <c r="G8" s="15">
        <f aca="true" t="shared" si="0" ref="G8:G23">F8*D8</f>
        <v>0</v>
      </c>
    </row>
    <row r="9" spans="1:7" s="4" customFormat="1" ht="15" customHeight="1">
      <c r="A9" s="2">
        <v>3</v>
      </c>
      <c r="B9" s="3" t="s">
        <v>12</v>
      </c>
      <c r="C9" s="3" t="s">
        <v>13</v>
      </c>
      <c r="D9" s="2">
        <v>6</v>
      </c>
      <c r="E9" s="3" t="s">
        <v>14</v>
      </c>
      <c r="F9" s="2"/>
      <c r="G9" s="15">
        <f t="shared" si="0"/>
        <v>0</v>
      </c>
    </row>
    <row r="10" spans="1:7" s="4" customFormat="1" ht="15" customHeight="1">
      <c r="A10" s="2">
        <v>4</v>
      </c>
      <c r="B10" s="3" t="s">
        <v>15</v>
      </c>
      <c r="C10" s="3" t="s">
        <v>16</v>
      </c>
      <c r="D10" s="2">
        <v>6</v>
      </c>
      <c r="E10" s="3" t="s">
        <v>14</v>
      </c>
      <c r="F10" s="2"/>
      <c r="G10" s="15">
        <f t="shared" si="0"/>
        <v>0</v>
      </c>
    </row>
    <row r="11" spans="1:7" s="4" customFormat="1" ht="15" customHeight="1">
      <c r="A11" s="2">
        <v>5</v>
      </c>
      <c r="B11" s="3" t="s">
        <v>17</v>
      </c>
      <c r="C11" s="3" t="s">
        <v>18</v>
      </c>
      <c r="D11" s="2">
        <v>47</v>
      </c>
      <c r="E11" s="3" t="s">
        <v>19</v>
      </c>
      <c r="F11" s="2"/>
      <c r="G11" s="15">
        <f t="shared" si="0"/>
        <v>0</v>
      </c>
    </row>
    <row r="12" spans="1:7" s="4" customFormat="1" ht="15" customHeight="1">
      <c r="A12" s="2">
        <v>6</v>
      </c>
      <c r="B12" s="3" t="s">
        <v>20</v>
      </c>
      <c r="C12" s="3" t="s">
        <v>21</v>
      </c>
      <c r="D12" s="2">
        <v>2137</v>
      </c>
      <c r="E12" s="3" t="s">
        <v>22</v>
      </c>
      <c r="F12" s="2"/>
      <c r="G12" s="15">
        <f t="shared" si="0"/>
        <v>0</v>
      </c>
    </row>
    <row r="13" spans="1:7" s="4" customFormat="1" ht="15" customHeight="1">
      <c r="A13" s="2">
        <v>7</v>
      </c>
      <c r="B13" s="3" t="s">
        <v>23</v>
      </c>
      <c r="C13" s="3" t="s">
        <v>24</v>
      </c>
      <c r="D13" s="2">
        <v>40</v>
      </c>
      <c r="E13" s="3" t="s">
        <v>22</v>
      </c>
      <c r="F13" s="2"/>
      <c r="G13" s="15">
        <f t="shared" si="0"/>
        <v>0</v>
      </c>
    </row>
    <row r="14" spans="1:7" s="4" customFormat="1" ht="15" customHeight="1">
      <c r="A14" s="2">
        <v>8</v>
      </c>
      <c r="B14" s="3" t="s">
        <v>25</v>
      </c>
      <c r="C14" s="3" t="s">
        <v>26</v>
      </c>
      <c r="D14" s="2">
        <v>33</v>
      </c>
      <c r="E14" s="3" t="s">
        <v>22</v>
      </c>
      <c r="F14" s="2"/>
      <c r="G14" s="15">
        <f t="shared" si="0"/>
        <v>0</v>
      </c>
    </row>
    <row r="15" spans="1:7" s="4" customFormat="1" ht="15" customHeight="1">
      <c r="A15" s="2">
        <v>9</v>
      </c>
      <c r="B15" s="3" t="s">
        <v>27</v>
      </c>
      <c r="C15" s="3" t="s">
        <v>28</v>
      </c>
      <c r="D15" s="2">
        <v>73</v>
      </c>
      <c r="E15" s="3" t="s">
        <v>22</v>
      </c>
      <c r="F15" s="2"/>
      <c r="G15" s="15">
        <f t="shared" si="0"/>
        <v>0</v>
      </c>
    </row>
    <row r="16" spans="1:7" s="4" customFormat="1" ht="15" customHeight="1">
      <c r="A16" s="2">
        <v>10</v>
      </c>
      <c r="B16" s="3" t="s">
        <v>29</v>
      </c>
      <c r="C16" s="3" t="s">
        <v>30</v>
      </c>
      <c r="D16" s="2">
        <v>925</v>
      </c>
      <c r="E16" s="3" t="s">
        <v>22</v>
      </c>
      <c r="F16" s="2"/>
      <c r="G16" s="15">
        <f t="shared" si="0"/>
        <v>0</v>
      </c>
    </row>
    <row r="17" spans="1:7" s="4" customFormat="1" ht="15" customHeight="1">
      <c r="A17" s="2">
        <v>11</v>
      </c>
      <c r="B17" s="3" t="s">
        <v>31</v>
      </c>
      <c r="C17" s="3" t="s">
        <v>32</v>
      </c>
      <c r="D17" s="2">
        <v>50</v>
      </c>
      <c r="E17" s="3" t="s">
        <v>22</v>
      </c>
      <c r="F17" s="2"/>
      <c r="G17" s="15">
        <f t="shared" si="0"/>
        <v>0</v>
      </c>
    </row>
    <row r="18" spans="1:7" s="4" customFormat="1" ht="15" customHeight="1">
      <c r="A18" s="2">
        <v>12</v>
      </c>
      <c r="B18" s="3" t="s">
        <v>33</v>
      </c>
      <c r="C18" s="3" t="s">
        <v>34</v>
      </c>
      <c r="D18" s="2">
        <v>4673</v>
      </c>
      <c r="E18" s="3" t="s">
        <v>9</v>
      </c>
      <c r="F18" s="2"/>
      <c r="G18" s="15">
        <f t="shared" si="0"/>
        <v>0</v>
      </c>
    </row>
    <row r="19" spans="1:7" s="4" customFormat="1" ht="15" customHeight="1">
      <c r="A19" s="2">
        <v>13</v>
      </c>
      <c r="B19" s="3" t="s">
        <v>35</v>
      </c>
      <c r="C19" s="3" t="s">
        <v>36</v>
      </c>
      <c r="D19" s="2">
        <v>13111</v>
      </c>
      <c r="E19" s="3" t="s">
        <v>9</v>
      </c>
      <c r="F19" s="2"/>
      <c r="G19" s="15">
        <f t="shared" si="0"/>
        <v>0</v>
      </c>
    </row>
    <row r="20" spans="1:7" s="4" customFormat="1" ht="15" customHeight="1">
      <c r="A20" s="2">
        <v>14</v>
      </c>
      <c r="B20" s="3" t="s">
        <v>37</v>
      </c>
      <c r="C20" s="3" t="s">
        <v>38</v>
      </c>
      <c r="D20" s="2">
        <v>1358</v>
      </c>
      <c r="E20" s="3" t="s">
        <v>9</v>
      </c>
      <c r="F20" s="2"/>
      <c r="G20" s="15">
        <f t="shared" si="0"/>
        <v>0</v>
      </c>
    </row>
    <row r="21" spans="1:7" s="4" customFormat="1" ht="15" customHeight="1">
      <c r="A21" s="2">
        <v>15</v>
      </c>
      <c r="B21" s="3" t="s">
        <v>39</v>
      </c>
      <c r="C21" s="3" t="s">
        <v>40</v>
      </c>
      <c r="D21" s="2">
        <v>1200</v>
      </c>
      <c r="E21" s="3" t="s">
        <v>9</v>
      </c>
      <c r="F21" s="2"/>
      <c r="G21" s="15">
        <f t="shared" si="0"/>
        <v>0</v>
      </c>
    </row>
    <row r="22" spans="1:7" s="4" customFormat="1" ht="14.25" customHeight="1">
      <c r="A22" s="2">
        <v>16</v>
      </c>
      <c r="B22" s="3" t="s">
        <v>41</v>
      </c>
      <c r="C22" s="3" t="s">
        <v>42</v>
      </c>
      <c r="D22" s="2">
        <v>852</v>
      </c>
      <c r="E22" s="3" t="s">
        <v>22</v>
      </c>
      <c r="G22" s="15">
        <f t="shared" si="0"/>
        <v>0</v>
      </c>
    </row>
    <row r="23" spans="1:7" s="4" customFormat="1" ht="14.25" customHeight="1">
      <c r="A23" s="2">
        <v>17</v>
      </c>
      <c r="B23" s="3" t="s">
        <v>25</v>
      </c>
      <c r="C23" s="3" t="s">
        <v>26</v>
      </c>
      <c r="D23" s="2">
        <v>9</v>
      </c>
      <c r="E23" s="3" t="s">
        <v>22</v>
      </c>
      <c r="F23" s="2"/>
      <c r="G23" s="15">
        <f t="shared" si="0"/>
        <v>0</v>
      </c>
    </row>
    <row r="24" spans="1:7" s="4" customFormat="1" ht="14.25" customHeight="1">
      <c r="A24" s="2">
        <v>18</v>
      </c>
      <c r="B24" s="3" t="s">
        <v>161</v>
      </c>
      <c r="C24" s="3" t="s">
        <v>162</v>
      </c>
      <c r="D24" s="2">
        <f>0.75*3</f>
        <v>2.25</v>
      </c>
      <c r="E24" s="3" t="s">
        <v>22</v>
      </c>
      <c r="G24" s="20">
        <f>F24*D24</f>
        <v>0</v>
      </c>
    </row>
    <row r="25" spans="2:7" s="22" customFormat="1" ht="12.75">
      <c r="B25" s="23" t="s">
        <v>102</v>
      </c>
      <c r="G25" s="24">
        <f>SUM(G7:G24)</f>
        <v>0</v>
      </c>
    </row>
    <row r="26" ht="12.75">
      <c r="B26" s="3"/>
    </row>
    <row r="27" spans="1:7" s="12" customFormat="1" ht="15.75">
      <c r="A27" s="10" t="s">
        <v>47</v>
      </c>
      <c r="B27" s="11"/>
      <c r="F27" s="13"/>
      <c r="G27" s="21"/>
    </row>
    <row r="28" spans="1:7" ht="12.7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9" t="s">
        <v>6</v>
      </c>
    </row>
    <row r="29" spans="1:9" s="4" customFormat="1" ht="15" customHeight="1">
      <c r="A29" s="2">
        <v>1</v>
      </c>
      <c r="B29" s="3" t="s">
        <v>48</v>
      </c>
      <c r="C29" s="3" t="s">
        <v>49</v>
      </c>
      <c r="D29" s="2">
        <v>30</v>
      </c>
      <c r="E29" s="3" t="s">
        <v>9</v>
      </c>
      <c r="F29" s="2"/>
      <c r="G29" s="15">
        <f aca="true" t="shared" si="1" ref="G29:G54">F29*D29</f>
        <v>0</v>
      </c>
      <c r="H29" s="4">
        <v>0.316</v>
      </c>
      <c r="I29" s="4">
        <f>H29*D29</f>
        <v>9.48</v>
      </c>
    </row>
    <row r="30" spans="1:9" s="4" customFormat="1" ht="15" customHeight="1">
      <c r="A30" s="2">
        <v>2</v>
      </c>
      <c r="B30" s="3" t="s">
        <v>50</v>
      </c>
      <c r="C30" s="3" t="s">
        <v>100</v>
      </c>
      <c r="D30" s="2">
        <v>43</v>
      </c>
      <c r="E30" s="3" t="s">
        <v>19</v>
      </c>
      <c r="F30" s="2"/>
      <c r="G30" s="15">
        <f t="shared" si="1"/>
        <v>0</v>
      </c>
      <c r="I30" s="4">
        <f aca="true" t="shared" si="2" ref="I30:I43">H30*D30</f>
        <v>0</v>
      </c>
    </row>
    <row r="31" spans="1:9" s="4" customFormat="1" ht="15" customHeight="1">
      <c r="A31" s="2">
        <v>3</v>
      </c>
      <c r="B31" s="3" t="s">
        <v>51</v>
      </c>
      <c r="C31" s="3" t="s">
        <v>52</v>
      </c>
      <c r="D31" s="2">
        <v>4673</v>
      </c>
      <c r="E31" s="3" t="s">
        <v>9</v>
      </c>
      <c r="F31" s="2"/>
      <c r="G31" s="15">
        <f t="shared" si="1"/>
        <v>0</v>
      </c>
      <c r="H31" s="14">
        <v>0.06922</v>
      </c>
      <c r="I31" s="16">
        <f t="shared" si="2"/>
        <v>323.46506</v>
      </c>
    </row>
    <row r="32" spans="1:9" s="4" customFormat="1" ht="15" customHeight="1">
      <c r="A32" s="2">
        <v>4</v>
      </c>
      <c r="B32" s="3" t="s">
        <v>53</v>
      </c>
      <c r="C32" s="3" t="s">
        <v>54</v>
      </c>
      <c r="D32" s="2">
        <v>3655</v>
      </c>
      <c r="E32" s="3" t="s">
        <v>9</v>
      </c>
      <c r="F32" s="2"/>
      <c r="G32" s="15">
        <f t="shared" si="1"/>
        <v>0</v>
      </c>
      <c r="H32" s="4">
        <v>0.2799</v>
      </c>
      <c r="I32" s="16">
        <f t="shared" si="2"/>
        <v>1023.0345</v>
      </c>
    </row>
    <row r="33" spans="1:9" s="4" customFormat="1" ht="15" customHeight="1">
      <c r="A33" s="2">
        <v>5</v>
      </c>
      <c r="B33" s="3" t="s">
        <v>55</v>
      </c>
      <c r="C33" s="3" t="s">
        <v>56</v>
      </c>
      <c r="D33" s="2">
        <v>3995</v>
      </c>
      <c r="E33" s="3" t="s">
        <v>9</v>
      </c>
      <c r="F33" s="2"/>
      <c r="G33" s="15">
        <f>F33*D33</f>
        <v>0</v>
      </c>
      <c r="H33" s="4">
        <v>0.4108</v>
      </c>
      <c r="I33" s="16">
        <f t="shared" si="2"/>
        <v>1641.146</v>
      </c>
    </row>
    <row r="34" spans="1:9" s="4" customFormat="1" ht="15" customHeight="1">
      <c r="A34" s="2">
        <v>6</v>
      </c>
      <c r="B34" s="3" t="s">
        <v>57</v>
      </c>
      <c r="C34" s="3" t="s">
        <v>58</v>
      </c>
      <c r="D34" s="2">
        <v>679</v>
      </c>
      <c r="E34" s="3" t="s">
        <v>9</v>
      </c>
      <c r="F34" s="2"/>
      <c r="G34" s="15">
        <f t="shared" si="1"/>
        <v>0</v>
      </c>
      <c r="H34" s="4">
        <v>0.1969</v>
      </c>
      <c r="I34" s="16">
        <f t="shared" si="2"/>
        <v>133.6951</v>
      </c>
    </row>
    <row r="35" spans="1:9" s="4" customFormat="1" ht="15" customHeight="1">
      <c r="A35" s="2">
        <v>7</v>
      </c>
      <c r="B35" s="3" t="s">
        <v>59</v>
      </c>
      <c r="C35" s="3" t="s">
        <v>60</v>
      </c>
      <c r="D35" s="2">
        <v>2976</v>
      </c>
      <c r="E35" s="3" t="s">
        <v>9</v>
      </c>
      <c r="F35" s="2"/>
      <c r="G35" s="15">
        <f t="shared" si="1"/>
        <v>0</v>
      </c>
      <c r="H35" s="14">
        <v>0.206</v>
      </c>
      <c r="I35" s="16">
        <f t="shared" si="2"/>
        <v>613.0559999999999</v>
      </c>
    </row>
    <row r="36" spans="1:9" s="4" customFormat="1" ht="15" customHeight="1">
      <c r="A36" s="2">
        <v>8</v>
      </c>
      <c r="B36" s="3" t="s">
        <v>61</v>
      </c>
      <c r="C36" s="3" t="s">
        <v>62</v>
      </c>
      <c r="D36" s="2">
        <v>2976</v>
      </c>
      <c r="E36" s="3" t="s">
        <v>9</v>
      </c>
      <c r="F36" s="2"/>
      <c r="G36" s="15">
        <f t="shared" si="1"/>
        <v>0</v>
      </c>
      <c r="H36" s="4">
        <v>0.1037</v>
      </c>
      <c r="I36" s="16">
        <f t="shared" si="2"/>
        <v>308.6112</v>
      </c>
    </row>
    <row r="37" spans="1:9" s="4" customFormat="1" ht="15" customHeight="1">
      <c r="A37" s="2">
        <v>9</v>
      </c>
      <c r="B37" s="3" t="s">
        <v>63</v>
      </c>
      <c r="C37" s="3" t="s">
        <v>64</v>
      </c>
      <c r="D37" s="2">
        <v>4</v>
      </c>
      <c r="E37" s="3" t="s">
        <v>14</v>
      </c>
      <c r="F37" s="2"/>
      <c r="G37" s="15">
        <f t="shared" si="1"/>
        <v>0</v>
      </c>
      <c r="H37" s="4">
        <v>0.1575</v>
      </c>
      <c r="I37" s="16">
        <f t="shared" si="2"/>
        <v>0.63</v>
      </c>
    </row>
    <row r="38" spans="1:9" s="4" customFormat="1" ht="15" customHeight="1">
      <c r="A38" s="2">
        <v>10</v>
      </c>
      <c r="B38" s="3" t="s">
        <v>65</v>
      </c>
      <c r="C38" s="3" t="s">
        <v>66</v>
      </c>
      <c r="D38" s="2">
        <v>4</v>
      </c>
      <c r="E38" s="3" t="s">
        <v>14</v>
      </c>
      <c r="F38" s="2"/>
      <c r="G38" s="15">
        <f t="shared" si="1"/>
        <v>0</v>
      </c>
      <c r="H38" s="4">
        <v>0.2457</v>
      </c>
      <c r="I38" s="16">
        <f t="shared" si="2"/>
        <v>0.9828</v>
      </c>
    </row>
    <row r="39" spans="1:9" s="4" customFormat="1" ht="15" customHeight="1">
      <c r="A39" s="2">
        <v>11</v>
      </c>
      <c r="B39" s="3" t="s">
        <v>67</v>
      </c>
      <c r="C39" s="3" t="s">
        <v>68</v>
      </c>
      <c r="D39" s="2">
        <v>8</v>
      </c>
      <c r="E39" s="3" t="s">
        <v>14</v>
      </c>
      <c r="F39" s="2"/>
      <c r="G39" s="15">
        <f t="shared" si="1"/>
        <v>0</v>
      </c>
      <c r="H39" s="4">
        <v>6.3843</v>
      </c>
      <c r="I39" s="16">
        <f t="shared" si="2"/>
        <v>51.0744</v>
      </c>
    </row>
    <row r="40" spans="1:9" s="4" customFormat="1" ht="15" customHeight="1">
      <c r="A40" s="2">
        <v>12</v>
      </c>
      <c r="B40" s="3" t="s">
        <v>69</v>
      </c>
      <c r="C40" s="3" t="s">
        <v>70</v>
      </c>
      <c r="D40" s="2">
        <v>2</v>
      </c>
      <c r="E40" s="3" t="s">
        <v>14</v>
      </c>
      <c r="F40" s="2"/>
      <c r="G40" s="15">
        <f t="shared" si="1"/>
        <v>0</v>
      </c>
      <c r="H40" s="4">
        <v>15.6253</v>
      </c>
      <c r="I40" s="16">
        <f t="shared" si="2"/>
        <v>31.2506</v>
      </c>
    </row>
    <row r="41" spans="1:9" s="4" customFormat="1" ht="15" customHeight="1">
      <c r="A41" s="2">
        <v>13</v>
      </c>
      <c r="B41" s="3" t="s">
        <v>71</v>
      </c>
      <c r="C41" s="3" t="s">
        <v>72</v>
      </c>
      <c r="D41" s="2">
        <v>47</v>
      </c>
      <c r="E41" s="3" t="s">
        <v>19</v>
      </c>
      <c r="F41" s="2"/>
      <c r="G41" s="15">
        <f t="shared" si="1"/>
        <v>0</v>
      </c>
      <c r="H41" s="4">
        <v>0.6511</v>
      </c>
      <c r="I41" s="16">
        <f t="shared" si="2"/>
        <v>30.6017</v>
      </c>
    </row>
    <row r="42" spans="1:9" s="4" customFormat="1" ht="15" customHeight="1">
      <c r="A42" s="2">
        <v>14</v>
      </c>
      <c r="B42" s="3" t="s">
        <v>73</v>
      </c>
      <c r="C42" s="3" t="s">
        <v>74</v>
      </c>
      <c r="D42" s="2">
        <v>15</v>
      </c>
      <c r="E42" s="3" t="s">
        <v>19</v>
      </c>
      <c r="F42" s="2"/>
      <c r="G42" s="15">
        <f t="shared" si="1"/>
        <v>0</v>
      </c>
      <c r="H42" s="4">
        <v>0.9481</v>
      </c>
      <c r="I42" s="16">
        <f t="shared" si="2"/>
        <v>14.2215</v>
      </c>
    </row>
    <row r="43" spans="1:9" s="4" customFormat="1" ht="15" customHeight="1">
      <c r="A43" s="2">
        <v>15</v>
      </c>
      <c r="B43" s="3" t="s">
        <v>75</v>
      </c>
      <c r="C43" s="3" t="s">
        <v>76</v>
      </c>
      <c r="D43" s="2">
        <v>38</v>
      </c>
      <c r="E43" s="3" t="s">
        <v>22</v>
      </c>
      <c r="F43" s="2"/>
      <c r="G43" s="15">
        <f t="shared" si="1"/>
        <v>0</v>
      </c>
      <c r="H43" s="4">
        <v>2.3303</v>
      </c>
      <c r="I43" s="16">
        <f t="shared" si="2"/>
        <v>88.55139999999999</v>
      </c>
    </row>
    <row r="44" spans="1:7" s="4" customFormat="1" ht="15" customHeight="1">
      <c r="A44" s="2">
        <v>16</v>
      </c>
      <c r="B44" s="3" t="s">
        <v>77</v>
      </c>
      <c r="C44" s="3" t="s">
        <v>78</v>
      </c>
      <c r="D44" s="2">
        <v>28</v>
      </c>
      <c r="E44" s="3" t="s">
        <v>19</v>
      </c>
      <c r="F44" s="2"/>
      <c r="G44" s="15">
        <f t="shared" si="1"/>
        <v>0</v>
      </c>
    </row>
    <row r="45" spans="1:7" s="4" customFormat="1" ht="15" customHeight="1">
      <c r="A45" s="2">
        <v>17</v>
      </c>
      <c r="B45" s="3" t="s">
        <v>79</v>
      </c>
      <c r="C45" s="3" t="s">
        <v>80</v>
      </c>
      <c r="D45" s="2">
        <v>28</v>
      </c>
      <c r="E45" s="3" t="s">
        <v>19</v>
      </c>
      <c r="F45" s="2"/>
      <c r="G45" s="15">
        <f t="shared" si="1"/>
        <v>0</v>
      </c>
    </row>
    <row r="46" spans="1:7" s="4" customFormat="1" ht="15" customHeight="1">
      <c r="A46" s="2">
        <v>18</v>
      </c>
      <c r="B46" s="3" t="s">
        <v>81</v>
      </c>
      <c r="C46" s="3" t="s">
        <v>82</v>
      </c>
      <c r="D46" s="2">
        <v>9</v>
      </c>
      <c r="E46" s="3" t="s">
        <v>83</v>
      </c>
      <c r="F46" s="2"/>
      <c r="G46" s="15">
        <f t="shared" si="1"/>
        <v>0</v>
      </c>
    </row>
    <row r="47" spans="1:7" s="4" customFormat="1" ht="15" customHeight="1">
      <c r="A47" s="2">
        <v>19</v>
      </c>
      <c r="B47" s="3" t="s">
        <v>84</v>
      </c>
      <c r="C47" s="3" t="s">
        <v>85</v>
      </c>
      <c r="D47" s="66">
        <f>SUM(I29:I46)+I54</f>
        <v>4272.7402600000005</v>
      </c>
      <c r="E47" s="3" t="s">
        <v>83</v>
      </c>
      <c r="F47" s="2"/>
      <c r="G47" s="15">
        <f t="shared" si="1"/>
        <v>0</v>
      </c>
    </row>
    <row r="48" spans="1:7" ht="12.75">
      <c r="A48" s="2">
        <v>20</v>
      </c>
      <c r="B48" s="3" t="s">
        <v>86</v>
      </c>
      <c r="C48" s="3" t="s">
        <v>95</v>
      </c>
      <c r="D48" s="2">
        <v>47</v>
      </c>
      <c r="E48" s="3" t="s">
        <v>19</v>
      </c>
      <c r="F48" s="2"/>
      <c r="G48" s="15">
        <f t="shared" si="1"/>
        <v>0</v>
      </c>
    </row>
    <row r="49" spans="1:7" ht="12.75">
      <c r="A49" s="2">
        <v>21</v>
      </c>
      <c r="B49" s="3" t="s">
        <v>87</v>
      </c>
      <c r="C49" s="3" t="s">
        <v>96</v>
      </c>
      <c r="D49" s="2">
        <v>15</v>
      </c>
      <c r="E49" s="3" t="s">
        <v>19</v>
      </c>
      <c r="F49" s="2"/>
      <c r="G49" s="15">
        <f t="shared" si="1"/>
        <v>0</v>
      </c>
    </row>
    <row r="50" spans="1:7" ht="12.75">
      <c r="A50" s="2">
        <v>22</v>
      </c>
      <c r="B50" s="3" t="s">
        <v>88</v>
      </c>
      <c r="C50" s="3" t="s">
        <v>97</v>
      </c>
      <c r="D50" s="2">
        <v>4</v>
      </c>
      <c r="E50" s="3" t="s">
        <v>101</v>
      </c>
      <c r="F50" s="2"/>
      <c r="G50" s="15">
        <f t="shared" si="1"/>
        <v>0</v>
      </c>
    </row>
    <row r="51" spans="1:7" ht="12.75">
      <c r="A51" s="2">
        <v>23</v>
      </c>
      <c r="B51" s="3" t="s">
        <v>89</v>
      </c>
      <c r="C51" s="3" t="s">
        <v>98</v>
      </c>
      <c r="D51" s="4">
        <v>4</v>
      </c>
      <c r="E51" s="3" t="s">
        <v>101</v>
      </c>
      <c r="F51" s="2"/>
      <c r="G51" s="15">
        <f t="shared" si="1"/>
        <v>0</v>
      </c>
    </row>
    <row r="52" spans="1:7" ht="12.75">
      <c r="A52" s="2">
        <v>24</v>
      </c>
      <c r="B52" s="3" t="s">
        <v>90</v>
      </c>
      <c r="C52" s="3" t="s">
        <v>99</v>
      </c>
      <c r="D52" s="4">
        <v>43</v>
      </c>
      <c r="E52" s="3" t="s">
        <v>19</v>
      </c>
      <c r="F52" s="2"/>
      <c r="G52" s="15">
        <f t="shared" si="1"/>
        <v>0</v>
      </c>
    </row>
    <row r="53" spans="1:7" ht="12.75">
      <c r="A53" s="2">
        <v>25</v>
      </c>
      <c r="B53" s="3" t="s">
        <v>91</v>
      </c>
      <c r="C53" s="3" t="s">
        <v>157</v>
      </c>
      <c r="D53" s="4">
        <v>1</v>
      </c>
      <c r="E53" s="3" t="s">
        <v>101</v>
      </c>
      <c r="F53" s="2"/>
      <c r="G53" s="15">
        <f t="shared" si="1"/>
        <v>0</v>
      </c>
    </row>
    <row r="54" spans="1:9" ht="12.75">
      <c r="A54" s="2">
        <v>27</v>
      </c>
      <c r="B54" s="3" t="s">
        <v>158</v>
      </c>
      <c r="C54" s="3" t="s">
        <v>159</v>
      </c>
      <c r="D54" s="4">
        <v>3</v>
      </c>
      <c r="E54" s="3" t="s">
        <v>160</v>
      </c>
      <c r="F54" s="2"/>
      <c r="G54" s="15">
        <f t="shared" si="1"/>
        <v>0</v>
      </c>
      <c r="H54" s="14">
        <v>0.98</v>
      </c>
      <c r="I54" s="16">
        <f>H54*D54</f>
        <v>2.94</v>
      </c>
    </row>
    <row r="55" spans="2:7" s="22" customFormat="1" ht="12.75">
      <c r="B55" s="23" t="s">
        <v>103</v>
      </c>
      <c r="G55" s="24">
        <f>SUM(G29:G54)</f>
        <v>0</v>
      </c>
    </row>
    <row r="56" ht="12.75">
      <c r="B56" s="3"/>
    </row>
    <row r="57" spans="1:7" s="12" customFormat="1" ht="12.75">
      <c r="A57" s="25" t="s">
        <v>104</v>
      </c>
      <c r="G57" s="13"/>
    </row>
    <row r="58" spans="1:7" ht="13.5" customHeight="1">
      <c r="A58" s="26" t="s">
        <v>0</v>
      </c>
      <c r="B58" s="26" t="s">
        <v>1</v>
      </c>
      <c r="C58" s="26" t="s">
        <v>2</v>
      </c>
      <c r="D58" s="26" t="s">
        <v>3</v>
      </c>
      <c r="E58" s="26" t="s">
        <v>4</v>
      </c>
      <c r="F58" s="26" t="s">
        <v>5</v>
      </c>
      <c r="G58" s="27" t="s">
        <v>6</v>
      </c>
    </row>
    <row r="59" spans="1:7" s="33" customFormat="1" ht="15" customHeight="1">
      <c r="A59" s="30">
        <v>1</v>
      </c>
      <c r="B59" s="31" t="s">
        <v>105</v>
      </c>
      <c r="C59" s="31" t="s">
        <v>106</v>
      </c>
      <c r="D59" s="30">
        <v>1698</v>
      </c>
      <c r="E59" s="31" t="s">
        <v>9</v>
      </c>
      <c r="F59" s="32"/>
      <c r="G59" s="39">
        <f aca="true" t="shared" si="3" ref="G59:G74">F59*D59</f>
        <v>0</v>
      </c>
    </row>
    <row r="60" spans="1:7" s="33" customFormat="1" ht="15" customHeight="1">
      <c r="A60" s="30">
        <v>2</v>
      </c>
      <c r="B60" s="31" t="s">
        <v>107</v>
      </c>
      <c r="C60" s="31" t="s">
        <v>108</v>
      </c>
      <c r="D60" s="30">
        <v>65</v>
      </c>
      <c r="E60" s="31" t="s">
        <v>22</v>
      </c>
      <c r="F60" s="32"/>
      <c r="G60" s="39">
        <f t="shared" si="3"/>
        <v>0</v>
      </c>
    </row>
    <row r="61" spans="1:7" s="33" customFormat="1" ht="15" customHeight="1">
      <c r="A61" s="30">
        <v>3</v>
      </c>
      <c r="B61" s="31" t="s">
        <v>109</v>
      </c>
      <c r="C61" s="31" t="s">
        <v>110</v>
      </c>
      <c r="D61" s="30">
        <v>65</v>
      </c>
      <c r="E61" s="31" t="s">
        <v>22</v>
      </c>
      <c r="F61" s="32"/>
      <c r="G61" s="39">
        <f t="shared" si="3"/>
        <v>0</v>
      </c>
    </row>
    <row r="62" spans="1:7" s="34" customFormat="1" ht="15" customHeight="1">
      <c r="A62" s="30">
        <v>4</v>
      </c>
      <c r="B62" s="34" t="s">
        <v>94</v>
      </c>
      <c r="C62" s="34" t="s">
        <v>111</v>
      </c>
      <c r="D62" s="34">
        <f>(D63/25)*2</f>
        <v>135.84</v>
      </c>
      <c r="E62" s="35" t="s">
        <v>112</v>
      </c>
      <c r="F62" s="36"/>
      <c r="G62" s="39">
        <f t="shared" si="3"/>
        <v>0</v>
      </c>
    </row>
    <row r="63" spans="1:7" s="33" customFormat="1" ht="15" customHeight="1">
      <c r="A63" s="30">
        <v>5</v>
      </c>
      <c r="B63" s="37" t="s">
        <v>113</v>
      </c>
      <c r="C63" s="37" t="s">
        <v>114</v>
      </c>
      <c r="D63" s="37">
        <v>1698</v>
      </c>
      <c r="E63" s="37" t="s">
        <v>142</v>
      </c>
      <c r="F63" s="38"/>
      <c r="G63" s="39">
        <f t="shared" si="3"/>
        <v>0</v>
      </c>
    </row>
    <row r="64" spans="1:7" s="33" customFormat="1" ht="15" customHeight="1">
      <c r="A64" s="30">
        <v>6</v>
      </c>
      <c r="B64" s="37" t="s">
        <v>115</v>
      </c>
      <c r="C64" s="37" t="s">
        <v>116</v>
      </c>
      <c r="D64" s="40">
        <v>62</v>
      </c>
      <c r="E64" s="37" t="s">
        <v>101</v>
      </c>
      <c r="F64" s="38"/>
      <c r="G64" s="39">
        <f t="shared" si="3"/>
        <v>0</v>
      </c>
    </row>
    <row r="65" spans="1:7" s="34" customFormat="1" ht="15" customHeight="1">
      <c r="A65" s="30">
        <v>7</v>
      </c>
      <c r="B65" s="47" t="s">
        <v>145</v>
      </c>
      <c r="C65" s="47" t="s">
        <v>146</v>
      </c>
      <c r="D65" s="46">
        <v>62</v>
      </c>
      <c r="E65" s="47" t="s">
        <v>14</v>
      </c>
      <c r="F65" s="46"/>
      <c r="G65" s="48">
        <f t="shared" si="3"/>
        <v>0</v>
      </c>
    </row>
    <row r="66" spans="1:7" s="33" customFormat="1" ht="15" customHeight="1">
      <c r="A66" s="30">
        <v>8</v>
      </c>
      <c r="B66" s="37" t="s">
        <v>117</v>
      </c>
      <c r="C66" s="37" t="s">
        <v>118</v>
      </c>
      <c r="D66" s="42">
        <v>62</v>
      </c>
      <c r="E66" s="37" t="s">
        <v>101</v>
      </c>
      <c r="F66" s="38"/>
      <c r="G66" s="39">
        <f t="shared" si="3"/>
        <v>0</v>
      </c>
    </row>
    <row r="67" spans="1:7" s="33" customFormat="1" ht="15" customHeight="1">
      <c r="A67" s="30">
        <v>9</v>
      </c>
      <c r="B67" s="37" t="s">
        <v>119</v>
      </c>
      <c r="C67" s="37" t="s">
        <v>120</v>
      </c>
      <c r="D67" s="41">
        <v>186</v>
      </c>
      <c r="E67" s="37" t="s">
        <v>101</v>
      </c>
      <c r="F67" s="38"/>
      <c r="G67" s="39">
        <f t="shared" si="3"/>
        <v>0</v>
      </c>
    </row>
    <row r="68" spans="1:7" s="33" customFormat="1" ht="15" customHeight="1">
      <c r="A68" s="30">
        <v>10</v>
      </c>
      <c r="B68" s="37" t="s">
        <v>107</v>
      </c>
      <c r="C68" s="37" t="s">
        <v>121</v>
      </c>
      <c r="D68" s="43">
        <v>1.7</v>
      </c>
      <c r="E68" s="37" t="s">
        <v>143</v>
      </c>
      <c r="F68" s="38"/>
      <c r="G68" s="39">
        <f t="shared" si="3"/>
        <v>0</v>
      </c>
    </row>
    <row r="69" spans="1:7" s="33" customFormat="1" ht="15" customHeight="1">
      <c r="A69" s="30">
        <v>11</v>
      </c>
      <c r="B69" s="37" t="s">
        <v>109</v>
      </c>
      <c r="C69" s="37" t="s">
        <v>122</v>
      </c>
      <c r="D69" s="38">
        <f>D68</f>
        <v>1.7</v>
      </c>
      <c r="E69" s="37" t="s">
        <v>143</v>
      </c>
      <c r="F69" s="38"/>
      <c r="G69" s="39">
        <f t="shared" si="3"/>
        <v>0</v>
      </c>
    </row>
    <row r="70" spans="1:7" s="33" customFormat="1" ht="15" customHeight="1">
      <c r="A70" s="30">
        <v>12</v>
      </c>
      <c r="B70" s="37" t="s">
        <v>123</v>
      </c>
      <c r="C70" s="37" t="s">
        <v>124</v>
      </c>
      <c r="D70" s="38">
        <v>2.1</v>
      </c>
      <c r="E70" s="37" t="s">
        <v>83</v>
      </c>
      <c r="F70" s="38"/>
      <c r="G70" s="39">
        <f t="shared" si="3"/>
        <v>0</v>
      </c>
    </row>
    <row r="71" spans="1:7" s="33" customFormat="1" ht="15" customHeight="1">
      <c r="A71" s="30">
        <v>13</v>
      </c>
      <c r="B71" s="37" t="s">
        <v>125</v>
      </c>
      <c r="C71" s="37" t="s">
        <v>126</v>
      </c>
      <c r="D71" s="44">
        <v>0.003</v>
      </c>
      <c r="E71" s="37" t="s">
        <v>83</v>
      </c>
      <c r="F71" s="38"/>
      <c r="G71" s="39">
        <f t="shared" si="3"/>
        <v>0</v>
      </c>
    </row>
    <row r="72" spans="1:7" s="33" customFormat="1" ht="15" customHeight="1">
      <c r="A72" s="30">
        <v>14</v>
      </c>
      <c r="B72" s="37" t="s">
        <v>127</v>
      </c>
      <c r="C72" s="37" t="s">
        <v>128</v>
      </c>
      <c r="D72" s="37">
        <v>62</v>
      </c>
      <c r="E72" s="37" t="s">
        <v>101</v>
      </c>
      <c r="F72" s="38"/>
      <c r="G72" s="39">
        <f t="shared" si="3"/>
        <v>0</v>
      </c>
    </row>
    <row r="73" spans="1:7" s="33" customFormat="1" ht="15" customHeight="1">
      <c r="A73" s="30">
        <v>15</v>
      </c>
      <c r="B73" s="37" t="s">
        <v>91</v>
      </c>
      <c r="C73" s="37" t="s">
        <v>130</v>
      </c>
      <c r="D73" s="38">
        <v>2.8</v>
      </c>
      <c r="E73" s="37" t="s">
        <v>143</v>
      </c>
      <c r="F73" s="38"/>
      <c r="G73" s="39">
        <f t="shared" si="3"/>
        <v>0</v>
      </c>
    </row>
    <row r="74" spans="1:7" s="33" customFormat="1" ht="15" customHeight="1">
      <c r="A74" s="30">
        <v>16</v>
      </c>
      <c r="B74" s="37" t="s">
        <v>92</v>
      </c>
      <c r="C74" s="37" t="s">
        <v>132</v>
      </c>
      <c r="D74" s="37">
        <v>186</v>
      </c>
      <c r="E74" s="37" t="s">
        <v>101</v>
      </c>
      <c r="F74" s="38"/>
      <c r="G74" s="39">
        <f t="shared" si="3"/>
        <v>0</v>
      </c>
    </row>
    <row r="75" spans="1:7" s="33" customFormat="1" ht="15" customHeight="1">
      <c r="A75" s="30">
        <v>17</v>
      </c>
      <c r="B75" s="37" t="s">
        <v>93</v>
      </c>
      <c r="C75" s="37" t="s">
        <v>134</v>
      </c>
      <c r="D75" s="37">
        <v>93</v>
      </c>
      <c r="E75" s="37" t="s">
        <v>19</v>
      </c>
      <c r="F75" s="38"/>
      <c r="G75" s="39">
        <f aca="true" t="shared" si="4" ref="G75:G81">F75*D75</f>
        <v>0</v>
      </c>
    </row>
    <row r="76" spans="1:7" s="33" customFormat="1" ht="15" customHeight="1">
      <c r="A76" s="30">
        <v>18</v>
      </c>
      <c r="B76" s="37" t="s">
        <v>94</v>
      </c>
      <c r="C76" s="37" t="s">
        <v>136</v>
      </c>
      <c r="D76" s="37">
        <v>180</v>
      </c>
      <c r="E76" s="37" t="s">
        <v>137</v>
      </c>
      <c r="F76" s="38"/>
      <c r="G76" s="39">
        <f t="shared" si="4"/>
        <v>0</v>
      </c>
    </row>
    <row r="77" spans="1:7" s="33" customFormat="1" ht="15" customHeight="1">
      <c r="A77" s="30">
        <v>19</v>
      </c>
      <c r="B77" s="37" t="s">
        <v>129</v>
      </c>
      <c r="C77" s="37" t="s">
        <v>139</v>
      </c>
      <c r="D77" s="40">
        <v>38</v>
      </c>
      <c r="E77" s="37" t="s">
        <v>19</v>
      </c>
      <c r="F77" s="38"/>
      <c r="G77" s="39">
        <f t="shared" si="4"/>
        <v>0</v>
      </c>
    </row>
    <row r="78" spans="1:7" s="33" customFormat="1" ht="15" customHeight="1">
      <c r="A78" s="30">
        <v>20</v>
      </c>
      <c r="B78" s="37" t="s">
        <v>131</v>
      </c>
      <c r="C78" s="37" t="s">
        <v>140</v>
      </c>
      <c r="D78" s="40">
        <v>43</v>
      </c>
      <c r="E78" s="37" t="s">
        <v>112</v>
      </c>
      <c r="F78" s="38"/>
      <c r="G78" s="39">
        <f t="shared" si="4"/>
        <v>0</v>
      </c>
    </row>
    <row r="79" spans="1:7" s="33" customFormat="1" ht="15" customHeight="1">
      <c r="A79" s="30">
        <v>21</v>
      </c>
      <c r="B79" s="37" t="s">
        <v>133</v>
      </c>
      <c r="C79" s="37" t="s">
        <v>141</v>
      </c>
      <c r="D79" s="40">
        <v>3</v>
      </c>
      <c r="E79" s="37" t="s">
        <v>112</v>
      </c>
      <c r="F79" s="38"/>
      <c r="G79" s="39">
        <f t="shared" si="4"/>
        <v>0</v>
      </c>
    </row>
    <row r="80" spans="1:7" s="33" customFormat="1" ht="15" customHeight="1">
      <c r="A80" s="30">
        <v>22</v>
      </c>
      <c r="B80" s="37" t="s">
        <v>135</v>
      </c>
      <c r="C80" s="37" t="s">
        <v>153</v>
      </c>
      <c r="D80" s="37">
        <v>44</v>
      </c>
      <c r="E80" s="37" t="s">
        <v>101</v>
      </c>
      <c r="F80" s="38"/>
      <c r="G80" s="39">
        <f t="shared" si="4"/>
        <v>0</v>
      </c>
    </row>
    <row r="81" spans="1:7" s="33" customFormat="1" ht="15" customHeight="1">
      <c r="A81" s="30">
        <v>23</v>
      </c>
      <c r="B81" s="37" t="s">
        <v>138</v>
      </c>
      <c r="C81" s="37" t="s">
        <v>144</v>
      </c>
      <c r="D81" s="37">
        <v>18</v>
      </c>
      <c r="E81" s="37" t="s">
        <v>101</v>
      </c>
      <c r="F81" s="38"/>
      <c r="G81" s="39">
        <f t="shared" si="4"/>
        <v>0</v>
      </c>
    </row>
    <row r="82" spans="2:7" s="28" customFormat="1" ht="12">
      <c r="B82" s="29" t="s">
        <v>103</v>
      </c>
      <c r="G82" s="45">
        <f>SUM(G59:G81)</f>
        <v>0</v>
      </c>
    </row>
    <row r="100" spans="1:8" ht="18">
      <c r="A100" s="49" t="s">
        <v>147</v>
      </c>
      <c r="B100" s="50"/>
      <c r="C100" s="50"/>
      <c r="D100" s="67" t="s">
        <v>163</v>
      </c>
      <c r="E100" s="51"/>
      <c r="F100" s="50"/>
      <c r="G100" s="52"/>
      <c r="H100" s="50"/>
    </row>
    <row r="101" spans="1:7" ht="18">
      <c r="A101" s="53"/>
      <c r="G101" s="6"/>
    </row>
    <row r="102" spans="1:7" ht="12.75">
      <c r="A102" s="54" t="s">
        <v>148</v>
      </c>
      <c r="G102" s="6"/>
    </row>
    <row r="103" spans="2:8" ht="12.75">
      <c r="B103" s="54"/>
      <c r="C103" s="54" t="s">
        <v>45</v>
      </c>
      <c r="D103" s="54"/>
      <c r="E103" s="54"/>
      <c r="F103" s="54"/>
      <c r="G103" s="55">
        <f>G25</f>
        <v>0</v>
      </c>
      <c r="H103" s="55" t="s">
        <v>149</v>
      </c>
    </row>
    <row r="104" spans="2:8" ht="12.75">
      <c r="B104" s="54"/>
      <c r="C104" s="54" t="s">
        <v>150</v>
      </c>
      <c r="D104" s="54"/>
      <c r="E104" s="54"/>
      <c r="F104" s="54"/>
      <c r="G104" s="55">
        <f>G55</f>
        <v>0</v>
      </c>
      <c r="H104" s="55" t="s">
        <v>149</v>
      </c>
    </row>
    <row r="105" spans="1:8" ht="12.75">
      <c r="A105" s="56"/>
      <c r="B105" s="56"/>
      <c r="C105" s="56" t="s">
        <v>104</v>
      </c>
      <c r="D105" s="56"/>
      <c r="E105" s="56"/>
      <c r="F105" s="56"/>
      <c r="G105" s="57">
        <f>G82</f>
        <v>0</v>
      </c>
      <c r="H105" s="57" t="s">
        <v>149</v>
      </c>
    </row>
    <row r="106" spans="1:8" ht="12.75">
      <c r="A106" s="54"/>
      <c r="G106" s="6"/>
      <c r="H106" s="55"/>
    </row>
    <row r="107" spans="1:8" ht="15.75">
      <c r="A107" s="58"/>
      <c r="B107" s="58" t="s">
        <v>151</v>
      </c>
      <c r="C107" s="58"/>
      <c r="D107" s="58"/>
      <c r="E107" s="58"/>
      <c r="F107" s="58"/>
      <c r="G107" s="59">
        <f>SUM(G103:G105)</f>
        <v>0</v>
      </c>
      <c r="H107" s="59" t="s">
        <v>149</v>
      </c>
    </row>
    <row r="108" spans="1:8" ht="18">
      <c r="A108" s="53"/>
      <c r="G108" s="6"/>
      <c r="H108" s="6"/>
    </row>
    <row r="109" spans="2:8" ht="12.75">
      <c r="B109" t="s">
        <v>164</v>
      </c>
      <c r="C109" s="60"/>
      <c r="D109" s="60"/>
      <c r="E109" s="60"/>
      <c r="F109" s="60"/>
      <c r="G109" s="55">
        <f>G107*0.03</f>
        <v>0</v>
      </c>
      <c r="H109" s="6" t="s">
        <v>149</v>
      </c>
    </row>
    <row r="110" spans="2:8" ht="12.75">
      <c r="B110" t="s">
        <v>165</v>
      </c>
      <c r="C110" s="60"/>
      <c r="D110" s="60"/>
      <c r="E110" s="60"/>
      <c r="F110" s="60"/>
      <c r="G110" s="55">
        <f>G107*0.04</f>
        <v>0</v>
      </c>
      <c r="H110" s="6" t="s">
        <v>149</v>
      </c>
    </row>
    <row r="111" spans="2:8" ht="12.75">
      <c r="B111" s="54"/>
      <c r="G111" s="6"/>
      <c r="H111" s="6"/>
    </row>
    <row r="112" spans="1:9" ht="15">
      <c r="A112" s="61"/>
      <c r="B112" s="61" t="s">
        <v>152</v>
      </c>
      <c r="C112" s="61"/>
      <c r="D112" s="61"/>
      <c r="E112" s="61"/>
      <c r="F112" s="61"/>
      <c r="G112" s="62">
        <f>SUM(G107:G111)</f>
        <v>0</v>
      </c>
      <c r="H112" s="63" t="s">
        <v>149</v>
      </c>
      <c r="I112" s="6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C110" sqref="C110"/>
    </sheetView>
  </sheetViews>
  <sheetFormatPr defaultColWidth="9.140625" defaultRowHeight="12.75"/>
  <cols>
    <col min="1" max="1" width="4.7109375" style="0" customWidth="1"/>
    <col min="2" max="2" width="12.8515625" style="0" customWidth="1"/>
    <col min="3" max="3" width="38.421875" style="0" customWidth="1"/>
    <col min="4" max="4" width="8.57421875" style="0" customWidth="1"/>
    <col min="5" max="5" width="4.140625" style="0" customWidth="1"/>
  </cols>
  <sheetData>
    <row r="1" ht="23.25">
      <c r="A1" s="5" t="s">
        <v>156</v>
      </c>
    </row>
    <row r="2" ht="15" customHeight="1">
      <c r="A2" s="5"/>
    </row>
    <row r="3" spans="1:6" ht="15.75" customHeight="1">
      <c r="A3" s="7" t="s">
        <v>43</v>
      </c>
      <c r="C3" t="s">
        <v>46</v>
      </c>
      <c r="F3" s="18" t="s">
        <v>44</v>
      </c>
    </row>
    <row r="4" ht="15.75" customHeight="1">
      <c r="A4" s="7"/>
    </row>
    <row r="5" spans="1:2" ht="15.75">
      <c r="A5" s="8" t="s">
        <v>45</v>
      </c>
      <c r="B5" s="9"/>
    </row>
    <row r="6" spans="1:5" ht="1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s="4" customFormat="1" ht="15" customHeight="1">
      <c r="A7" s="2">
        <v>1</v>
      </c>
      <c r="B7" s="3" t="s">
        <v>7</v>
      </c>
      <c r="C7" s="3" t="s">
        <v>8</v>
      </c>
      <c r="D7" s="2">
        <v>280</v>
      </c>
      <c r="E7" s="3" t="s">
        <v>9</v>
      </c>
    </row>
    <row r="8" spans="1:5" s="4" customFormat="1" ht="15" customHeight="1">
      <c r="A8" s="2">
        <v>2</v>
      </c>
      <c r="B8" s="3" t="s">
        <v>10</v>
      </c>
      <c r="C8" s="3" t="s">
        <v>11</v>
      </c>
      <c r="D8" s="2">
        <v>280</v>
      </c>
      <c r="E8" s="3" t="s">
        <v>9</v>
      </c>
    </row>
    <row r="9" spans="1:5" s="4" customFormat="1" ht="15" customHeight="1">
      <c r="A9" s="2">
        <v>3</v>
      </c>
      <c r="B9" s="3" t="s">
        <v>12</v>
      </c>
      <c r="C9" s="3" t="s">
        <v>13</v>
      </c>
      <c r="D9" s="2">
        <v>6</v>
      </c>
      <c r="E9" s="3" t="s">
        <v>14</v>
      </c>
    </row>
    <row r="10" spans="1:5" s="4" customFormat="1" ht="15" customHeight="1">
      <c r="A10" s="2">
        <v>4</v>
      </c>
      <c r="B10" s="3" t="s">
        <v>15</v>
      </c>
      <c r="C10" s="3" t="s">
        <v>16</v>
      </c>
      <c r="D10" s="2">
        <v>6</v>
      </c>
      <c r="E10" s="3" t="s">
        <v>14</v>
      </c>
    </row>
    <row r="11" spans="1:5" s="4" customFormat="1" ht="15" customHeight="1">
      <c r="A11" s="2">
        <v>5</v>
      </c>
      <c r="B11" s="3" t="s">
        <v>17</v>
      </c>
      <c r="C11" s="3" t="s">
        <v>18</v>
      </c>
      <c r="D11" s="2">
        <v>47</v>
      </c>
      <c r="E11" s="3" t="s">
        <v>19</v>
      </c>
    </row>
    <row r="12" spans="1:5" s="4" customFormat="1" ht="15" customHeight="1">
      <c r="A12" s="2">
        <v>6</v>
      </c>
      <c r="B12" s="3" t="s">
        <v>20</v>
      </c>
      <c r="C12" s="3" t="s">
        <v>21</v>
      </c>
      <c r="D12" s="2">
        <v>2137</v>
      </c>
      <c r="E12" s="3" t="s">
        <v>22</v>
      </c>
    </row>
    <row r="13" spans="1:5" s="4" customFormat="1" ht="15" customHeight="1">
      <c r="A13" s="2">
        <v>7</v>
      </c>
      <c r="B13" s="3" t="s">
        <v>23</v>
      </c>
      <c r="C13" s="3" t="s">
        <v>24</v>
      </c>
      <c r="D13" s="2">
        <v>40</v>
      </c>
      <c r="E13" s="3" t="s">
        <v>22</v>
      </c>
    </row>
    <row r="14" spans="1:5" s="4" customFormat="1" ht="15" customHeight="1">
      <c r="A14" s="2">
        <v>8</v>
      </c>
      <c r="B14" s="3" t="s">
        <v>25</v>
      </c>
      <c r="C14" s="3" t="s">
        <v>26</v>
      </c>
      <c r="D14" s="2">
        <v>33</v>
      </c>
      <c r="E14" s="3" t="s">
        <v>22</v>
      </c>
    </row>
    <row r="15" spans="1:5" s="4" customFormat="1" ht="15" customHeight="1">
      <c r="A15" s="2">
        <v>9</v>
      </c>
      <c r="B15" s="3" t="s">
        <v>27</v>
      </c>
      <c r="C15" s="3" t="s">
        <v>28</v>
      </c>
      <c r="D15" s="2">
        <v>73</v>
      </c>
      <c r="E15" s="3" t="s">
        <v>22</v>
      </c>
    </row>
    <row r="16" spans="1:5" s="4" customFormat="1" ht="15" customHeight="1">
      <c r="A16" s="2">
        <v>10</v>
      </c>
      <c r="B16" s="3" t="s">
        <v>29</v>
      </c>
      <c r="C16" s="3" t="s">
        <v>30</v>
      </c>
      <c r="D16" s="2">
        <v>925</v>
      </c>
      <c r="E16" s="3" t="s">
        <v>22</v>
      </c>
    </row>
    <row r="17" spans="1:5" s="4" customFormat="1" ht="15" customHeight="1">
      <c r="A17" s="2">
        <v>11</v>
      </c>
      <c r="B17" s="3" t="s">
        <v>31</v>
      </c>
      <c r="C17" s="3" t="s">
        <v>32</v>
      </c>
      <c r="D17" s="2">
        <v>50</v>
      </c>
      <c r="E17" s="3" t="s">
        <v>22</v>
      </c>
    </row>
    <row r="18" spans="1:5" s="4" customFormat="1" ht="15" customHeight="1">
      <c r="A18" s="2">
        <v>12</v>
      </c>
      <c r="B18" s="3" t="s">
        <v>33</v>
      </c>
      <c r="C18" s="3" t="s">
        <v>34</v>
      </c>
      <c r="D18" s="2">
        <v>4673</v>
      </c>
      <c r="E18" s="3" t="s">
        <v>9</v>
      </c>
    </row>
    <row r="19" spans="1:5" s="4" customFormat="1" ht="15" customHeight="1">
      <c r="A19" s="2">
        <v>13</v>
      </c>
      <c r="B19" s="3" t="s">
        <v>35</v>
      </c>
      <c r="C19" s="3" t="s">
        <v>36</v>
      </c>
      <c r="D19" s="2">
        <v>13111</v>
      </c>
      <c r="E19" s="3" t="s">
        <v>9</v>
      </c>
    </row>
    <row r="20" spans="1:5" s="4" customFormat="1" ht="15" customHeight="1">
      <c r="A20" s="2">
        <v>14</v>
      </c>
      <c r="B20" s="3" t="s">
        <v>37</v>
      </c>
      <c r="C20" s="3" t="s">
        <v>38</v>
      </c>
      <c r="D20" s="2">
        <v>1358</v>
      </c>
      <c r="E20" s="3" t="s">
        <v>9</v>
      </c>
    </row>
    <row r="21" spans="1:5" s="4" customFormat="1" ht="15" customHeight="1">
      <c r="A21" s="2">
        <v>15</v>
      </c>
      <c r="B21" s="3" t="s">
        <v>39</v>
      </c>
      <c r="C21" s="3" t="s">
        <v>40</v>
      </c>
      <c r="D21" s="2">
        <v>1200</v>
      </c>
      <c r="E21" s="3" t="s">
        <v>9</v>
      </c>
    </row>
    <row r="22" spans="1:5" s="4" customFormat="1" ht="14.25" customHeight="1">
      <c r="A22" s="2">
        <v>16</v>
      </c>
      <c r="B22" s="3" t="s">
        <v>41</v>
      </c>
      <c r="C22" s="3" t="s">
        <v>42</v>
      </c>
      <c r="D22" s="2">
        <v>852</v>
      </c>
      <c r="E22" s="3" t="s">
        <v>22</v>
      </c>
    </row>
    <row r="23" spans="1:5" s="4" customFormat="1" ht="14.25" customHeight="1">
      <c r="A23" s="2">
        <v>17</v>
      </c>
      <c r="B23" s="3" t="s">
        <v>25</v>
      </c>
      <c r="C23" s="3" t="s">
        <v>26</v>
      </c>
      <c r="D23" s="2">
        <v>9</v>
      </c>
      <c r="E23" s="3" t="s">
        <v>22</v>
      </c>
    </row>
    <row r="24" spans="1:5" s="4" customFormat="1" ht="14.25" customHeight="1">
      <c r="A24" s="2">
        <v>18</v>
      </c>
      <c r="B24" s="3" t="s">
        <v>161</v>
      </c>
      <c r="C24" s="3" t="s">
        <v>162</v>
      </c>
      <c r="D24" s="2">
        <f>0.75*3</f>
        <v>2.25</v>
      </c>
      <c r="E24" s="3" t="s">
        <v>22</v>
      </c>
    </row>
    <row r="25" s="22" customFormat="1" ht="12.75">
      <c r="B25" s="23" t="s">
        <v>102</v>
      </c>
    </row>
    <row r="26" ht="12.75">
      <c r="B26" s="3"/>
    </row>
    <row r="27" spans="1:7" s="12" customFormat="1" ht="15.75">
      <c r="A27" s="10" t="s">
        <v>47</v>
      </c>
      <c r="B27" s="11"/>
      <c r="F27" s="68" t="s">
        <v>154</v>
      </c>
      <c r="G27" s="68"/>
    </row>
    <row r="28" spans="1:7" ht="25.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65" t="s">
        <v>155</v>
      </c>
      <c r="G28" s="65" t="s">
        <v>103</v>
      </c>
    </row>
    <row r="29" spans="1:7" s="4" customFormat="1" ht="15" customHeight="1">
      <c r="A29" s="2">
        <v>1</v>
      </c>
      <c r="B29" s="3" t="s">
        <v>48</v>
      </c>
      <c r="C29" s="3" t="s">
        <v>49</v>
      </c>
      <c r="D29" s="2">
        <v>30</v>
      </c>
      <c r="E29" s="3" t="s">
        <v>9</v>
      </c>
      <c r="F29" s="4">
        <v>0.316</v>
      </c>
      <c r="G29" s="4">
        <f aca="true" t="shared" si="0" ref="G29:G43">F29*D29</f>
        <v>9.48</v>
      </c>
    </row>
    <row r="30" spans="1:7" s="4" customFormat="1" ht="15" customHeight="1">
      <c r="A30" s="2">
        <v>2</v>
      </c>
      <c r="B30" s="3" t="s">
        <v>50</v>
      </c>
      <c r="C30" s="3" t="s">
        <v>100</v>
      </c>
      <c r="D30" s="2">
        <v>43</v>
      </c>
      <c r="E30" s="3" t="s">
        <v>19</v>
      </c>
      <c r="G30" s="4">
        <f t="shared" si="0"/>
        <v>0</v>
      </c>
    </row>
    <row r="31" spans="1:7" s="4" customFormat="1" ht="15" customHeight="1">
      <c r="A31" s="2">
        <v>3</v>
      </c>
      <c r="B31" s="3" t="s">
        <v>51</v>
      </c>
      <c r="C31" s="3" t="s">
        <v>52</v>
      </c>
      <c r="D31" s="2">
        <v>4673</v>
      </c>
      <c r="E31" s="3" t="s">
        <v>9</v>
      </c>
      <c r="F31" s="14">
        <v>0.06922</v>
      </c>
      <c r="G31" s="16">
        <f t="shared" si="0"/>
        <v>323.46506</v>
      </c>
    </row>
    <row r="32" spans="1:7" s="4" customFormat="1" ht="15" customHeight="1">
      <c r="A32" s="2">
        <v>4</v>
      </c>
      <c r="B32" s="3" t="s">
        <v>53</v>
      </c>
      <c r="C32" s="3" t="s">
        <v>54</v>
      </c>
      <c r="D32" s="2">
        <v>3655</v>
      </c>
      <c r="E32" s="3" t="s">
        <v>9</v>
      </c>
      <c r="F32" s="4">
        <v>0.2799</v>
      </c>
      <c r="G32" s="16">
        <f t="shared" si="0"/>
        <v>1023.0345</v>
      </c>
    </row>
    <row r="33" spans="1:7" s="4" customFormat="1" ht="15" customHeight="1">
      <c r="A33" s="2">
        <v>5</v>
      </c>
      <c r="B33" s="3" t="s">
        <v>55</v>
      </c>
      <c r="C33" s="3" t="s">
        <v>56</v>
      </c>
      <c r="D33" s="2">
        <v>3995</v>
      </c>
      <c r="E33" s="3" t="s">
        <v>9</v>
      </c>
      <c r="F33" s="4">
        <v>0.4108</v>
      </c>
      <c r="G33" s="16">
        <f t="shared" si="0"/>
        <v>1641.146</v>
      </c>
    </row>
    <row r="34" spans="1:7" s="4" customFormat="1" ht="15" customHeight="1">
      <c r="A34" s="2">
        <v>6</v>
      </c>
      <c r="B34" s="3" t="s">
        <v>57</v>
      </c>
      <c r="C34" s="3" t="s">
        <v>58</v>
      </c>
      <c r="D34" s="2">
        <v>679</v>
      </c>
      <c r="E34" s="3" t="s">
        <v>9</v>
      </c>
      <c r="F34" s="4">
        <v>0.1969</v>
      </c>
      <c r="G34" s="16">
        <f t="shared" si="0"/>
        <v>133.6951</v>
      </c>
    </row>
    <row r="35" spans="1:7" s="4" customFormat="1" ht="15" customHeight="1">
      <c r="A35" s="2">
        <v>7</v>
      </c>
      <c r="B35" s="3" t="s">
        <v>59</v>
      </c>
      <c r="C35" s="3" t="s">
        <v>60</v>
      </c>
      <c r="D35" s="2">
        <v>2976</v>
      </c>
      <c r="E35" s="3" t="s">
        <v>9</v>
      </c>
      <c r="F35" s="14">
        <v>0.206</v>
      </c>
      <c r="G35" s="16">
        <f t="shared" si="0"/>
        <v>613.0559999999999</v>
      </c>
    </row>
    <row r="36" spans="1:7" s="4" customFormat="1" ht="15" customHeight="1">
      <c r="A36" s="2">
        <v>8</v>
      </c>
      <c r="B36" s="3" t="s">
        <v>61</v>
      </c>
      <c r="C36" s="3" t="s">
        <v>62</v>
      </c>
      <c r="D36" s="2">
        <v>2976</v>
      </c>
      <c r="E36" s="3" t="s">
        <v>9</v>
      </c>
      <c r="F36" s="4">
        <v>0.1037</v>
      </c>
      <c r="G36" s="16">
        <f t="shared" si="0"/>
        <v>308.6112</v>
      </c>
    </row>
    <row r="37" spans="1:7" s="4" customFormat="1" ht="15" customHeight="1">
      <c r="A37" s="2">
        <v>9</v>
      </c>
      <c r="B37" s="3" t="s">
        <v>63</v>
      </c>
      <c r="C37" s="3" t="s">
        <v>64</v>
      </c>
      <c r="D37" s="2">
        <v>4</v>
      </c>
      <c r="E37" s="3" t="s">
        <v>14</v>
      </c>
      <c r="F37" s="4">
        <v>0.1575</v>
      </c>
      <c r="G37" s="16">
        <f t="shared" si="0"/>
        <v>0.63</v>
      </c>
    </row>
    <row r="38" spans="1:7" s="4" customFormat="1" ht="15" customHeight="1">
      <c r="A38" s="2">
        <v>10</v>
      </c>
      <c r="B38" s="3" t="s">
        <v>65</v>
      </c>
      <c r="C38" s="3" t="s">
        <v>66</v>
      </c>
      <c r="D38" s="2">
        <v>4</v>
      </c>
      <c r="E38" s="3" t="s">
        <v>14</v>
      </c>
      <c r="F38" s="4">
        <v>0.2457</v>
      </c>
      <c r="G38" s="16">
        <f t="shared" si="0"/>
        <v>0.9828</v>
      </c>
    </row>
    <row r="39" spans="1:7" s="4" customFormat="1" ht="15" customHeight="1">
      <c r="A39" s="2">
        <v>11</v>
      </c>
      <c r="B39" s="3" t="s">
        <v>67</v>
      </c>
      <c r="C39" s="3" t="s">
        <v>68</v>
      </c>
      <c r="D39" s="2">
        <v>8</v>
      </c>
      <c r="E39" s="3" t="s">
        <v>14</v>
      </c>
      <c r="F39" s="4">
        <v>6.3843</v>
      </c>
      <c r="G39" s="16">
        <f t="shared" si="0"/>
        <v>51.0744</v>
      </c>
    </row>
    <row r="40" spans="1:7" s="4" customFormat="1" ht="15" customHeight="1">
      <c r="A40" s="2">
        <v>12</v>
      </c>
      <c r="B40" s="3" t="s">
        <v>69</v>
      </c>
      <c r="C40" s="3" t="s">
        <v>70</v>
      </c>
      <c r="D40" s="2">
        <v>2</v>
      </c>
      <c r="E40" s="3" t="s">
        <v>14</v>
      </c>
      <c r="F40" s="4">
        <v>15.6253</v>
      </c>
      <c r="G40" s="16">
        <f t="shared" si="0"/>
        <v>31.2506</v>
      </c>
    </row>
    <row r="41" spans="1:7" s="4" customFormat="1" ht="15" customHeight="1">
      <c r="A41" s="2">
        <v>13</v>
      </c>
      <c r="B41" s="3" t="s">
        <v>71</v>
      </c>
      <c r="C41" s="3" t="s">
        <v>72</v>
      </c>
      <c r="D41" s="2">
        <v>47</v>
      </c>
      <c r="E41" s="3" t="s">
        <v>19</v>
      </c>
      <c r="F41" s="4">
        <v>0.6511</v>
      </c>
      <c r="G41" s="16">
        <f t="shared" si="0"/>
        <v>30.6017</v>
      </c>
    </row>
    <row r="42" spans="1:7" s="4" customFormat="1" ht="15" customHeight="1">
      <c r="A42" s="2">
        <v>14</v>
      </c>
      <c r="B42" s="3" t="s">
        <v>73</v>
      </c>
      <c r="C42" s="3" t="s">
        <v>74</v>
      </c>
      <c r="D42" s="2">
        <v>15</v>
      </c>
      <c r="E42" s="3" t="s">
        <v>19</v>
      </c>
      <c r="F42" s="4">
        <v>0.9481</v>
      </c>
      <c r="G42" s="16">
        <f t="shared" si="0"/>
        <v>14.2215</v>
      </c>
    </row>
    <row r="43" spans="1:7" s="4" customFormat="1" ht="15" customHeight="1">
      <c r="A43" s="2">
        <v>15</v>
      </c>
      <c r="B43" s="3" t="s">
        <v>75</v>
      </c>
      <c r="C43" s="3" t="s">
        <v>76</v>
      </c>
      <c r="D43" s="2">
        <v>38</v>
      </c>
      <c r="E43" s="3" t="s">
        <v>22</v>
      </c>
      <c r="F43" s="4">
        <v>2.3303</v>
      </c>
      <c r="G43" s="16">
        <f t="shared" si="0"/>
        <v>88.55139999999999</v>
      </c>
    </row>
    <row r="44" spans="1:5" s="4" customFormat="1" ht="15" customHeight="1">
      <c r="A44" s="2">
        <v>16</v>
      </c>
      <c r="B44" s="3" t="s">
        <v>77</v>
      </c>
      <c r="C44" s="3" t="s">
        <v>78</v>
      </c>
      <c r="D44" s="2">
        <v>28</v>
      </c>
      <c r="E44" s="3" t="s">
        <v>19</v>
      </c>
    </row>
    <row r="45" spans="1:5" s="4" customFormat="1" ht="15" customHeight="1">
      <c r="A45" s="2">
        <v>17</v>
      </c>
      <c r="B45" s="3" t="s">
        <v>79</v>
      </c>
      <c r="C45" s="3" t="s">
        <v>80</v>
      </c>
      <c r="D45" s="2">
        <v>28</v>
      </c>
      <c r="E45" s="3" t="s">
        <v>19</v>
      </c>
    </row>
    <row r="46" spans="1:5" s="4" customFormat="1" ht="15" customHeight="1">
      <c r="A46" s="2">
        <v>18</v>
      </c>
      <c r="B46" s="3" t="s">
        <v>81</v>
      </c>
      <c r="C46" s="3" t="s">
        <v>82</v>
      </c>
      <c r="D46" s="2">
        <v>9</v>
      </c>
      <c r="E46" s="3" t="s">
        <v>83</v>
      </c>
    </row>
    <row r="47" spans="1:5" s="4" customFormat="1" ht="15" customHeight="1">
      <c r="A47" s="2">
        <v>19</v>
      </c>
      <c r="B47" s="3" t="s">
        <v>84</v>
      </c>
      <c r="C47" s="3" t="s">
        <v>85</v>
      </c>
      <c r="D47" s="66">
        <f>SUM(G29:G46)+G54</f>
        <v>4272.7402600000005</v>
      </c>
      <c r="E47" s="3" t="s">
        <v>83</v>
      </c>
    </row>
    <row r="48" spans="1:5" ht="12.75">
      <c r="A48" s="2">
        <v>20</v>
      </c>
      <c r="B48" s="3" t="s">
        <v>86</v>
      </c>
      <c r="C48" s="3" t="s">
        <v>95</v>
      </c>
      <c r="D48" s="2">
        <v>47</v>
      </c>
      <c r="E48" s="3" t="s">
        <v>19</v>
      </c>
    </row>
    <row r="49" spans="1:5" ht="12.75">
      <c r="A49" s="2">
        <v>21</v>
      </c>
      <c r="B49" s="3" t="s">
        <v>87</v>
      </c>
      <c r="C49" s="3" t="s">
        <v>96</v>
      </c>
      <c r="D49" s="2">
        <v>15</v>
      </c>
      <c r="E49" s="3" t="s">
        <v>19</v>
      </c>
    </row>
    <row r="50" spans="1:5" ht="12.75">
      <c r="A50" s="2">
        <v>22</v>
      </c>
      <c r="B50" s="3" t="s">
        <v>88</v>
      </c>
      <c r="C50" s="3" t="s">
        <v>97</v>
      </c>
      <c r="D50" s="2">
        <v>4</v>
      </c>
      <c r="E50" s="3" t="s">
        <v>101</v>
      </c>
    </row>
    <row r="51" spans="1:5" ht="12.75">
      <c r="A51" s="2">
        <v>23</v>
      </c>
      <c r="B51" s="3" t="s">
        <v>89</v>
      </c>
      <c r="C51" s="3" t="s">
        <v>98</v>
      </c>
      <c r="D51" s="4">
        <v>4</v>
      </c>
      <c r="E51" s="3" t="s">
        <v>101</v>
      </c>
    </row>
    <row r="52" spans="1:5" ht="12.75">
      <c r="A52" s="2">
        <v>24</v>
      </c>
      <c r="B52" s="3" t="s">
        <v>90</v>
      </c>
      <c r="C52" s="3" t="s">
        <v>99</v>
      </c>
      <c r="D52" s="4">
        <v>43</v>
      </c>
      <c r="E52" s="3" t="s">
        <v>19</v>
      </c>
    </row>
    <row r="53" spans="1:5" ht="12.75">
      <c r="A53" s="2">
        <v>25</v>
      </c>
      <c r="B53" s="3" t="s">
        <v>91</v>
      </c>
      <c r="C53" s="3" t="s">
        <v>157</v>
      </c>
      <c r="D53" s="4">
        <v>1</v>
      </c>
      <c r="E53" s="3" t="s">
        <v>101</v>
      </c>
    </row>
    <row r="54" spans="1:7" ht="12.75">
      <c r="A54" s="2">
        <v>27</v>
      </c>
      <c r="B54" s="3" t="s">
        <v>158</v>
      </c>
      <c r="C54" s="3" t="s">
        <v>159</v>
      </c>
      <c r="D54" s="4">
        <v>3</v>
      </c>
      <c r="E54" s="3" t="s">
        <v>160</v>
      </c>
      <c r="F54" s="14">
        <v>0.98</v>
      </c>
      <c r="G54" s="16">
        <f>F54*D54</f>
        <v>2.94</v>
      </c>
    </row>
    <row r="55" s="22" customFormat="1" ht="12.75">
      <c r="B55" s="23" t="s">
        <v>103</v>
      </c>
    </row>
    <row r="56" ht="12.75">
      <c r="B56" s="3"/>
    </row>
    <row r="57" s="12" customFormat="1" ht="12.75">
      <c r="A57" s="25" t="s">
        <v>104</v>
      </c>
    </row>
    <row r="58" spans="1:5" ht="13.5" customHeight="1">
      <c r="A58" s="26" t="s">
        <v>0</v>
      </c>
      <c r="B58" s="26" t="s">
        <v>1</v>
      </c>
      <c r="C58" s="26" t="s">
        <v>2</v>
      </c>
      <c r="D58" s="26" t="s">
        <v>3</v>
      </c>
      <c r="E58" s="26" t="s">
        <v>4</v>
      </c>
    </row>
    <row r="59" spans="1:5" s="33" customFormat="1" ht="15" customHeight="1">
      <c r="A59" s="30">
        <v>1</v>
      </c>
      <c r="B59" s="31" t="s">
        <v>105</v>
      </c>
      <c r="C59" s="31" t="s">
        <v>106</v>
      </c>
      <c r="D59" s="30">
        <v>1698</v>
      </c>
      <c r="E59" s="31" t="s">
        <v>9</v>
      </c>
    </row>
    <row r="60" spans="1:5" s="33" customFormat="1" ht="15" customHeight="1">
      <c r="A60" s="30">
        <v>2</v>
      </c>
      <c r="B60" s="31" t="s">
        <v>107</v>
      </c>
      <c r="C60" s="31" t="s">
        <v>108</v>
      </c>
      <c r="D60" s="30">
        <v>65</v>
      </c>
      <c r="E60" s="31" t="s">
        <v>22</v>
      </c>
    </row>
    <row r="61" spans="1:5" s="33" customFormat="1" ht="15" customHeight="1">
      <c r="A61" s="30">
        <v>3</v>
      </c>
      <c r="B61" s="31" t="s">
        <v>109</v>
      </c>
      <c r="C61" s="31" t="s">
        <v>110</v>
      </c>
      <c r="D61" s="30">
        <v>65</v>
      </c>
      <c r="E61" s="31" t="s">
        <v>22</v>
      </c>
    </row>
    <row r="62" spans="1:5" s="34" customFormat="1" ht="15" customHeight="1">
      <c r="A62" s="30">
        <v>4</v>
      </c>
      <c r="B62" s="34" t="s">
        <v>94</v>
      </c>
      <c r="C62" s="34" t="s">
        <v>111</v>
      </c>
      <c r="D62" s="34">
        <f>(D63/25)*2</f>
        <v>135.84</v>
      </c>
      <c r="E62" s="35" t="s">
        <v>112</v>
      </c>
    </row>
    <row r="63" spans="1:5" s="33" customFormat="1" ht="15" customHeight="1">
      <c r="A63" s="30">
        <v>5</v>
      </c>
      <c r="B63" s="37" t="s">
        <v>113</v>
      </c>
      <c r="C63" s="37" t="s">
        <v>114</v>
      </c>
      <c r="D63" s="37">
        <v>1698</v>
      </c>
      <c r="E63" s="37" t="s">
        <v>142</v>
      </c>
    </row>
    <row r="64" spans="1:5" s="33" customFormat="1" ht="15" customHeight="1">
      <c r="A64" s="30">
        <v>6</v>
      </c>
      <c r="B64" s="37" t="s">
        <v>115</v>
      </c>
      <c r="C64" s="37" t="s">
        <v>116</v>
      </c>
      <c r="D64" s="40">
        <v>62</v>
      </c>
      <c r="E64" s="37" t="s">
        <v>101</v>
      </c>
    </row>
    <row r="65" spans="1:5" s="34" customFormat="1" ht="15" customHeight="1">
      <c r="A65" s="30">
        <v>7</v>
      </c>
      <c r="B65" s="47" t="s">
        <v>145</v>
      </c>
      <c r="C65" s="47" t="s">
        <v>146</v>
      </c>
      <c r="D65" s="46">
        <v>62</v>
      </c>
      <c r="E65" s="47" t="s">
        <v>14</v>
      </c>
    </row>
    <row r="66" spans="1:5" s="33" customFormat="1" ht="15" customHeight="1">
      <c r="A66" s="30">
        <v>8</v>
      </c>
      <c r="B66" s="37" t="s">
        <v>117</v>
      </c>
      <c r="C66" s="37" t="s">
        <v>118</v>
      </c>
      <c r="D66" s="42">
        <v>62</v>
      </c>
      <c r="E66" s="37" t="s">
        <v>101</v>
      </c>
    </row>
    <row r="67" spans="1:5" s="33" customFormat="1" ht="15" customHeight="1">
      <c r="A67" s="30">
        <v>9</v>
      </c>
      <c r="B67" s="37" t="s">
        <v>119</v>
      </c>
      <c r="C67" s="37" t="s">
        <v>120</v>
      </c>
      <c r="D67" s="41">
        <v>186</v>
      </c>
      <c r="E67" s="37" t="s">
        <v>101</v>
      </c>
    </row>
    <row r="68" spans="1:5" s="33" customFormat="1" ht="15" customHeight="1">
      <c r="A68" s="30">
        <v>10</v>
      </c>
      <c r="B68" s="37" t="s">
        <v>107</v>
      </c>
      <c r="C68" s="37" t="s">
        <v>121</v>
      </c>
      <c r="D68" s="43">
        <v>1.7</v>
      </c>
      <c r="E68" s="37" t="s">
        <v>143</v>
      </c>
    </row>
    <row r="69" spans="1:5" s="33" customFormat="1" ht="15" customHeight="1">
      <c r="A69" s="30">
        <v>11</v>
      </c>
      <c r="B69" s="37" t="s">
        <v>109</v>
      </c>
      <c r="C69" s="37" t="s">
        <v>122</v>
      </c>
      <c r="D69" s="38">
        <f>D68</f>
        <v>1.7</v>
      </c>
      <c r="E69" s="37" t="s">
        <v>143</v>
      </c>
    </row>
    <row r="70" spans="1:5" s="33" customFormat="1" ht="15" customHeight="1">
      <c r="A70" s="30">
        <v>12</v>
      </c>
      <c r="B70" s="37" t="s">
        <v>123</v>
      </c>
      <c r="C70" s="37" t="s">
        <v>124</v>
      </c>
      <c r="D70" s="38">
        <v>2.1</v>
      </c>
      <c r="E70" s="37" t="s">
        <v>83</v>
      </c>
    </row>
    <row r="71" spans="1:5" s="33" customFormat="1" ht="15" customHeight="1">
      <c r="A71" s="30">
        <v>13</v>
      </c>
      <c r="B71" s="37" t="s">
        <v>125</v>
      </c>
      <c r="C71" s="37" t="s">
        <v>126</v>
      </c>
      <c r="D71" s="44">
        <v>0.003</v>
      </c>
      <c r="E71" s="37" t="s">
        <v>83</v>
      </c>
    </row>
    <row r="72" spans="1:5" s="33" customFormat="1" ht="15" customHeight="1">
      <c r="A72" s="30">
        <v>14</v>
      </c>
      <c r="B72" s="37" t="s">
        <v>127</v>
      </c>
      <c r="C72" s="37" t="s">
        <v>128</v>
      </c>
      <c r="D72" s="37">
        <v>62</v>
      </c>
      <c r="E72" s="37" t="s">
        <v>101</v>
      </c>
    </row>
    <row r="73" spans="1:5" s="33" customFormat="1" ht="15" customHeight="1">
      <c r="A73" s="30">
        <v>15</v>
      </c>
      <c r="B73" s="37" t="s">
        <v>91</v>
      </c>
      <c r="C73" s="37" t="s">
        <v>130</v>
      </c>
      <c r="D73" s="38">
        <v>2.8</v>
      </c>
      <c r="E73" s="37" t="s">
        <v>143</v>
      </c>
    </row>
    <row r="74" spans="1:5" s="33" customFormat="1" ht="15" customHeight="1">
      <c r="A74" s="30">
        <v>16</v>
      </c>
      <c r="B74" s="37" t="s">
        <v>92</v>
      </c>
      <c r="C74" s="37" t="s">
        <v>132</v>
      </c>
      <c r="D74" s="37">
        <v>186</v>
      </c>
      <c r="E74" s="37" t="s">
        <v>101</v>
      </c>
    </row>
    <row r="75" spans="1:5" s="33" customFormat="1" ht="15" customHeight="1">
      <c r="A75" s="30">
        <v>17</v>
      </c>
      <c r="B75" s="37" t="s">
        <v>93</v>
      </c>
      <c r="C75" s="37" t="s">
        <v>134</v>
      </c>
      <c r="D75" s="37">
        <v>93</v>
      </c>
      <c r="E75" s="37" t="s">
        <v>19</v>
      </c>
    </row>
    <row r="76" spans="1:5" s="33" customFormat="1" ht="15" customHeight="1">
      <c r="A76" s="30">
        <v>18</v>
      </c>
      <c r="B76" s="37" t="s">
        <v>94</v>
      </c>
      <c r="C76" s="37" t="s">
        <v>136</v>
      </c>
      <c r="D76" s="37">
        <v>180</v>
      </c>
      <c r="E76" s="37" t="s">
        <v>137</v>
      </c>
    </row>
    <row r="77" spans="1:5" s="33" customFormat="1" ht="15" customHeight="1">
      <c r="A77" s="30">
        <v>19</v>
      </c>
      <c r="B77" s="37" t="s">
        <v>129</v>
      </c>
      <c r="C77" s="37" t="s">
        <v>139</v>
      </c>
      <c r="D77" s="40">
        <v>38</v>
      </c>
      <c r="E77" s="37" t="s">
        <v>19</v>
      </c>
    </row>
    <row r="78" spans="1:5" s="33" customFormat="1" ht="15" customHeight="1">
      <c r="A78" s="30">
        <v>20</v>
      </c>
      <c r="B78" s="37" t="s">
        <v>131</v>
      </c>
      <c r="C78" s="37" t="s">
        <v>140</v>
      </c>
      <c r="D78" s="40">
        <v>43</v>
      </c>
      <c r="E78" s="37" t="s">
        <v>112</v>
      </c>
    </row>
    <row r="79" spans="1:5" s="33" customFormat="1" ht="15" customHeight="1">
      <c r="A79" s="30">
        <v>21</v>
      </c>
      <c r="B79" s="37" t="s">
        <v>133</v>
      </c>
      <c r="C79" s="37" t="s">
        <v>141</v>
      </c>
      <c r="D79" s="40">
        <v>3</v>
      </c>
      <c r="E79" s="37" t="s">
        <v>112</v>
      </c>
    </row>
    <row r="80" spans="1:5" s="33" customFormat="1" ht="15" customHeight="1">
      <c r="A80" s="30">
        <v>22</v>
      </c>
      <c r="B80" s="37" t="s">
        <v>135</v>
      </c>
      <c r="C80" s="37" t="s">
        <v>153</v>
      </c>
      <c r="D80" s="37">
        <v>44</v>
      </c>
      <c r="E80" s="37" t="s">
        <v>101</v>
      </c>
    </row>
    <row r="81" spans="1:5" s="33" customFormat="1" ht="15" customHeight="1">
      <c r="A81" s="30">
        <v>23</v>
      </c>
      <c r="B81" s="37" t="s">
        <v>138</v>
      </c>
      <c r="C81" s="37" t="s">
        <v>144</v>
      </c>
      <c r="D81" s="37">
        <v>18</v>
      </c>
      <c r="E81" s="37" t="s">
        <v>101</v>
      </c>
    </row>
    <row r="82" s="28" customFormat="1" ht="12">
      <c r="B82" s="29" t="s">
        <v>103</v>
      </c>
    </row>
  </sheetData>
  <sheetProtection/>
  <mergeCells count="1">
    <mergeCell ref="F27:G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Agroplán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AGROPLAN</dc:creator>
  <cp:keywords/>
  <dc:description/>
  <cp:lastModifiedBy>Hana Dlouhá</cp:lastModifiedBy>
  <cp:lastPrinted>2012-08-13T08:47:04Z</cp:lastPrinted>
  <dcterms:created xsi:type="dcterms:W3CDTF">2009-06-22T09:44:39Z</dcterms:created>
  <dcterms:modified xsi:type="dcterms:W3CDTF">2012-08-17T08:33:15Z</dcterms:modified>
  <cp:category/>
  <cp:version/>
  <cp:contentType/>
  <cp:contentStatus/>
</cp:coreProperties>
</file>