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zovam\Desktop\"/>
    </mc:Choice>
  </mc:AlternateContent>
  <bookViews>
    <workbookView xWindow="0" yWindow="0" windowWidth="18570" windowHeight="11385"/>
  </bookViews>
  <sheets>
    <sheet name="Rekapitulace stavby" sheetId="1" r:id="rId1"/>
    <sheet name="01 - Údržba břehů Rakovni..." sheetId="2" r:id="rId2"/>
    <sheet name="02 - Vedlejší a ostatní n..." sheetId="3" r:id="rId3"/>
    <sheet name="Pokyny pro vyplnění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" i="1" l="1"/>
  <c r="AY52" i="1"/>
  <c r="AX53" i="1"/>
  <c r="AX52" i="1"/>
  <c r="AU53" i="1"/>
  <c r="AU52" i="1"/>
  <c r="AU51" i="1" s="1"/>
  <c r="AS51" i="1"/>
  <c r="BK99" i="3" l="1"/>
  <c r="BI99" i="3"/>
  <c r="BH99" i="3"/>
  <c r="BG99" i="3"/>
  <c r="BF99" i="3"/>
  <c r="T99" i="3"/>
  <c r="R99" i="3"/>
  <c r="P99" i="3"/>
  <c r="BK97" i="3"/>
  <c r="BI97" i="3"/>
  <c r="BH97" i="3"/>
  <c r="BG97" i="3"/>
  <c r="BF97" i="3"/>
  <c r="BE97" i="3"/>
  <c r="T97" i="3"/>
  <c r="R97" i="3"/>
  <c r="P97" i="3"/>
  <c r="BK95" i="3"/>
  <c r="BI95" i="3"/>
  <c r="BH95" i="3"/>
  <c r="BG95" i="3"/>
  <c r="BF95" i="3"/>
  <c r="BE95" i="3"/>
  <c r="T95" i="3"/>
  <c r="R95" i="3"/>
  <c r="P95" i="3"/>
  <c r="BK93" i="3"/>
  <c r="BI93" i="3"/>
  <c r="BH93" i="3"/>
  <c r="BG93" i="3"/>
  <c r="BF93" i="3"/>
  <c r="BE93" i="3"/>
  <c r="T93" i="3"/>
  <c r="R93" i="3"/>
  <c r="P93" i="3"/>
  <c r="BK91" i="3"/>
  <c r="BI91" i="3"/>
  <c r="BH91" i="3"/>
  <c r="BG91" i="3"/>
  <c r="BF91" i="3"/>
  <c r="BE91" i="3"/>
  <c r="T91" i="3"/>
  <c r="R91" i="3"/>
  <c r="P91" i="3"/>
  <c r="BK89" i="3"/>
  <c r="BI89" i="3"/>
  <c r="BH89" i="3"/>
  <c r="BG89" i="3"/>
  <c r="BF89" i="3"/>
  <c r="T89" i="3"/>
  <c r="R89" i="3"/>
  <c r="P89" i="3"/>
  <c r="BK87" i="3"/>
  <c r="BI87" i="3"/>
  <c r="BH87" i="3"/>
  <c r="BG87" i="3"/>
  <c r="BF87" i="3"/>
  <c r="BE87" i="3"/>
  <c r="T87" i="3"/>
  <c r="R87" i="3"/>
  <c r="P87" i="3"/>
  <c r="BK85" i="3"/>
  <c r="BI85" i="3"/>
  <c r="BH85" i="3"/>
  <c r="BG85" i="3"/>
  <c r="BF85" i="3"/>
  <c r="T85" i="3"/>
  <c r="T80" i="3" s="1"/>
  <c r="T79" i="3" s="1"/>
  <c r="T78" i="3" s="1"/>
  <c r="R85" i="3"/>
  <c r="P85" i="3"/>
  <c r="BK83" i="3"/>
  <c r="BI83" i="3"/>
  <c r="BH83" i="3"/>
  <c r="BG83" i="3"/>
  <c r="BF83" i="3"/>
  <c r="BE83" i="3"/>
  <c r="T83" i="3"/>
  <c r="R83" i="3"/>
  <c r="P83" i="3"/>
  <c r="BK81" i="3"/>
  <c r="BI81" i="3"/>
  <c r="BH81" i="3"/>
  <c r="BG81" i="3"/>
  <c r="BF81" i="3"/>
  <c r="T81" i="3"/>
  <c r="R81" i="3"/>
  <c r="R80" i="3" s="1"/>
  <c r="R79" i="3" s="1"/>
  <c r="R78" i="3" s="1"/>
  <c r="P81" i="3"/>
  <c r="P80" i="3"/>
  <c r="P79" i="3"/>
  <c r="P78" i="3" s="1"/>
  <c r="BK873" i="2"/>
  <c r="BI873" i="2"/>
  <c r="BH873" i="2"/>
  <c r="BG873" i="2"/>
  <c r="BF873" i="2"/>
  <c r="BK860" i="2"/>
  <c r="BI860" i="2"/>
  <c r="BH860" i="2"/>
  <c r="BG860" i="2"/>
  <c r="BF860" i="2"/>
  <c r="BE860" i="2"/>
  <c r="BK858" i="2"/>
  <c r="BI858" i="2"/>
  <c r="BH858" i="2"/>
  <c r="BG858" i="2"/>
  <c r="BF858" i="2"/>
  <c r="BK855" i="2"/>
  <c r="BI855" i="2"/>
  <c r="BH855" i="2"/>
  <c r="BG855" i="2"/>
  <c r="BF855" i="2"/>
  <c r="BE855" i="2"/>
  <c r="BK852" i="2"/>
  <c r="BI852" i="2"/>
  <c r="BH852" i="2"/>
  <c r="BG852" i="2"/>
  <c r="BF852" i="2"/>
  <c r="BE852" i="2"/>
  <c r="BK850" i="2"/>
  <c r="BI850" i="2"/>
  <c r="BH850" i="2"/>
  <c r="BG850" i="2"/>
  <c r="BF850" i="2"/>
  <c r="BE850" i="2"/>
  <c r="BK848" i="2"/>
  <c r="BI848" i="2"/>
  <c r="BH848" i="2"/>
  <c r="BG848" i="2"/>
  <c r="BF848" i="2"/>
  <c r="BE848" i="2"/>
  <c r="BK846" i="2"/>
  <c r="BI846" i="2"/>
  <c r="BH846" i="2"/>
  <c r="BG846" i="2"/>
  <c r="BF846" i="2"/>
  <c r="BE846" i="2"/>
  <c r="BK843" i="2"/>
  <c r="BI843" i="2"/>
  <c r="BH843" i="2"/>
  <c r="BG843" i="2"/>
  <c r="BF843" i="2"/>
  <c r="BE843" i="2"/>
  <c r="BK841" i="2"/>
  <c r="BK840" i="2" s="1"/>
  <c r="BI841" i="2"/>
  <c r="BH841" i="2"/>
  <c r="BG841" i="2"/>
  <c r="BF841" i="2"/>
  <c r="BK835" i="2"/>
  <c r="BI835" i="2"/>
  <c r="BH835" i="2"/>
  <c r="BG835" i="2"/>
  <c r="BF835" i="2"/>
  <c r="BE835" i="2"/>
  <c r="BK827" i="2"/>
  <c r="BI827" i="2"/>
  <c r="BH827" i="2"/>
  <c r="BG827" i="2"/>
  <c r="BF827" i="2"/>
  <c r="BE827" i="2"/>
  <c r="BK822" i="2"/>
  <c r="BI822" i="2"/>
  <c r="BH822" i="2"/>
  <c r="BG822" i="2"/>
  <c r="BF822" i="2"/>
  <c r="BE822" i="2"/>
  <c r="BK817" i="2"/>
  <c r="BK816" i="2" s="1"/>
  <c r="BK815" i="2" s="1"/>
  <c r="BI817" i="2"/>
  <c r="BH817" i="2"/>
  <c r="BG817" i="2"/>
  <c r="BF817" i="2"/>
  <c r="BK802" i="2"/>
  <c r="BI802" i="2"/>
  <c r="BH802" i="2"/>
  <c r="BG802" i="2"/>
  <c r="BF802" i="2"/>
  <c r="BE802" i="2"/>
  <c r="BK789" i="2"/>
  <c r="BI789" i="2"/>
  <c r="BH789" i="2"/>
  <c r="BG789" i="2"/>
  <c r="BF789" i="2"/>
  <c r="BE789" i="2"/>
  <c r="BK784" i="2"/>
  <c r="BI784" i="2"/>
  <c r="BH784" i="2"/>
  <c r="BG784" i="2"/>
  <c r="BF784" i="2"/>
  <c r="BE784" i="2"/>
  <c r="BK779" i="2"/>
  <c r="BI779" i="2"/>
  <c r="BH779" i="2"/>
  <c r="BG779" i="2"/>
  <c r="BF779" i="2"/>
  <c r="BE779" i="2"/>
  <c r="BK774" i="2"/>
  <c r="BI774" i="2"/>
  <c r="BH774" i="2"/>
  <c r="BG774" i="2"/>
  <c r="BF774" i="2"/>
  <c r="BE774" i="2"/>
  <c r="BK769" i="2"/>
  <c r="BK768" i="2" s="1"/>
  <c r="BI769" i="2"/>
  <c r="BH769" i="2"/>
  <c r="BG769" i="2"/>
  <c r="BF769" i="2"/>
  <c r="BK759" i="2"/>
  <c r="BK758" i="2" s="1"/>
  <c r="BI759" i="2"/>
  <c r="BH759" i="2"/>
  <c r="BG759" i="2"/>
  <c r="BF759" i="2"/>
  <c r="BK751" i="2"/>
  <c r="BI751" i="2"/>
  <c r="BH751" i="2"/>
  <c r="BG751" i="2"/>
  <c r="BF751" i="2"/>
  <c r="BE751" i="2"/>
  <c r="BK746" i="2"/>
  <c r="BI746" i="2"/>
  <c r="BH746" i="2"/>
  <c r="BG746" i="2"/>
  <c r="BF746" i="2"/>
  <c r="BE746" i="2"/>
  <c r="BK739" i="2"/>
  <c r="BI739" i="2"/>
  <c r="BH739" i="2"/>
  <c r="BG739" i="2"/>
  <c r="BF739" i="2"/>
  <c r="BE739" i="2"/>
  <c r="BK706" i="2"/>
  <c r="BI706" i="2"/>
  <c r="BH706" i="2"/>
  <c r="BG706" i="2"/>
  <c r="BF706" i="2"/>
  <c r="BE706" i="2"/>
  <c r="BK691" i="2"/>
  <c r="BI691" i="2"/>
  <c r="BH691" i="2"/>
  <c r="BG691" i="2"/>
  <c r="BF691" i="2"/>
  <c r="BE691" i="2"/>
  <c r="BK644" i="2"/>
  <c r="BI644" i="2"/>
  <c r="BH644" i="2"/>
  <c r="BG644" i="2"/>
  <c r="BF644" i="2"/>
  <c r="BE644" i="2"/>
  <c r="BK637" i="2"/>
  <c r="BK636" i="2" s="1"/>
  <c r="BI637" i="2"/>
  <c r="BH637" i="2"/>
  <c r="BG637" i="2"/>
  <c r="BF637" i="2"/>
  <c r="BK625" i="2"/>
  <c r="BK624" i="2" s="1"/>
  <c r="BI625" i="2"/>
  <c r="BH625" i="2"/>
  <c r="BG625" i="2"/>
  <c r="BF625" i="2"/>
  <c r="BK620" i="2"/>
  <c r="BI620" i="2"/>
  <c r="BH620" i="2"/>
  <c r="BG620" i="2"/>
  <c r="BF620" i="2"/>
  <c r="BE620" i="2"/>
  <c r="BK610" i="2"/>
  <c r="BI610" i="2"/>
  <c r="BH610" i="2"/>
  <c r="BG610" i="2"/>
  <c r="BF610" i="2"/>
  <c r="BE610" i="2"/>
  <c r="BK600" i="2"/>
  <c r="BI600" i="2"/>
  <c r="BH600" i="2"/>
  <c r="BG600" i="2"/>
  <c r="BF600" i="2"/>
  <c r="BE600" i="2"/>
  <c r="BK591" i="2"/>
  <c r="BI591" i="2"/>
  <c r="BH591" i="2"/>
  <c r="BG591" i="2"/>
  <c r="BF591" i="2"/>
  <c r="BE591" i="2"/>
  <c r="BK571" i="2"/>
  <c r="BI571" i="2"/>
  <c r="BH571" i="2"/>
  <c r="BG571" i="2"/>
  <c r="BF571" i="2"/>
  <c r="BE571" i="2"/>
  <c r="BK568" i="2"/>
  <c r="BI568" i="2"/>
  <c r="BH568" i="2"/>
  <c r="BG568" i="2"/>
  <c r="BF568" i="2"/>
  <c r="BE568" i="2"/>
  <c r="BK563" i="2"/>
  <c r="BI563" i="2"/>
  <c r="BH563" i="2"/>
  <c r="BG563" i="2"/>
  <c r="BF563" i="2"/>
  <c r="BE563" i="2"/>
  <c r="BK560" i="2"/>
  <c r="BI560" i="2"/>
  <c r="BH560" i="2"/>
  <c r="BG560" i="2"/>
  <c r="BF560" i="2"/>
  <c r="BE560" i="2"/>
  <c r="BK555" i="2"/>
  <c r="BI555" i="2"/>
  <c r="BH555" i="2"/>
  <c r="BG555" i="2"/>
  <c r="BF555" i="2"/>
  <c r="BE555" i="2"/>
  <c r="BK552" i="2"/>
  <c r="BI552" i="2"/>
  <c r="BH552" i="2"/>
  <c r="BG552" i="2"/>
  <c r="BF552" i="2"/>
  <c r="BE552" i="2"/>
  <c r="BK543" i="2"/>
  <c r="BI543" i="2"/>
  <c r="BH543" i="2"/>
  <c r="BG543" i="2"/>
  <c r="BF543" i="2"/>
  <c r="BE543" i="2"/>
  <c r="BK534" i="2"/>
  <c r="BI534" i="2"/>
  <c r="BH534" i="2"/>
  <c r="BG534" i="2"/>
  <c r="BF534" i="2"/>
  <c r="BE534" i="2"/>
  <c r="BK529" i="2"/>
  <c r="BI529" i="2"/>
  <c r="BH529" i="2"/>
  <c r="BG529" i="2"/>
  <c r="BF529" i="2"/>
  <c r="BE529" i="2"/>
  <c r="BK524" i="2"/>
  <c r="BI524" i="2"/>
  <c r="BH524" i="2"/>
  <c r="BG524" i="2"/>
  <c r="BF524" i="2"/>
  <c r="BE524" i="2"/>
  <c r="BK519" i="2"/>
  <c r="BI519" i="2"/>
  <c r="BH519" i="2"/>
  <c r="BG519" i="2"/>
  <c r="BF519" i="2"/>
  <c r="BE519" i="2"/>
  <c r="BK514" i="2"/>
  <c r="BI514" i="2"/>
  <c r="BH514" i="2"/>
  <c r="BG514" i="2"/>
  <c r="BF514" i="2"/>
  <c r="BE514" i="2"/>
  <c r="BK492" i="2"/>
  <c r="BI492" i="2"/>
  <c r="BH492" i="2"/>
  <c r="BG492" i="2"/>
  <c r="BF492" i="2"/>
  <c r="BE492" i="2"/>
  <c r="BK445" i="2"/>
  <c r="BI445" i="2"/>
  <c r="BH445" i="2"/>
  <c r="BG445" i="2"/>
  <c r="BF445" i="2"/>
  <c r="BE445" i="2"/>
  <c r="BK440" i="2"/>
  <c r="BI440" i="2"/>
  <c r="BH440" i="2"/>
  <c r="BG440" i="2"/>
  <c r="BF440" i="2"/>
  <c r="BE440" i="2"/>
  <c r="BK422" i="2"/>
  <c r="BI422" i="2"/>
  <c r="BH422" i="2"/>
  <c r="BG422" i="2"/>
  <c r="BF422" i="2"/>
  <c r="BE422" i="2"/>
  <c r="BK405" i="2"/>
  <c r="BI405" i="2"/>
  <c r="BH405" i="2"/>
  <c r="BG405" i="2"/>
  <c r="BF405" i="2"/>
  <c r="BE405" i="2"/>
  <c r="BK388" i="2"/>
  <c r="BI388" i="2"/>
  <c r="BH388" i="2"/>
  <c r="BG388" i="2"/>
  <c r="BF388" i="2"/>
  <c r="BE388" i="2"/>
  <c r="BK365" i="2"/>
  <c r="BI365" i="2"/>
  <c r="BH365" i="2"/>
  <c r="BG365" i="2"/>
  <c r="BF365" i="2"/>
  <c r="BE365" i="2"/>
  <c r="BK349" i="2"/>
  <c r="BI349" i="2"/>
  <c r="BH349" i="2"/>
  <c r="BG349" i="2"/>
  <c r="BF349" i="2"/>
  <c r="BE349" i="2"/>
  <c r="BK345" i="2"/>
  <c r="BI345" i="2"/>
  <c r="BH345" i="2"/>
  <c r="BG345" i="2"/>
  <c r="BF345" i="2"/>
  <c r="BE345" i="2"/>
  <c r="BK341" i="2"/>
  <c r="BI341" i="2"/>
  <c r="BH341" i="2"/>
  <c r="BG341" i="2"/>
  <c r="BF341" i="2"/>
  <c r="BE341" i="2"/>
  <c r="BK337" i="2"/>
  <c r="BI337" i="2"/>
  <c r="BH337" i="2"/>
  <c r="BG337" i="2"/>
  <c r="BF337" i="2"/>
  <c r="BE337" i="2"/>
  <c r="BK314" i="2"/>
  <c r="BI314" i="2"/>
  <c r="BH314" i="2"/>
  <c r="BG314" i="2"/>
  <c r="BF314" i="2"/>
  <c r="BE314" i="2"/>
  <c r="BK305" i="2"/>
  <c r="BI305" i="2"/>
  <c r="BH305" i="2"/>
  <c r="BG305" i="2"/>
  <c r="BF305" i="2"/>
  <c r="BE305" i="2"/>
  <c r="BK301" i="2"/>
  <c r="BI301" i="2"/>
  <c r="BH301" i="2"/>
  <c r="BG301" i="2"/>
  <c r="BF301" i="2"/>
  <c r="BE301" i="2"/>
  <c r="BK292" i="2"/>
  <c r="BI292" i="2"/>
  <c r="BH292" i="2"/>
  <c r="BG292" i="2"/>
  <c r="BF292" i="2"/>
  <c r="BE292" i="2"/>
  <c r="BK288" i="2"/>
  <c r="BI288" i="2"/>
  <c r="BH288" i="2"/>
  <c r="BG288" i="2"/>
  <c r="BF288" i="2"/>
  <c r="BE288" i="2"/>
  <c r="BK283" i="2"/>
  <c r="BI283" i="2"/>
  <c r="BH283" i="2"/>
  <c r="BG283" i="2"/>
  <c r="BF283" i="2"/>
  <c r="BE283" i="2"/>
  <c r="BK279" i="2"/>
  <c r="BI279" i="2"/>
  <c r="BH279" i="2"/>
  <c r="BG279" i="2"/>
  <c r="BF279" i="2"/>
  <c r="BE279" i="2"/>
  <c r="BK272" i="2"/>
  <c r="BI272" i="2"/>
  <c r="BH272" i="2"/>
  <c r="BG272" i="2"/>
  <c r="BF272" i="2"/>
  <c r="BE272" i="2"/>
  <c r="BK267" i="2"/>
  <c r="BI267" i="2"/>
  <c r="BH267" i="2"/>
  <c r="BG267" i="2"/>
  <c r="BF267" i="2"/>
  <c r="BE267" i="2"/>
  <c r="BK263" i="2"/>
  <c r="BI263" i="2"/>
  <c r="BH263" i="2"/>
  <c r="BG263" i="2"/>
  <c r="BF263" i="2"/>
  <c r="BE263" i="2"/>
  <c r="BK200" i="2"/>
  <c r="BI200" i="2"/>
  <c r="BH200" i="2"/>
  <c r="BG200" i="2"/>
  <c r="BF200" i="2"/>
  <c r="BE200" i="2"/>
  <c r="BK196" i="2"/>
  <c r="BI196" i="2"/>
  <c r="BH196" i="2"/>
  <c r="BG196" i="2"/>
  <c r="BF196" i="2"/>
  <c r="BE196" i="2"/>
  <c r="BK179" i="2"/>
  <c r="BI179" i="2"/>
  <c r="BH179" i="2"/>
  <c r="BG179" i="2"/>
  <c r="BF179" i="2"/>
  <c r="BE179" i="2"/>
  <c r="BK144" i="2"/>
  <c r="BI144" i="2"/>
  <c r="BH144" i="2"/>
  <c r="BG144" i="2"/>
  <c r="BF144" i="2"/>
  <c r="BE144" i="2"/>
  <c r="BK139" i="2"/>
  <c r="BI139" i="2"/>
  <c r="BH139" i="2"/>
  <c r="BG139" i="2"/>
  <c r="BF139" i="2"/>
  <c r="BE139" i="2"/>
  <c r="BK134" i="2"/>
  <c r="BI134" i="2"/>
  <c r="BH134" i="2"/>
  <c r="BG134" i="2"/>
  <c r="BF134" i="2"/>
  <c r="BE134" i="2"/>
  <c r="BK129" i="2"/>
  <c r="BI129" i="2"/>
  <c r="BH129" i="2"/>
  <c r="BG129" i="2"/>
  <c r="BF129" i="2"/>
  <c r="BE129" i="2"/>
  <c r="BK124" i="2"/>
  <c r="BI124" i="2"/>
  <c r="BH124" i="2"/>
  <c r="BG124" i="2"/>
  <c r="BF124" i="2"/>
  <c r="BE124" i="2"/>
  <c r="BK119" i="2"/>
  <c r="BI119" i="2"/>
  <c r="BH119" i="2"/>
  <c r="BG119" i="2"/>
  <c r="BF119" i="2"/>
  <c r="BE119" i="2"/>
  <c r="BK114" i="2"/>
  <c r="BI114" i="2"/>
  <c r="BH114" i="2"/>
  <c r="BG114" i="2"/>
  <c r="BF114" i="2"/>
  <c r="BE114" i="2"/>
  <c r="BK107" i="2"/>
  <c r="BI107" i="2"/>
  <c r="BH107" i="2"/>
  <c r="BG107" i="2"/>
  <c r="BF107" i="2"/>
  <c r="BE107" i="2"/>
  <c r="BK102" i="2"/>
  <c r="BI102" i="2"/>
  <c r="BH102" i="2"/>
  <c r="BG102" i="2"/>
  <c r="BF102" i="2"/>
  <c r="BE102" i="2"/>
  <c r="BK98" i="2"/>
  <c r="BI98" i="2"/>
  <c r="BH98" i="2"/>
  <c r="BG98" i="2"/>
  <c r="BF98" i="2"/>
  <c r="BE98" i="2"/>
  <c r="BK94" i="2"/>
  <c r="BI94" i="2"/>
  <c r="BH94" i="2"/>
  <c r="BG94" i="2"/>
  <c r="BF94" i="2"/>
  <c r="BE94" i="2"/>
  <c r="BK89" i="2"/>
  <c r="BK88" i="2" s="1"/>
  <c r="BI89" i="2"/>
  <c r="BH89" i="2"/>
  <c r="BG89" i="2"/>
  <c r="BF89" i="2"/>
  <c r="BK80" i="3" l="1"/>
  <c r="BK79" i="3" s="1"/>
  <c r="BK78" i="3" s="1"/>
  <c r="J78" i="3" s="1"/>
  <c r="J56" i="3" s="1"/>
  <c r="BK857" i="2"/>
  <c r="BK87" i="2" s="1"/>
  <c r="BK86" i="2" s="1"/>
  <c r="J86" i="2" s="1"/>
  <c r="J56" i="2" s="1"/>
  <c r="J99" i="3"/>
  <c r="BE99" i="3" s="1"/>
  <c r="J97" i="3"/>
  <c r="J95" i="3"/>
  <c r="J93" i="3"/>
  <c r="J91" i="3"/>
  <c r="J89" i="3"/>
  <c r="BE89" i="3" s="1"/>
  <c r="J87" i="3"/>
  <c r="J85" i="3"/>
  <c r="BE85" i="3" s="1"/>
  <c r="J83" i="3"/>
  <c r="J81" i="3"/>
  <c r="BE81" i="3" s="1"/>
  <c r="J74" i="3"/>
  <c r="F74" i="3"/>
  <c r="J72" i="3"/>
  <c r="F72" i="3"/>
  <c r="E70" i="3"/>
  <c r="J51" i="3"/>
  <c r="F51" i="3"/>
  <c r="F49" i="3"/>
  <c r="E47" i="3"/>
  <c r="E45" i="3"/>
  <c r="F34" i="3"/>
  <c r="BD53" i="1" s="1"/>
  <c r="F33" i="3"/>
  <c r="BC53" i="1" s="1"/>
  <c r="F32" i="3"/>
  <c r="BB53" i="1" s="1"/>
  <c r="J31" i="3"/>
  <c r="AW53" i="1" s="1"/>
  <c r="F31" i="3"/>
  <c r="BA53" i="1" s="1"/>
  <c r="T873" i="2"/>
  <c r="R873" i="2"/>
  <c r="P873" i="2"/>
  <c r="J873" i="2"/>
  <c r="BE873" i="2" s="1"/>
  <c r="T860" i="2"/>
  <c r="R860" i="2"/>
  <c r="P860" i="2"/>
  <c r="J860" i="2"/>
  <c r="T858" i="2"/>
  <c r="R858" i="2"/>
  <c r="P858" i="2"/>
  <c r="J858" i="2"/>
  <c r="BE858" i="2" s="1"/>
  <c r="T857" i="2"/>
  <c r="R857" i="2"/>
  <c r="P857" i="2"/>
  <c r="T855" i="2"/>
  <c r="R855" i="2"/>
  <c r="P855" i="2"/>
  <c r="J855" i="2"/>
  <c r="T852" i="2"/>
  <c r="R852" i="2"/>
  <c r="P852" i="2"/>
  <c r="J852" i="2"/>
  <c r="T850" i="2"/>
  <c r="R850" i="2"/>
  <c r="P850" i="2"/>
  <c r="J850" i="2"/>
  <c r="T848" i="2"/>
  <c r="R848" i="2"/>
  <c r="P848" i="2"/>
  <c r="J848" i="2"/>
  <c r="T846" i="2"/>
  <c r="R846" i="2"/>
  <c r="P846" i="2"/>
  <c r="J846" i="2"/>
  <c r="T843" i="2"/>
  <c r="R843" i="2"/>
  <c r="P843" i="2"/>
  <c r="J843" i="2"/>
  <c r="T841" i="2"/>
  <c r="R841" i="2"/>
  <c r="P841" i="2"/>
  <c r="J841" i="2"/>
  <c r="BE841" i="2" s="1"/>
  <c r="T840" i="2"/>
  <c r="R840" i="2"/>
  <c r="P840" i="2"/>
  <c r="J840" i="2"/>
  <c r="J65" i="2" s="1"/>
  <c r="T835" i="2"/>
  <c r="R835" i="2"/>
  <c r="P835" i="2"/>
  <c r="J835" i="2"/>
  <c r="T827" i="2"/>
  <c r="R827" i="2"/>
  <c r="P827" i="2"/>
  <c r="J827" i="2"/>
  <c r="T822" i="2"/>
  <c r="R822" i="2"/>
  <c r="P822" i="2"/>
  <c r="J822" i="2"/>
  <c r="T817" i="2"/>
  <c r="R817" i="2"/>
  <c r="R816" i="2" s="1"/>
  <c r="R815" i="2" s="1"/>
  <c r="P817" i="2"/>
  <c r="J817" i="2"/>
  <c r="BE817" i="2" s="1"/>
  <c r="T816" i="2"/>
  <c r="P816" i="2"/>
  <c r="J816" i="2"/>
  <c r="J64" i="2" s="1"/>
  <c r="T815" i="2"/>
  <c r="P815" i="2"/>
  <c r="J815" i="2"/>
  <c r="J63" i="2" s="1"/>
  <c r="T802" i="2"/>
  <c r="R802" i="2"/>
  <c r="P802" i="2"/>
  <c r="J802" i="2"/>
  <c r="T789" i="2"/>
  <c r="R789" i="2"/>
  <c r="P789" i="2"/>
  <c r="J789" i="2"/>
  <c r="T784" i="2"/>
  <c r="R784" i="2"/>
  <c r="P784" i="2"/>
  <c r="J784" i="2"/>
  <c r="T779" i="2"/>
  <c r="R779" i="2"/>
  <c r="P779" i="2"/>
  <c r="J779" i="2"/>
  <c r="T774" i="2"/>
  <c r="R774" i="2"/>
  <c r="P774" i="2"/>
  <c r="J774" i="2"/>
  <c r="T769" i="2"/>
  <c r="R769" i="2"/>
  <c r="P769" i="2"/>
  <c r="J769" i="2"/>
  <c r="BE769" i="2" s="1"/>
  <c r="T768" i="2"/>
  <c r="R768" i="2"/>
  <c r="P768" i="2"/>
  <c r="J768" i="2"/>
  <c r="J62" i="2" s="1"/>
  <c r="T759" i="2"/>
  <c r="R759" i="2"/>
  <c r="P759" i="2"/>
  <c r="J759" i="2"/>
  <c r="BE759" i="2" s="1"/>
  <c r="T758" i="2"/>
  <c r="R758" i="2"/>
  <c r="P758" i="2"/>
  <c r="J758" i="2"/>
  <c r="J61" i="2" s="1"/>
  <c r="T751" i="2"/>
  <c r="R751" i="2"/>
  <c r="P751" i="2"/>
  <c r="J751" i="2"/>
  <c r="T746" i="2"/>
  <c r="R746" i="2"/>
  <c r="P746" i="2"/>
  <c r="J746" i="2"/>
  <c r="T739" i="2"/>
  <c r="R739" i="2"/>
  <c r="P739" i="2"/>
  <c r="J739" i="2"/>
  <c r="T706" i="2"/>
  <c r="R706" i="2"/>
  <c r="P706" i="2"/>
  <c r="J706" i="2"/>
  <c r="T691" i="2"/>
  <c r="R691" i="2"/>
  <c r="P691" i="2"/>
  <c r="J691" i="2"/>
  <c r="T644" i="2"/>
  <c r="R644" i="2"/>
  <c r="P644" i="2"/>
  <c r="J644" i="2"/>
  <c r="T637" i="2"/>
  <c r="R637" i="2"/>
  <c r="P637" i="2"/>
  <c r="J637" i="2"/>
  <c r="BE637" i="2" s="1"/>
  <c r="T636" i="2"/>
  <c r="R636" i="2"/>
  <c r="P636" i="2"/>
  <c r="J636" i="2"/>
  <c r="J60" i="2" s="1"/>
  <c r="T625" i="2"/>
  <c r="T624" i="2" s="1"/>
  <c r="R625" i="2"/>
  <c r="P625" i="2"/>
  <c r="J625" i="2"/>
  <c r="BE625" i="2" s="1"/>
  <c r="R624" i="2"/>
  <c r="P624" i="2"/>
  <c r="J624" i="2"/>
  <c r="J59" i="2" s="1"/>
  <c r="T620" i="2"/>
  <c r="R620" i="2"/>
  <c r="P620" i="2"/>
  <c r="J620" i="2"/>
  <c r="T610" i="2"/>
  <c r="R610" i="2"/>
  <c r="P610" i="2"/>
  <c r="J610" i="2"/>
  <c r="T600" i="2"/>
  <c r="R600" i="2"/>
  <c r="P600" i="2"/>
  <c r="J600" i="2"/>
  <c r="T591" i="2"/>
  <c r="R591" i="2"/>
  <c r="P591" i="2"/>
  <c r="J591" i="2"/>
  <c r="T571" i="2"/>
  <c r="R571" i="2"/>
  <c r="P571" i="2"/>
  <c r="J571" i="2"/>
  <c r="T568" i="2"/>
  <c r="R568" i="2"/>
  <c r="P568" i="2"/>
  <c r="J568" i="2"/>
  <c r="T563" i="2"/>
  <c r="R563" i="2"/>
  <c r="P563" i="2"/>
  <c r="J563" i="2"/>
  <c r="T560" i="2"/>
  <c r="R560" i="2"/>
  <c r="P560" i="2"/>
  <c r="J560" i="2"/>
  <c r="T555" i="2"/>
  <c r="R555" i="2"/>
  <c r="P555" i="2"/>
  <c r="J555" i="2"/>
  <c r="T552" i="2"/>
  <c r="R552" i="2"/>
  <c r="P552" i="2"/>
  <c r="J552" i="2"/>
  <c r="T543" i="2"/>
  <c r="R543" i="2"/>
  <c r="P543" i="2"/>
  <c r="J543" i="2"/>
  <c r="T534" i="2"/>
  <c r="R534" i="2"/>
  <c r="R88" i="2" s="1"/>
  <c r="R87" i="2" s="1"/>
  <c r="R86" i="2" s="1"/>
  <c r="P534" i="2"/>
  <c r="J534" i="2"/>
  <c r="T529" i="2"/>
  <c r="R529" i="2"/>
  <c r="P529" i="2"/>
  <c r="J529" i="2"/>
  <c r="T524" i="2"/>
  <c r="R524" i="2"/>
  <c r="P524" i="2"/>
  <c r="J524" i="2"/>
  <c r="T519" i="2"/>
  <c r="R519" i="2"/>
  <c r="P519" i="2"/>
  <c r="J519" i="2"/>
  <c r="T514" i="2"/>
  <c r="R514" i="2"/>
  <c r="P514" i="2"/>
  <c r="J514" i="2"/>
  <c r="T492" i="2"/>
  <c r="R492" i="2"/>
  <c r="P492" i="2"/>
  <c r="J492" i="2"/>
  <c r="T445" i="2"/>
  <c r="R445" i="2"/>
  <c r="P445" i="2"/>
  <c r="J445" i="2"/>
  <c r="T440" i="2"/>
  <c r="R440" i="2"/>
  <c r="P440" i="2"/>
  <c r="J440" i="2"/>
  <c r="T422" i="2"/>
  <c r="R422" i="2"/>
  <c r="P422" i="2"/>
  <c r="J422" i="2"/>
  <c r="T405" i="2"/>
  <c r="R405" i="2"/>
  <c r="P405" i="2"/>
  <c r="J405" i="2"/>
  <c r="T388" i="2"/>
  <c r="R388" i="2"/>
  <c r="P388" i="2"/>
  <c r="J388" i="2"/>
  <c r="T365" i="2"/>
  <c r="R365" i="2"/>
  <c r="P365" i="2"/>
  <c r="J365" i="2"/>
  <c r="T349" i="2"/>
  <c r="R349" i="2"/>
  <c r="P349" i="2"/>
  <c r="J349" i="2"/>
  <c r="T345" i="2"/>
  <c r="R345" i="2"/>
  <c r="P345" i="2"/>
  <c r="J345" i="2"/>
  <c r="T341" i="2"/>
  <c r="R341" i="2"/>
  <c r="P341" i="2"/>
  <c r="J341" i="2"/>
  <c r="T337" i="2"/>
  <c r="R337" i="2"/>
  <c r="P337" i="2"/>
  <c r="J337" i="2"/>
  <c r="T314" i="2"/>
  <c r="R314" i="2"/>
  <c r="P314" i="2"/>
  <c r="J314" i="2"/>
  <c r="T305" i="2"/>
  <c r="R305" i="2"/>
  <c r="P305" i="2"/>
  <c r="J305" i="2"/>
  <c r="T301" i="2"/>
  <c r="R301" i="2"/>
  <c r="P301" i="2"/>
  <c r="J301" i="2"/>
  <c r="T292" i="2"/>
  <c r="R292" i="2"/>
  <c r="P292" i="2"/>
  <c r="J292" i="2"/>
  <c r="T288" i="2"/>
  <c r="R288" i="2"/>
  <c r="P288" i="2"/>
  <c r="J288" i="2"/>
  <c r="T283" i="2"/>
  <c r="R283" i="2"/>
  <c r="P283" i="2"/>
  <c r="J283" i="2"/>
  <c r="T279" i="2"/>
  <c r="R279" i="2"/>
  <c r="P279" i="2"/>
  <c r="J279" i="2"/>
  <c r="T272" i="2"/>
  <c r="R272" i="2"/>
  <c r="P272" i="2"/>
  <c r="J272" i="2"/>
  <c r="T267" i="2"/>
  <c r="R267" i="2"/>
  <c r="P267" i="2"/>
  <c r="J267" i="2"/>
  <c r="T263" i="2"/>
  <c r="R263" i="2"/>
  <c r="P263" i="2"/>
  <c r="J263" i="2"/>
  <c r="T200" i="2"/>
  <c r="R200" i="2"/>
  <c r="P200" i="2"/>
  <c r="J200" i="2"/>
  <c r="T196" i="2"/>
  <c r="R196" i="2"/>
  <c r="P196" i="2"/>
  <c r="J196" i="2"/>
  <c r="T179" i="2"/>
  <c r="R179" i="2"/>
  <c r="P179" i="2"/>
  <c r="J179" i="2"/>
  <c r="T144" i="2"/>
  <c r="R144" i="2"/>
  <c r="P144" i="2"/>
  <c r="J144" i="2"/>
  <c r="T139" i="2"/>
  <c r="R139" i="2"/>
  <c r="P139" i="2"/>
  <c r="J139" i="2"/>
  <c r="T134" i="2"/>
  <c r="R134" i="2"/>
  <c r="P134" i="2"/>
  <c r="J134" i="2"/>
  <c r="T129" i="2"/>
  <c r="R129" i="2"/>
  <c r="P129" i="2"/>
  <c r="J129" i="2"/>
  <c r="T124" i="2"/>
  <c r="R124" i="2"/>
  <c r="P124" i="2"/>
  <c r="J124" i="2"/>
  <c r="T119" i="2"/>
  <c r="R119" i="2"/>
  <c r="P119" i="2"/>
  <c r="J119" i="2"/>
  <c r="T114" i="2"/>
  <c r="R114" i="2"/>
  <c r="P114" i="2"/>
  <c r="J114" i="2"/>
  <c r="T107" i="2"/>
  <c r="R107" i="2"/>
  <c r="P107" i="2"/>
  <c r="J107" i="2"/>
  <c r="T102" i="2"/>
  <c r="R102" i="2"/>
  <c r="P102" i="2"/>
  <c r="J102" i="2"/>
  <c r="T98" i="2"/>
  <c r="R98" i="2"/>
  <c r="P98" i="2"/>
  <c r="J98" i="2"/>
  <c r="T94" i="2"/>
  <c r="R94" i="2"/>
  <c r="P94" i="2"/>
  <c r="J94" i="2"/>
  <c r="T89" i="2"/>
  <c r="R89" i="2"/>
  <c r="P89" i="2"/>
  <c r="J89" i="2"/>
  <c r="BE89" i="2" s="1"/>
  <c r="T88" i="2"/>
  <c r="P88" i="2"/>
  <c r="J88" i="2"/>
  <c r="P87" i="2"/>
  <c r="P86" i="2"/>
  <c r="J82" i="2"/>
  <c r="F82" i="2"/>
  <c r="J80" i="2"/>
  <c r="F80" i="2"/>
  <c r="E78" i="2"/>
  <c r="J58" i="2"/>
  <c r="J51" i="2"/>
  <c r="F51" i="2"/>
  <c r="F49" i="2"/>
  <c r="E47" i="2"/>
  <c r="F34" i="2"/>
  <c r="BD52" i="1" s="1"/>
  <c r="BD51" i="1" s="1"/>
  <c r="F33" i="2"/>
  <c r="BC52" i="1" s="1"/>
  <c r="BC51" i="1" s="1"/>
  <c r="AY51" i="1" s="1"/>
  <c r="F32" i="2"/>
  <c r="BB52" i="1" s="1"/>
  <c r="BB51" i="1" s="1"/>
  <c r="AX51" i="1" s="1"/>
  <c r="J31" i="2"/>
  <c r="AW52" i="1" s="1"/>
  <c r="F31" i="2"/>
  <c r="BA52" i="1" s="1"/>
  <c r="BA51" i="1" s="1"/>
  <c r="AW51" i="1" s="1"/>
  <c r="L47" i="1"/>
  <c r="AM46" i="1"/>
  <c r="L46" i="1"/>
  <c r="AM44" i="1"/>
  <c r="L44" i="1"/>
  <c r="L42" i="1"/>
  <c r="L41" i="1"/>
  <c r="J857" i="2" l="1"/>
  <c r="J66" i="2" s="1"/>
  <c r="J79" i="3"/>
  <c r="J57" i="3" s="1"/>
  <c r="J80" i="3"/>
  <c r="J58" i="3" s="1"/>
  <c r="F30" i="2"/>
  <c r="J87" i="2"/>
  <c r="J57" i="2" s="1"/>
  <c r="F30" i="3"/>
  <c r="J30" i="2"/>
  <c r="AV52" i="1" s="1"/>
  <c r="AT52" i="1" s="1"/>
  <c r="J30" i="3"/>
  <c r="AV53" i="1" s="1"/>
  <c r="AT53" i="1" s="1"/>
  <c r="T87" i="2"/>
  <c r="T86" i="2" s="1"/>
  <c r="F52" i="3"/>
  <c r="J27" i="3"/>
  <c r="F52" i="2"/>
  <c r="E76" i="2"/>
  <c r="J27" i="2"/>
  <c r="F75" i="3" l="1"/>
  <c r="J49" i="3" s="1"/>
  <c r="E68" i="3" s="1"/>
  <c r="AZ53" i="1"/>
  <c r="F83" i="2"/>
  <c r="J49" i="2" s="1"/>
  <c r="E45" i="2" s="1"/>
  <c r="AZ52" i="1"/>
  <c r="J36" i="3"/>
  <c r="AG53" i="1"/>
  <c r="J36" i="2"/>
  <c r="AG52" i="1"/>
  <c r="AZ51" i="1" l="1"/>
  <c r="AV51" i="1" s="1"/>
  <c r="AT51" i="1" s="1"/>
  <c r="AG51" i="1"/>
  <c r="AK23" i="1" s="1"/>
  <c r="AN52" i="1" l="1"/>
  <c r="W30" i="1" l="1"/>
  <c r="W29" i="1"/>
  <c r="W26" i="1"/>
  <c r="AN53" i="1"/>
  <c r="AK27" i="1"/>
  <c r="W27" i="1"/>
  <c r="W28" i="1"/>
  <c r="AN51" i="1" l="1"/>
  <c r="AK26" i="1"/>
  <c r="AK32" i="1" s="1"/>
</calcChain>
</file>

<file path=xl/sharedStrings.xml><?xml version="1.0" encoding="utf-8"?>
<sst xmlns="http://schemas.openxmlformats.org/spreadsheetml/2006/main" count="8803" uniqueCount="1242">
  <si>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</si>
  <si>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</si>
  <si>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</si>
  <si>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</si>
  <si>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</si>
  <si>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</si>
  <si>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REKAPITULACE STAVBY</t>
  </si>
  <si>
    <t>v ---  níže se nacházejí doplnkové a pomocné údaje k sestavám  --- v</t>
  </si>
  <si>
    <t>Návod na vyplnění</t>
  </si>
  <si>
    <t>Kód:</t>
  </si>
  <si>
    <t>2017_149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</si>
  <si>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</si>
  <si>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</si>
  <si>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RAKOVNICKÝ P. Ř.KM 19,3 - 21,0, OPRAVA BŘEHOVÉHO OPEVNĚNÍ ÚPRAVY</t>
  </si>
  <si>
    <t>KSO:</t>
  </si>
  <si>
    <t/>
  </si>
  <si>
    <t>CC-CZ:</t>
  </si>
  <si>
    <t>Místo:</t>
  </si>
  <si>
    <t>Rakovník</t>
  </si>
  <si>
    <t>Datum:</t>
  </si>
  <si>
    <t>28. 8. 2018</t>
  </si>
  <si>
    <t>Zadavatel:</t>
  </si>
  <si>
    <t>IČ:</t>
  </si>
  <si>
    <t>70889953</t>
  </si>
  <si>
    <t>Povodí Vltavy, státní podnik</t>
  </si>
  <si>
    <t>DIČ:</t>
  </si>
  <si>
    <t>Uchazeč:</t>
  </si>
  <si>
    <t>Vyplň údaj</t>
  </si>
  <si>
    <t>Projektant:</t>
  </si>
  <si>
    <t>02458594</t>
  </si>
  <si>
    <t>VODOPLAN s.r.o.</t>
  </si>
  <si>
    <t>CZ02458594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</si>
  <si>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</si>
  <si>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Kvalitativní standard provedení objektů je uveden v textových částech projektové dokumentace._x000D_
Seznam dokumentace:_x000D_
A              PRŮVODNÍ ZPRÁVA	_x000D_
B              SOUHRNNÁ TECHNICKÁ ZPRÁVA	_x000D_
C              SITUAČNÍ VÝKRESY	_x000D_
C.1           PŘEHLEDNÁ SITUACE - VH MAPA 	_x000D_
C.2           SITUACE ŠIRŠÍCH VZTAHŮ - ZM ČR_x000D_
C.3.          PODROBNÁ SITUACE STAVBY_x000D_
D               DOKUMENTACE OBJEKTŮ A TECHNICKÝCH A TECHNOLOGICKÝCH ZAŘÍZENÍ	_x000D_
D.1            DOKUMENTACE STAVEBNÍHO A INŽENÝRSKÉHO OBJEKTU_x000D_
D.1.a        TECHNICKÁ ZPRÁVA VIZ STZ_x000D_
D.1.b.1     PODÉLNÝ PROFIL OSY TOKU_x000D_
D.1.b.2     VZOROVÝ ŘEZ ÚPRAVOU TOKU (S BERMOU)_x000D_
D.1.b.3     VZOROVÝ ŘEZ ÚPRAVOU TOKU (BEZ BERMY)_x000D_
D.1.b.4     VZOROVÝ VÝKRES STABILIZAČNÍHO PRAHU_x000D_
D.1.b.5     VZOROVÝ ŘEZ DRENÁŽNÍM ŽEBREM_x000D_
E                DOKLADOVÁ ČÁST - NEOBSAHUJE_x000D_
F                VÝKAZ VÝMĚR, ROZPOČET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</si>
  <si>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</si>
  <si>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</si>
  <si>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</si>
  <si>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</si>
  <si>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</si>
  <si>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</si>
  <si>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</si>
  <si>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</si>
  <si>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</si>
  <si>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</si>
  <si>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</si>
  <si>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</si>
  <si>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</si>
  <si>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</si>
  <si>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</si>
  <si>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</si>
  <si>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</si>
  <si>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</si>
  <si>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</si>
  <si>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</si>
  <si>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</si>
  <si>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</si>
  <si>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</si>
  <si>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</si>
  <si>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</si>
  <si>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</si>
  <si>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</si>
  <si>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</si>
  <si>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</si>
  <si>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</si>
  <si>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</si>
  <si>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</si>
  <si>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</si>
  <si>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/</t>
  </si>
  <si>
    <t>01</t>
  </si>
  <si>
    <t>Údržba břehů Rakovnického potoka v intravilánu města Rakovník</t>
  </si>
  <si>
    <t>ING</t>
  </si>
  <si>
    <t>02</t>
  </si>
  <si>
    <t>Vedlejší a ostatní náklady</t>
  </si>
  <si>
    <t>VON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</si>
  <si>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</si>
  <si>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</si>
  <si>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</si>
  <si>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</si>
  <si>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</si>
  <si>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</si>
  <si>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</si>
  <si>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Údržba břehů Rakovnického potoka v intravilánu města Rakovník</t>
  </si>
  <si>
    <t>833 21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</si>
  <si>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</si>
  <si>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</si>
  <si>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</si>
  <si>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</si>
  <si>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soupisu celkem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</si>
  <si>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</si>
  <si>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</si>
  <si>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</si>
  <si>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</si>
  <si>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</si>
  <si>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</si>
  <si>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</si>
  <si>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</si>
  <si>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</si>
  <si>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</si>
  <si>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</si>
  <si>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</si>
  <si>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</si>
  <si>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</si>
  <si>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</si>
  <si>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</si>
  <si>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</si>
  <si>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</si>
  <si>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</si>
  <si>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</si>
  <si>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</si>
  <si>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</si>
  <si>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</si>
  <si>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</si>
  <si>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</si>
  <si>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HSV</t>
  </si>
  <si>
    <t>Práce a dodávky HSV</t>
  </si>
  <si>
    <t>1</t>
  </si>
  <si>
    <t>Zemní práce</t>
  </si>
  <si>
    <t>K</t>
  </si>
  <si>
    <t>111251111</t>
  </si>
  <si>
    <t>Drcení ořezaných větví strojně - (štěpkování) o průměru větví do 100 mm</t>
  </si>
  <si>
    <t>m3</t>
  </si>
  <si>
    <t>P</t>
  </si>
  <si>
    <t>Poznámka k položce:
Odkaz na dokumentaci viz poznámka "Rekapitulace/Souhrnný list stavby".</t>
  </si>
  <si>
    <t>VV</t>
  </si>
  <si>
    <t>dle STZ: 1x olše</t>
  </si>
  <si>
    <t>1*0,25</t>
  </si>
  <si>
    <t>Součet</t>
  </si>
  <si>
    <t>2</t>
  </si>
  <si>
    <t>112151112</t>
  </si>
  <si>
    <t>Pokácení stromu směrové v celku s odřezáním kmene a s odvětvením průměru kmene přes 200 do 300 mm</t>
  </si>
  <si>
    <t>kus</t>
  </si>
  <si>
    <t>3</t>
  </si>
  <si>
    <t>112201112</t>
  </si>
  <si>
    <t>Odstranění pařezu v rovině nebo na svahu do 1:5 o průměru pařezu na řezné ploše přes 200 do 300 mm</t>
  </si>
  <si>
    <t>4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</si>
  <si>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</si>
  <si>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</si>
  <si>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m2</t>
  </si>
  <si>
    <t>manipulační sjezd 1</t>
  </si>
  <si>
    <t>pl_odkop_sjezd1</t>
  </si>
  <si>
    <t>5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</si>
  <si>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</si>
  <si>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</si>
  <si>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manipulační sjezd 2</t>
  </si>
  <si>
    <t>pl_odkop_sjezd2</t>
  </si>
  <si>
    <t>manipulační sjezd 3</t>
  </si>
  <si>
    <t>pl_odkop_sjezd3</t>
  </si>
  <si>
    <t>6</t>
  </si>
  <si>
    <t>114203102</t>
  </si>
  <si>
    <t>Rozebrání dlažeb nebo záhozů s naložením na dopravní prostředek dlažeb z lomového kamene nebo betonových tvárnic na sucho se zalitými spárami cementovou maltou</t>
  </si>
  <si>
    <t>úprava kamenného žlabu u výpusti č. 10</t>
  </si>
  <si>
    <t>0,30*3,80*1,00</t>
  </si>
  <si>
    <t>V_LK_žlab_výpust_10</t>
  </si>
  <si>
    <t>7</t>
  </si>
  <si>
    <t>114203202</t>
  </si>
  <si>
    <t>Očištění lomového kamene nebo betonových tvárnic získaných při rozebrání dlažeb, záhozů, rovnanin a soustřeďovacích staveb od malty</t>
  </si>
  <si>
    <t>8</t>
  </si>
  <si>
    <t>114203301</t>
  </si>
  <si>
    <t>Třídění lomového kamene nebo betonových tvárnic získaných při rozebrání dlažeb, záhozů, rovnanin a soustřeďovacích staveb podle druhu, velikosti nebo tvaru</t>
  </si>
  <si>
    <t>9</t>
  </si>
  <si>
    <t>114203401</t>
  </si>
  <si>
    <t>Srovnání lomového kamene nebo betonových tvárnic do měřitelných figur s přemístěním na vzdálenost do 10 m</t>
  </si>
  <si>
    <t>10</t>
  </si>
  <si>
    <t>115101202</t>
  </si>
  <si>
    <t>Čerpání vody na dopravní výšku do 10 m s uvažovaným průměrným přítokem přes 500 do 1 000 l/min</t>
  </si>
  <si>
    <t>hod</t>
  </si>
  <si>
    <t>mobilní čerpací technika cca 30 dní při realizaci stabilizačních prahů pod ochranou zahrázkováním (Big-Bag)</t>
  </si>
  <si>
    <t>30*8</t>
  </si>
  <si>
    <t>11</t>
  </si>
  <si>
    <t>11599R</t>
  </si>
  <si>
    <t>Provedení opatření pro převedení vody při zřízování stabilizačních příčných prahů</t>
  </si>
  <si>
    <t>komplet</t>
  </si>
  <si>
    <t>např. pytlování systémem Big-Bag nebo zemními hrázkami z výkopku s převedením vody potrubím</t>
  </si>
  <si>
    <t>12</t>
  </si>
  <si>
    <t>121101101</t>
  </si>
  <si>
    <t>Sejmutí ornice nebo lesní půdy s vodorovným přemístěním na hromady v místě upotřebení nebo na dočasné či trvalé skládky se složením, na vzdálenost do 50 m</t>
  </si>
  <si>
    <t>V_sejm_ornice_sjezd1</t>
  </si>
  <si>
    <t>pl_sejm_ornic_sjezd1*prum_tl_sejm_ornice</t>
  </si>
  <si>
    <t>V_sejm_ornice_sjezd2</t>
  </si>
  <si>
    <t>pl_sejm_ornic_sjezd2*prum_tl_sejm_ornice</t>
  </si>
  <si>
    <t>V_sejm_ornice_sjezd3</t>
  </si>
  <si>
    <t>pl_sejm_ornic_sjezd3*prum_tl_sejm_ornice</t>
  </si>
  <si>
    <t>Mezisoučet</t>
  </si>
  <si>
    <t>drenážní žebro 1</t>
  </si>
  <si>
    <t>V_sejm_ornice_DŽ1</t>
  </si>
  <si>
    <t>pl_sejm_ornic_DŽ1*prum_tl_sejm_ornice</t>
  </si>
  <si>
    <t>drenážní žebro 2</t>
  </si>
  <si>
    <t>V_sejm_ornice_DŽ2</t>
  </si>
  <si>
    <t>pl_sejm_ornic_DŽ2*prum_tl_sejm_ornice</t>
  </si>
  <si>
    <t>drenážní žebro 3</t>
  </si>
  <si>
    <t>V_sejm_ornice_DŽ3</t>
  </si>
  <si>
    <t>pl_sejm_ornic_DŽ3*prum_tl_sejm_ornice</t>
  </si>
  <si>
    <t>drenážní žebro 4</t>
  </si>
  <si>
    <t>V_sejm_ornice_DŽ4</t>
  </si>
  <si>
    <t>pl_sejm_ornic_DŽ4*prum_tl_sejm_ornice</t>
  </si>
  <si>
    <t>V_sejm_or_sjezd_celk</t>
  </si>
  <si>
    <t>manipulační sjezd 1 - plocha sejmutí ornice</t>
  </si>
  <si>
    <t>pl_sejm_ornic_sjezd1</t>
  </si>
  <si>
    <t>9,35*(5,80+2*1,00)</t>
  </si>
  <si>
    <t>manipulační sjezd 2 - plocha sejmutí ornice</t>
  </si>
  <si>
    <t>pl_sejm_ornic_sjezd2</t>
  </si>
  <si>
    <t>12,20*(3,00+2*1,00)</t>
  </si>
  <si>
    <t>manipulační sjezd 3 - plocha sejmutí ornice</t>
  </si>
  <si>
    <t>pl_sejm_ornic_sjezd3</t>
  </si>
  <si>
    <t>10,70*(3,00+2*1,00)</t>
  </si>
  <si>
    <t>průměrná tloušťka sejmutí ornice</t>
  </si>
  <si>
    <t>prum_tl_sejm_ornice</t>
  </si>
  <si>
    <t>0,20</t>
  </si>
  <si>
    <t>drenážní žebro 1 - plocha sejmutí ornice</t>
  </si>
  <si>
    <t>pl_sejm_ornic_DŽ1</t>
  </si>
  <si>
    <t>(5,50+7,70)*3,00</t>
  </si>
  <si>
    <t>drenážní žebro 2 - plocha sejmutí ornice</t>
  </si>
  <si>
    <t>pl_sejm_ornic_DŽ2</t>
  </si>
  <si>
    <t>(9,50+6,80)*1,00</t>
  </si>
  <si>
    <t>drenážní žebro 3 - plocha sejmutí ornice</t>
  </si>
  <si>
    <t>pl_sejm_ornic_DŽ3</t>
  </si>
  <si>
    <t>9,60*2,00</t>
  </si>
  <si>
    <t>drenážní žebro 4 - plocha sejmutí ornice</t>
  </si>
  <si>
    <t>pl_sejm_ornic_DŽ4</t>
  </si>
  <si>
    <t>9,00*2,00</t>
  </si>
  <si>
    <t>13</t>
  </si>
  <si>
    <t>122201101</t>
  </si>
  <si>
    <t>Odkopávky a prokopávky nezapažené s přehozením výkopku na vzdálenost do 3 m nebo s naložením na dopravní prostředek v hornině tř. 3 do 100 m3</t>
  </si>
  <si>
    <t>V_odkop_sjezd1</t>
  </si>
  <si>
    <t>pl_odkop_sjezd1*(1,70-0,20)/2</t>
  </si>
  <si>
    <t>V_odkop_sjezd2</t>
  </si>
  <si>
    <t>pl_odkop_sjezd2*(1,50-0,20)/2</t>
  </si>
  <si>
    <t>V_odkop_sjezd3</t>
  </si>
  <si>
    <t>pl_odkop_sjezd3*(1,80-0,20)/2</t>
  </si>
  <si>
    <t>kamenný žlab u výpusti č. 10</t>
  </si>
  <si>
    <t>0,20*3,80*1,00</t>
  </si>
  <si>
    <t>V_odkop_sjezd_celkem</t>
  </si>
  <si>
    <t>manipulační sjezd 1 - plocha odkopávky terénu</t>
  </si>
  <si>
    <t>9,35*5,80</t>
  </si>
  <si>
    <t>manipulační sjezd 2 - plocha odkopávky terénu</t>
  </si>
  <si>
    <t>12,20*3,00</t>
  </si>
  <si>
    <t>manipulační sjezd 3 - plocha odkopávky terénu</t>
  </si>
  <si>
    <t>10,70*3,00</t>
  </si>
  <si>
    <t>14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</si>
  <si>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</si>
  <si>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</si>
  <si>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15</t>
  </si>
  <si>
    <t>124203102</t>
  </si>
  <si>
    <t>Vykopávky pro koryta vodotečí s přehozením výkopku na vzdálenost do 3 m nebo s naložením na dopravní prostředek v hornině tř. 3 přes 1 000 do 5 000 m3</t>
  </si>
  <si>
    <t>břehové opevnění vč. patky:</t>
  </si>
  <si>
    <t>úsek 3 obsluhovaný manipulačním sjezdem 3</t>
  </si>
  <si>
    <t>dl_úprav_úsek_3*(pl_záhozu_příč_řez+pl_vykopávk_příč_řez)</t>
  </si>
  <si>
    <t>V_výkop_koryt_úsek_3</t>
  </si>
  <si>
    <t>úsek 2 obsluhovaný manipulačním sjezdem 2</t>
  </si>
  <si>
    <t>dl_úprav_úsek_2*(pl_záhozu_příč_řez+pl_vykopávk_příč_řez)</t>
  </si>
  <si>
    <t>V_výkop_koryt_úsek_2</t>
  </si>
  <si>
    <t>úsek 1 obsluhovaný manipulačním sjezdem 1</t>
  </si>
  <si>
    <t>dl_úprav_úsek_1*(pl_záhozu_příč_řez+pl_vykopávk_příč_řez)</t>
  </si>
  <si>
    <t>V_výkop_koryt_úsek_1</t>
  </si>
  <si>
    <t>stabilizační prahy - prohloubení koryta ve dně:</t>
  </si>
  <si>
    <t>((SP1_š_ve_dně-2*0,50)+(SP2_š_ve_dně-2*0,50)+(SP3_š_ve_dně-2*0,50)+(SP4_š_ve_dně-2*0,50)+(SP5_š_ve_dně-2*0,50))*š_stabil_prahu*0,40</t>
  </si>
  <si>
    <t>V_výkop_SP_dno_úsek3</t>
  </si>
  <si>
    <t>((SP6_š_ve_dně-2*0,50)+(SP7_š_ve_dně-2*0,50)+(SP8_š_ve_dně-2*0,50)+(SP9_š_ve_dně-2*0,50)+(SP10_š_ve_dně-2*0,50))*š_stabil_prahu*0,40</t>
  </si>
  <si>
    <t>V_výkop_SP_dno_úsek2</t>
  </si>
  <si>
    <t>((SP11_š_ve_dně-2*0,50)+(SP12_š_ve_dně-2*0,50)+(SP13_š_ve_dně-2*0,50)+(SP14_š_ve_dně-2*0,50)+(SP15_š_ve_dně-2*0,50))*š_stabil_prahu*0,40</t>
  </si>
  <si>
    <t>V_výkop_SP_dno_úsek1</t>
  </si>
  <si>
    <t>V_výkop_koryt_celkem</t>
  </si>
  <si>
    <t>vstupní výměry pro břehové opevnění:</t>
  </si>
  <si>
    <t>pl_záhozu_příč_řez</t>
  </si>
  <si>
    <t>"plocha kamenného záhozu v příčném řezu ="0,60"m2"</t>
  </si>
  <si>
    <t>pl_vykopávk_příč_řez</t>
  </si>
  <si>
    <t>"plocha vykopávky v příčném řezu (bez plochy kam. záhozu) ="0,40"m2"</t>
  </si>
  <si>
    <t>úsek 3 obsluhovaný manipulačním sjezdem 3 - délky úpravy</t>
  </si>
  <si>
    <t>"berma LB:" 24,00+504,00</t>
  </si>
  <si>
    <t>"berma PB:" 504,00</t>
  </si>
  <si>
    <t>"bez bermy PB:" 24,00</t>
  </si>
  <si>
    <t>dl_úprav_úsek_3</t>
  </si>
  <si>
    <t>úsek 2 obsluhovaný manipulačním sjezdem 2 - délky úpravy</t>
  </si>
  <si>
    <t>"berma LB:" 415,00+56,00</t>
  </si>
  <si>
    <t>"berma PB:" 415,00+117,00+56,00</t>
  </si>
  <si>
    <t>dl_úprav_úsek_2</t>
  </si>
  <si>
    <t>úsek 1 obsluhovaný manipulačním sjezdem 1 - délky úpravy</t>
  </si>
  <si>
    <t>"berma LB:" 63,00+177,00+36,00+21,00+181,00+46,00</t>
  </si>
  <si>
    <t>"berma PB:" 63,00+27,00+177,00+60,00+21,00+35,00</t>
  </si>
  <si>
    <t>"bez bermy LB:" 27,00+35,00+26,00+12,00</t>
  </si>
  <si>
    <t>"bez bermy PB:" 36,00+181,00+46,00+26,00+12,00</t>
  </si>
  <si>
    <t>dl_úprav_úsek_1</t>
  </si>
  <si>
    <t>celková délka úprav</t>
  </si>
  <si>
    <t>dl_úprav_úsek_3+dl_úprav_úsek_2+dl_úprav_úsek_1</t>
  </si>
  <si>
    <t>vstupní výměry pro stabilizační prahy (SP):</t>
  </si>
  <si>
    <t>SP1_š_ve_dně</t>
  </si>
  <si>
    <t>"SP1 - šířka ve dně:" 6,20</t>
  </si>
  <si>
    <t>SP2_š_ve_dně</t>
  </si>
  <si>
    <t>"SP2 - šířka ve dně:" 5,60</t>
  </si>
  <si>
    <t>SP3_š_ve_dně</t>
  </si>
  <si>
    <t>"SP3 - šířka ve dně:" 5,40</t>
  </si>
  <si>
    <t>SP4_š_ve_dně</t>
  </si>
  <si>
    <t>"SP4 - šířka ve dně:" 4,00</t>
  </si>
  <si>
    <t>SP5_š_ve_dně</t>
  </si>
  <si>
    <t>"SP5 - šířka ve dně:" 4,00</t>
  </si>
  <si>
    <t>SP6_š_ve_dně</t>
  </si>
  <si>
    <t>"SP6 - šířka ve dně:" 4,00</t>
  </si>
  <si>
    <t>SP7_š_ve_dně</t>
  </si>
  <si>
    <t>"SP7 - šířka ve dně:" 4,20</t>
  </si>
  <si>
    <t>SP8_š_ve_dně</t>
  </si>
  <si>
    <t>"SP8 - šířka ve dně:" 4,50</t>
  </si>
  <si>
    <t>SP9_š_ve_dně</t>
  </si>
  <si>
    <t>"SP9 - šířka ve dně:" 4,50</t>
  </si>
  <si>
    <t>SP10_š_ve_dně</t>
  </si>
  <si>
    <t>"SP10 - šířka ve dně:" 4,50</t>
  </si>
  <si>
    <t>SP11_š_ve_dně</t>
  </si>
  <si>
    <t>"SP11 - šířka ve dně:" 4,50</t>
  </si>
  <si>
    <t>SP12_š_ve_dně</t>
  </si>
  <si>
    <t>"SP12 - šířka ve dně:" 4,50</t>
  </si>
  <si>
    <t>SP13_š_ve_dně</t>
  </si>
  <si>
    <t>"SP13 - šířka ve dně:" 6,40</t>
  </si>
  <si>
    <t>SP14_š_ve_dně</t>
  </si>
  <si>
    <t>"SP14 - šířka ve dně:" 6,00</t>
  </si>
  <si>
    <t>SP15_š_ve_dně</t>
  </si>
  <si>
    <t>"SP15 - šířka ve dně:" 8,80</t>
  </si>
  <si>
    <t>š_stabil_prahu</t>
  </si>
  <si>
    <t>"šířka stabilizační prahu v půdorysu:" 1,00</t>
  </si>
  <si>
    <t>16</t>
  </si>
  <si>
    <t>124203109</t>
  </si>
  <si>
    <t>Vykopávky pro koryta vodotečí s přehozením výkopku na vzdálenost do 3 m nebo s naložením na dopravní prostředek v hornině tř. 3 Příplatek k cenám za lepivost horniny tř. 3</t>
  </si>
  <si>
    <t>17</t>
  </si>
  <si>
    <t>130001101</t>
  </si>
  <si>
    <t>Příplatek k cenám hloubených vykopávek za ztížení vykopávky v blízkosti podzemního vedení nebo výbušnin pro jakoukoliv třídu horniny</t>
  </si>
  <si>
    <t>odkopávka vyústění potrubí pro obetonovování 1-5</t>
  </si>
  <si>
    <t>V_odkop_výústí_potr</t>
  </si>
  <si>
    <t>18</t>
  </si>
  <si>
    <t>131201101</t>
  </si>
  <si>
    <t>Hloubení nezapažených jam a zářezů s urovnáním dna do předepsaného profilu a spádu v hornině tř. 3 do 100 m3</t>
  </si>
  <si>
    <t>(5,50+7,70)*3,00*0,60</t>
  </si>
  <si>
    <t>5ks výustí (č. 7,8,11,14,15)</t>
  </si>
  <si>
    <t>3,00*5</t>
  </si>
  <si>
    <t>V_výkop_jámy</t>
  </si>
  <si>
    <t>19</t>
  </si>
  <si>
    <t>131201109</t>
  </si>
  <si>
    <t>Hloubení nezapažených jam a zářezů s urovnáním dna do předepsaného profilu a spádu Příplatek k cenám za lepivost horniny tř. 3</t>
  </si>
  <si>
    <t>20</t>
  </si>
  <si>
    <t>131233101</t>
  </si>
  <si>
    <t>Hloubení zapažených i nezapažených jam při překopech inženýrských sítí ručně objemu do 10 m3 s urovnáním dna do předepsaného profilu a spádu v horninách tř. 3 soudržných</t>
  </si>
  <si>
    <t>odkopávka vyústění potrubí pro obetonovování 1-5, průměrný objem 0,60m3/1 vyústění</t>
  </si>
  <si>
    <t>0,60*5</t>
  </si>
  <si>
    <t>21</t>
  </si>
  <si>
    <t>131233109</t>
  </si>
  <si>
    <t>Hloubení zapažených i nezapažených jam při překopech inženýrských sítí ručně objemu do 10 m3 s urovnáním dna do předepsaného profilu a spádu v horninách tř. 3 Příplatek k cenám za lepivost horniny tř. 3</t>
  </si>
  <si>
    <t>22</t>
  </si>
  <si>
    <t>132201201</t>
  </si>
  <si>
    <t>Hloubení zapažených i nezapažených rýh šířky přes 600 do 2 000 mm s urovnáním dna do předepsaného profilu a spádu v hornině tř. 3 do 100 m3</t>
  </si>
  <si>
    <t>(9,50+6,80)*1,00*0,60</t>
  </si>
  <si>
    <t>9,60*2,00*0,60</t>
  </si>
  <si>
    <t>9,00*2,00*0,60</t>
  </si>
  <si>
    <t>V_výkop_rýhy_2m</t>
  </si>
  <si>
    <t>23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</si>
  <si>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</si>
  <si>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</si>
  <si>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24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</si>
  <si>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</si>
  <si>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</si>
  <si>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sejmutá ornice ze sjezdu č.2 na mezideponii č.2</t>
  </si>
  <si>
    <t>sejmutá ornice ze sjezdu č.2 z mezideponie č.2 zpět k rozprostření</t>
  </si>
  <si>
    <t>pl_sejm_ornic_sjezd2*tl_ornice_sjezdy</t>
  </si>
  <si>
    <t>výkopek z odkopávky terénu pro sjezd č.2 na mezideponii č.2 a zpět do násypu</t>
  </si>
  <si>
    <t>V_odkop_sjezd2*2</t>
  </si>
  <si>
    <t>25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</si>
  <si>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</si>
  <si>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</si>
  <si>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sejmutá ornice ze sjezdu č.1 na mezideponii č.1</t>
  </si>
  <si>
    <t>sejmutá ornice ze sjezdu č.1 z mezideponie č.1 zpět k rozprostření</t>
  </si>
  <si>
    <t>pl_sejm_ornic_sjezd1*tl_ornice_sjezdy</t>
  </si>
  <si>
    <t>sejmutá ornice z drenážních žeber 1-4 na mezideponii č.2</t>
  </si>
  <si>
    <t>V_sejm_ornice_DŽ1+V_sejm_ornice_DŽ2+V_sejm_ornice_DŽ3+V_sejm_ornice_DŽ4</t>
  </si>
  <si>
    <t>výkopek z odkopávky terénu pro sjezd č.1 na mezideponii č.1 a zpět do násypu</t>
  </si>
  <si>
    <t>V_odkop_sjezd1*2</t>
  </si>
  <si>
    <t>část výkopku z vykopávky koryt v úseku 1 na mezideponii č.1 a zpět pro dorovnání břehů</t>
  </si>
  <si>
    <t>V_násyp_koryta_úsek1*2</t>
  </si>
  <si>
    <t>část výkopku z vykopávky koryt v úseku 2 na mezideponii č.2 a zpět pro dorovnání břehů</t>
  </si>
  <si>
    <t>V_násyp_koryta_úsek2*2</t>
  </si>
  <si>
    <t>humózní zemina z mezideponie č.1 do části břehů nad záhozem z LK v úseku 1</t>
  </si>
  <si>
    <t>(pl_vykopávk_příč_řez/0,40*dl_úprav_úsek_1)*tl_ornice_břehy</t>
  </si>
  <si>
    <t>humózní zemina z mezideponie č.2 do části břehů nad záhozem z LK v úseku 2</t>
  </si>
  <si>
    <t>(pl_vykopávk_příč_řez/0,40*dl_úprav_úsek_2)*tl_ornice_břehy</t>
  </si>
  <si>
    <t>26</t>
  </si>
  <si>
    <t>162301401</t>
  </si>
  <si>
    <t>Vodorovné přemístění větví, kmenů nebo pařezů s naložením, složením a dopravou do 5000 m větví stromů listnatých, průměru kmene přes 100 do 300 mm</t>
  </si>
  <si>
    <t>27</t>
  </si>
  <si>
    <t>162301411</t>
  </si>
  <si>
    <t>Vodorovné přemístění větví, kmenů nebo pařezů s naložením, složením a dopravou do 5000 m kmenů stromů listnatých, průměru přes 100 do 300 mm</t>
  </si>
  <si>
    <t>28</t>
  </si>
  <si>
    <t>162301421</t>
  </si>
  <si>
    <t>Vodorovné přemístění větví, kmenů nebo pařezů s naložením, složením a dopravou do 5000 m pařezů kmenů, průměru přes 100 do 300 mm</t>
  </si>
  <si>
    <t>29</t>
  </si>
  <si>
    <t>162401102</t>
  </si>
  <si>
    <t>Vodorovné přemístění výkopku nebo sypaniny po suchu na obvyklém dopravním prostředku, bez naložení výkopku, avšak se složením bez rozhrnutí z horniny tř. 1 až 4 na vzdálenost přes 1 500 do 2 000 m</t>
  </si>
  <si>
    <t>sejmutá ornice ze sjezdu č.3 na mezideponii č.2</t>
  </si>
  <si>
    <t>sejmutá ornice ze sjezdu č.3 z mezideponie č.2 zpět k rozprostření</t>
  </si>
  <si>
    <t>pl_sejm_ornic_sjezd3*tl_ornice_sjezdy</t>
  </si>
  <si>
    <t>výkopek z odkopávky terénu pro sjezd č.3 na mezideponii č.2 a zpět do násypu</t>
  </si>
  <si>
    <t>V_odkop_sjezd3*2</t>
  </si>
  <si>
    <t>část výkopku z vykopávky koryt v úseku 3 na mezideponii č.2 a zpět pro dorovnání břehů</t>
  </si>
  <si>
    <t>V_násyp_koryta_úsek3*2</t>
  </si>
  <si>
    <t>humózní zemina z mezideponie č.2 do části břehů nad záhozem z LK v úseku 3</t>
  </si>
  <si>
    <t>(pl_vykopávk_příč_řez/0,40*dl_úprav_úsek_3)*tl_ornice_břehy</t>
  </si>
  <si>
    <t>30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</si>
  <si>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</si>
  <si>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</si>
  <si>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přebytek výkopku z vykopávky koryt v úseku 1 na skládku (patka+břeh)</t>
  </si>
  <si>
    <t>V_výkop_koryt_úsek_1-V_násyp_koryta_úsek1</t>
  </si>
  <si>
    <t>přebytek výkopku z vykopávky koryt v úseku 2 na skládku (patka+břeh)</t>
  </si>
  <si>
    <t>V_výkop_koryt_úsek_2-V_násyp_koryta_úsek2</t>
  </si>
  <si>
    <t>přebytek výkopku z vykopávky koryt v úseku 3 na skládku (patka+břeh)</t>
  </si>
  <si>
    <t>V_výkop_koryt_úsek_3-V_násyp_koryta_úsek3</t>
  </si>
  <si>
    <t>výkopek z prohloubení dna pro stabilizační prahy v úseku 1 na skládku</t>
  </si>
  <si>
    <t>výkopek z prohloubení dna pro stabilizační prahy v úseku 2 na skládku</t>
  </si>
  <si>
    <t>výkopek z prohloubení dna pro stabilizační prahy v úseku 3 na skládku</t>
  </si>
  <si>
    <t>výkopek z hloubení rýh pro drenážní žebra DŽ 2-4 v úseku 2 na skládku</t>
  </si>
  <si>
    <t>výkopek z hloubení jam pro drenážní žebro DŽ 1 v úseku 2 na skládku</t>
  </si>
  <si>
    <t>-V_zásyp_výustí</t>
  </si>
  <si>
    <t>31</t>
  </si>
  <si>
    <t>167101101</t>
  </si>
  <si>
    <t>Nakládání, skládání a překládání neulehlého výkopku nebo sypaniny nakládání, množství do 100 m3, z hornin tř. 1 až 4</t>
  </si>
  <si>
    <t>sejmutá ornice ze sjezdu č.2 na mezideponii č.2 k přemístění zpět k rozprostření</t>
  </si>
  <si>
    <t>sejmutá ornice ze sjezdu č.1 na mezideponii č.1 k přemístění zpět k rozprostření</t>
  </si>
  <si>
    <t>sejmutá ornice ze sjezdu č.3 na mezideponii č.2 k přemístění zpět k rozprostření</t>
  </si>
  <si>
    <t>výkopek z odkopávky terénu pro sjezd č.2 na mezideponii č.2 k přemístění zpět do násypu</t>
  </si>
  <si>
    <t>výkopek z odkopávky terénu pro sjezd č.1 na mezideponii č.1 k přemístění zpět do násypu</t>
  </si>
  <si>
    <t>výkopek z odkopávky terénu pro sjezd č.3 na mezideponii č.2 k přemístění zpět do násypu</t>
  </si>
  <si>
    <t>32</t>
  </si>
  <si>
    <t>167101102</t>
  </si>
  <si>
    <t>Nakládání, skládání a překládání neulehlého výkopku nebo sypaniny nakládání, množství přes 100 m3, z hornin tř. 1 až 4</t>
  </si>
  <si>
    <t>část výkopku z vykopávky koryt v úseku 1 na mezideponii č.1 pro přemístění k dorovnání břehů</t>
  </si>
  <si>
    <t>V_násyp_koryta_úsek1</t>
  </si>
  <si>
    <t>část výkopku z vykopávky koryt v úseku 2 na mezideponii č.2 pro přemístění k dorovnání břehů</t>
  </si>
  <si>
    <t>V_násyp_koryta_úsek2</t>
  </si>
  <si>
    <t>část výkopku z vykopávky koryt v úseku 3 na mezideponii č.2 pro přemístění k dorovnání břehů</t>
  </si>
  <si>
    <t>V_násyp_koryta_úsek3</t>
  </si>
  <si>
    <t>humózní zemina na mezideponii č.1 pro přemístění do části břehů nad záhozem z LK v úseku 1</t>
  </si>
  <si>
    <t>humózní zemina na mezideponii č.2 pro přemístění do části břehů nad záhozem z LK v úseku 2</t>
  </si>
  <si>
    <t>humózní zemina na mezideponii č.2 pro přemístění do části břehů nad záhozem z LK v úseku 3</t>
  </si>
  <si>
    <t>33</t>
  </si>
  <si>
    <t>171101131</t>
  </si>
  <si>
    <t>Uložení sypaniny do násypů s rozprostřením sypaniny ve vrstvách a s hrubým urovnáním zhutněných s uzavřením povrchu násypu z hornin nesoudržných a soudržných střídavě ukládaných</t>
  </si>
  <si>
    <t>zpětný zásyp manipulačního sjezdu č.2 výkopkem z odkopávky</t>
  </si>
  <si>
    <t>zpětný zásyp manipulačního sjezdu č.1 výkopkem z odkopávky</t>
  </si>
  <si>
    <t>zpětný zásyp manipulačního sjezdu č.3 výkopkem z odkopávky</t>
  </si>
  <si>
    <t>dorovnání břehů výkopkem z vykopávky koryt v úseku 1</t>
  </si>
  <si>
    <t>pl_násyp_koryta*dl_úprav_úsek_1</t>
  </si>
  <si>
    <t>dorovnání břehů výkopkem z vykopávky koryt v úseku 2</t>
  </si>
  <si>
    <t>pl_násyp_koryta*dl_úprav_úsek_2</t>
  </si>
  <si>
    <t>dorovnání břehů výkopkem z vykopávky koryt v úseku 3</t>
  </si>
  <si>
    <t>pl_násyp_koryta*dl_úprav_úsek_3</t>
  </si>
  <si>
    <t>V_násyp_koryta_celk</t>
  </si>
  <si>
    <t>pl_násyp_koryta</t>
  </si>
  <si>
    <t>"průměrná plocha násypu koryta v příčném řezu =" pl_vykopávk_příč_řez/0,40*0,30</t>
  </si>
  <si>
    <t>34</t>
  </si>
  <si>
    <t>171201101</t>
  </si>
  <si>
    <t>Uložení sypaniny do násypů s rozprostřením sypaniny ve vrstvách a s hrubým urovnáním nezhutněných z jakýchkoliv hornin</t>
  </si>
  <si>
    <t>rozprostření zbylého výkopku z odkopávky pro obetonování výústí potrubí 1-5, cca 50%</t>
  </si>
  <si>
    <t>0,5*V_odkop_výústí_potr</t>
  </si>
  <si>
    <t>35</t>
  </si>
  <si>
    <t>171201201</t>
  </si>
  <si>
    <t>Uložení sypaniny na skládky</t>
  </si>
  <si>
    <t>výkopek z odkopávky terénu pro sjezd č.2 na mezideponii č.2</t>
  </si>
  <si>
    <t>výkopek z odkopávky terénu pro sjezd č.1 na mezideponii č.1</t>
  </si>
  <si>
    <t>výkopek z odkopávky terénu pro sjezd č.3 na mezideponii č.2</t>
  </si>
  <si>
    <t>část výkopku z vykopávky koryt v úseku 1 na mezideponii č.1 pro zpětné dorovnání břehů</t>
  </si>
  <si>
    <t>část výkopku z vykopávky koryt v úseku 2 na mezideponii č.2 pro zpětné dorovnání břehů</t>
  </si>
  <si>
    <t>část výkopku z vykopávky koryt v úseku 3 na mezideponii č.2 pro zpětné dorovnání břehů</t>
  </si>
  <si>
    <t>36</t>
  </si>
  <si>
    <t>171201211</t>
  </si>
  <si>
    <t>Poplatek za uložení stavebního odpadu na skládce (skládkovné) zeminy a kameniva zatříděného do Katalogu odpadů pod kódem 170 504</t>
  </si>
  <si>
    <t>t</t>
  </si>
  <si>
    <t>přebytek výkopku z vykopávky koryt v úseku 1 (patka+břeh)</t>
  </si>
  <si>
    <t>(V_výkop_koryt_úsek_1-V_násyp_koryta_úsek1)*1,7</t>
  </si>
  <si>
    <t>přebytek výkopku z vykopávky koryt v úseku 2 (patka+břeh)</t>
  </si>
  <si>
    <t>(V_výkop_koryt_úsek_2-V_násyp_koryta_úsek2)*1,7</t>
  </si>
  <si>
    <t>přebytek výkopku z vykopávky koryt v úseku 3 (patka+břeh)</t>
  </si>
  <si>
    <t>(V_výkop_koryt_úsek_3-V_násyp_koryta_úsek3)*1,7</t>
  </si>
  <si>
    <t>výkopek z prohloubení dna pro stabilizační prahy v úseku 1</t>
  </si>
  <si>
    <t>V_výkop_SP_dno_úsek1*1,7</t>
  </si>
  <si>
    <t>výkopek z prohloubení dna pro stabilizační prahy v úseku 2</t>
  </si>
  <si>
    <t>V_výkop_SP_dno_úsek2*1,7</t>
  </si>
  <si>
    <t>výkopek z prohloubení dna pro stabilizační prahy v úseku 3</t>
  </si>
  <si>
    <t>V_výkop_SP_dno_úsek3*1,7</t>
  </si>
  <si>
    <t>výkopek z hloubení rýh pro drenážní žebra DŽ 2-4 v úseku 2</t>
  </si>
  <si>
    <t>V_výkop_rýhy_2m*1,7</t>
  </si>
  <si>
    <t>výkopek z hloubení jam pro drenážní žebro DŽ 1 v úseku 2</t>
  </si>
  <si>
    <t>V_výkop_jámy*1,7</t>
  </si>
  <si>
    <t>-V_zásyp_výustí*1,7</t>
  </si>
  <si>
    <t>37</t>
  </si>
  <si>
    <t>174101101</t>
  </si>
  <si>
    <t>Zásyp sypaninou z jakékoliv horniny s uložením výkopku ve vrstvách se zhutněním jam, šachet, rýh nebo kolem objektů v těchto vykopávkách</t>
  </si>
  <si>
    <t>V_zásyp_výustí</t>
  </si>
  <si>
    <t>38</t>
  </si>
  <si>
    <t>175102101</t>
  </si>
  <si>
    <t>Obsypání potrubí při překopech inženýrských sítí objemu do 10 m3 sypaninou z vhodných hornin tř. 1 až 4 nebo materiálem připraveným podél výkopu ve vzdálenosti do 3 m od jeho kraje, pro jakoukoliv hloubku výkopu a míru zhutnění bez prohození sypaniny sítem</t>
  </si>
  <si>
    <t>obsyp obetonování výústí potrubí 1-5 výkopkem, cca 50%</t>
  </si>
  <si>
    <t>39</t>
  </si>
  <si>
    <t>181111112</t>
  </si>
  <si>
    <t>Plošná úprava terénu v zemině tř. 1 až 4 s urovnáním povrchu bez doplnění ornice souvislé plochy do 500 m2 při nerovnostech terénu přes 50 do 100 mm na svahu přes 1:5 do 1:2</t>
  </si>
  <si>
    <t>pod ohumusování a osetí sjezdů</t>
  </si>
  <si>
    <t>pl_sejm_ornic_sjezd1+pl_sejm_ornic_sjezd3</t>
  </si>
  <si>
    <t>40</t>
  </si>
  <si>
    <t>181111113</t>
  </si>
  <si>
    <t>Plošná úprava terénu v zemině tř. 1 až 4 s urovnáním povrchu bez doplnění ornice souvislé plochy do 500 m2 při nerovnostech terénu přes 50 do 100 mm na svahu přes 1:2 do 1:1</t>
  </si>
  <si>
    <t>41</t>
  </si>
  <si>
    <t>181151313</t>
  </si>
  <si>
    <t>Plošná úprava terénu v zemině tř. 1 až 4 s urovnáním povrchu bez doplnění ornice souvislé plochy přes 500 m2 při nerovnostech terénu přes 50 do 100 mm na svahu přes 1:2 do 1:1</t>
  </si>
  <si>
    <t>část břehů nad záhozem z LK v úseku 1</t>
  </si>
  <si>
    <t>pl_vykopávk_příč_řez/0,40*dl_úprav_úsek_1</t>
  </si>
  <si>
    <t>část břehů nad záhozem z LK v úseku 2</t>
  </si>
  <si>
    <t>pl_vykopávk_příč_řez/0,40*dl_úprav_úsek_2</t>
  </si>
  <si>
    <t>část břehů nad záhozem z LK v úseku 3</t>
  </si>
  <si>
    <t>pl_vykopávk_příč_řez/0,40*dl_úprav_úsek_3</t>
  </si>
  <si>
    <t>42</t>
  </si>
  <si>
    <t>181451133</t>
  </si>
  <si>
    <t>Založení trávníku na půdě předem připravené plochy přes 1000 m2 výsevem včetně utažení parkového na svahu přes 1:2 do 1:1</t>
  </si>
  <si>
    <t>43</t>
  </si>
  <si>
    <t>M</t>
  </si>
  <si>
    <t>00572470</t>
  </si>
  <si>
    <t>osivo směs travní univerzál</t>
  </si>
  <si>
    <t>kg</t>
  </si>
  <si>
    <t>3423*0,015 'Přepočtené koeficientem množství</t>
  </si>
  <si>
    <t>44</t>
  </si>
  <si>
    <t>181411132</t>
  </si>
  <si>
    <t>Založení trávníku na půdě předem připravené plochy do 1000 m2 výsevem včetně utažení parkového na svahu přes 1:5 do 1:2</t>
  </si>
  <si>
    <t>osetí sjezdů</t>
  </si>
  <si>
    <t>45</t>
  </si>
  <si>
    <t>126,43*0,015 'Přepočtené koeficientem množství</t>
  </si>
  <si>
    <t>46</t>
  </si>
  <si>
    <t>181411133</t>
  </si>
  <si>
    <t>Založení trávníku na půdě předem připravené plochy do 1000 m2 výsevem včetně utažení parkového na svahu přes 1:2 do 1:1</t>
  </si>
  <si>
    <t>47</t>
  </si>
  <si>
    <t>61*0,015 'Přepočtené koeficientem množství</t>
  </si>
  <si>
    <t>48</t>
  </si>
  <si>
    <t>182101101</t>
  </si>
  <si>
    <t>Svahování trvalých svahů do projektovaných profilů s potřebným přemístěním výkopku při svahování v zářezech v hornině tř. 1 až 4</t>
  </si>
  <si>
    <t>břehová část s úpravou záhozem z LK a dorovnáním vytěženou zeminou v úseku 1</t>
  </si>
  <si>
    <t>(1,00+pl_vykopávk_příč_řez/0,40)*dl_úprav_úsek_1</t>
  </si>
  <si>
    <t>břehová část s úpravou záhozem z LK a dorovnáním vytěženou zeminou v úseku 2</t>
  </si>
  <si>
    <t>(1,00+pl_vykopávk_příč_řez/0,40)*dl_úprav_úsek_2</t>
  </si>
  <si>
    <t>břehová část s úpravou záhozem z LK a dorovnáním vytěženou zeminou v úseku 3</t>
  </si>
  <si>
    <t>(1,00+pl_vykopávk_příč_řez/0,40)*dl_úprav_úsek_3</t>
  </si>
  <si>
    <t>3,80*1,00</t>
  </si>
  <si>
    <t>49</t>
  </si>
  <si>
    <t>182301123</t>
  </si>
  <si>
    <t>Rozprostření a urovnání ornice ve svahu sklonu přes 1:5 při souvislé ploše do 500 m2, tl. vrstvy přes 150 do 200 mm</t>
  </si>
  <si>
    <t>zpětné rozprostření sejmuté ornice na místa sjezdů</t>
  </si>
  <si>
    <t>průměrná tloušťka rozprostření ornice v místech sjezdů</t>
  </si>
  <si>
    <t>tl_ornice_sjezdy</t>
  </si>
  <si>
    <t>50</t>
  </si>
  <si>
    <t>182301131</t>
  </si>
  <si>
    <t>Rozprostření a urovnání ornice ve svahu sklonu přes 1:5 při souvislé ploše přes 500 m2, tl. vrstvy do 100 mm</t>
  </si>
  <si>
    <t>tl_ornice_břehy</t>
  </si>
  <si>
    <t>"průměrná tloušťka rozprostření humózní zeminy na březích=" 0,10</t>
  </si>
  <si>
    <t>51</t>
  </si>
  <si>
    <t>103641019</t>
  </si>
  <si>
    <t>zemina humózní pro terénní úpravy</t>
  </si>
  <si>
    <t>část břehů nad záhozem z LK v úseku 2 s odpočtem sejmuté ornice z drenážních žeber 1-4</t>
  </si>
  <si>
    <t>-(V_sejm_ornice_DŽ1+V_sejm_ornice_DŽ2+V_sejm_ornice_DŽ3+V_sejm_ornice_DŽ4)</t>
  </si>
  <si>
    <t>52</t>
  </si>
  <si>
    <t>184818234</t>
  </si>
  <si>
    <t>Ochrana kmene bedněním před poškozením stavebním provozem zřízení včetně odstranění výšky bednění do 2 m průměru kmene přes 700 do 900 mm</t>
  </si>
  <si>
    <t>Zakládání</t>
  </si>
  <si>
    <t>53</t>
  </si>
  <si>
    <t>211521111</t>
  </si>
  <si>
    <t>Výplň kamenivem do rýh odvodňovacích žeber nebo trativodů bez zhutnění, s úpravou povrchu výplně kamenivem hrubým drceným frakce 63 až 125 mm</t>
  </si>
  <si>
    <t>(5,50+7,70)*3,00*0,80</t>
  </si>
  <si>
    <t>(9,50+6,80)*1,00*0,80</t>
  </si>
  <si>
    <t>9,60*2,00*0,80</t>
  </si>
  <si>
    <t>9,00*2,00*0,80</t>
  </si>
  <si>
    <t>V_drenážních_žeber</t>
  </si>
  <si>
    <t>Vodorovné konstrukce</t>
  </si>
  <si>
    <t>54</t>
  </si>
  <si>
    <t>451311531</t>
  </si>
  <si>
    <t>Podklad z prostého betonu pod dlažbu pro prostředí s mrazovými cykly, ve vrstvě tl. přes 150 do 200 mm</t>
  </si>
  <si>
    <t>(3,80+1,70)*1,00</t>
  </si>
  <si>
    <t>55</t>
  </si>
  <si>
    <t>462511270</t>
  </si>
  <si>
    <t>Zához z lomového kamene neupraveného záhozového bez proštěrkování z terénu, hmotnosti jednotlivých kamenů do 200 kg</t>
  </si>
  <si>
    <t>úsek 1 (patka+břeh)</t>
  </si>
  <si>
    <t>pl_záhozu_příč_řez*dl_úprav_úsek_1</t>
  </si>
  <si>
    <t>odpočet objemu patek v místech stabilizačních prahů 11-15 (zához s proštěrkováním)</t>
  </si>
  <si>
    <t>-0,50*0,40*1,00*2*5</t>
  </si>
  <si>
    <t>přípočet objemu záhozu od horní úrovně normálního břehového opevnění na úroveň břehové čáry v místech stabilizačních prahů 11-15</t>
  </si>
  <si>
    <t>((SP11_dl_zához_břeh*2+0,40)+(SP12_dl_zához_břeh*2+0,40)+(SP13_dl_zához_břeh*2+0,40))*0,40*š_stabil_prahu</t>
  </si>
  <si>
    <t>((SP14_dl_zához_břeh*2+0,40)+(SP15_dl_zához_břeh*2+0,40))*0,40*š_stabil_prahu</t>
  </si>
  <si>
    <t>V_záhozu_úsek_1</t>
  </si>
  <si>
    <t>úsek 2 (patka+břeh)</t>
  </si>
  <si>
    <t>pl_záhozu_příč_řez*dl_úprav_úsek_2</t>
  </si>
  <si>
    <t>odpočet objemu patek v místech stabilizačních prahů 6-10 (zához s proštěrkováním)</t>
  </si>
  <si>
    <t>přípočet objemu záhozu od horní úrovně normálního břehového opevnění na úroveň břehové čáry v místech stabilizačních prahů 6-10</t>
  </si>
  <si>
    <t>((SP6_dl_zához_břeh*2+0,40)+(SP7_dl_zához_břeh*2+0,40)+(SP8_dl_zához_břeh*2+0,40))*0,40*š_stabil_prahu</t>
  </si>
  <si>
    <t>((SP9_dl_zához_břeh*2+0,40)+(SP10_dl_zához_břeh*2+0,40))*0,40*š_stabil_prahu</t>
  </si>
  <si>
    <t>V_záhozu_úsek_2</t>
  </si>
  <si>
    <t>úsek 3 (patka+břeh)</t>
  </si>
  <si>
    <t>pl_záhozu_příč_řez*dl_úprav_úsek_3</t>
  </si>
  <si>
    <t>odpočet objemu patek v místech stabilizačních prahů 1-5 (zához s proštěrkováním)</t>
  </si>
  <si>
    <t>přípočet objemu záhozu od horní úrovně normálního břehového opevnění na úroveň břehové čáry v místech stabilizačních prahů 1-5</t>
  </si>
  <si>
    <t>((SP1_dl_zához_břeh*2+0,40)+(SP2_dl_zához_břeh*2+0,40)+(SP3_dl_zához_břeh*2+0,40))*0,40*š_stabil_prahu</t>
  </si>
  <si>
    <t>((SP4_dl_zához_břeh*2+0,40)+(SP5_dl_zához_břeh*2+0,40))*0,40*š_stabil_prahu</t>
  </si>
  <si>
    <t>V_záhozu_úsek_3</t>
  </si>
  <si>
    <t>5,00*5</t>
  </si>
  <si>
    <t>SP1_dl_zához_břeh</t>
  </si>
  <si>
    <t>"délka břehové části záhozu v řezu od horní úrovně normálního břehového opevnění na úroveň břehové čáry pro SP1:" 0,60</t>
  </si>
  <si>
    <t>SP2_dl_zához_břeh</t>
  </si>
  <si>
    <t>"délka břehové části záhozu v řezu od horní úrovně normálního břehového opevnění na úroveň břehové čáry pro SP2:" 1,60</t>
  </si>
  <si>
    <t>SP3_dl_zához_břeh</t>
  </si>
  <si>
    <t>"délka břehové části záhozu v řezu od horní úrovně normálního břehového opevnění na úroveň břehové čáry pro SP3:" 1,10</t>
  </si>
  <si>
    <t>SP4_dl_zához_břeh</t>
  </si>
  <si>
    <t>"délka břehové části záhozu v řezu od horní úrovně normálního břehového opevnění na úroveň břehové čáry pro SP4:" 0,80</t>
  </si>
  <si>
    <t>SP5_dl_zához_břeh</t>
  </si>
  <si>
    <t>"délka břehové části záhozu v řezu od horní úrovně normálního břehového opevnění na úroveň břehové čáry pro SP5:" 1,30</t>
  </si>
  <si>
    <t>SP6_dl_zához_břeh</t>
  </si>
  <si>
    <t>"délka břehové části záhozu v řezu od horní úrovně normálního břehového opevnění na úroveň břehové čáry pro SP6:" 0,30</t>
  </si>
  <si>
    <t>SP7_dl_zához_břeh</t>
  </si>
  <si>
    <t>"délka břehové části záhozu v řezu od horní úrovně normálního břehového opevnění na úroveň břehové čáry pro SP7:" 0,50</t>
  </si>
  <si>
    <t>SP8_dl_zához_břeh</t>
  </si>
  <si>
    <t>"délka břehové části záhozu v řezu od horní úrovně normálního břehového opevnění na úroveň břehové čáry pro SP8:" 0,70</t>
  </si>
  <si>
    <t>SP9_dl_zához_břeh</t>
  </si>
  <si>
    <t>"délka břehové části záhozu v řezu od horní úrovně normálního břehového opevnění na úroveň břehové čáry pro SP8:" 0,50</t>
  </si>
  <si>
    <t>SP10_dl_zához_břeh</t>
  </si>
  <si>
    <t>"délka břehové části záhozu v řezu od horní úrovně normálního břehového opevnění na úroveň břehové čáry pro SP10:" 0,60</t>
  </si>
  <si>
    <t>SP11_dl_zához_břeh</t>
  </si>
  <si>
    <t>"délka břehové části záhozu v řezu od horní úrovně normálního břehového opevnění na úroveň břehové čáry pro SP11:" 0,50</t>
  </si>
  <si>
    <t>SP12_dl_zához_břeh</t>
  </si>
  <si>
    <t>"délka břehové části záhozu v řezu od horní úrovně normálního břehového opevnění na úroveň břehové čáry pro SP12:" 0,60</t>
  </si>
  <si>
    <t>SP13_dl_zához_břeh</t>
  </si>
  <si>
    <t>"délka břehové části záhozu v řezu od horní úrovně normálního břehového opevnění na úroveň břehové čáry pro SP13:" 0,30</t>
  </si>
  <si>
    <t>SP14_dl_zához_břeh</t>
  </si>
  <si>
    <t>"délka břehové části záhozu v řezu od horní úrovně normálního břehového opevnění na úroveň břehové čáry pro SP14:" 0,10</t>
  </si>
  <si>
    <t>SP15_dl_zához_břeh</t>
  </si>
  <si>
    <t>"délka břehové části záhozu v řezu od horní úrovně normálního břehového opevnění na úroveň břehové čáry pro SP15:" 0,50</t>
  </si>
  <si>
    <t>56</t>
  </si>
  <si>
    <t>462512270</t>
  </si>
  <si>
    <t>Zához z lomového kamene neupraveného záhozového s proštěrkováním z terénu, hmotnosti jednotlivých kamenů do 200 kg</t>
  </si>
  <si>
    <t>úsek 1 (stabilizační prahy 11-15)</t>
  </si>
  <si>
    <t>0,40*(SP11_š_ve_dně+SP12_š_ve_dně+SP13_š_ve_dně+SP14_š_ve_dně+SP15_š_ve_dně)*š_stabil_prahu</t>
  </si>
  <si>
    <t>0,40*(SP11_š_ve_dně-1,00+SP12_š_ve_dně-1,00+SP13_š_ve_dně-1,00+SP14_š_ve_dně-1,00+SP15_š_ve_dně-1,00)*0,30</t>
  </si>
  <si>
    <t>V_záhozu_SP_úsek_1</t>
  </si>
  <si>
    <t>úsek 2 (stabilizační prahy 6-10)</t>
  </si>
  <si>
    <t>0,40*(SP6_š_ve_dně+SP7_š_ve_dně+SP8_š_ve_dně+SP9_š_ve_dně+SP10_š_ve_dně)*š_stabil_prahu</t>
  </si>
  <si>
    <t>0,40*(SP6_š_ve_dně-1,00+SP7_š_ve_dně-1,00+SP8_š_ve_dně-1,00+SP9_š_ve_dně-1,00+SP10_š_ve_dně-1,00)*0,30</t>
  </si>
  <si>
    <t>V_záhozu_SP_úsek_2</t>
  </si>
  <si>
    <t>úsek 3 (stabilizační prahy 1-5)</t>
  </si>
  <si>
    <t>0,40*(SP1_š_ve_dně+SP2_š_ve_dně+SP3_š_ve_dně+SP4_š_ve_dně+SP5_š_ve_dně)*š_stabil_prahu</t>
  </si>
  <si>
    <t>0,40*(SP1_š_ve_dně-1,00+SP2_š_ve_dně-1,00+SP3_š_ve_dně-1,00+SP4_š_ve_dně-1,00+SP5_š_ve_dně-1,00)*0,30</t>
  </si>
  <si>
    <t>V_záhozu_SP_úsek_3</t>
  </si>
  <si>
    <t>57</t>
  </si>
  <si>
    <t>462519002</t>
  </si>
  <si>
    <t>Zához z lomového kamene neupraveného záhozového Příplatek k cenám za urovnání viditelných ploch záhozu z kamene, hmotnosti jednotlivých kamenů do 200 kg</t>
  </si>
  <si>
    <t>(0,50+0,80)*dl_úprav_úsek_1</t>
  </si>
  <si>
    <t>odpočet ploch patek ve dně v místech stabilizačních prahů 11-15 (zához s proštěrkováním)</t>
  </si>
  <si>
    <t>-0,50*1,00*2*5</t>
  </si>
  <si>
    <t>přípočet ploch záhozu od horní úrovně normálního břehového opevnění na úroveň břehové čáry v místech stabilizačních prahů 11-15</t>
  </si>
  <si>
    <t>(SP11_dl_zához_břeh+SP12_dl_zához_břeh+SP13_dl_zához_břeh+SP14_dl_zához_břeh+SP15_dl_zához_břeh)*š_stabil_prahu*2</t>
  </si>
  <si>
    <t>(0,50+0,80)*dl_úprav_úsek_2</t>
  </si>
  <si>
    <t>odpočet ploch patek ve dně v místech stabilizačních prahů 6-10 (zához s proštěrkováním)</t>
  </si>
  <si>
    <t>přípočet ploch záhozu od horní úrovně normálního břehového opevnění na úroveň břehové čáry v místech stabilizačních prahů 6-10</t>
  </si>
  <si>
    <t>(SP6_dl_zához_břeh+SP7_dl_zához_břeh+SP8_dl_zához_břeh+SP9_dl_zához_břeh+SP10_dl_zához_břeh)*š_stabil_prahu*2</t>
  </si>
  <si>
    <t>(0,50+0,80)*dl_úprav_úsek_3</t>
  </si>
  <si>
    <t>odpočet ploch patek ve dně v místech stabilizačních prahů 1-5 (zához s proštěrkováním)</t>
  </si>
  <si>
    <t>přípočet ploch záhozu od horní úrovně normálního břehového opevnění na úroveň břehové čáry v místech stabilizačních prahů 1-5</t>
  </si>
  <si>
    <t>(SP1_dl_zához_břeh+SP2_dl_zához_břeh+SP3_dl_zához_břeh+SP4_dl_zához_břeh+SP5_dl_zához_břeh)*š_stabil_prahu*2</t>
  </si>
  <si>
    <t>(SP11_š_ve_dně+SP12_š_ve_dně+SP13_š_ve_dně+SP14_š_ve_dně+SP15_š_ve_dně)*š_stabil_prahu</t>
  </si>
  <si>
    <t>(SP6_š_ve_dně+SP7_š_ve_dně+SP8_š_ve_dně+SP9_š_ve_dně+SP10_š_ve_dně)*š_stabil_prahu</t>
  </si>
  <si>
    <t>(SP1_š_ve_dně+SP2_š_ve_dně+SP3_š_ve_dně+SP4_š_ve_dně+SP5_š_ve_dně)*š_stabil_prahu</t>
  </si>
  <si>
    <t>15,00*5</t>
  </si>
  <si>
    <t>58</t>
  </si>
  <si>
    <t>465512327</t>
  </si>
  <si>
    <t>Dlažba z lomového kamene lomařsky upraveného na sucho se zalitím spár cementovou maltou, tl. kamene 300 mm</t>
  </si>
  <si>
    <t>kamenný žlab u výpusti č. 10 (dolní část z nového LK)</t>
  </si>
  <si>
    <t>1,70*1,00</t>
  </si>
  <si>
    <t>59</t>
  </si>
  <si>
    <t>465512329R</t>
  </si>
  <si>
    <t>Dlažba z lomového kamene lomařsky upraveného na sucho se zalitím spár cementovou maltou, tl. kamene 300 mm (použití stávajícího LK)</t>
  </si>
  <si>
    <t>kamenný žlab u výpusti č. 10 (horní část ze stávajícího LK)</t>
  </si>
  <si>
    <t>60</t>
  </si>
  <si>
    <t>465519327</t>
  </si>
  <si>
    <t>Dlažba z lomového kamene lomařsky upraveného Příplatek k cenám za dlažbu v pruhu užším než čtyřnásobek tloušťky dlažby, tl. kamene 300 mm</t>
  </si>
  <si>
    <t>Komunikace pozemní</t>
  </si>
  <si>
    <t>61</t>
  </si>
  <si>
    <t>564681111</t>
  </si>
  <si>
    <t>Podklad z kameniva hrubého drceného vel. 63-125 mm, s rozprostřením a zhutněním, po zhutnění tl. 300 mm</t>
  </si>
  <si>
    <t>Trubní vedení</t>
  </si>
  <si>
    <t>62</t>
  </si>
  <si>
    <t>894302162</t>
  </si>
  <si>
    <t>Ostatní konstrukce na trubním vedení ze železového betonu stěny šachet tloušťky přes 200 mm ze železového betonu se zvýšenými nároky na prostředí tř. C 30/37</t>
  </si>
  <si>
    <t>V_žb</t>
  </si>
  <si>
    <t>63</t>
  </si>
  <si>
    <t>894302193</t>
  </si>
  <si>
    <t>Ostatní konstrukce na trubním vedení ze železového betonu stěny šachet tloušťky přes 200 mm Příplatek k ceně za tloušťku stěny do 200 mm</t>
  </si>
  <si>
    <t>5,00*5*0,5</t>
  </si>
  <si>
    <t>64</t>
  </si>
  <si>
    <t>894502201</t>
  </si>
  <si>
    <t>Bednění konstrukcí na trubním vedení stěn šachet pravoúhlých nebo čtyř a vícehranných oboustranné</t>
  </si>
  <si>
    <t>20,00*5</t>
  </si>
  <si>
    <t>65</t>
  </si>
  <si>
    <t>894608211</t>
  </si>
  <si>
    <t>Výztuž šachet ze svařovaných sítí typu Kari</t>
  </si>
  <si>
    <t>V_žb*0,060</t>
  </si>
  <si>
    <t>66</t>
  </si>
  <si>
    <t>899623181</t>
  </si>
  <si>
    <t>Obetonování potrubí nebo zdiva stok betonem prostým v otevřeném výkopu, beton tř. C 30/37</t>
  </si>
  <si>
    <t>vyústění potrubí 1</t>
  </si>
  <si>
    <t>0,60*0,40*1,00</t>
  </si>
  <si>
    <t>vyústění potrubí 2</t>
  </si>
  <si>
    <t>0,90*0,70*1,00-pi*(0,30/2)^2</t>
  </si>
  <si>
    <t>vyústění potrubí 3</t>
  </si>
  <si>
    <t>0,70*0,50*1,00-pi*(0,20/2)^2</t>
  </si>
  <si>
    <t>vyústění potrubí 4</t>
  </si>
  <si>
    <t>1,20*0,90*1,00-pi*(0,50/2)^2</t>
  </si>
  <si>
    <t>vyústění potrubí 5</t>
  </si>
  <si>
    <t>67</t>
  </si>
  <si>
    <t>899643111</t>
  </si>
  <si>
    <t>Bednění pro obetonování potrubí v otevřeném výkopu</t>
  </si>
  <si>
    <t>0,60*0,40*2+0,40*1,00*2</t>
  </si>
  <si>
    <t>0,90*0,70*2+0,70*1,00*2</t>
  </si>
  <si>
    <t>0,70*0,50*2+0,50*1,00*2</t>
  </si>
  <si>
    <t>1,20*0,90*2+0,90*1,00*2</t>
  </si>
  <si>
    <t>Ostatní konstrukce a práce, bourání</t>
  </si>
  <si>
    <t>96</t>
  </si>
  <si>
    <t>Bourání konstrukcí</t>
  </si>
  <si>
    <t>68</t>
  </si>
  <si>
    <t>90099-899R</t>
  </si>
  <si>
    <t>Dodávka a montáž žabí klapky</t>
  </si>
  <si>
    <t>69</t>
  </si>
  <si>
    <t>960111221R1</t>
  </si>
  <si>
    <t>Bourání konstrukcí vodních staveb s naložením vybouraných hmot a suti na dopravní prostředek nebo s odklizením na hromady do vzdálenosti 20 m betonových a železobetonových</t>
  </si>
  <si>
    <t>70</t>
  </si>
  <si>
    <t>96099001R</t>
  </si>
  <si>
    <t>Demontáž přelivné hrany ve dně toku z dřevěných hranolů s naložením</t>
  </si>
  <si>
    <t>m</t>
  </si>
  <si>
    <t>ve směru toku:</t>
  </si>
  <si>
    <t>"č.1=" 6,50</t>
  </si>
  <si>
    <t>"č.2=" 7,00</t>
  </si>
  <si>
    <t>"č.3=" 4,30</t>
  </si>
  <si>
    <t>"č.4=" 4,50</t>
  </si>
  <si>
    <t>71</t>
  </si>
  <si>
    <t>96099002R</t>
  </si>
  <si>
    <t>Demontáž opěrné stěny z dřevěné kulatiny s naložením</t>
  </si>
  <si>
    <t>dle STZ:</t>
  </si>
  <si>
    <t>25,00+7,00</t>
  </si>
  <si>
    <t>997</t>
  </si>
  <si>
    <t>Přesun sutě</t>
  </si>
  <si>
    <t>72</t>
  </si>
  <si>
    <t>997013501</t>
  </si>
  <si>
    <t>Odvoz suti a vybouraných hmot na skládku nebo meziskládku se složením, na vzdálenost do 1 km</t>
  </si>
  <si>
    <t>73</t>
  </si>
  <si>
    <t>997013509</t>
  </si>
  <si>
    <t>Odvoz suti a vybouraných hmot na skládku nebo meziskládku se složením, na vzdálenost Příplatek k ceně za každý další i započatý 1 km přes 1 km</t>
  </si>
  <si>
    <t>66,047*9 'Přepočtené koeficientem množství</t>
  </si>
  <si>
    <t>74</t>
  </si>
  <si>
    <t>997013801</t>
  </si>
  <si>
    <t>Poplatek za uložení stavebního odpadu na skládce (skládkovné) z prostého betonu zatříděného do Katalogu odpadů pod kódem 170 101</t>
  </si>
  <si>
    <t>75</t>
  </si>
  <si>
    <t>997013811</t>
  </si>
  <si>
    <t>Poplatek za uložení stavebního odpadu na skládce (skládkovné) dřevěného zatříděného do Katalogu odpadů pod kódem 170 201</t>
  </si>
  <si>
    <t>76</t>
  </si>
  <si>
    <t>997221551</t>
  </si>
  <si>
    <t>Vodorovná doprava suti bez naložení, ale se složením a s hrubým urovnáním ze sypkých materiálů, na vzdálenost do 1 km</t>
  </si>
  <si>
    <t>77</t>
  </si>
  <si>
    <t>997221559</t>
  </si>
  <si>
    <t>Vodorovná doprava suti bez naložení, ale se složením a s hrubým urovnáním Příplatek k ceně za každý další i započatý 1 km přes 1 km</t>
  </si>
  <si>
    <t>54,089*9 'Přepočtené koeficientem množství</t>
  </si>
  <si>
    <t>78</t>
  </si>
  <si>
    <t>997221855</t>
  </si>
  <si>
    <t>998</t>
  </si>
  <si>
    <t>Přesun hmot</t>
  </si>
  <si>
    <t>79</t>
  </si>
  <si>
    <t>998332011</t>
  </si>
  <si>
    <t>Přesun hmot pro úpravy vodních toků a kanály, hráze rybníků apod. dopravní vzdálenost do 500 m</t>
  </si>
  <si>
    <t>80</t>
  </si>
  <si>
    <t>998332091</t>
  </si>
  <si>
    <t>Přesun hmot pro úpravy vodních toků a kanály, hráze rybníků apod. Příplatek k ceně za zvětšený přesun přes vymezenou největší dopravní vzdálenost do 1 000 m</t>
  </si>
  <si>
    <t>LK pro zához v úseku 1 (z mezideponie č.1)</t>
  </si>
  <si>
    <t>V_záhozu_úsek_1*2,13408"t/m3"</t>
  </si>
  <si>
    <t>LK pro zához v úseku 2 (z mezideponie č.2)</t>
  </si>
  <si>
    <t>V_záhozu_úsek_2*2,13408"t/m3"</t>
  </si>
  <si>
    <t>LK pro zához stabilizačních prahů v úseku 1 (z mezideponie č.1)</t>
  </si>
  <si>
    <t>V_záhozu_SP_úsek_1*2,43408"t/m3"</t>
  </si>
  <si>
    <t>LK pro zához stabilizačních prahů v úseku 2 (z mezideponie č.2)</t>
  </si>
  <si>
    <t>V_záhozu_SP_úsek_2*2,43408"t/m3"</t>
  </si>
  <si>
    <t>LK pro odvodňovací žebra v úseku 2 (z mezideponie č.2)</t>
  </si>
  <si>
    <t>V_drenážních_žeber*1,63"t/m3"</t>
  </si>
  <si>
    <t>81</t>
  </si>
  <si>
    <t>998332092</t>
  </si>
  <si>
    <t>Přesun hmot pro úpravy vodních toků a kanály, hráze rybníků apod. Příplatek k ceně za zvětšený přesun přes vymezenou největší dopravní vzdálenost do 2 000 m</t>
  </si>
  <si>
    <t>LK pro zához v úseku 3 (z mezideponie č.2)</t>
  </si>
  <si>
    <t>V_záhozu_úsek_3*2,13408"t/m3"</t>
  </si>
  <si>
    <t>LK pro zához stabilizačních prahů v úseku 3 (z mezideponie č.2)</t>
  </si>
  <si>
    <t>V_záhozu_SP_úsek_3*2,43408"t/m3"</t>
  </si>
  <si>
    <t>02 - Vedlejší a ostatní náklady</t>
  </si>
  <si>
    <t>VRN - Vedlejší rozpočtové náklady</t>
  </si>
  <si>
    <t xml:space="preserve">    0 -  Vedlejší rozpočtové náklady</t>
  </si>
  <si>
    <t>VRN</t>
  </si>
  <si>
    <t>Vedlejší rozpočtové náklady</t>
  </si>
  <si>
    <t>0</t>
  </si>
  <si>
    <t xml:space="preserve"> Vedlejší rozpočtové náklady</t>
  </si>
  <si>
    <t>Pol5</t>
  </si>
  <si>
    <t>Zajištění a provedení zkoušek, rozborů a atestů nutných pro řádné provádění a dokončení díla, uvedených v projektové dokumentaci včetně předání jejich výsledků objednateli</t>
  </si>
  <si>
    <t>soubor</t>
  </si>
  <si>
    <t>Pol7</t>
  </si>
  <si>
    <t>Zajištění a zabezpečení staveniště, zřízení a likvidace zařízení a odstranění staveniště, včetně případných přípojek, přístupů, skládek, deponií včetně zřízení provizorních sjezdů</t>
  </si>
  <si>
    <t>Pol8</t>
  </si>
  <si>
    <t>Zajištění umístění štítku o povolení stavby a stejnopisu oznámení o zahájení prací oblastnímu inspektorátu práce na viditelném místě u vstupu na staveniště</t>
  </si>
  <si>
    <t>Pol11</t>
  </si>
  <si>
    <t>Provedení opatření nezbytných pro ochranu zvláště chráněných částí přírody včetně slovení a záchranného přenosu</t>
  </si>
  <si>
    <t>Pol12</t>
  </si>
  <si>
    <t>Zajištění dopravního značení, a to v rozsahu nezbytném pro řádné a bezpečné provádění stavby</t>
  </si>
  <si>
    <t>Pol14</t>
  </si>
  <si>
    <t>Protokolární předání stavbou dotčených pozemků a komunikací, uvedených do původního stavu, zpět jejich vlastníkům</t>
  </si>
  <si>
    <t>Pol16</t>
  </si>
  <si>
    <t>Zpracování a předání dokumentace skutečného provedení stavby (3 paré + 1 v elektronické formě) objednateli a zaměření skutečného provedení stavby – geodetická část dokumentace (3 paré + 1 v el. formě) v rozsahu odpovídajícím příslušným právním předpisům</t>
  </si>
  <si>
    <t>Pol9</t>
  </si>
  <si>
    <t>Provedení opatření vyplývajících z povodňového plánu a plánu BOZP</t>
  </si>
  <si>
    <t>Pol1</t>
  </si>
  <si>
    <t>035103001</t>
  </si>
  <si>
    <t>Pronájem ploch (zábor pozemků pro mezideponie)</t>
  </si>
  <si>
    <t>po dobu stavby dle potřeby zhotovitele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</si>
  <si>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</si>
  <si>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</si>
  <si>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</si>
  <si>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</si>
  <si>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</si>
  <si>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</si>
  <si>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</si>
  <si>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</si>
  <si>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</si>
  <si>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</si>
  <si>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</si>
  <si>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</si>
  <si>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</si>
  <si>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</si>
  <si>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</si>
  <si>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</si>
  <si>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</si>
  <si>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</si>
  <si>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</si>
  <si>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</si>
  <si>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</si>
  <si>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</si>
  <si>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</si>
  <si>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</si>
  <si>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</si>
  <si>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</si>
  <si>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</si>
  <si>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</si>
  <si>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</si>
  <si>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</si>
  <si>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</si>
  <si>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</si>
  <si>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</si>
  <si>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</si>
  <si>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</si>
  <si>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</si>
  <si>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</si>
  <si>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</si>
  <si>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</si>
  <si>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</si>
  <si>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</si>
  <si>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</si>
  <si>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</si>
  <si>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</si>
  <si>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</si>
  <si>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</si>
  <si>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</si>
  <si>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</si>
  <si>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</si>
  <si>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</si>
  <si>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</si>
  <si>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</si>
  <si>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</si>
  <si>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</si>
  <si>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</si>
  <si>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</si>
  <si>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</si>
  <si>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</si>
  <si>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</si>
  <si>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</si>
  <si>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</si>
  <si>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</si>
  <si>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</si>
  <si>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</si>
  <si>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</si>
  <si>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</si>
  <si>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</si>
  <si>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</si>
  <si>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</si>
  <si>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</si>
  <si>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</si>
  <si>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</si>
  <si>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</si>
  <si>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</si>
  <si>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</si>
  <si>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</si>
  <si>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</si>
  <si>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</si>
  <si>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</si>
  <si>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</si>
  <si>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</si>
  <si>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</si>
  <si>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</si>
  <si>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</si>
  <si>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</si>
  <si>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</si>
  <si>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</si>
  <si>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</si>
  <si>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</si>
  <si>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</si>
  <si>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</si>
  <si>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</si>
  <si>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</si>
  <si>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</si>
  <si>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</si>
  <si>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</si>
  <si>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</si>
  <si>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</si>
  <si>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</si>
  <si>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</si>
  <si>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</si>
  <si>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</si>
  <si>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</si>
  <si>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</si>
  <si>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</si>
  <si>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</si>
  <si>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</si>
  <si>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</si>
  <si>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</si>
  <si>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</si>
  <si>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</si>
  <si>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</si>
  <si>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</si>
  <si>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</si>
  <si>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</si>
  <si>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</si>
  <si>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</si>
  <si>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</si>
  <si>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</si>
  <si>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</si>
  <si>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</si>
  <si>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</si>
  <si>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</si>
  <si>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</si>
  <si>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</si>
  <si>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</si>
  <si>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</si>
  <si>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</si>
  <si>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</si>
  <si>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</si>
  <si>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</si>
  <si>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</si>
  <si>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</si>
  <si>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</si>
  <si>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</si>
  <si>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</si>
  <si>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</si>
  <si>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</si>
  <si>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</si>
  <si>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</si>
  <si>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</si>
  <si>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</si>
  <si>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</si>
  <si>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</si>
  <si>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</si>
  <si>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</si>
  <si>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</si>
  <si>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</si>
  <si>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</si>
  <si>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</si>
  <si>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</si>
  <si>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</si>
  <si>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</si>
  <si>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</si>
  <si>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</si>
  <si>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</si>
  <si>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</si>
  <si>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</si>
  <si>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</si>
  <si>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</si>
  <si>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</si>
  <si>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</si>
  <si>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</si>
  <si>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</si>
  <si>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</si>
  <si>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</si>
  <si>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</si>
  <si>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</si>
  <si>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</si>
  <si>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</si>
  <si>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</si>
  <si>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</si>
  <si>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</si>
  <si>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</si>
  <si>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</si>
  <si>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</si>
  <si>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</si>
  <si>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</si>
  <si>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</si>
  <si>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</si>
  <si>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</si>
  <si>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Zpracování a aktualizace (přizpůsobení) povodňového plánu a aktualizace plánu BOZP</t>
  </si>
  <si>
    <t>{d52f5ba9-59aa-4a44-9239-9c56ca0a48b7}</t>
  </si>
  <si>
    <t>celková délka úprav toku v úseku 1</t>
  </si>
  <si>
    <t>1308</t>
  </si>
  <si>
    <t>celková délka úprav toku v úseku 2</t>
  </si>
  <si>
    <t>1059</t>
  </si>
  <si>
    <t>False</t>
  </si>
  <si>
    <t>celková délka úprav toku v úseku 3</t>
  </si>
  <si>
    <t>1056</t>
  </si>
  <si>
    <t>plocha násypu koryt v příčném řezu</t>
  </si>
  <si>
    <t>0,3</t>
  </si>
  <si>
    <t>plocha odkopávky terénu pro sjezd 1</t>
  </si>
  <si>
    <t>54,23</t>
  </si>
  <si>
    <t>36,6</t>
  </si>
  <si>
    <t>32,1</t>
  </si>
  <si>
    <t>plocha sejmuté ornice pro drenážní žebro 1</t>
  </si>
  <si>
    <t>39,6</t>
  </si>
  <si>
    <t>plocha sejmuté ornice pro drenážní žebro 2</t>
  </si>
  <si>
    <t>16,3</t>
  </si>
  <si>
    <t>plocha sejmuté ornice pro drenážní žebro 3</t>
  </si>
  <si>
    <t>19,2</t>
  </si>
  <si>
    <t>plocha sejmuté ornice pro drenážní žebro 4</t>
  </si>
  <si>
    <t>plocha sejmuté ornice pro sjezd 1</t>
  </si>
  <si>
    <t>72,93</t>
  </si>
  <si>
    <t>plocha sejmuté ornice pro sjezd 2</t>
  </si>
  <si>
    <t>plocha sejmuté ornice pro sjezd 3</t>
  </si>
  <si>
    <t>53,5</t>
  </si>
  <si>
    <t>plocha vykopávky pro koryta v příčném řezu (bez pl. záhozu)</t>
  </si>
  <si>
    <t>0,4</t>
  </si>
  <si>
    <t>plocha záhozu z LK v příčném řezu</t>
  </si>
  <si>
    <t>0,6</t>
  </si>
  <si>
    <t>průměrná tloušťka sejmutí ornice pro sjezdy a drenážní žebra</t>
  </si>
  <si>
    <t>0,2</t>
  </si>
  <si>
    <t>stabilizační práh 1 - délka břehové části záhozu nad úrovní normálního břehového opevnění</t>
  </si>
  <si>
    <t>stabilizační práh 1 - šířka ve dně</t>
  </si>
  <si>
    <t>6,2</t>
  </si>
  <si>
    <t>stabilizační práh 10 - délka břehové části záhozu nad úrovní normálního břehového opevnění</t>
  </si>
  <si>
    <t>stabilizační práh 10 - šířka ve dně</t>
  </si>
  <si>
    <t>4,5</t>
  </si>
  <si>
    <t>stabilizační práh 11 - délka břehové části záhozu nad úrovní normálního břehového opevnění</t>
  </si>
  <si>
    <t>0,5</t>
  </si>
  <si>
    <t>stabilizační práh 11 - šířka ve dně</t>
  </si>
  <si>
    <t>stabilizační práh 12 - délka břehové části záhozu nad úrovní normálního břehového opevnění</t>
  </si>
  <si>
    <t>stabilizační práh 12 - šířka ve dně</t>
  </si>
  <si>
    <t>stabilizační práh 13 - délka břehové části záhozu nad úrovní normálního břehového opevnění</t>
  </si>
  <si>
    <t>stabilizační práh 13 - šířka ve dně</t>
  </si>
  <si>
    <t>6,4</t>
  </si>
  <si>
    <t>stabilizační práh 14 - délka břehové části záhozu nad úrovní normálního břehového opevnění</t>
  </si>
  <si>
    <t>0,1</t>
  </si>
  <si>
    <t>stabilizační práh 14 - šířka ve dně</t>
  </si>
  <si>
    <t>stabilizační práh 15 - délka břehové části záhozu nad úrovní normálního břehového opevnění</t>
  </si>
  <si>
    <t>stabilizační práh 15 - šířka ve dně</t>
  </si>
  <si>
    <t>8,8</t>
  </si>
  <si>
    <t>stabilizační práh 2 - délka břehové části záhozu nad úrovní normálního břehového opevnění</t>
  </si>
  <si>
    <t>1,6</t>
  </si>
  <si>
    <t>stabilizační práh 2 - šířka ve dně</t>
  </si>
  <si>
    <t>5,6</t>
  </si>
  <si>
    <t>stabilizační práh 3 - délka břehové části záhozu nad úrovní normálního břehového opevnění</t>
  </si>
  <si>
    <t>1,1</t>
  </si>
  <si>
    <t>stabilizační práh 3 - šířka ve dně</t>
  </si>
  <si>
    <t>5,4</t>
  </si>
  <si>
    <t>stabilizační práh 4 - délka břehové části záhozu nad úrovní normálního břehového opevnění</t>
  </si>
  <si>
    <t>0,8</t>
  </si>
  <si>
    <t>stabilizační práh 4 - šířka ve dně</t>
  </si>
  <si>
    <t>stabilizační práh 5 - délka břehové části záhozu nad úrovní normálního břehového opevnění</t>
  </si>
  <si>
    <t>1,3</t>
  </si>
  <si>
    <t>stabilizační práh 5 - šířka ve dně</t>
  </si>
  <si>
    <t>stabilizační práh 6 - délka břehové části záhozu nad úrovní normálního břehového opevnění</t>
  </si>
  <si>
    <t>stabilizační práh 6 - šířka ve dně</t>
  </si>
  <si>
    <t>stabilizační práh 7 - délka břehové části záhozu nad úrovní normálního břehového opevnění</t>
  </si>
  <si>
    <t>stabilizační práh 7 - šířka ve dně</t>
  </si>
  <si>
    <t>4,2</t>
  </si>
  <si>
    <t>stabilizační práh 8 - délka břehové části záhozu nad úrovní normálního břehového opevnění</t>
  </si>
  <si>
    <t>0,7</t>
  </si>
  <si>
    <t>stabilizační práh 8 - šířka ve dně</t>
  </si>
  <si>
    <t>stabilizační práh 9 - délka břehové části záhozu nad úrovní normálního břehového opevnění</t>
  </si>
  <si>
    <t>stabilizační práh 9 - šířka ve dně</t>
  </si>
  <si>
    <t>šířka stabilizačního prahu v půdorysu</t>
  </si>
  <si>
    <t>průměrná tloušťka rozprostření ornice na březích</t>
  </si>
  <si>
    <t>průměrná tloušťka rozprostření ornice pro sjezdy</t>
  </si>
  <si>
    <t>objem kameniva drenážních žeber 1-4</t>
  </si>
  <si>
    <t>74,48</t>
  </si>
  <si>
    <t>objem stávajícího LK upravovaného žlabu u výpusti č. 10</t>
  </si>
  <si>
    <t>1,14</t>
  </si>
  <si>
    <t>objem násypu koryta v úseku 1</t>
  </si>
  <si>
    <t>392,4</t>
  </si>
  <si>
    <t>objem násypu koryta v úseku 2</t>
  </si>
  <si>
    <t>317,7</t>
  </si>
  <si>
    <t>-1</t>
  </si>
  <si>
    <t>objem násypu koryta v úseku 3</t>
  </si>
  <si>
    <t>316,8</t>
  </si>
  <si>
    <t>objem odkopávky terénu pro sjezdy a kam. žlab u výpusti č.10 celkem</t>
  </si>
  <si>
    <t>90,903</t>
  </si>
  <si>
    <t>objem odkopávky terénu pro sjezd 1</t>
  </si>
  <si>
    <t>40,673</t>
  </si>
  <si>
    <t>objem odkopávky terénu pro sjezd 2</t>
  </si>
  <si>
    <t>23,79</t>
  </si>
  <si>
    <t>objem odkopávky terénu pro sjezd 3</t>
  </si>
  <si>
    <t>25,68</t>
  </si>
  <si>
    <t>objem odkopu výústí potrubí 1-5</t>
  </si>
  <si>
    <t>objem sejmuté ornice pro drenážní žebro 1</t>
  </si>
  <si>
    <t>7,92</t>
  </si>
  <si>
    <t>objem sejmuté ornice pro drenážní žebro 2</t>
  </si>
  <si>
    <t>3,26</t>
  </si>
  <si>
    <t>objem sejmuté ornice pro drenážní žebro 3</t>
  </si>
  <si>
    <t>3,84</t>
  </si>
  <si>
    <t>objem sejmuté ornice pro drenážní žebro 4</t>
  </si>
  <si>
    <t>3,6</t>
  </si>
  <si>
    <t>objem sejmuté ornice pro sjezd 1</t>
  </si>
  <si>
    <t>14,586</t>
  </si>
  <si>
    <t>objem sejmuté ornice pro sjezd 2</t>
  </si>
  <si>
    <t>12,2</t>
  </si>
  <si>
    <t>objem sejmuté ornice pro sjezd 3</t>
  </si>
  <si>
    <t>10,7</t>
  </si>
  <si>
    <t>objem výkopu jam (žebro 1 + 5x výusť))</t>
  </si>
  <si>
    <t>38,76</t>
  </si>
  <si>
    <t>objem vykopávky pro koryta celkem</t>
  </si>
  <si>
    <t>3447,84</t>
  </si>
  <si>
    <t>objem vykopávky pro koryta (patka+břeh) - úsek 1</t>
  </si>
  <si>
    <t>objem vykopávky pro koryta (patka+břeh) - úsek 2</t>
  </si>
  <si>
    <t>objem vykopávky pro koryta (patka+břeh) - úsek 3</t>
  </si>
  <si>
    <t>objem výkopu rýh do 2000m (žebra 2+3+4)</t>
  </si>
  <si>
    <t>objem vykopávky pro koryta (dno pro stabil. práh) - úsek 1</t>
  </si>
  <si>
    <t>10,08</t>
  </si>
  <si>
    <t>objem vykopávky pro koryta (dno pro stabil. práh) - úsek 2</t>
  </si>
  <si>
    <t>6,68</t>
  </si>
  <si>
    <t>objem vykopávky pro koryta (dno pro stabil. práh) - úsek 3</t>
  </si>
  <si>
    <t>8,08</t>
  </si>
  <si>
    <t>objem kamenného záhozu z LK stabilizačních prahů v úseku 1</t>
  </si>
  <si>
    <t>15,104</t>
  </si>
  <si>
    <t>objem kamenného záhozu z LK stabilizačních prahů v úseku 2</t>
  </si>
  <si>
    <t>10,684</t>
  </si>
  <si>
    <t>objem kamenného záhozu z LK stabilizačních prahů v úseku 3</t>
  </si>
  <si>
    <t>12,504</t>
  </si>
  <si>
    <t>objem kamenného záhozu z LK v úseku 1</t>
  </si>
  <si>
    <t>785,2</t>
  </si>
  <si>
    <t>objem kamenného záhozu z LK v úseku 2</t>
  </si>
  <si>
    <t>636,28</t>
  </si>
  <si>
    <t>objem kamenného záhozu z LK v úseku 3</t>
  </si>
  <si>
    <t>636,72</t>
  </si>
  <si>
    <t>objem zásypu výustí (č.7,8,11,14,15)</t>
  </si>
  <si>
    <t>objem žb výpustí</t>
  </si>
  <si>
    <t>ROZPOCET</t>
  </si>
  <si>
    <t>1442968216</t>
  </si>
  <si>
    <t>True</t>
  </si>
  <si>
    <t>1616858865</t>
  </si>
  <si>
    <t>-2061916976</t>
  </si>
  <si>
    <t>-212441921</t>
  </si>
  <si>
    <t>1035488402</t>
  </si>
  <si>
    <t>1204411934</t>
  </si>
  <si>
    <t>2144184659</t>
  </si>
  <si>
    <t>-1002559085</t>
  </si>
  <si>
    <t>-1884870438</t>
  </si>
  <si>
    <t>1137578794</t>
  </si>
  <si>
    <t>1071840391</t>
  </si>
  <si>
    <t>1868419430</t>
  </si>
  <si>
    <t>-119359112</t>
  </si>
  <si>
    <t>-1464698279</t>
  </si>
  <si>
    <t>745682156</t>
  </si>
  <si>
    <t>861444479</t>
  </si>
  <si>
    <t>1014302055</t>
  </si>
  <si>
    <t>-1860633686</t>
  </si>
  <si>
    <t>42999967</t>
  </si>
  <si>
    <t>1839084715</t>
  </si>
  <si>
    <t>-688933811</t>
  </si>
  <si>
    <t>-435382463</t>
  </si>
  <si>
    <t>1603598806</t>
  </si>
  <si>
    <t>1045006703</t>
  </si>
  <si>
    <t>-2117584891</t>
  </si>
  <si>
    <t>1239739758</t>
  </si>
  <si>
    <t>1828290507</t>
  </si>
  <si>
    <t>-1765306603</t>
  </si>
  <si>
    <t>1162341081</t>
  </si>
  <si>
    <t>987555605</t>
  </si>
  <si>
    <t>108159850</t>
  </si>
  <si>
    <t>1631847751</t>
  </si>
  <si>
    <t>-1666779327</t>
  </si>
  <si>
    <t>-177792358</t>
  </si>
  <si>
    <t>1143031087</t>
  </si>
  <si>
    <t>711109687</t>
  </si>
  <si>
    <t>791278327</t>
  </si>
  <si>
    <t>-1418506517</t>
  </si>
  <si>
    <t>-1363087126</t>
  </si>
  <si>
    <t>-1992802334</t>
  </si>
  <si>
    <t>-275116051</t>
  </si>
  <si>
    <t>2074737113</t>
  </si>
  <si>
    <t>-368219078</t>
  </si>
  <si>
    <t>1195857968</t>
  </si>
  <si>
    <t>1066513373</t>
  </si>
  <si>
    <t>-462474482</t>
  </si>
  <si>
    <t>-688750815</t>
  </si>
  <si>
    <t>-1986522682</t>
  </si>
  <si>
    <t>-1897781275</t>
  </si>
  <si>
    <t>-1456739719</t>
  </si>
  <si>
    <t>-1686946625</t>
  </si>
  <si>
    <t>-63551276</t>
  </si>
  <si>
    <t>-345738901</t>
  </si>
  <si>
    <t>-331287585</t>
  </si>
  <si>
    <t>-202165685</t>
  </si>
  <si>
    <t>-587329370</t>
  </si>
  <si>
    <t>1181089164</t>
  </si>
  <si>
    <t>-1663177263</t>
  </si>
  <si>
    <t>-220659594</t>
  </si>
  <si>
    <t>-637371187</t>
  </si>
  <si>
    <t>1629562227</t>
  </si>
  <si>
    <t>2060115982</t>
  </si>
  <si>
    <t>-1235601583</t>
  </si>
  <si>
    <t>1314131364</t>
  </si>
  <si>
    <t>1604731289</t>
  </si>
  <si>
    <t>-1334517714</t>
  </si>
  <si>
    <t>1597287347</t>
  </si>
  <si>
    <t>-1473684349</t>
  </si>
  <si>
    <t>-689958680</t>
  </si>
  <si>
    <t>-37869035</t>
  </si>
  <si>
    <t>57939693</t>
  </si>
  <si>
    <t>-1541426865</t>
  </si>
  <si>
    <t>1619817742</t>
  </si>
  <si>
    <t>-962998650</t>
  </si>
  <si>
    <t>1969277939</t>
  </si>
  <si>
    <t>-937700999</t>
  </si>
  <si>
    <t>-1563799111</t>
  </si>
  <si>
    <t>-1767318697</t>
  </si>
  <si>
    <t>1510033564</t>
  </si>
  <si>
    <t>1638895996</t>
  </si>
  <si>
    <t>-2076862748</t>
  </si>
  <si>
    <t>{baf5ebee-4ea2-46eb-9939-b4e908425763}</t>
  </si>
  <si>
    <t>0,01</t>
  </si>
  <si>
    <t>0,001</t>
  </si>
  <si>
    <t>###NOIMPORT###</t>
  </si>
  <si>
    <t>IMPORT</t>
  </si>
  <si>
    <t>{00000000-0000-0000-0000-000000000000}</t>
  </si>
  <si>
    <t>{777cfbd9-fe8b-4c69-ba6a-6211b8666cf3}</t>
  </si>
  <si>
    <t>1024</t>
  </si>
  <si>
    <t>-1301795165</t>
  </si>
  <si>
    <t>1505448738</t>
  </si>
  <si>
    <t>1568226852</t>
  </si>
  <si>
    <t>-2138610233</t>
  </si>
  <si>
    <t>899201038</t>
  </si>
  <si>
    <t>657120481</t>
  </si>
  <si>
    <t>795337033</t>
  </si>
  <si>
    <t>-1198680396</t>
  </si>
  <si>
    <t>1460202108</t>
  </si>
  <si>
    <t>-519532954</t>
  </si>
  <si>
    <t>1ks výusti (č. 8) beton DN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</si>
</sst>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11"/>
      <color theme="1"/>
      <name val="Calibri"/>
      <family val="2"/>
      <charset val="238"/>
      <scheme val="minor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1"/>
      <color theme="10"/>
      <name val="Calibri"/>
      <scheme val="minor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sz val="9"/>
      <name val="Trebuchet MS"/>
    </font>
    <font>
      <b/>
      <sz val="8"/>
      <color rgb="FF969696"/>
      <name val="Trebuchet MS"/>
    </font>
    <font>
      <b/>
      <sz val="12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9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sz val="11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960000"/>
      <name val="Trebuchet MS"/>
    </font>
    <font>
      <sz val="8"/>
      <color rgb="FF003366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sz val="8"/>
      <color rgb="FF000000"/>
      <name val="Trebuchet MS"/>
    </font>
    <font>
      <sz val="12"/>
      <color rgb="FF000000"/>
      <name val="Trebuchet MS"/>
    </font>
    <font>
      <sz val="10"/>
      <color rgb="FF000000"/>
      <name val="Trebuchet MS"/>
    </font>
    <font>
      <b/>
      <sz val="8"/>
      <name val="Trebuchet MS"/>
    </font>
    <font>
      <sz val="12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1"/>
      <name val="Trebuchet MS"/>
      <family val="2"/>
      <charset val="238"/>
    </font>
    <font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4">
    <xf numFmtId="0" fontId="0" fillId="0" borderId="0" xfId="0"/>
    <xf numFmtId="0" fontId="1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0" xfId="1" applyFont="1" applyFill="1" applyAlignment="1" applyProtection="1">
      <alignment vertical="center"/>
    </xf>
    <xf numFmtId="0" fontId="4" fillId="3" borderId="0" xfId="1" applyFill="1"/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12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7" fillId="0" borderId="0" xfId="1" applyFont="1" applyAlignment="1">
      <alignment horizontal="center" vertical="center"/>
    </xf>
    <xf numFmtId="0" fontId="18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165" fontId="10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4" fontId="16" fillId="0" borderId="0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2" fillId="5" borderId="8" xfId="0" applyFont="1" applyFill="1" applyBorder="1" applyAlignment="1" applyProtection="1">
      <alignment horizontal="left" vertical="center"/>
    </xf>
    <xf numFmtId="0" fontId="12" fillId="5" borderId="9" xfId="0" applyFont="1" applyFill="1" applyBorder="1" applyAlignment="1" applyProtection="1">
      <alignment horizontal="right" vertical="center"/>
    </xf>
    <xf numFmtId="0" fontId="12" fillId="5" borderId="9" xfId="0" applyFont="1" applyFill="1" applyBorder="1" applyAlignment="1" applyProtection="1">
      <alignment horizontal="center" vertical="center"/>
    </xf>
    <xf numFmtId="4" fontId="12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left" vertical="center"/>
    </xf>
    <xf numFmtId="0" fontId="10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23" xfId="0" applyFont="1" applyBorder="1" applyAlignment="1" applyProtection="1">
      <alignment horizontal="left" vertical="center"/>
    </xf>
    <xf numFmtId="0" fontId="24" fillId="0" borderId="23" xfId="0" applyFont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23" xfId="0" applyFont="1" applyBorder="1" applyAlignment="1" applyProtection="1">
      <alignment horizontal="left" vertical="center"/>
    </xf>
    <xf numFmtId="0" fontId="25" fillId="0" borderId="23" xfId="0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4" fontId="16" fillId="0" borderId="0" xfId="0" applyNumberFormat="1" applyFont="1" applyAlignment="1" applyProtection="1"/>
    <xf numFmtId="166" fontId="26" fillId="0" borderId="15" xfId="0" applyNumberFormat="1" applyFont="1" applyBorder="1" applyAlignment="1" applyProtection="1"/>
    <xf numFmtId="166" fontId="26" fillId="0" borderId="16" xfId="0" applyNumberFormat="1" applyFont="1" applyBorder="1" applyAlignment="1" applyProtection="1"/>
    <xf numFmtId="0" fontId="27" fillId="0" borderId="4" xfId="0" applyFont="1" applyBorder="1" applyAlignment="1" applyProtection="1"/>
    <xf numFmtId="0" fontId="27" fillId="0" borderId="0" xfId="0" applyFont="1" applyAlignment="1" applyProtection="1"/>
    <xf numFmtId="0" fontId="27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" fontId="24" fillId="0" borderId="0" xfId="0" applyNumberFormat="1" applyFont="1" applyAlignment="1" applyProtection="1"/>
    <xf numFmtId="0" fontId="27" fillId="0" borderId="17" xfId="0" applyFont="1" applyBorder="1" applyAlignment="1" applyProtection="1"/>
    <xf numFmtId="0" fontId="27" fillId="0" borderId="0" xfId="0" applyFont="1" applyBorder="1" applyAlignment="1" applyProtection="1"/>
    <xf numFmtId="166" fontId="27" fillId="0" borderId="0" xfId="0" applyNumberFormat="1" applyFont="1" applyBorder="1" applyAlignment="1" applyProtection="1"/>
    <xf numFmtId="166" fontId="27" fillId="0" borderId="18" xfId="0" applyNumberFormat="1" applyFont="1" applyBorder="1" applyAlignment="1" applyProtection="1"/>
    <xf numFmtId="0" fontId="25" fillId="0" borderId="0" xfId="0" applyFont="1" applyAlignment="1" applyProtection="1">
      <alignment horizontal="left"/>
    </xf>
    <xf numFmtId="4" fontId="25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2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166" fontId="14" fillId="0" borderId="18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30" fillId="0" borderId="4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30" fillId="0" borderId="17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7" fontId="31" fillId="0" borderId="0" xfId="0" applyNumberFormat="1" applyFont="1" applyAlignment="1" applyProtection="1">
      <alignment vertical="center"/>
    </xf>
    <xf numFmtId="0" fontId="31" fillId="0" borderId="17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18" xfId="0" applyFont="1" applyBorder="1" applyAlignment="1" applyProtection="1">
      <alignment vertical="center"/>
    </xf>
    <xf numFmtId="0" fontId="32" fillId="0" borderId="4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32" fillId="0" borderId="0" xfId="0" applyNumberFormat="1" applyFont="1" applyAlignment="1" applyProtection="1">
      <alignment vertical="center"/>
    </xf>
    <xf numFmtId="0" fontId="32" fillId="0" borderId="17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7" fontId="33" fillId="0" borderId="0" xfId="0" applyNumberFormat="1" applyFont="1" applyAlignment="1" applyProtection="1">
      <alignment vertical="center"/>
    </xf>
    <xf numFmtId="0" fontId="33" fillId="0" borderId="17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0" borderId="18" xfId="0" applyFont="1" applyBorder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2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vertical="center"/>
    </xf>
    <xf numFmtId="0" fontId="32" fillId="0" borderId="24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8" xfId="0" applyFont="1" applyBorder="1" applyAlignment="1" applyProtection="1">
      <alignment vertical="center" wrapText="1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49" fontId="38" fillId="0" borderId="0" xfId="0" applyNumberFormat="1" applyFont="1" applyBorder="1" applyAlignment="1" applyProtection="1">
      <alignment vertical="center" wrapText="1"/>
      <protection locked="0"/>
    </xf>
    <xf numFmtId="0" fontId="35" fillId="0" borderId="34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top"/>
      <protection locked="0"/>
    </xf>
    <xf numFmtId="0" fontId="38" fillId="0" borderId="0" xfId="0" applyFont="1" applyBorder="1" applyAlignment="1" applyProtection="1">
      <alignment horizontal="center" vertical="top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42" fillId="0" borderId="33" xfId="0" applyFont="1" applyBorder="1" applyAlignment="1" applyProtection="1">
      <alignment vertical="center"/>
      <protection locked="0"/>
    </xf>
    <xf numFmtId="0" fontId="37" fillId="0" borderId="3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38" fillId="0" borderId="0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horizontal="left"/>
      <protection locked="0"/>
    </xf>
    <xf numFmtId="0" fontId="42" fillId="0" borderId="33" xfId="0" applyFont="1" applyBorder="1" applyAlignment="1" applyProtection="1">
      <protection locked="0"/>
    </xf>
    <xf numFmtId="0" fontId="35" fillId="0" borderId="31" xfId="0" applyFont="1" applyBorder="1" applyAlignment="1" applyProtection="1">
      <alignment vertical="top"/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4" fillId="0" borderId="0" xfId="0" applyFont="1" applyBorder="1" applyAlignment="1" applyProtection="1">
      <alignment horizontal="right" vertical="center"/>
    </xf>
    <xf numFmtId="165" fontId="10" fillId="0" borderId="0" xfId="0" applyNumberFormat="1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3" borderId="0" xfId="0" applyFill="1" applyProtection="1"/>
    <xf numFmtId="0" fontId="22" fillId="3" borderId="0" xfId="1" applyFont="1" applyFill="1" applyAlignment="1" applyProtection="1">
      <alignment vertical="center"/>
    </xf>
    <xf numFmtId="0" fontId="4" fillId="3" borderId="0" xfId="1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4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/>
    </xf>
    <xf numFmtId="4" fontId="27" fillId="0" borderId="0" xfId="0" applyNumberFormat="1" applyFont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12" fillId="0" borderId="32" xfId="0" applyFont="1" applyBorder="1" applyAlignment="1" applyProtection="1">
      <alignment vertical="center"/>
    </xf>
    <xf numFmtId="0" fontId="10" fillId="5" borderId="37" xfId="0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vertical="center"/>
    </xf>
    <xf numFmtId="0" fontId="49" fillId="0" borderId="19" xfId="0" applyFont="1" applyBorder="1" applyAlignment="1" applyProtection="1">
      <alignment horizontal="center" vertical="center" wrapText="1"/>
    </xf>
    <xf numFmtId="0" fontId="49" fillId="0" borderId="20" xfId="0" applyFont="1" applyBorder="1" applyAlignment="1" applyProtection="1">
      <alignment horizontal="center" vertical="center" wrapText="1"/>
    </xf>
    <xf numFmtId="0" fontId="49" fillId="0" borderId="21" xfId="0" applyFont="1" applyBorder="1" applyAlignment="1" applyProtection="1">
      <alignment horizontal="center" vertical="center" wrapText="1"/>
    </xf>
    <xf numFmtId="4" fontId="47" fillId="0" borderId="17" xfId="0" applyNumberFormat="1" applyFont="1" applyBorder="1" applyAlignment="1" applyProtection="1">
      <alignment vertical="center"/>
    </xf>
    <xf numFmtId="4" fontId="47" fillId="0" borderId="0" xfId="0" applyNumberFormat="1" applyFont="1" applyBorder="1" applyAlignment="1" applyProtection="1">
      <alignment vertical="center"/>
    </xf>
    <xf numFmtId="166" fontId="47" fillId="0" borderId="0" xfId="0" applyNumberFormat="1" applyFont="1" applyBorder="1" applyAlignment="1" applyProtection="1">
      <alignment vertical="center"/>
    </xf>
    <xf numFmtId="4" fontId="47" fillId="0" borderId="18" xfId="0" applyNumberFormat="1" applyFont="1" applyBorder="1" applyAlignment="1" applyProtection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" fontId="52" fillId="0" borderId="17" xfId="0" applyNumberFormat="1" applyFont="1" applyBorder="1" applyAlignment="1" applyProtection="1">
      <alignment vertical="center"/>
    </xf>
    <xf numFmtId="4" fontId="52" fillId="0" borderId="0" xfId="0" applyNumberFormat="1" applyFont="1" applyBorder="1" applyAlignment="1" applyProtection="1">
      <alignment vertical="center"/>
    </xf>
    <xf numFmtId="166" fontId="52" fillId="0" borderId="0" xfId="0" applyNumberFormat="1" applyFont="1" applyBorder="1" applyAlignment="1" applyProtection="1">
      <alignment vertical="center"/>
    </xf>
    <xf numFmtId="4" fontId="52" fillId="0" borderId="18" xfId="0" applyNumberFormat="1" applyFont="1" applyBorder="1" applyAlignment="1" applyProtection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4" fontId="52" fillId="0" borderId="22" xfId="0" applyNumberFormat="1" applyFont="1" applyBorder="1" applyAlignment="1" applyProtection="1">
      <alignment vertical="center"/>
    </xf>
    <xf numFmtId="4" fontId="52" fillId="0" borderId="23" xfId="0" applyNumberFormat="1" applyFont="1" applyBorder="1" applyAlignment="1" applyProtection="1">
      <alignment vertical="center"/>
    </xf>
    <xf numFmtId="166" fontId="52" fillId="0" borderId="23" xfId="0" applyNumberFormat="1" applyFont="1" applyBorder="1" applyAlignment="1" applyProtection="1">
      <alignment vertical="center"/>
    </xf>
    <xf numFmtId="4" fontId="52" fillId="0" borderId="24" xfId="0" applyNumberFormat="1" applyFont="1" applyBorder="1" applyAlignment="1" applyProtection="1">
      <alignment vertical="center"/>
    </xf>
    <xf numFmtId="14" fontId="54" fillId="2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/>
    </xf>
    <xf numFmtId="0" fontId="34" fillId="0" borderId="4" xfId="0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right" vertical="center"/>
    </xf>
    <xf numFmtId="0" fontId="14" fillId="2" borderId="27" xfId="0" applyFont="1" applyFill="1" applyBorder="1" applyAlignment="1" applyProtection="1">
      <alignment horizontal="left" vertical="center"/>
    </xf>
    <xf numFmtId="0" fontId="34" fillId="2" borderId="27" xfId="0" applyFont="1" applyFill="1" applyBorder="1" applyAlignment="1" applyProtection="1">
      <alignment horizontal="left" vertical="center"/>
    </xf>
    <xf numFmtId="0" fontId="0" fillId="0" borderId="0" xfId="0"/>
    <xf numFmtId="0" fontId="10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 wrapText="1"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4" fontId="13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4" fontId="11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12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165" fontId="10" fillId="0" borderId="0" xfId="0" applyNumberFormat="1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17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left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left" vertical="center"/>
    </xf>
    <xf numFmtId="0" fontId="10" fillId="5" borderId="9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0" fillId="0" borderId="0" xfId="0" applyProtection="1"/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3" borderId="0" xfId="1" applyFont="1" applyFill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left" wrapText="1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49" fontId="38" fillId="0" borderId="0" xfId="0" applyNumberFormat="1" applyFont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 applyProtection="1">
      <alignment horizontal="left" vertical="top"/>
      <protection locked="0"/>
    </xf>
    <xf numFmtId="0" fontId="37" fillId="0" borderId="33" xfId="0" applyFont="1" applyBorder="1" applyAlignment="1" applyProtection="1">
      <alignment horizontal="left"/>
      <protection locked="0"/>
    </xf>
    <xf numFmtId="0" fontId="38" fillId="0" borderId="0" xfId="0" applyFont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showGridLines="0" tabSelected="1" workbookViewId="0"/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28515625" customWidth="1"/>
    <col min="44" max="44" width="11.7109375" style="8" hidden="1" customWidth="1"/>
    <col min="45" max="47" width="22.140625" style="8" hidden="1" customWidth="1"/>
    <col min="48" max="52" width="18.5703125" style="8" hidden="1" customWidth="1"/>
    <col min="53" max="53" width="16.42578125" style="8" hidden="1" customWidth="1"/>
    <col min="54" max="54" width="21.42578125" style="8" hidden="1" customWidth="1"/>
    <col min="55" max="56" width="16.42578125" style="8" hidden="1" customWidth="1"/>
    <col min="57" max="57" width="57" style="8" hidden="1" customWidth="1"/>
    <col min="58" max="78" width="9.140625" style="8" hidden="1" customWidth="1"/>
    <col min="79" max="95" width="9.140625" style="8"/>
  </cols>
  <sheetData>
    <row r="1" spans="1:74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7" t="s">
        <v>4</v>
      </c>
      <c r="BB1" s="7" t="s">
        <v>5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T1" s="262" t="s">
        <v>1004</v>
      </c>
      <c r="BU1" s="262" t="s">
        <v>1004</v>
      </c>
      <c r="BV1" s="262" t="s">
        <v>1223</v>
      </c>
    </row>
    <row r="2" spans="1:74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61" t="s">
        <v>1224</v>
      </c>
      <c r="BT2" s="261" t="s">
        <v>340</v>
      </c>
    </row>
    <row r="3" spans="1:74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261" t="s">
        <v>1224</v>
      </c>
      <c r="BT3" s="261" t="s">
        <v>241</v>
      </c>
    </row>
    <row r="4" spans="1:74" ht="21">
      <c r="B4" s="12"/>
      <c r="C4" s="13"/>
      <c r="D4" s="14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5"/>
      <c r="AS4" s="16" t="s">
        <v>7</v>
      </c>
      <c r="BE4" s="17" t="s">
        <v>8</v>
      </c>
      <c r="BS4" s="261" t="s">
        <v>1225</v>
      </c>
    </row>
    <row r="5" spans="1:74" ht="15" customHeight="1">
      <c r="B5" s="12"/>
      <c r="C5" s="13"/>
      <c r="D5" s="18" t="s">
        <v>9</v>
      </c>
      <c r="E5" s="13"/>
      <c r="F5" s="13"/>
      <c r="G5" s="13"/>
      <c r="H5" s="13"/>
      <c r="I5" s="13"/>
      <c r="J5" s="13"/>
      <c r="K5" s="329" t="s">
        <v>10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13"/>
      <c r="AQ5" s="15"/>
      <c r="BE5" s="331" t="s">
        <v>11</v>
      </c>
      <c r="BS5" s="261" t="s">
        <v>1224</v>
      </c>
    </row>
    <row r="6" spans="1:74" ht="18">
      <c r="B6" s="12"/>
      <c r="C6" s="13"/>
      <c r="D6" s="19" t="s">
        <v>12</v>
      </c>
      <c r="E6" s="13"/>
      <c r="F6" s="13"/>
      <c r="G6" s="13"/>
      <c r="H6" s="13"/>
      <c r="I6" s="13"/>
      <c r="J6" s="13"/>
      <c r="K6" s="333" t="s">
        <v>13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13"/>
      <c r="AQ6" s="15"/>
      <c r="BE6" s="332"/>
      <c r="BS6" s="261" t="s">
        <v>1224</v>
      </c>
    </row>
    <row r="7" spans="1:74">
      <c r="B7" s="12"/>
      <c r="C7" s="13"/>
      <c r="D7" s="20" t="s">
        <v>14</v>
      </c>
      <c r="E7" s="13"/>
      <c r="F7" s="13"/>
      <c r="G7" s="13"/>
      <c r="H7" s="13"/>
      <c r="I7" s="13"/>
      <c r="J7" s="13"/>
      <c r="K7" s="21" t="s">
        <v>15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20" t="s">
        <v>16</v>
      </c>
      <c r="AL7" s="13"/>
      <c r="AM7" s="13"/>
      <c r="AN7" s="21" t="s">
        <v>15</v>
      </c>
      <c r="AO7" s="13"/>
      <c r="AP7" s="13"/>
      <c r="AQ7" s="15"/>
      <c r="BE7" s="332"/>
      <c r="BS7" s="261" t="s">
        <v>1224</v>
      </c>
    </row>
    <row r="8" spans="1:74">
      <c r="B8" s="12"/>
      <c r="C8" s="13"/>
      <c r="D8" s="20" t="s">
        <v>17</v>
      </c>
      <c r="E8" s="13"/>
      <c r="F8" s="13"/>
      <c r="G8" s="13"/>
      <c r="H8" s="13"/>
      <c r="I8" s="13"/>
      <c r="J8" s="13"/>
      <c r="K8" s="21" t="s">
        <v>18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20" t="s">
        <v>19</v>
      </c>
      <c r="AL8" s="13"/>
      <c r="AM8" s="13"/>
      <c r="AN8" s="319"/>
      <c r="AO8" s="13"/>
      <c r="AP8" s="13"/>
      <c r="AQ8" s="15"/>
      <c r="BE8" s="332"/>
      <c r="BS8" s="261" t="s">
        <v>1224</v>
      </c>
    </row>
    <row r="9" spans="1:74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5"/>
      <c r="BE9" s="332"/>
      <c r="BS9" s="261" t="s">
        <v>1224</v>
      </c>
    </row>
    <row r="10" spans="1:74">
      <c r="B10" s="12"/>
      <c r="C10" s="13"/>
      <c r="D10" s="20" t="s">
        <v>21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20" t="s">
        <v>22</v>
      </c>
      <c r="AL10" s="13"/>
      <c r="AM10" s="13"/>
      <c r="AN10" s="21" t="s">
        <v>23</v>
      </c>
      <c r="AO10" s="13"/>
      <c r="AP10" s="13"/>
      <c r="AQ10" s="15"/>
      <c r="BE10" s="332"/>
      <c r="BS10" s="261" t="s">
        <v>1224</v>
      </c>
    </row>
    <row r="11" spans="1:74">
      <c r="B11" s="12"/>
      <c r="C11" s="13"/>
      <c r="D11" s="13"/>
      <c r="E11" s="21" t="s">
        <v>24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20" t="s">
        <v>25</v>
      </c>
      <c r="AL11" s="13"/>
      <c r="AM11" s="13"/>
      <c r="AN11" s="21" t="s">
        <v>15</v>
      </c>
      <c r="AO11" s="13"/>
      <c r="AP11" s="13"/>
      <c r="AQ11" s="15"/>
      <c r="BE11" s="332"/>
      <c r="BS11" s="261" t="s">
        <v>1224</v>
      </c>
    </row>
    <row r="12" spans="1:74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5"/>
      <c r="BE12" s="332"/>
      <c r="BS12" s="261" t="s">
        <v>1224</v>
      </c>
    </row>
    <row r="13" spans="1:74">
      <c r="B13" s="12"/>
      <c r="C13" s="13"/>
      <c r="D13" s="20" t="s">
        <v>26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20" t="s">
        <v>22</v>
      </c>
      <c r="AL13" s="13"/>
      <c r="AM13" s="13"/>
      <c r="AN13" s="259" t="s">
        <v>27</v>
      </c>
      <c r="AO13" s="13"/>
      <c r="AP13" s="13"/>
      <c r="AQ13" s="15"/>
      <c r="BE13" s="332"/>
      <c r="BS13" s="261" t="s">
        <v>1224</v>
      </c>
    </row>
    <row r="14" spans="1:74">
      <c r="B14" s="12"/>
      <c r="C14" s="13"/>
      <c r="D14" s="13"/>
      <c r="E14" s="334" t="s">
        <v>27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0" t="s">
        <v>25</v>
      </c>
      <c r="AL14" s="13"/>
      <c r="AM14" s="13"/>
      <c r="AN14" s="259" t="s">
        <v>27</v>
      </c>
      <c r="AO14" s="13"/>
      <c r="AP14" s="13"/>
      <c r="AQ14" s="15"/>
      <c r="BE14" s="332"/>
      <c r="BS14" s="261" t="s">
        <v>1224</v>
      </c>
    </row>
    <row r="15" spans="1:74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5"/>
      <c r="BE15" s="332"/>
      <c r="BS15" s="261" t="s">
        <v>1004</v>
      </c>
    </row>
    <row r="16" spans="1:74">
      <c r="B16" s="12"/>
      <c r="C16" s="13"/>
      <c r="D16" s="20" t="s">
        <v>28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20" t="s">
        <v>22</v>
      </c>
      <c r="AL16" s="13"/>
      <c r="AM16" s="13"/>
      <c r="AN16" s="21" t="s">
        <v>29</v>
      </c>
      <c r="AO16" s="13"/>
      <c r="AP16" s="13"/>
      <c r="AQ16" s="15"/>
      <c r="BE16" s="332"/>
      <c r="BS16" s="261" t="s">
        <v>1004</v>
      </c>
    </row>
    <row r="17" spans="1:95">
      <c r="B17" s="12"/>
      <c r="C17" s="13"/>
      <c r="D17" s="13"/>
      <c r="E17" s="21" t="s">
        <v>30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20" t="s">
        <v>25</v>
      </c>
      <c r="AL17" s="13"/>
      <c r="AM17" s="13"/>
      <c r="AN17" s="21" t="s">
        <v>31</v>
      </c>
      <c r="AO17" s="13"/>
      <c r="AP17" s="13"/>
      <c r="AQ17" s="15"/>
      <c r="BE17" s="332"/>
      <c r="BS17" s="261" t="s">
        <v>1142</v>
      </c>
    </row>
    <row r="18" spans="1:9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5"/>
      <c r="BE18" s="332"/>
      <c r="BS18" s="261" t="s">
        <v>1224</v>
      </c>
    </row>
    <row r="19" spans="1:95">
      <c r="B19" s="12"/>
      <c r="C19" s="13"/>
      <c r="D19" s="20" t="s">
        <v>32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5"/>
      <c r="BE19" s="332"/>
      <c r="BS19" s="261" t="s">
        <v>1224</v>
      </c>
    </row>
    <row r="20" spans="1:95">
      <c r="B20" s="12"/>
      <c r="C20" s="13"/>
      <c r="D20" s="13"/>
      <c r="E20" s="336" t="s">
        <v>33</v>
      </c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13"/>
      <c r="AP20" s="13"/>
      <c r="AQ20" s="15"/>
      <c r="BE20" s="332"/>
      <c r="BS20" s="261" t="s">
        <v>1004</v>
      </c>
    </row>
    <row r="21" spans="1:9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5"/>
      <c r="BE21" s="332"/>
    </row>
    <row r="22" spans="1:95">
      <c r="B22" s="12"/>
      <c r="C22" s="1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3"/>
      <c r="AQ22" s="15"/>
      <c r="BE22" s="332"/>
    </row>
    <row r="23" spans="1:95">
      <c r="A23" s="23"/>
      <c r="B23" s="24"/>
      <c r="C23" s="25"/>
      <c r="D23" s="26" t="s">
        <v>34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337">
        <f>ROUND(AG51,2)</f>
        <v>0</v>
      </c>
      <c r="AL23" s="338"/>
      <c r="AM23" s="338"/>
      <c r="AN23" s="338"/>
      <c r="AO23" s="338"/>
      <c r="AP23" s="25"/>
      <c r="AQ23" s="28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332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</row>
    <row r="24" spans="1:95">
      <c r="A24" s="2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8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332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</row>
    <row r="25" spans="1:95">
      <c r="A25" s="23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339" t="s">
        <v>35</v>
      </c>
      <c r="M25" s="339"/>
      <c r="N25" s="339"/>
      <c r="O25" s="339"/>
      <c r="P25" s="25"/>
      <c r="Q25" s="25"/>
      <c r="R25" s="25"/>
      <c r="S25" s="25"/>
      <c r="T25" s="25"/>
      <c r="U25" s="25"/>
      <c r="V25" s="25"/>
      <c r="W25" s="339" t="s">
        <v>36</v>
      </c>
      <c r="X25" s="339"/>
      <c r="Y25" s="339"/>
      <c r="Z25" s="339"/>
      <c r="AA25" s="339"/>
      <c r="AB25" s="339"/>
      <c r="AC25" s="339"/>
      <c r="AD25" s="339"/>
      <c r="AE25" s="339"/>
      <c r="AF25" s="25"/>
      <c r="AG25" s="25"/>
      <c r="AH25" s="25"/>
      <c r="AI25" s="25"/>
      <c r="AJ25" s="25"/>
      <c r="AK25" s="339" t="s">
        <v>37</v>
      </c>
      <c r="AL25" s="339"/>
      <c r="AM25" s="339"/>
      <c r="AN25" s="339"/>
      <c r="AO25" s="339"/>
      <c r="AP25" s="25"/>
      <c r="AQ25" s="28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332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</row>
    <row r="26" spans="1:95">
      <c r="A26" s="29"/>
      <c r="B26" s="30"/>
      <c r="C26" s="31"/>
      <c r="D26" s="32" t="s">
        <v>38</v>
      </c>
      <c r="E26" s="31"/>
      <c r="F26" s="32" t="s">
        <v>39</v>
      </c>
      <c r="G26" s="31"/>
      <c r="H26" s="31"/>
      <c r="I26" s="31"/>
      <c r="J26" s="31"/>
      <c r="K26" s="31"/>
      <c r="L26" s="340">
        <v>0.21</v>
      </c>
      <c r="M26" s="341"/>
      <c r="N26" s="341"/>
      <c r="O26" s="341"/>
      <c r="P26" s="31"/>
      <c r="Q26" s="31"/>
      <c r="R26" s="31"/>
      <c r="S26" s="31"/>
      <c r="T26" s="31"/>
      <c r="U26" s="31"/>
      <c r="V26" s="31"/>
      <c r="W26" s="342">
        <f>ROUND(AZ51,2)</f>
        <v>0</v>
      </c>
      <c r="X26" s="341"/>
      <c r="Y26" s="341"/>
      <c r="Z26" s="341"/>
      <c r="AA26" s="341"/>
      <c r="AB26" s="341"/>
      <c r="AC26" s="341"/>
      <c r="AD26" s="341"/>
      <c r="AE26" s="341"/>
      <c r="AF26" s="31"/>
      <c r="AG26" s="31"/>
      <c r="AH26" s="31"/>
      <c r="AI26" s="31"/>
      <c r="AJ26" s="31"/>
      <c r="AK26" s="342">
        <f>ROUND(AV51,2)</f>
        <v>0</v>
      </c>
      <c r="AL26" s="341"/>
      <c r="AM26" s="341"/>
      <c r="AN26" s="341"/>
      <c r="AO26" s="341"/>
      <c r="AP26" s="31"/>
      <c r="AQ26" s="33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332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</row>
    <row r="27" spans="1:95">
      <c r="A27" s="29"/>
      <c r="B27" s="30"/>
      <c r="C27" s="31"/>
      <c r="D27" s="31"/>
      <c r="E27" s="31"/>
      <c r="F27" s="32" t="s">
        <v>40</v>
      </c>
      <c r="G27" s="31"/>
      <c r="H27" s="31"/>
      <c r="I27" s="31"/>
      <c r="J27" s="31"/>
      <c r="K27" s="31"/>
      <c r="L27" s="340">
        <v>0.15</v>
      </c>
      <c r="M27" s="341"/>
      <c r="N27" s="341"/>
      <c r="O27" s="341"/>
      <c r="P27" s="31"/>
      <c r="Q27" s="31"/>
      <c r="R27" s="31"/>
      <c r="S27" s="31"/>
      <c r="T27" s="31"/>
      <c r="U27" s="31"/>
      <c r="V27" s="31"/>
      <c r="W27" s="342">
        <f>ROUND(BA51,2)</f>
        <v>0</v>
      </c>
      <c r="X27" s="341"/>
      <c r="Y27" s="341"/>
      <c r="Z27" s="341"/>
      <c r="AA27" s="341"/>
      <c r="AB27" s="341"/>
      <c r="AC27" s="341"/>
      <c r="AD27" s="341"/>
      <c r="AE27" s="341"/>
      <c r="AF27" s="31"/>
      <c r="AG27" s="31"/>
      <c r="AH27" s="31"/>
      <c r="AI27" s="31"/>
      <c r="AJ27" s="31"/>
      <c r="AK27" s="342">
        <f>ROUND(AW51,2)</f>
        <v>0</v>
      </c>
      <c r="AL27" s="341"/>
      <c r="AM27" s="341"/>
      <c r="AN27" s="341"/>
      <c r="AO27" s="341"/>
      <c r="AP27" s="31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332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</row>
    <row r="28" spans="1:95">
      <c r="A28" s="29"/>
      <c r="B28" s="30"/>
      <c r="C28" s="31"/>
      <c r="D28" s="31"/>
      <c r="E28" s="31"/>
      <c r="F28" s="32" t="s">
        <v>41</v>
      </c>
      <c r="G28" s="31"/>
      <c r="H28" s="31"/>
      <c r="I28" s="31"/>
      <c r="J28" s="31"/>
      <c r="K28" s="31"/>
      <c r="L28" s="340">
        <v>0.21</v>
      </c>
      <c r="M28" s="341"/>
      <c r="N28" s="341"/>
      <c r="O28" s="341"/>
      <c r="P28" s="31"/>
      <c r="Q28" s="31"/>
      <c r="R28" s="31"/>
      <c r="S28" s="31"/>
      <c r="T28" s="31"/>
      <c r="U28" s="31"/>
      <c r="V28" s="31"/>
      <c r="W28" s="342">
        <f>ROUND(BB51,2)</f>
        <v>0</v>
      </c>
      <c r="X28" s="341"/>
      <c r="Y28" s="341"/>
      <c r="Z28" s="341"/>
      <c r="AA28" s="341"/>
      <c r="AB28" s="341"/>
      <c r="AC28" s="341"/>
      <c r="AD28" s="341"/>
      <c r="AE28" s="341"/>
      <c r="AF28" s="31"/>
      <c r="AG28" s="31"/>
      <c r="AH28" s="31"/>
      <c r="AI28" s="31"/>
      <c r="AJ28" s="31"/>
      <c r="AK28" s="342">
        <v>0</v>
      </c>
      <c r="AL28" s="341"/>
      <c r="AM28" s="341"/>
      <c r="AN28" s="341"/>
      <c r="AO28" s="341"/>
      <c r="AP28" s="31"/>
      <c r="AQ28" s="33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332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</row>
    <row r="29" spans="1:95">
      <c r="A29" s="29"/>
      <c r="B29" s="30"/>
      <c r="C29" s="31"/>
      <c r="D29" s="31"/>
      <c r="E29" s="31"/>
      <c r="F29" s="32" t="s">
        <v>42</v>
      </c>
      <c r="G29" s="31"/>
      <c r="H29" s="31"/>
      <c r="I29" s="31"/>
      <c r="J29" s="31"/>
      <c r="K29" s="31"/>
      <c r="L29" s="340">
        <v>0.15</v>
      </c>
      <c r="M29" s="341"/>
      <c r="N29" s="341"/>
      <c r="O29" s="341"/>
      <c r="P29" s="31"/>
      <c r="Q29" s="31"/>
      <c r="R29" s="31"/>
      <c r="S29" s="31"/>
      <c r="T29" s="31"/>
      <c r="U29" s="31"/>
      <c r="V29" s="31"/>
      <c r="W29" s="342">
        <f>ROUND(BC51,2)</f>
        <v>0</v>
      </c>
      <c r="X29" s="341"/>
      <c r="Y29" s="341"/>
      <c r="Z29" s="341"/>
      <c r="AA29" s="341"/>
      <c r="AB29" s="341"/>
      <c r="AC29" s="341"/>
      <c r="AD29" s="341"/>
      <c r="AE29" s="341"/>
      <c r="AF29" s="31"/>
      <c r="AG29" s="31"/>
      <c r="AH29" s="31"/>
      <c r="AI29" s="31"/>
      <c r="AJ29" s="31"/>
      <c r="AK29" s="342">
        <v>0</v>
      </c>
      <c r="AL29" s="341"/>
      <c r="AM29" s="341"/>
      <c r="AN29" s="341"/>
      <c r="AO29" s="341"/>
      <c r="AP29" s="31"/>
      <c r="AQ29" s="33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332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</row>
    <row r="30" spans="1:95">
      <c r="A30" s="29"/>
      <c r="B30" s="30"/>
      <c r="C30" s="31"/>
      <c r="D30" s="31"/>
      <c r="E30" s="31"/>
      <c r="F30" s="32" t="s">
        <v>43</v>
      </c>
      <c r="G30" s="31"/>
      <c r="H30" s="31"/>
      <c r="I30" s="31"/>
      <c r="J30" s="31"/>
      <c r="K30" s="31"/>
      <c r="L30" s="340">
        <v>0</v>
      </c>
      <c r="M30" s="341"/>
      <c r="N30" s="341"/>
      <c r="O30" s="341"/>
      <c r="P30" s="31"/>
      <c r="Q30" s="31"/>
      <c r="R30" s="31"/>
      <c r="S30" s="31"/>
      <c r="T30" s="31"/>
      <c r="U30" s="31"/>
      <c r="V30" s="31"/>
      <c r="W30" s="342">
        <f>ROUND(BD51,2)</f>
        <v>0</v>
      </c>
      <c r="X30" s="341"/>
      <c r="Y30" s="341"/>
      <c r="Z30" s="341"/>
      <c r="AA30" s="341"/>
      <c r="AB30" s="341"/>
      <c r="AC30" s="341"/>
      <c r="AD30" s="341"/>
      <c r="AE30" s="341"/>
      <c r="AF30" s="31"/>
      <c r="AG30" s="31"/>
      <c r="AH30" s="31"/>
      <c r="AI30" s="31"/>
      <c r="AJ30" s="31"/>
      <c r="AK30" s="342">
        <v>0</v>
      </c>
      <c r="AL30" s="341"/>
      <c r="AM30" s="341"/>
      <c r="AN30" s="341"/>
      <c r="AO30" s="341"/>
      <c r="AP30" s="31"/>
      <c r="AQ30" s="33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332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</row>
    <row r="31" spans="1:95">
      <c r="A31" s="2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8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332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</row>
    <row r="32" spans="1:95" ht="18">
      <c r="A32" s="23"/>
      <c r="B32" s="24"/>
      <c r="C32" s="34"/>
      <c r="D32" s="35" t="s">
        <v>44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7" t="s">
        <v>45</v>
      </c>
      <c r="U32" s="36"/>
      <c r="V32" s="36"/>
      <c r="W32" s="36"/>
      <c r="X32" s="345" t="s">
        <v>46</v>
      </c>
      <c r="Y32" s="346"/>
      <c r="Z32" s="346"/>
      <c r="AA32" s="346"/>
      <c r="AB32" s="346"/>
      <c r="AC32" s="36"/>
      <c r="AD32" s="36"/>
      <c r="AE32" s="36"/>
      <c r="AF32" s="36"/>
      <c r="AG32" s="36"/>
      <c r="AH32" s="36"/>
      <c r="AI32" s="36"/>
      <c r="AJ32" s="36"/>
      <c r="AK32" s="347">
        <f>SUM(AK23:AK30)</f>
        <v>0</v>
      </c>
      <c r="AL32" s="346"/>
      <c r="AM32" s="346"/>
      <c r="AN32" s="346"/>
      <c r="AO32" s="348"/>
      <c r="AP32" s="34"/>
      <c r="AQ32" s="38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332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</row>
    <row r="33" spans="1:95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8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23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</row>
    <row r="38" spans="1:95">
      <c r="A38" s="23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291"/>
      <c r="AR38" s="57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</row>
    <row r="39" spans="1:95" ht="21">
      <c r="A39" s="23"/>
      <c r="B39" s="24"/>
      <c r="C39" s="44" t="s">
        <v>47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292"/>
      <c r="AR39" s="57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23"/>
      <c r="B40" s="2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292"/>
      <c r="AR40" s="57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</row>
    <row r="41" spans="1:95">
      <c r="A41" s="46"/>
      <c r="B41" s="47"/>
      <c r="C41" s="48" t="s">
        <v>9</v>
      </c>
      <c r="D41" s="49"/>
      <c r="E41" s="49"/>
      <c r="F41" s="49"/>
      <c r="G41" s="49"/>
      <c r="H41" s="49"/>
      <c r="I41" s="49"/>
      <c r="J41" s="49"/>
      <c r="K41" s="49"/>
      <c r="L41" s="49" t="str">
        <f>K5</f>
        <v>2017_149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293"/>
      <c r="AR41" s="288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</row>
    <row r="42" spans="1:95" ht="18">
      <c r="A42" s="50"/>
      <c r="B42" s="51"/>
      <c r="C42" s="52" t="s">
        <v>12</v>
      </c>
      <c r="D42" s="53"/>
      <c r="E42" s="53"/>
      <c r="F42" s="53"/>
      <c r="G42" s="53"/>
      <c r="H42" s="53"/>
      <c r="I42" s="53"/>
      <c r="J42" s="53"/>
      <c r="K42" s="53"/>
      <c r="L42" s="343" t="str">
        <f>K6</f>
        <v>RAKOVNICKÝ P. Ř.KM 19,3 - 21,0, OPRAVA BŘEHOVÉHO OPEVNĚNÍ ÚPRAVY</v>
      </c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53"/>
      <c r="AQ42" s="294"/>
      <c r="AR42" s="289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</row>
    <row r="43" spans="1:95">
      <c r="A43" s="23"/>
      <c r="B43" s="2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292"/>
      <c r="AR43" s="57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</row>
    <row r="44" spans="1:95">
      <c r="A44" s="23"/>
      <c r="B44" s="24"/>
      <c r="C44" s="48" t="s">
        <v>17</v>
      </c>
      <c r="D44" s="45"/>
      <c r="E44" s="45"/>
      <c r="F44" s="45"/>
      <c r="G44" s="45"/>
      <c r="H44" s="45"/>
      <c r="I44" s="45"/>
      <c r="J44" s="45"/>
      <c r="K44" s="45"/>
      <c r="L44" s="54" t="str">
        <f>IF(K8="","",K8)</f>
        <v>Rakovník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8" t="s">
        <v>19</v>
      </c>
      <c r="AJ44" s="45"/>
      <c r="AK44" s="45"/>
      <c r="AL44" s="45"/>
      <c r="AM44" s="349" t="str">
        <f>IF(AN8= "","",AN8)</f>
        <v/>
      </c>
      <c r="AN44" s="349"/>
      <c r="AO44" s="45"/>
      <c r="AP44" s="45"/>
      <c r="AQ44" s="292"/>
      <c r="AR44" s="57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</row>
    <row r="45" spans="1:95">
      <c r="A45" s="23"/>
      <c r="B45" s="2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292"/>
      <c r="AR45" s="57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</row>
    <row r="46" spans="1:95" ht="15" customHeight="1">
      <c r="A46" s="23"/>
      <c r="B46" s="24"/>
      <c r="C46" s="48" t="s">
        <v>21</v>
      </c>
      <c r="D46" s="45"/>
      <c r="E46" s="45"/>
      <c r="F46" s="45"/>
      <c r="G46" s="45"/>
      <c r="H46" s="45"/>
      <c r="I46" s="45"/>
      <c r="J46" s="45"/>
      <c r="K46" s="45"/>
      <c r="L46" s="49" t="str">
        <f>IF(E11= "","",E11)</f>
        <v>Povodí Vltavy, státní podnik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8" t="s">
        <v>28</v>
      </c>
      <c r="AJ46" s="45"/>
      <c r="AK46" s="45"/>
      <c r="AL46" s="45"/>
      <c r="AM46" s="350" t="str">
        <f>IF(E17="","",E17)</f>
        <v>VODOPLAN s.r.o.</v>
      </c>
      <c r="AN46" s="350"/>
      <c r="AO46" s="350"/>
      <c r="AP46" s="350"/>
      <c r="AQ46" s="292"/>
      <c r="AR46" s="57"/>
      <c r="AS46" s="351" t="s">
        <v>48</v>
      </c>
      <c r="AT46" s="352"/>
      <c r="AU46" s="55"/>
      <c r="AV46" s="55"/>
      <c r="AW46" s="55"/>
      <c r="AX46" s="55"/>
      <c r="AY46" s="55"/>
      <c r="AZ46" s="55"/>
      <c r="BA46" s="55"/>
      <c r="BB46" s="55"/>
      <c r="BC46" s="55"/>
      <c r="BD46" s="56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</row>
    <row r="47" spans="1:95">
      <c r="A47" s="23"/>
      <c r="B47" s="24"/>
      <c r="C47" s="48" t="s">
        <v>26</v>
      </c>
      <c r="D47" s="45"/>
      <c r="E47" s="45"/>
      <c r="F47" s="45"/>
      <c r="G47" s="45"/>
      <c r="H47" s="45"/>
      <c r="I47" s="45"/>
      <c r="J47" s="45"/>
      <c r="K47" s="45"/>
      <c r="L47" s="49" t="str">
        <f>IF(E14= "Vyplň údaj","",E14)</f>
        <v/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292"/>
      <c r="AR47" s="57"/>
      <c r="AS47" s="353"/>
      <c r="AT47" s="354"/>
      <c r="AU47" s="57"/>
      <c r="AV47" s="57"/>
      <c r="AW47" s="57"/>
      <c r="AX47" s="57"/>
      <c r="AY47" s="57"/>
      <c r="AZ47" s="57"/>
      <c r="BA47" s="57"/>
      <c r="BB47" s="57"/>
      <c r="BC47" s="57"/>
      <c r="BD47" s="58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</row>
    <row r="48" spans="1:95">
      <c r="A48" s="23"/>
      <c r="B48" s="2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292"/>
      <c r="AR48" s="57"/>
      <c r="AS48" s="355"/>
      <c r="AT48" s="356"/>
      <c r="AU48" s="260"/>
      <c r="AV48" s="260"/>
      <c r="AW48" s="260"/>
      <c r="AX48" s="260"/>
      <c r="AY48" s="260"/>
      <c r="AZ48" s="260"/>
      <c r="BA48" s="260"/>
      <c r="BB48" s="260"/>
      <c r="BC48" s="260"/>
      <c r="BD48" s="59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</row>
    <row r="49" spans="1:95" ht="45">
      <c r="A49" s="23"/>
      <c r="B49" s="24"/>
      <c r="C49" s="357" t="s">
        <v>49</v>
      </c>
      <c r="D49" s="358"/>
      <c r="E49" s="358"/>
      <c r="F49" s="358"/>
      <c r="G49" s="358"/>
      <c r="H49" s="60"/>
      <c r="I49" s="359" t="s">
        <v>50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51</v>
      </c>
      <c r="AH49" s="358"/>
      <c r="AI49" s="358"/>
      <c r="AJ49" s="358"/>
      <c r="AK49" s="358"/>
      <c r="AL49" s="358"/>
      <c r="AM49" s="358"/>
      <c r="AN49" s="359" t="s">
        <v>52</v>
      </c>
      <c r="AO49" s="358"/>
      <c r="AP49" s="358"/>
      <c r="AQ49" s="295" t="s">
        <v>53</v>
      </c>
      <c r="AR49" s="57"/>
      <c r="AS49" s="299" t="s">
        <v>54</v>
      </c>
      <c r="AT49" s="300" t="s">
        <v>55</v>
      </c>
      <c r="AU49" s="300" t="s">
        <v>56</v>
      </c>
      <c r="AV49" s="300" t="s">
        <v>57</v>
      </c>
      <c r="AW49" s="300" t="s">
        <v>58</v>
      </c>
      <c r="AX49" s="300" t="s">
        <v>59</v>
      </c>
      <c r="AY49" s="300" t="s">
        <v>60</v>
      </c>
      <c r="AZ49" s="300" t="s">
        <v>61</v>
      </c>
      <c r="BA49" s="300" t="s">
        <v>62</v>
      </c>
      <c r="BB49" s="300" t="s">
        <v>63</v>
      </c>
      <c r="BC49" s="300" t="s">
        <v>64</v>
      </c>
      <c r="BD49" s="301" t="s">
        <v>65</v>
      </c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</row>
    <row r="50" spans="1:95">
      <c r="A50" s="23"/>
      <c r="B50" s="2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292"/>
      <c r="AR50" s="57"/>
      <c r="AS50" s="64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</row>
    <row r="51" spans="1:95" ht="18">
      <c r="A51" s="50"/>
      <c r="B51" s="51"/>
      <c r="C51" s="67" t="s">
        <v>66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364">
        <f>ROUND(SUM(AG52:AG53),2)</f>
        <v>0</v>
      </c>
      <c r="AH51" s="364"/>
      <c r="AI51" s="364"/>
      <c r="AJ51" s="364"/>
      <c r="AK51" s="364"/>
      <c r="AL51" s="364"/>
      <c r="AM51" s="364"/>
      <c r="AN51" s="365">
        <f>SUM(AG51,AT51)</f>
        <v>0</v>
      </c>
      <c r="AO51" s="365"/>
      <c r="AP51" s="365"/>
      <c r="AQ51" s="296" t="s">
        <v>15</v>
      </c>
      <c r="AR51" s="289"/>
      <c r="AS51" s="302">
        <f>ROUND(SUM(AS52:AS53),2)</f>
        <v>0</v>
      </c>
      <c r="AT51" s="303">
        <f>ROUND(SUM(AV51:AW51),2)</f>
        <v>0</v>
      </c>
      <c r="AU51" s="304">
        <f>ROUND(SUM(AU52:AU53),5)</f>
        <v>0</v>
      </c>
      <c r="AV51" s="303">
        <f>ROUND(AZ51*L26,2)</f>
        <v>0</v>
      </c>
      <c r="AW51" s="303">
        <f>ROUND(BA51*L27,2)</f>
        <v>0</v>
      </c>
      <c r="AX51" s="303">
        <f>ROUND(BB51*L26,2)</f>
        <v>0</v>
      </c>
      <c r="AY51" s="303">
        <f>ROUND(BC51*L27,2)</f>
        <v>0</v>
      </c>
      <c r="AZ51" s="303">
        <f>ROUND(SUM(AZ52:AZ53),2)</f>
        <v>0</v>
      </c>
      <c r="BA51" s="303">
        <f>ROUND(SUM(BA52:BA53),2)</f>
        <v>0</v>
      </c>
      <c r="BB51" s="303">
        <f>ROUND(SUM(BB52:BB53),2)</f>
        <v>0</v>
      </c>
      <c r="BC51" s="303">
        <f>ROUND(SUM(BC52:BC53),2)</f>
        <v>0</v>
      </c>
      <c r="BD51" s="305">
        <f>ROUND(SUM(BD52:BD53),2)</f>
        <v>0</v>
      </c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6"/>
      <c r="BS51" s="307" t="s">
        <v>112</v>
      </c>
      <c r="BT51" s="307" t="s">
        <v>794</v>
      </c>
      <c r="BU51" s="308" t="s">
        <v>1226</v>
      </c>
      <c r="BV51" s="307" t="s">
        <v>1227</v>
      </c>
      <c r="BW51" s="307" t="s">
        <v>1223</v>
      </c>
      <c r="BX51" s="307" t="s">
        <v>1228</v>
      </c>
      <c r="BY51" s="306"/>
      <c r="BZ51" s="306"/>
      <c r="CA51" s="306"/>
      <c r="CB51" s="306"/>
      <c r="CC51" s="306"/>
      <c r="CD51" s="306"/>
      <c r="CE51" s="306"/>
      <c r="CF51" s="306"/>
      <c r="CG51" s="306"/>
      <c r="CH51" s="306"/>
      <c r="CI51" s="50"/>
      <c r="CJ51" s="50"/>
      <c r="CK51" s="50"/>
      <c r="CL51" s="263" t="s">
        <v>15</v>
      </c>
      <c r="CM51" s="50"/>
      <c r="CN51" s="50"/>
      <c r="CO51" s="50"/>
      <c r="CP51" s="50"/>
      <c r="CQ51" s="50"/>
    </row>
    <row r="52" spans="1:95" ht="26.25" customHeight="1">
      <c r="A52" s="69" t="s">
        <v>67</v>
      </c>
      <c r="B52" s="70"/>
      <c r="C52" s="71"/>
      <c r="D52" s="361" t="s">
        <v>68</v>
      </c>
      <c r="E52" s="361"/>
      <c r="F52" s="361"/>
      <c r="G52" s="361"/>
      <c r="H52" s="361"/>
      <c r="I52" s="72"/>
      <c r="J52" s="361" t="s">
        <v>69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2">
        <f>'01 - Údržba břehů Rakovni...'!J27</f>
        <v>0</v>
      </c>
      <c r="AH52" s="363"/>
      <c r="AI52" s="363"/>
      <c r="AJ52" s="363"/>
      <c r="AK52" s="363"/>
      <c r="AL52" s="363"/>
      <c r="AM52" s="363"/>
      <c r="AN52" s="362">
        <f>SUM(AG52,AT52)</f>
        <v>0</v>
      </c>
      <c r="AO52" s="363"/>
      <c r="AP52" s="363"/>
      <c r="AQ52" s="297" t="s">
        <v>70</v>
      </c>
      <c r="AR52" s="290"/>
      <c r="AS52" s="309">
        <v>0</v>
      </c>
      <c r="AT52" s="310">
        <f>ROUND(SUM(AV52:AW52),2)</f>
        <v>0</v>
      </c>
      <c r="AU52" s="311">
        <f>'01 - Údržba břehů Rakovni...'!P86</f>
        <v>0</v>
      </c>
      <c r="AV52" s="310">
        <f>'01 - Údržba břehů Rakovni...'!J30</f>
        <v>0</v>
      </c>
      <c r="AW52" s="310">
        <f>'01 - Údržba břehů Rakovni...'!J31</f>
        <v>0</v>
      </c>
      <c r="AX52" s="310">
        <f>'01 - Údržba břehů Rakovni...'!J32</f>
        <v>0</v>
      </c>
      <c r="AY52" s="310">
        <f>'01 - Údržba břehů Rakovni...'!J33</f>
        <v>0</v>
      </c>
      <c r="AZ52" s="310">
        <f>'01 - Údržba břehů Rakovni...'!F30</f>
        <v>0</v>
      </c>
      <c r="BA52" s="310">
        <f>'01 - Údržba břehů Rakovni...'!F31</f>
        <v>0</v>
      </c>
      <c r="BB52" s="310">
        <f>'01 - Údržba břehů Rakovni...'!F32</f>
        <v>0</v>
      </c>
      <c r="BC52" s="310">
        <f>'01 - Údržba břehů Rakovni...'!F33</f>
        <v>0</v>
      </c>
      <c r="BD52" s="312">
        <f>'01 - Údržba břehů Rakovni...'!F34</f>
        <v>0</v>
      </c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  <c r="BO52" s="313"/>
      <c r="BP52" s="313"/>
      <c r="BQ52" s="313"/>
      <c r="BR52" s="313"/>
      <c r="BS52" s="313"/>
      <c r="BT52" s="314" t="s">
        <v>115</v>
      </c>
      <c r="BU52" s="313"/>
      <c r="BV52" s="314" t="s">
        <v>1227</v>
      </c>
      <c r="BW52" s="314" t="s">
        <v>999</v>
      </c>
      <c r="BX52" s="314" t="s">
        <v>1223</v>
      </c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73"/>
      <c r="CJ52" s="73"/>
      <c r="CK52" s="73"/>
      <c r="CL52" s="264" t="s">
        <v>82</v>
      </c>
      <c r="CM52" s="264" t="s">
        <v>127</v>
      </c>
      <c r="CN52" s="73"/>
      <c r="CO52" s="73"/>
      <c r="CP52" s="73"/>
      <c r="CQ52" s="73"/>
    </row>
    <row r="53" spans="1:95" ht="22.5">
      <c r="A53" s="69" t="s">
        <v>67</v>
      </c>
      <c r="B53" s="70"/>
      <c r="C53" s="71"/>
      <c r="D53" s="361" t="s">
        <v>71</v>
      </c>
      <c r="E53" s="361"/>
      <c r="F53" s="361"/>
      <c r="G53" s="361"/>
      <c r="H53" s="361"/>
      <c r="I53" s="72"/>
      <c r="J53" s="361" t="s">
        <v>72</v>
      </c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2">
        <f>'02 - Vedlejší a ostatní n...'!J27</f>
        <v>0</v>
      </c>
      <c r="AH53" s="363"/>
      <c r="AI53" s="363"/>
      <c r="AJ53" s="363"/>
      <c r="AK53" s="363"/>
      <c r="AL53" s="363"/>
      <c r="AM53" s="363"/>
      <c r="AN53" s="362">
        <f>SUM(AG53,AT53)</f>
        <v>0</v>
      </c>
      <c r="AO53" s="363"/>
      <c r="AP53" s="363"/>
      <c r="AQ53" s="297" t="s">
        <v>73</v>
      </c>
      <c r="AR53" s="290"/>
      <c r="AS53" s="315">
        <v>0</v>
      </c>
      <c r="AT53" s="316">
        <f>ROUND(SUM(AV53:AW53),2)</f>
        <v>0</v>
      </c>
      <c r="AU53" s="317">
        <f>'02 - Vedlejší a ostatní n...'!P78</f>
        <v>0</v>
      </c>
      <c r="AV53" s="316">
        <f>'02 - Vedlejší a ostatní n...'!J30</f>
        <v>0</v>
      </c>
      <c r="AW53" s="316">
        <f>'02 - Vedlejší a ostatní n...'!J31</f>
        <v>0</v>
      </c>
      <c r="AX53" s="316">
        <f>'02 - Vedlejší a ostatní n...'!J32</f>
        <v>0</v>
      </c>
      <c r="AY53" s="316">
        <f>'02 - Vedlejší a ostatní n...'!J33</f>
        <v>0</v>
      </c>
      <c r="AZ53" s="316">
        <f>'02 - Vedlejší a ostatní n...'!F30</f>
        <v>0</v>
      </c>
      <c r="BA53" s="316">
        <f>'02 - Vedlejší a ostatní n...'!F31</f>
        <v>0</v>
      </c>
      <c r="BB53" s="316">
        <f>'02 - Vedlejší a ostatní n...'!F32</f>
        <v>0</v>
      </c>
      <c r="BC53" s="316">
        <f>'02 - Vedlejší a ostatní n...'!F33</f>
        <v>0</v>
      </c>
      <c r="BD53" s="318">
        <f>'02 - Vedlejší a ostatní n...'!F34</f>
        <v>0</v>
      </c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4" t="s">
        <v>115</v>
      </c>
      <c r="BU53" s="313"/>
      <c r="BV53" s="314" t="s">
        <v>1227</v>
      </c>
      <c r="BW53" s="314" t="s">
        <v>1229</v>
      </c>
      <c r="BX53" s="314" t="s">
        <v>1223</v>
      </c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73"/>
      <c r="CJ53" s="73"/>
      <c r="CK53" s="73"/>
      <c r="CL53" s="264" t="s">
        <v>15</v>
      </c>
      <c r="CM53" s="264" t="s">
        <v>127</v>
      </c>
      <c r="CN53" s="73"/>
      <c r="CO53" s="73"/>
      <c r="CP53" s="73"/>
      <c r="CQ53" s="73"/>
    </row>
    <row r="54" spans="1:95">
      <c r="A54" s="23"/>
      <c r="B54" s="2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292"/>
      <c r="AR54" s="57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</row>
    <row r="55" spans="1:95">
      <c r="A55" s="23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298"/>
      <c r="AR55" s="57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</sheetData>
  <sheetProtection algorithmName="SHA-512" hashValue="E/FjbBH9ZzKwkggjiSbwgvuzMikMaGmfanbgs4KWCvSmAFSuQbiXCFjR8JiqYiUizNlCOfu4iGb/e0WfNVfDfA==" saltValue="p/FdZlaiwI7XPceKGtOL9g==" spinCount="100000" sheet="1" objects="1" scenarios="1"/>
  <mergeCells count="45">
    <mergeCell ref="D53:H53"/>
    <mergeCell ref="J53:AF53"/>
    <mergeCell ref="AG53:AM53"/>
    <mergeCell ref="AN53:AP53"/>
    <mergeCell ref="AG51:AM51"/>
    <mergeCell ref="AN51:AP51"/>
    <mergeCell ref="D52:H52"/>
    <mergeCell ref="J52:AF52"/>
    <mergeCell ref="AG52:AM52"/>
    <mergeCell ref="AN52:AP52"/>
    <mergeCell ref="AM44:AN44"/>
    <mergeCell ref="AM46:AP46"/>
    <mergeCell ref="AS46:AT48"/>
    <mergeCell ref="C49:G49"/>
    <mergeCell ref="I49:AF49"/>
    <mergeCell ref="AG49:AM49"/>
    <mergeCell ref="AN49:AP49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01 - Údržba břehů Rakovni...'!C2" display="/"/>
    <hyperlink ref="A53" location="'02 - Vedlejší a ostatní n...'!C2" display="/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0"/>
  <sheetViews>
    <sheetView showGridLines="0" zoomScaleNormal="100" workbookViewId="0"/>
  </sheetViews>
  <sheetFormatPr defaultRowHeight="15"/>
  <cols>
    <col min="1" max="1" width="7.140625" style="276" customWidth="1"/>
    <col min="2" max="2" width="1.42578125" style="276" customWidth="1"/>
    <col min="3" max="3" width="3.5703125" style="276" customWidth="1"/>
    <col min="4" max="4" width="3.7109375" style="276" customWidth="1"/>
    <col min="5" max="5" width="14.7109375" style="276" customWidth="1"/>
    <col min="6" max="6" width="64.28515625" style="276" customWidth="1"/>
    <col min="7" max="7" width="8.85546875" style="276" customWidth="1"/>
    <col min="8" max="8" width="9.5703125" style="276" customWidth="1"/>
    <col min="9" max="9" width="10.85546875" style="276" customWidth="1"/>
    <col min="10" max="10" width="20.140625" style="276" customWidth="1"/>
    <col min="11" max="11" width="15.7109375" style="276" customWidth="1"/>
    <col min="12" max="12" width="9.140625" style="276"/>
    <col min="13" max="17" width="0" style="276" hidden="1" customWidth="1"/>
    <col min="18" max="18" width="12.140625" style="276" hidden="1" customWidth="1"/>
    <col min="19" max="19" width="7" style="276" hidden="1" customWidth="1"/>
    <col min="20" max="20" width="25.42578125" style="276" hidden="1" customWidth="1"/>
    <col min="21" max="21" width="14" style="276" hidden="1" customWidth="1"/>
    <col min="22" max="22" width="10.5703125" style="276" hidden="1" customWidth="1"/>
    <col min="23" max="23" width="14" style="276" hidden="1" customWidth="1"/>
    <col min="24" max="24" width="10.5703125" style="276" hidden="1" customWidth="1"/>
    <col min="25" max="25" width="12.85546875" style="276" hidden="1" customWidth="1"/>
    <col min="26" max="26" width="9.42578125" style="276" hidden="1" customWidth="1"/>
    <col min="27" max="27" width="12.85546875" style="276" hidden="1" customWidth="1"/>
    <col min="28" max="28" width="14" style="276" hidden="1" customWidth="1"/>
    <col min="29" max="29" width="9.42578125" style="276" hidden="1" customWidth="1"/>
    <col min="30" max="30" width="12.85546875" style="276" hidden="1" customWidth="1"/>
    <col min="31" max="31" width="14" style="276" hidden="1" customWidth="1"/>
    <col min="32" max="78" width="0" style="276" hidden="1" customWidth="1"/>
    <col min="79" max="16384" width="9.140625" style="276"/>
  </cols>
  <sheetData>
    <row r="1" spans="1:66">
      <c r="A1" s="273"/>
      <c r="B1" s="2"/>
      <c r="C1" s="2"/>
      <c r="D1" s="3" t="s">
        <v>1</v>
      </c>
      <c r="E1" s="2"/>
      <c r="F1" s="274" t="s">
        <v>74</v>
      </c>
      <c r="G1" s="375" t="s">
        <v>75</v>
      </c>
      <c r="H1" s="375"/>
      <c r="I1" s="2"/>
      <c r="J1" s="274" t="s">
        <v>76</v>
      </c>
      <c r="K1" s="3" t="s">
        <v>77</v>
      </c>
      <c r="L1" s="274" t="s">
        <v>78</v>
      </c>
      <c r="M1" s="274"/>
      <c r="N1" s="274"/>
      <c r="O1" s="274"/>
      <c r="P1" s="274"/>
      <c r="Q1" s="274"/>
      <c r="R1" s="274"/>
      <c r="S1" s="274"/>
      <c r="T1" s="274"/>
      <c r="U1" s="275"/>
      <c r="V1" s="275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</row>
    <row r="2" spans="1:66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77" t="s">
        <v>999</v>
      </c>
      <c r="AZ2" s="320" t="s">
        <v>281</v>
      </c>
      <c r="BA2" s="320" t="s">
        <v>1000</v>
      </c>
      <c r="BB2" s="320" t="s">
        <v>729</v>
      </c>
      <c r="BC2" s="320" t="s">
        <v>1001</v>
      </c>
      <c r="BD2" s="320" t="s">
        <v>127</v>
      </c>
    </row>
    <row r="3" spans="1:66">
      <c r="B3" s="9"/>
      <c r="C3" s="10"/>
      <c r="D3" s="10"/>
      <c r="E3" s="10"/>
      <c r="F3" s="10"/>
      <c r="G3" s="10"/>
      <c r="H3" s="10"/>
      <c r="I3" s="10"/>
      <c r="J3" s="10"/>
      <c r="K3" s="11"/>
      <c r="AT3" s="277" t="s">
        <v>127</v>
      </c>
      <c r="AZ3" s="320" t="s">
        <v>275</v>
      </c>
      <c r="BA3" s="320" t="s">
        <v>1002</v>
      </c>
      <c r="BB3" s="320" t="s">
        <v>729</v>
      </c>
      <c r="BC3" s="320" t="s">
        <v>1003</v>
      </c>
      <c r="BD3" s="320" t="s">
        <v>127</v>
      </c>
    </row>
    <row r="4" spans="1:66" ht="21">
      <c r="B4" s="12"/>
      <c r="C4" s="266"/>
      <c r="D4" s="14" t="s">
        <v>79</v>
      </c>
      <c r="E4" s="266"/>
      <c r="F4" s="266"/>
      <c r="G4" s="266"/>
      <c r="H4" s="266"/>
      <c r="I4" s="266"/>
      <c r="J4" s="266"/>
      <c r="K4" s="15"/>
      <c r="M4" s="278" t="s">
        <v>7</v>
      </c>
      <c r="AT4" s="277" t="s">
        <v>1004</v>
      </c>
      <c r="AZ4" s="320" t="s">
        <v>271</v>
      </c>
      <c r="BA4" s="320" t="s">
        <v>1005</v>
      </c>
      <c r="BB4" s="320" t="s">
        <v>729</v>
      </c>
      <c r="BC4" s="320" t="s">
        <v>1006</v>
      </c>
      <c r="BD4" s="320" t="s">
        <v>127</v>
      </c>
    </row>
    <row r="5" spans="1:66">
      <c r="B5" s="12"/>
      <c r="C5" s="266"/>
      <c r="D5" s="266"/>
      <c r="E5" s="266"/>
      <c r="F5" s="266"/>
      <c r="G5" s="266"/>
      <c r="H5" s="266"/>
      <c r="I5" s="266"/>
      <c r="J5" s="266"/>
      <c r="K5" s="15"/>
      <c r="AZ5" s="320" t="s">
        <v>449</v>
      </c>
      <c r="BA5" s="320" t="s">
        <v>1007</v>
      </c>
      <c r="BB5" s="320" t="s">
        <v>137</v>
      </c>
      <c r="BC5" s="320" t="s">
        <v>1008</v>
      </c>
      <c r="BD5" s="320" t="s">
        <v>127</v>
      </c>
    </row>
    <row r="6" spans="1:66">
      <c r="B6" s="12"/>
      <c r="C6" s="266"/>
      <c r="D6" s="269" t="s">
        <v>12</v>
      </c>
      <c r="E6" s="266"/>
      <c r="F6" s="266"/>
      <c r="G6" s="266"/>
      <c r="H6" s="266"/>
      <c r="I6" s="266"/>
      <c r="J6" s="266"/>
      <c r="K6" s="15"/>
      <c r="AZ6" s="320" t="s">
        <v>139</v>
      </c>
      <c r="BA6" s="320" t="s">
        <v>1009</v>
      </c>
      <c r="BB6" s="320" t="s">
        <v>137</v>
      </c>
      <c r="BC6" s="320" t="s">
        <v>1010</v>
      </c>
      <c r="BD6" s="320" t="s">
        <v>127</v>
      </c>
    </row>
    <row r="7" spans="1:66">
      <c r="B7" s="12"/>
      <c r="C7" s="266"/>
      <c r="D7" s="266"/>
      <c r="E7" s="367" t="s">
        <v>13</v>
      </c>
      <c r="F7" s="368"/>
      <c r="G7" s="368"/>
      <c r="H7" s="368"/>
      <c r="I7" s="266"/>
      <c r="J7" s="266"/>
      <c r="K7" s="15"/>
      <c r="AZ7" s="320" t="s">
        <v>144</v>
      </c>
      <c r="BA7" s="320" t="s">
        <v>1009</v>
      </c>
      <c r="BB7" s="320" t="s">
        <v>137</v>
      </c>
      <c r="BC7" s="320" t="s">
        <v>1011</v>
      </c>
      <c r="BD7" s="320" t="s">
        <v>127</v>
      </c>
    </row>
    <row r="8" spans="1:66">
      <c r="A8" s="272"/>
      <c r="B8" s="24"/>
      <c r="C8" s="270"/>
      <c r="D8" s="269" t="s">
        <v>80</v>
      </c>
      <c r="E8" s="270"/>
      <c r="F8" s="270"/>
      <c r="G8" s="270"/>
      <c r="H8" s="270"/>
      <c r="I8" s="270"/>
      <c r="J8" s="270"/>
      <c r="K8" s="28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320" t="s">
        <v>146</v>
      </c>
      <c r="BA8" s="320" t="s">
        <v>1009</v>
      </c>
      <c r="BB8" s="320" t="s">
        <v>137</v>
      </c>
      <c r="BC8" s="320" t="s">
        <v>1012</v>
      </c>
      <c r="BD8" s="320" t="s">
        <v>127</v>
      </c>
      <c r="BE8" s="272"/>
      <c r="BF8" s="272"/>
      <c r="BG8" s="272"/>
      <c r="BH8" s="272"/>
      <c r="BI8" s="272"/>
      <c r="BJ8" s="272"/>
      <c r="BK8" s="272"/>
      <c r="BL8" s="272"/>
      <c r="BM8" s="272"/>
      <c r="BN8" s="272"/>
    </row>
    <row r="9" spans="1:66">
      <c r="A9" s="272"/>
      <c r="B9" s="24"/>
      <c r="C9" s="270"/>
      <c r="D9" s="270"/>
      <c r="E9" s="369" t="s">
        <v>81</v>
      </c>
      <c r="F9" s="370"/>
      <c r="G9" s="370"/>
      <c r="H9" s="370"/>
      <c r="I9" s="270"/>
      <c r="J9" s="270"/>
      <c r="K9" s="28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320" t="s">
        <v>209</v>
      </c>
      <c r="BA9" s="320" t="s">
        <v>1013</v>
      </c>
      <c r="BB9" s="320" t="s">
        <v>137</v>
      </c>
      <c r="BC9" s="320" t="s">
        <v>1014</v>
      </c>
      <c r="BD9" s="320" t="s">
        <v>127</v>
      </c>
      <c r="BE9" s="272"/>
      <c r="BF9" s="272"/>
      <c r="BG9" s="272"/>
      <c r="BH9" s="272"/>
      <c r="BI9" s="272"/>
      <c r="BJ9" s="272"/>
      <c r="BK9" s="272"/>
      <c r="BL9" s="272"/>
      <c r="BM9" s="272"/>
      <c r="BN9" s="272"/>
    </row>
    <row r="10" spans="1:66">
      <c r="A10" s="272"/>
      <c r="B10" s="24"/>
      <c r="C10" s="270"/>
      <c r="D10" s="270"/>
      <c r="E10" s="270"/>
      <c r="F10" s="270"/>
      <c r="G10" s="270"/>
      <c r="H10" s="270"/>
      <c r="I10" s="270"/>
      <c r="J10" s="270"/>
      <c r="K10" s="28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320" t="s">
        <v>212</v>
      </c>
      <c r="BA10" s="320" t="s">
        <v>1015</v>
      </c>
      <c r="BB10" s="320" t="s">
        <v>137</v>
      </c>
      <c r="BC10" s="320" t="s">
        <v>1016</v>
      </c>
      <c r="BD10" s="320" t="s">
        <v>127</v>
      </c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</row>
    <row r="11" spans="1:66">
      <c r="A11" s="272"/>
      <c r="B11" s="24"/>
      <c r="C11" s="270"/>
      <c r="D11" s="269" t="s">
        <v>14</v>
      </c>
      <c r="E11" s="270"/>
      <c r="F11" s="265" t="s">
        <v>82</v>
      </c>
      <c r="G11" s="270"/>
      <c r="H11" s="270"/>
      <c r="I11" s="269" t="s">
        <v>16</v>
      </c>
      <c r="J11" s="265" t="s">
        <v>15</v>
      </c>
      <c r="K11" s="28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320" t="s">
        <v>215</v>
      </c>
      <c r="BA11" s="320" t="s">
        <v>1017</v>
      </c>
      <c r="BB11" s="320" t="s">
        <v>137</v>
      </c>
      <c r="BC11" s="320" t="s">
        <v>1018</v>
      </c>
      <c r="BD11" s="320" t="s">
        <v>127</v>
      </c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</row>
    <row r="12" spans="1:66">
      <c r="A12" s="272"/>
      <c r="B12" s="24"/>
      <c r="C12" s="270"/>
      <c r="D12" s="269" t="s">
        <v>17</v>
      </c>
      <c r="E12" s="270"/>
      <c r="F12" s="265" t="s">
        <v>18</v>
      </c>
      <c r="G12" s="270"/>
      <c r="H12" s="270"/>
      <c r="I12" s="269" t="s">
        <v>19</v>
      </c>
      <c r="J12" s="75" t="s">
        <v>20</v>
      </c>
      <c r="K12" s="28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320" t="s">
        <v>218</v>
      </c>
      <c r="BA12" s="320" t="s">
        <v>1019</v>
      </c>
      <c r="BB12" s="320" t="s">
        <v>137</v>
      </c>
      <c r="BC12" s="320" t="s">
        <v>325</v>
      </c>
      <c r="BD12" s="320" t="s">
        <v>127</v>
      </c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</row>
    <row r="13" spans="1:66">
      <c r="A13" s="272"/>
      <c r="B13" s="24"/>
      <c r="C13" s="270"/>
      <c r="D13" s="270"/>
      <c r="E13" s="270"/>
      <c r="F13" s="270"/>
      <c r="G13" s="270"/>
      <c r="H13" s="270"/>
      <c r="I13" s="270"/>
      <c r="J13" s="270"/>
      <c r="K13" s="28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320" t="s">
        <v>197</v>
      </c>
      <c r="BA13" s="320" t="s">
        <v>1020</v>
      </c>
      <c r="BB13" s="320" t="s">
        <v>137</v>
      </c>
      <c r="BC13" s="320" t="s">
        <v>1021</v>
      </c>
      <c r="BD13" s="320" t="s">
        <v>127</v>
      </c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</row>
    <row r="14" spans="1:66">
      <c r="A14" s="272"/>
      <c r="B14" s="24"/>
      <c r="C14" s="270"/>
      <c r="D14" s="269" t="s">
        <v>21</v>
      </c>
      <c r="E14" s="270"/>
      <c r="F14" s="270"/>
      <c r="G14" s="270"/>
      <c r="H14" s="270"/>
      <c r="I14" s="269" t="s">
        <v>22</v>
      </c>
      <c r="J14" s="265" t="s">
        <v>23</v>
      </c>
      <c r="K14" s="28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320" t="s">
        <v>200</v>
      </c>
      <c r="BA14" s="320" t="s">
        <v>1022</v>
      </c>
      <c r="BB14" s="320" t="s">
        <v>137</v>
      </c>
      <c r="BC14" s="320" t="s">
        <v>678</v>
      </c>
      <c r="BD14" s="320" t="s">
        <v>127</v>
      </c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</row>
    <row r="15" spans="1:66">
      <c r="A15" s="272"/>
      <c r="B15" s="24"/>
      <c r="C15" s="270"/>
      <c r="D15" s="270"/>
      <c r="E15" s="265" t="s">
        <v>24</v>
      </c>
      <c r="F15" s="270"/>
      <c r="G15" s="270"/>
      <c r="H15" s="270"/>
      <c r="I15" s="269" t="s">
        <v>25</v>
      </c>
      <c r="J15" s="265" t="s">
        <v>15</v>
      </c>
      <c r="K15" s="28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320" t="s">
        <v>203</v>
      </c>
      <c r="BA15" s="320" t="s">
        <v>1023</v>
      </c>
      <c r="BB15" s="320" t="s">
        <v>137</v>
      </c>
      <c r="BC15" s="320" t="s">
        <v>1024</v>
      </c>
      <c r="BD15" s="320" t="s">
        <v>127</v>
      </c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</row>
    <row r="16" spans="1:66">
      <c r="A16" s="272"/>
      <c r="B16" s="24"/>
      <c r="C16" s="270"/>
      <c r="D16" s="270"/>
      <c r="E16" s="270"/>
      <c r="F16" s="270"/>
      <c r="G16" s="270"/>
      <c r="H16" s="270"/>
      <c r="I16" s="270"/>
      <c r="J16" s="270"/>
      <c r="K16" s="28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320" t="s">
        <v>265</v>
      </c>
      <c r="BA16" s="320" t="s">
        <v>1025</v>
      </c>
      <c r="BB16" s="320" t="s">
        <v>137</v>
      </c>
      <c r="BC16" s="320" t="s">
        <v>1026</v>
      </c>
      <c r="BD16" s="320" t="s">
        <v>127</v>
      </c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</row>
    <row r="17" spans="1:66">
      <c r="A17" s="272"/>
      <c r="B17" s="24"/>
      <c r="C17" s="270"/>
      <c r="D17" s="269" t="s">
        <v>26</v>
      </c>
      <c r="E17" s="270"/>
      <c r="F17" s="270"/>
      <c r="G17" s="270"/>
      <c r="H17" s="270"/>
      <c r="I17" s="269" t="s">
        <v>22</v>
      </c>
      <c r="J17" s="265" t="s">
        <v>15</v>
      </c>
      <c r="K17" s="28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320" t="s">
        <v>263</v>
      </c>
      <c r="BA17" s="320" t="s">
        <v>1027</v>
      </c>
      <c r="BB17" s="320" t="s">
        <v>137</v>
      </c>
      <c r="BC17" s="320" t="s">
        <v>1028</v>
      </c>
      <c r="BD17" s="320" t="s">
        <v>127</v>
      </c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</row>
    <row r="18" spans="1:66">
      <c r="A18" s="272"/>
      <c r="B18" s="24"/>
      <c r="C18" s="270"/>
      <c r="D18" s="270"/>
      <c r="E18" s="265" t="s">
        <v>15</v>
      </c>
      <c r="F18" s="270"/>
      <c r="G18" s="270"/>
      <c r="H18" s="270"/>
      <c r="I18" s="269" t="s">
        <v>25</v>
      </c>
      <c r="J18" s="265" t="s">
        <v>15</v>
      </c>
      <c r="K18" s="28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320" t="s">
        <v>206</v>
      </c>
      <c r="BA18" s="320" t="s">
        <v>1029</v>
      </c>
      <c r="BB18" s="320" t="s">
        <v>729</v>
      </c>
      <c r="BC18" s="320" t="s">
        <v>1030</v>
      </c>
      <c r="BD18" s="320" t="s">
        <v>127</v>
      </c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</row>
    <row r="19" spans="1:66">
      <c r="A19" s="272"/>
      <c r="B19" s="24"/>
      <c r="C19" s="270"/>
      <c r="D19" s="270"/>
      <c r="E19" s="270"/>
      <c r="F19" s="270"/>
      <c r="G19" s="270"/>
      <c r="H19" s="270"/>
      <c r="I19" s="270"/>
      <c r="J19" s="270"/>
      <c r="K19" s="28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320" t="s">
        <v>600</v>
      </c>
      <c r="BA19" s="320" t="s">
        <v>1031</v>
      </c>
      <c r="BB19" s="320" t="s">
        <v>729</v>
      </c>
      <c r="BC19" s="320" t="s">
        <v>1028</v>
      </c>
      <c r="BD19" s="320" t="s">
        <v>127</v>
      </c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</row>
    <row r="20" spans="1:66">
      <c r="A20" s="272"/>
      <c r="B20" s="24"/>
      <c r="C20" s="270"/>
      <c r="D20" s="269" t="s">
        <v>28</v>
      </c>
      <c r="E20" s="270"/>
      <c r="F20" s="270"/>
      <c r="G20" s="270"/>
      <c r="H20" s="270"/>
      <c r="I20" s="269" t="s">
        <v>22</v>
      </c>
      <c r="J20" s="265" t="s">
        <v>29</v>
      </c>
      <c r="K20" s="28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320" t="s">
        <v>285</v>
      </c>
      <c r="BA20" s="320" t="s">
        <v>1032</v>
      </c>
      <c r="BB20" s="320" t="s">
        <v>729</v>
      </c>
      <c r="BC20" s="320" t="s">
        <v>1033</v>
      </c>
      <c r="BD20" s="320" t="s">
        <v>127</v>
      </c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</row>
    <row r="21" spans="1:66">
      <c r="A21" s="272"/>
      <c r="B21" s="24"/>
      <c r="C21" s="270"/>
      <c r="D21" s="270"/>
      <c r="E21" s="265" t="s">
        <v>30</v>
      </c>
      <c r="F21" s="270"/>
      <c r="G21" s="270"/>
      <c r="H21" s="270"/>
      <c r="I21" s="269" t="s">
        <v>25</v>
      </c>
      <c r="J21" s="265" t="s">
        <v>31</v>
      </c>
      <c r="K21" s="28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320" t="s">
        <v>618</v>
      </c>
      <c r="BA21" s="320" t="s">
        <v>1034</v>
      </c>
      <c r="BB21" s="320" t="s">
        <v>15</v>
      </c>
      <c r="BC21" s="320" t="s">
        <v>1028</v>
      </c>
      <c r="BD21" s="320" t="s">
        <v>127</v>
      </c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</row>
    <row r="22" spans="1:66">
      <c r="A22" s="272"/>
      <c r="B22" s="24"/>
      <c r="C22" s="270"/>
      <c r="D22" s="270"/>
      <c r="E22" s="270"/>
      <c r="F22" s="270"/>
      <c r="G22" s="270"/>
      <c r="H22" s="270"/>
      <c r="I22" s="270"/>
      <c r="J22" s="270"/>
      <c r="K22" s="28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320" t="s">
        <v>303</v>
      </c>
      <c r="BA22" s="320" t="s">
        <v>1035</v>
      </c>
      <c r="BB22" s="320" t="s">
        <v>729</v>
      </c>
      <c r="BC22" s="320" t="s">
        <v>1036</v>
      </c>
      <c r="BD22" s="320" t="s">
        <v>127</v>
      </c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</row>
    <row r="23" spans="1:66">
      <c r="A23" s="272"/>
      <c r="B23" s="24"/>
      <c r="C23" s="270"/>
      <c r="D23" s="269" t="s">
        <v>32</v>
      </c>
      <c r="E23" s="270"/>
      <c r="F23" s="270"/>
      <c r="G23" s="270"/>
      <c r="H23" s="270"/>
      <c r="I23" s="270"/>
      <c r="J23" s="270"/>
      <c r="K23" s="28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320" t="s">
        <v>620</v>
      </c>
      <c r="BA23" s="320" t="s">
        <v>1037</v>
      </c>
      <c r="BB23" s="320" t="s">
        <v>15</v>
      </c>
      <c r="BC23" s="320" t="s">
        <v>1038</v>
      </c>
      <c r="BD23" s="320" t="s">
        <v>127</v>
      </c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</row>
    <row r="24" spans="1:66" ht="54">
      <c r="A24" s="279"/>
      <c r="B24" s="76"/>
      <c r="C24" s="77"/>
      <c r="D24" s="77"/>
      <c r="E24" s="336" t="s">
        <v>83</v>
      </c>
      <c r="F24" s="336"/>
      <c r="G24" s="336"/>
      <c r="H24" s="336"/>
      <c r="I24" s="77"/>
      <c r="J24" s="77"/>
      <c r="K24" s="78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321" t="s">
        <v>305</v>
      </c>
      <c r="BA24" s="321" t="s">
        <v>1039</v>
      </c>
      <c r="BB24" s="321" t="s">
        <v>729</v>
      </c>
      <c r="BC24" s="321" t="s">
        <v>1036</v>
      </c>
      <c r="BD24" s="321" t="s">
        <v>127</v>
      </c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</row>
    <row r="25" spans="1:66">
      <c r="A25" s="272"/>
      <c r="B25" s="24"/>
      <c r="C25" s="270"/>
      <c r="D25" s="270"/>
      <c r="E25" s="270"/>
      <c r="F25" s="270"/>
      <c r="G25" s="270"/>
      <c r="H25" s="270"/>
      <c r="I25" s="270"/>
      <c r="J25" s="270"/>
      <c r="K25" s="28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320" t="s">
        <v>622</v>
      </c>
      <c r="BA25" s="320" t="s">
        <v>1040</v>
      </c>
      <c r="BB25" s="320" t="s">
        <v>15</v>
      </c>
      <c r="BC25" s="320" t="s">
        <v>1028</v>
      </c>
      <c r="BD25" s="320" t="s">
        <v>127</v>
      </c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</row>
    <row r="26" spans="1:66">
      <c r="A26" s="272"/>
      <c r="B26" s="24"/>
      <c r="C26" s="270"/>
      <c r="D26" s="65"/>
      <c r="E26" s="65"/>
      <c r="F26" s="65"/>
      <c r="G26" s="65"/>
      <c r="H26" s="65"/>
      <c r="I26" s="65"/>
      <c r="J26" s="65"/>
      <c r="K26" s="79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320" t="s">
        <v>307</v>
      </c>
      <c r="BA26" s="320" t="s">
        <v>1041</v>
      </c>
      <c r="BB26" s="320" t="s">
        <v>729</v>
      </c>
      <c r="BC26" s="320" t="s">
        <v>1036</v>
      </c>
      <c r="BD26" s="320" t="s">
        <v>127</v>
      </c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</row>
    <row r="27" spans="1:66" ht="18">
      <c r="A27" s="272"/>
      <c r="B27" s="24"/>
      <c r="C27" s="270"/>
      <c r="D27" s="80" t="s">
        <v>34</v>
      </c>
      <c r="E27" s="270"/>
      <c r="F27" s="270"/>
      <c r="G27" s="270"/>
      <c r="H27" s="270"/>
      <c r="I27" s="270"/>
      <c r="J27" s="81">
        <f>ROUND(J86,2)</f>
        <v>0</v>
      </c>
      <c r="K27" s="28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320" t="s">
        <v>624</v>
      </c>
      <c r="BA27" s="320" t="s">
        <v>1042</v>
      </c>
      <c r="BB27" s="320" t="s">
        <v>15</v>
      </c>
      <c r="BC27" s="320" t="s">
        <v>1008</v>
      </c>
      <c r="BD27" s="320" t="s">
        <v>127</v>
      </c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</row>
    <row r="28" spans="1:66">
      <c r="A28" s="272"/>
      <c r="B28" s="24"/>
      <c r="C28" s="270"/>
      <c r="D28" s="65"/>
      <c r="E28" s="65"/>
      <c r="F28" s="65"/>
      <c r="G28" s="65"/>
      <c r="H28" s="65"/>
      <c r="I28" s="65"/>
      <c r="J28" s="65"/>
      <c r="K28" s="79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320" t="s">
        <v>309</v>
      </c>
      <c r="BA28" s="320" t="s">
        <v>1043</v>
      </c>
      <c r="BB28" s="320" t="s">
        <v>729</v>
      </c>
      <c r="BC28" s="320" t="s">
        <v>1044</v>
      </c>
      <c r="BD28" s="320" t="s">
        <v>127</v>
      </c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</row>
    <row r="29" spans="1:66">
      <c r="A29" s="272"/>
      <c r="B29" s="24"/>
      <c r="C29" s="270"/>
      <c r="D29" s="270"/>
      <c r="E29" s="270"/>
      <c r="F29" s="267" t="s">
        <v>36</v>
      </c>
      <c r="G29" s="270"/>
      <c r="H29" s="270"/>
      <c r="I29" s="267" t="s">
        <v>35</v>
      </c>
      <c r="J29" s="267" t="s">
        <v>37</v>
      </c>
      <c r="K29" s="28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320" t="s">
        <v>626</v>
      </c>
      <c r="BA29" s="320" t="s">
        <v>1045</v>
      </c>
      <c r="BB29" s="320" t="s">
        <v>15</v>
      </c>
      <c r="BC29" s="320" t="s">
        <v>1046</v>
      </c>
      <c r="BD29" s="320" t="s">
        <v>127</v>
      </c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</row>
    <row r="30" spans="1:66">
      <c r="A30" s="272"/>
      <c r="B30" s="24"/>
      <c r="C30" s="270"/>
      <c r="D30" s="258" t="s">
        <v>38</v>
      </c>
      <c r="E30" s="258" t="s">
        <v>39</v>
      </c>
      <c r="F30" s="82">
        <f>ROUND(SUM(BE86:BE879), 2)</f>
        <v>0</v>
      </c>
      <c r="G30" s="270"/>
      <c r="H30" s="270"/>
      <c r="I30" s="325">
        <v>0.21</v>
      </c>
      <c r="J30" s="82">
        <f>ROUND(ROUND((SUM(BE86:BE879)), 2)*I30, 2)</f>
        <v>0</v>
      </c>
      <c r="K30" s="28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320" t="s">
        <v>311</v>
      </c>
      <c r="BA30" s="320" t="s">
        <v>1047</v>
      </c>
      <c r="BB30" s="320" t="s">
        <v>729</v>
      </c>
      <c r="BC30" s="320" t="s">
        <v>147</v>
      </c>
      <c r="BD30" s="320" t="s">
        <v>127</v>
      </c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</row>
    <row r="31" spans="1:66">
      <c r="A31" s="272"/>
      <c r="B31" s="24"/>
      <c r="C31" s="270"/>
      <c r="D31" s="270"/>
      <c r="E31" s="258" t="s">
        <v>40</v>
      </c>
      <c r="F31" s="82">
        <f>ROUND(SUM(BF86:BF879), 2)</f>
        <v>0</v>
      </c>
      <c r="G31" s="270"/>
      <c r="H31" s="270"/>
      <c r="I31" s="325">
        <v>0.15</v>
      </c>
      <c r="J31" s="82">
        <f>ROUND(ROUND((SUM(BF86:BF879)), 2)*I31, 2)</f>
        <v>0</v>
      </c>
      <c r="K31" s="28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320" t="s">
        <v>628</v>
      </c>
      <c r="BA31" s="320" t="s">
        <v>1048</v>
      </c>
      <c r="BB31" s="320" t="s">
        <v>15</v>
      </c>
      <c r="BC31" s="320" t="s">
        <v>1038</v>
      </c>
      <c r="BD31" s="320" t="s">
        <v>127</v>
      </c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</row>
    <row r="32" spans="1:66">
      <c r="A32" s="272"/>
      <c r="B32" s="24"/>
      <c r="C32" s="270"/>
      <c r="D32" s="270"/>
      <c r="E32" s="258" t="s">
        <v>41</v>
      </c>
      <c r="F32" s="82">
        <f>ROUND(SUM(BG86:BG879), 2)</f>
        <v>0</v>
      </c>
      <c r="G32" s="270"/>
      <c r="H32" s="270"/>
      <c r="I32" s="325">
        <v>0.21</v>
      </c>
      <c r="J32" s="82">
        <v>0</v>
      </c>
      <c r="K32" s="28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320" t="s">
        <v>313</v>
      </c>
      <c r="BA32" s="320" t="s">
        <v>1049</v>
      </c>
      <c r="BB32" s="320" t="s">
        <v>729</v>
      </c>
      <c r="BC32" s="320" t="s">
        <v>1050</v>
      </c>
      <c r="BD32" s="320" t="s">
        <v>127</v>
      </c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</row>
    <row r="33" spans="1:66">
      <c r="A33" s="272"/>
      <c r="B33" s="24"/>
      <c r="C33" s="270"/>
      <c r="D33" s="270"/>
      <c r="E33" s="258" t="s">
        <v>42</v>
      </c>
      <c r="F33" s="82">
        <f>ROUND(SUM(BH86:BH879), 2)</f>
        <v>0</v>
      </c>
      <c r="G33" s="270"/>
      <c r="H33" s="270"/>
      <c r="I33" s="325">
        <v>0.15</v>
      </c>
      <c r="J33" s="82">
        <v>0</v>
      </c>
      <c r="K33" s="28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320" t="s">
        <v>602</v>
      </c>
      <c r="BA33" s="320" t="s">
        <v>1051</v>
      </c>
      <c r="BB33" s="320" t="s">
        <v>15</v>
      </c>
      <c r="BC33" s="320" t="s">
        <v>1052</v>
      </c>
      <c r="BD33" s="320" t="s">
        <v>127</v>
      </c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</row>
    <row r="34" spans="1:66">
      <c r="A34" s="272"/>
      <c r="B34" s="24"/>
      <c r="C34" s="270"/>
      <c r="D34" s="270"/>
      <c r="E34" s="258" t="s">
        <v>43</v>
      </c>
      <c r="F34" s="82">
        <f>ROUND(SUM(BI86:BI879), 2)</f>
        <v>0</v>
      </c>
      <c r="G34" s="270"/>
      <c r="H34" s="270"/>
      <c r="I34" s="325">
        <v>0</v>
      </c>
      <c r="J34" s="82">
        <v>0</v>
      </c>
      <c r="K34" s="28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320" t="s">
        <v>287</v>
      </c>
      <c r="BA34" s="320" t="s">
        <v>1053</v>
      </c>
      <c r="BB34" s="320" t="s">
        <v>729</v>
      </c>
      <c r="BC34" s="320" t="s">
        <v>1054</v>
      </c>
      <c r="BD34" s="320" t="s">
        <v>127</v>
      </c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</row>
    <row r="35" spans="1:66">
      <c r="A35" s="272"/>
      <c r="B35" s="24"/>
      <c r="C35" s="270"/>
      <c r="D35" s="270"/>
      <c r="E35" s="270"/>
      <c r="F35" s="270"/>
      <c r="G35" s="270"/>
      <c r="H35" s="270"/>
      <c r="I35" s="270"/>
      <c r="J35" s="270"/>
      <c r="K35" s="28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320" t="s">
        <v>604</v>
      </c>
      <c r="BA35" s="320" t="s">
        <v>1055</v>
      </c>
      <c r="BB35" s="320" t="s">
        <v>15</v>
      </c>
      <c r="BC35" s="320" t="s">
        <v>1056</v>
      </c>
      <c r="BD35" s="320" t="s">
        <v>127</v>
      </c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</row>
    <row r="36" spans="1:66" ht="18">
      <c r="A36" s="272"/>
      <c r="B36" s="24"/>
      <c r="C36" s="83"/>
      <c r="D36" s="84" t="s">
        <v>44</v>
      </c>
      <c r="E36" s="60"/>
      <c r="F36" s="60"/>
      <c r="G36" s="85" t="s">
        <v>45</v>
      </c>
      <c r="H36" s="86" t="s">
        <v>46</v>
      </c>
      <c r="I36" s="60"/>
      <c r="J36" s="87">
        <f>SUM(J27:J34)</f>
        <v>0</v>
      </c>
      <c r="K36" s="88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320" t="s">
        <v>289</v>
      </c>
      <c r="BA36" s="320" t="s">
        <v>1057</v>
      </c>
      <c r="BB36" s="320" t="s">
        <v>729</v>
      </c>
      <c r="BC36" s="320" t="s">
        <v>1058</v>
      </c>
      <c r="BD36" s="320" t="s">
        <v>127</v>
      </c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</row>
    <row r="37" spans="1:66">
      <c r="A37" s="272"/>
      <c r="B37" s="39"/>
      <c r="C37" s="40"/>
      <c r="D37" s="40"/>
      <c r="E37" s="40"/>
      <c r="F37" s="40"/>
      <c r="G37" s="40"/>
      <c r="H37" s="40"/>
      <c r="I37" s="40"/>
      <c r="J37" s="40"/>
      <c r="K37" s="41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320" t="s">
        <v>606</v>
      </c>
      <c r="BA37" s="320" t="s">
        <v>1059</v>
      </c>
      <c r="BB37" s="320" t="s">
        <v>15</v>
      </c>
      <c r="BC37" s="320" t="s">
        <v>1060</v>
      </c>
      <c r="BD37" s="320" t="s">
        <v>127</v>
      </c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</row>
    <row r="38" spans="1:66">
      <c r="AZ38" s="320" t="s">
        <v>291</v>
      </c>
      <c r="BA38" s="320" t="s">
        <v>1061</v>
      </c>
      <c r="BB38" s="320" t="s">
        <v>729</v>
      </c>
      <c r="BC38" s="320" t="s">
        <v>134</v>
      </c>
      <c r="BD38" s="320" t="s">
        <v>127</v>
      </c>
    </row>
    <row r="39" spans="1:66">
      <c r="AZ39" s="320" t="s">
        <v>608</v>
      </c>
      <c r="BA39" s="320" t="s">
        <v>1062</v>
      </c>
      <c r="BB39" s="320" t="s">
        <v>15</v>
      </c>
      <c r="BC39" s="320" t="s">
        <v>1063</v>
      </c>
      <c r="BD39" s="320" t="s">
        <v>127</v>
      </c>
    </row>
    <row r="40" spans="1:66">
      <c r="AZ40" s="320" t="s">
        <v>293</v>
      </c>
      <c r="BA40" s="320" t="s">
        <v>1064</v>
      </c>
      <c r="BB40" s="320" t="s">
        <v>729</v>
      </c>
      <c r="BC40" s="320" t="s">
        <v>134</v>
      </c>
      <c r="BD40" s="320" t="s">
        <v>127</v>
      </c>
    </row>
    <row r="41" spans="1:66">
      <c r="A41" s="272"/>
      <c r="B41" s="42"/>
      <c r="C41" s="43"/>
      <c r="D41" s="43"/>
      <c r="E41" s="43"/>
      <c r="F41" s="43"/>
      <c r="G41" s="43"/>
      <c r="H41" s="43"/>
      <c r="I41" s="43"/>
      <c r="J41" s="43"/>
      <c r="K41" s="280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320" t="s">
        <v>610</v>
      </c>
      <c r="BA41" s="320" t="s">
        <v>1065</v>
      </c>
      <c r="BB41" s="320" t="s">
        <v>15</v>
      </c>
      <c r="BC41" s="320" t="s">
        <v>1008</v>
      </c>
      <c r="BD41" s="320" t="s">
        <v>127</v>
      </c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</row>
    <row r="42" spans="1:66" ht="21">
      <c r="A42" s="272"/>
      <c r="B42" s="24"/>
      <c r="C42" s="14" t="s">
        <v>84</v>
      </c>
      <c r="D42" s="270"/>
      <c r="E42" s="270"/>
      <c r="F42" s="270"/>
      <c r="G42" s="270"/>
      <c r="H42" s="270"/>
      <c r="I42" s="270"/>
      <c r="J42" s="270"/>
      <c r="K42" s="28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320" t="s">
        <v>295</v>
      </c>
      <c r="BA42" s="320" t="s">
        <v>1066</v>
      </c>
      <c r="BB42" s="320" t="s">
        <v>729</v>
      </c>
      <c r="BC42" s="320" t="s">
        <v>134</v>
      </c>
      <c r="BD42" s="320" t="s">
        <v>127</v>
      </c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</row>
    <row r="43" spans="1:66">
      <c r="A43" s="272"/>
      <c r="B43" s="24"/>
      <c r="C43" s="270"/>
      <c r="D43" s="270"/>
      <c r="E43" s="270"/>
      <c r="F43" s="270"/>
      <c r="G43" s="270"/>
      <c r="H43" s="270"/>
      <c r="I43" s="270"/>
      <c r="J43" s="270"/>
      <c r="K43" s="28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320" t="s">
        <v>612</v>
      </c>
      <c r="BA43" s="320" t="s">
        <v>1067</v>
      </c>
      <c r="BB43" s="320" t="s">
        <v>15</v>
      </c>
      <c r="BC43" s="320" t="s">
        <v>1038</v>
      </c>
      <c r="BD43" s="320" t="s">
        <v>127</v>
      </c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</row>
    <row r="44" spans="1:66">
      <c r="A44" s="272"/>
      <c r="B44" s="24"/>
      <c r="C44" s="269" t="s">
        <v>12</v>
      </c>
      <c r="D44" s="270"/>
      <c r="E44" s="270"/>
      <c r="F44" s="270"/>
      <c r="G44" s="270"/>
      <c r="H44" s="270"/>
      <c r="I44" s="270"/>
      <c r="J44" s="270"/>
      <c r="K44" s="28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320" t="s">
        <v>297</v>
      </c>
      <c r="BA44" s="320" t="s">
        <v>1068</v>
      </c>
      <c r="BB44" s="320" t="s">
        <v>729</v>
      </c>
      <c r="BC44" s="320" t="s">
        <v>1069</v>
      </c>
      <c r="BD44" s="320" t="s">
        <v>127</v>
      </c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</row>
    <row r="45" spans="1:66">
      <c r="A45" s="272"/>
      <c r="B45" s="24"/>
      <c r="C45" s="270"/>
      <c r="D45" s="270"/>
      <c r="E45" s="367" t="str">
        <f>E7</f>
        <v>RAKOVNICKÝ P. Ř.KM 19,3 - 21,0, OPRAVA BŘEHOVÉHO OPEVNĚNÍ ÚPRAVY</v>
      </c>
      <c r="F45" s="368"/>
      <c r="G45" s="368"/>
      <c r="H45" s="368"/>
      <c r="I45" s="270"/>
      <c r="J45" s="270"/>
      <c r="K45" s="28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320" t="s">
        <v>614</v>
      </c>
      <c r="BA45" s="320" t="s">
        <v>1070</v>
      </c>
      <c r="BB45" s="320" t="s">
        <v>15</v>
      </c>
      <c r="BC45" s="320" t="s">
        <v>1071</v>
      </c>
      <c r="BD45" s="320" t="s">
        <v>127</v>
      </c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</row>
    <row r="46" spans="1:66">
      <c r="A46" s="272"/>
      <c r="B46" s="24"/>
      <c r="C46" s="269" t="s">
        <v>80</v>
      </c>
      <c r="D46" s="270"/>
      <c r="E46" s="270"/>
      <c r="F46" s="270"/>
      <c r="G46" s="270"/>
      <c r="H46" s="270"/>
      <c r="I46" s="270"/>
      <c r="J46" s="270"/>
      <c r="K46" s="28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320" t="s">
        <v>299</v>
      </c>
      <c r="BA46" s="320" t="s">
        <v>1072</v>
      </c>
      <c r="BB46" s="320" t="s">
        <v>729</v>
      </c>
      <c r="BC46" s="320" t="s">
        <v>1036</v>
      </c>
      <c r="BD46" s="320" t="s">
        <v>127</v>
      </c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</row>
    <row r="47" spans="1:66">
      <c r="A47" s="272"/>
      <c r="B47" s="24"/>
      <c r="C47" s="270"/>
      <c r="D47" s="270"/>
      <c r="E47" s="369" t="str">
        <f>E9</f>
        <v>01 - Údržba břehů Rakovnického potoka v intravilánu města Rakovník</v>
      </c>
      <c r="F47" s="370"/>
      <c r="G47" s="370"/>
      <c r="H47" s="370"/>
      <c r="I47" s="270"/>
      <c r="J47" s="270"/>
      <c r="K47" s="28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320" t="s">
        <v>616</v>
      </c>
      <c r="BA47" s="320" t="s">
        <v>1073</v>
      </c>
      <c r="BB47" s="320" t="s">
        <v>15</v>
      </c>
      <c r="BC47" s="320" t="s">
        <v>1038</v>
      </c>
      <c r="BD47" s="320" t="s">
        <v>127</v>
      </c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</row>
    <row r="48" spans="1:66">
      <c r="A48" s="272"/>
      <c r="B48" s="24"/>
      <c r="C48" s="270"/>
      <c r="D48" s="270"/>
      <c r="E48" s="270"/>
      <c r="F48" s="270"/>
      <c r="G48" s="270"/>
      <c r="H48" s="270"/>
      <c r="I48" s="270"/>
      <c r="J48" s="270"/>
      <c r="K48" s="28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320" t="s">
        <v>301</v>
      </c>
      <c r="BA48" s="320" t="s">
        <v>1074</v>
      </c>
      <c r="BB48" s="320" t="s">
        <v>729</v>
      </c>
      <c r="BC48" s="320" t="s">
        <v>1036</v>
      </c>
      <c r="BD48" s="320" t="s">
        <v>127</v>
      </c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</row>
    <row r="49" spans="1:66">
      <c r="A49" s="272"/>
      <c r="B49" s="24"/>
      <c r="C49" s="269" t="s">
        <v>17</v>
      </c>
      <c r="D49" s="270"/>
      <c r="E49" s="270"/>
      <c r="F49" s="265" t="str">
        <f>F12</f>
        <v>Rakovník</v>
      </c>
      <c r="G49" s="270"/>
      <c r="H49" s="270"/>
      <c r="I49" s="269" t="s">
        <v>19</v>
      </c>
      <c r="J49" s="75" t="str">
        <f>IF(J12="","",J12)</f>
        <v>28. 8. 2018</v>
      </c>
      <c r="K49" s="28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320" t="s">
        <v>315</v>
      </c>
      <c r="BA49" s="320" t="s">
        <v>1075</v>
      </c>
      <c r="BB49" s="320" t="s">
        <v>729</v>
      </c>
      <c r="BC49" s="320" t="s">
        <v>115</v>
      </c>
      <c r="BD49" s="320" t="s">
        <v>127</v>
      </c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</row>
    <row r="50" spans="1:66">
      <c r="A50" s="272"/>
      <c r="B50" s="24"/>
      <c r="C50" s="270"/>
      <c r="D50" s="270"/>
      <c r="E50" s="270"/>
      <c r="F50" s="270"/>
      <c r="G50" s="270"/>
      <c r="H50" s="270"/>
      <c r="I50" s="270"/>
      <c r="J50" s="270"/>
      <c r="K50" s="28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320" t="s">
        <v>550</v>
      </c>
      <c r="BA50" s="320" t="s">
        <v>1076</v>
      </c>
      <c r="BB50" s="320" t="s">
        <v>729</v>
      </c>
      <c r="BC50" s="320" t="s">
        <v>1046</v>
      </c>
      <c r="BD50" s="320" t="s">
        <v>127</v>
      </c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</row>
    <row r="51" spans="1:66">
      <c r="A51" s="272"/>
      <c r="B51" s="24"/>
      <c r="C51" s="269" t="s">
        <v>21</v>
      </c>
      <c r="D51" s="270"/>
      <c r="E51" s="270"/>
      <c r="F51" s="265" t="str">
        <f>E15</f>
        <v>Povodí Vltavy, státní podnik</v>
      </c>
      <c r="G51" s="270"/>
      <c r="H51" s="270"/>
      <c r="I51" s="269" t="s">
        <v>28</v>
      </c>
      <c r="J51" s="336" t="str">
        <f>E21</f>
        <v>VODOPLAN s.r.o.</v>
      </c>
      <c r="K51" s="28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320" t="s">
        <v>546</v>
      </c>
      <c r="BA51" s="320" t="s">
        <v>1077</v>
      </c>
      <c r="BB51" s="320" t="s">
        <v>729</v>
      </c>
      <c r="BC51" s="320" t="s">
        <v>1030</v>
      </c>
      <c r="BD51" s="320" t="s">
        <v>127</v>
      </c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</row>
    <row r="52" spans="1:66">
      <c r="A52" s="272"/>
      <c r="B52" s="24"/>
      <c r="C52" s="269" t="s">
        <v>26</v>
      </c>
      <c r="D52" s="270"/>
      <c r="E52" s="270"/>
      <c r="F52" s="265" t="str">
        <f>IF(E18="","",E18)</f>
        <v/>
      </c>
      <c r="G52" s="270"/>
      <c r="H52" s="270"/>
      <c r="I52" s="270"/>
      <c r="J52" s="371"/>
      <c r="K52" s="28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320" t="s">
        <v>568</v>
      </c>
      <c r="BA52" s="320" t="s">
        <v>1078</v>
      </c>
      <c r="BB52" s="320" t="s">
        <v>120</v>
      </c>
      <c r="BC52" s="320" t="s">
        <v>1079</v>
      </c>
      <c r="BD52" s="320" t="s">
        <v>127</v>
      </c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</row>
    <row r="53" spans="1:66">
      <c r="A53" s="272"/>
      <c r="B53" s="24"/>
      <c r="C53" s="270"/>
      <c r="D53" s="270"/>
      <c r="E53" s="270"/>
      <c r="F53" s="270"/>
      <c r="G53" s="270"/>
      <c r="H53" s="270"/>
      <c r="I53" s="270"/>
      <c r="J53" s="270"/>
      <c r="K53" s="28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320" t="s">
        <v>152</v>
      </c>
      <c r="BA53" s="320" t="s">
        <v>1080</v>
      </c>
      <c r="BB53" s="320" t="s">
        <v>120</v>
      </c>
      <c r="BC53" s="320" t="s">
        <v>1081</v>
      </c>
      <c r="BD53" s="320" t="s">
        <v>127</v>
      </c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</row>
    <row r="54" spans="1:66">
      <c r="A54" s="272"/>
      <c r="B54" s="24"/>
      <c r="C54" s="89" t="s">
        <v>85</v>
      </c>
      <c r="D54" s="83"/>
      <c r="E54" s="83"/>
      <c r="F54" s="83"/>
      <c r="G54" s="83"/>
      <c r="H54" s="83"/>
      <c r="I54" s="83"/>
      <c r="J54" s="90" t="s">
        <v>86</v>
      </c>
      <c r="K54" s="91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320" t="s">
        <v>428</v>
      </c>
      <c r="BA54" s="320" t="s">
        <v>1082</v>
      </c>
      <c r="BB54" s="320" t="s">
        <v>120</v>
      </c>
      <c r="BC54" s="320" t="s">
        <v>1083</v>
      </c>
      <c r="BD54" s="320" t="s">
        <v>127</v>
      </c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</row>
    <row r="55" spans="1:66">
      <c r="A55" s="272"/>
      <c r="B55" s="24"/>
      <c r="C55" s="270"/>
      <c r="D55" s="270"/>
      <c r="E55" s="270"/>
      <c r="F55" s="270"/>
      <c r="G55" s="270"/>
      <c r="H55" s="270"/>
      <c r="I55" s="270"/>
      <c r="J55" s="270"/>
      <c r="K55" s="28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320" t="s">
        <v>430</v>
      </c>
      <c r="BA55" s="320" t="s">
        <v>1084</v>
      </c>
      <c r="BB55" s="320" t="s">
        <v>120</v>
      </c>
      <c r="BC55" s="320" t="s">
        <v>1085</v>
      </c>
      <c r="BD55" s="320" t="s">
        <v>127</v>
      </c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</row>
    <row r="56" spans="1:66" ht="18">
      <c r="A56" s="272"/>
      <c r="B56" s="24"/>
      <c r="C56" s="92" t="s">
        <v>87</v>
      </c>
      <c r="D56" s="270"/>
      <c r="E56" s="270"/>
      <c r="F56" s="270"/>
      <c r="G56" s="270"/>
      <c r="H56" s="270"/>
      <c r="I56" s="270"/>
      <c r="J56" s="81">
        <f>J86</f>
        <v>0</v>
      </c>
      <c r="K56" s="28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7" t="s">
        <v>1086</v>
      </c>
      <c r="AV56" s="272"/>
      <c r="AW56" s="272"/>
      <c r="AX56" s="272"/>
      <c r="AY56" s="272"/>
      <c r="AZ56" s="320" t="s">
        <v>432</v>
      </c>
      <c r="BA56" s="320" t="s">
        <v>1087</v>
      </c>
      <c r="BB56" s="320" t="s">
        <v>120</v>
      </c>
      <c r="BC56" s="320" t="s">
        <v>1088</v>
      </c>
      <c r="BD56" s="320" t="s">
        <v>127</v>
      </c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</row>
    <row r="57" spans="1:66" ht="18">
      <c r="A57" s="281"/>
      <c r="B57" s="93"/>
      <c r="C57" s="94"/>
      <c r="D57" s="95" t="s">
        <v>88</v>
      </c>
      <c r="E57" s="96"/>
      <c r="F57" s="96"/>
      <c r="G57" s="96"/>
      <c r="H57" s="96"/>
      <c r="I57" s="96"/>
      <c r="J57" s="97">
        <f>J87</f>
        <v>0</v>
      </c>
      <c r="K57" s="98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322" t="s">
        <v>231</v>
      </c>
      <c r="BA57" s="322" t="s">
        <v>1089</v>
      </c>
      <c r="BB57" s="322" t="s">
        <v>120</v>
      </c>
      <c r="BC57" s="322" t="s">
        <v>1090</v>
      </c>
      <c r="BD57" s="322" t="s">
        <v>127</v>
      </c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</row>
    <row r="58" spans="1:66">
      <c r="A58" s="282"/>
      <c r="B58" s="99"/>
      <c r="C58" s="100"/>
      <c r="D58" s="101" t="s">
        <v>89</v>
      </c>
      <c r="E58" s="102"/>
      <c r="F58" s="102"/>
      <c r="G58" s="102"/>
      <c r="H58" s="102"/>
      <c r="I58" s="102"/>
      <c r="J58" s="103">
        <f>J88</f>
        <v>0</v>
      </c>
      <c r="K58" s="104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323" t="s">
        <v>223</v>
      </c>
      <c r="BA58" s="323" t="s">
        <v>1091</v>
      </c>
      <c r="BB58" s="323" t="s">
        <v>120</v>
      </c>
      <c r="BC58" s="323" t="s">
        <v>1092</v>
      </c>
      <c r="BD58" s="323" t="s">
        <v>127</v>
      </c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</row>
    <row r="59" spans="1:66">
      <c r="A59" s="282"/>
      <c r="B59" s="99"/>
      <c r="C59" s="100"/>
      <c r="D59" s="101" t="s">
        <v>90</v>
      </c>
      <c r="E59" s="102"/>
      <c r="F59" s="102"/>
      <c r="G59" s="102"/>
      <c r="H59" s="102"/>
      <c r="I59" s="102"/>
      <c r="J59" s="103">
        <f>J624</f>
        <v>0</v>
      </c>
      <c r="K59" s="104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323" t="s">
        <v>225</v>
      </c>
      <c r="BA59" s="323" t="s">
        <v>1093</v>
      </c>
      <c r="BB59" s="323" t="s">
        <v>120</v>
      </c>
      <c r="BC59" s="323" t="s">
        <v>1094</v>
      </c>
      <c r="BD59" s="323" t="s">
        <v>127</v>
      </c>
      <c r="BE59" s="282"/>
      <c r="BF59" s="282"/>
      <c r="BG59" s="282"/>
      <c r="BH59" s="282"/>
      <c r="BI59" s="282"/>
      <c r="BJ59" s="282"/>
      <c r="BK59" s="282"/>
      <c r="BL59" s="282"/>
      <c r="BM59" s="282"/>
      <c r="BN59" s="282"/>
    </row>
    <row r="60" spans="1:66">
      <c r="A60" s="282"/>
      <c r="B60" s="99"/>
      <c r="C60" s="100"/>
      <c r="D60" s="101" t="s">
        <v>91</v>
      </c>
      <c r="E60" s="102"/>
      <c r="F60" s="102"/>
      <c r="G60" s="102"/>
      <c r="H60" s="102"/>
      <c r="I60" s="102"/>
      <c r="J60" s="103">
        <f>J636</f>
        <v>0</v>
      </c>
      <c r="K60" s="104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323" t="s">
        <v>227</v>
      </c>
      <c r="BA60" s="323" t="s">
        <v>1095</v>
      </c>
      <c r="BB60" s="323" t="s">
        <v>120</v>
      </c>
      <c r="BC60" s="323" t="s">
        <v>1096</v>
      </c>
      <c r="BD60" s="323" t="s">
        <v>127</v>
      </c>
      <c r="BE60" s="282"/>
      <c r="BF60" s="282"/>
      <c r="BG60" s="282"/>
      <c r="BH60" s="282"/>
      <c r="BI60" s="282"/>
      <c r="BJ60" s="282"/>
      <c r="BK60" s="282"/>
      <c r="BL60" s="282"/>
      <c r="BM60" s="282"/>
      <c r="BN60" s="282"/>
    </row>
    <row r="61" spans="1:66">
      <c r="A61" s="282"/>
      <c r="B61" s="99"/>
      <c r="C61" s="100"/>
      <c r="D61" s="101" t="s">
        <v>92</v>
      </c>
      <c r="E61" s="102"/>
      <c r="F61" s="102"/>
      <c r="G61" s="102"/>
      <c r="H61" s="102"/>
      <c r="I61" s="102"/>
      <c r="J61" s="103">
        <f>J758</f>
        <v>0</v>
      </c>
      <c r="K61" s="104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323" t="s">
        <v>324</v>
      </c>
      <c r="BA61" s="323" t="s">
        <v>1097</v>
      </c>
      <c r="BB61" s="323" t="s">
        <v>120</v>
      </c>
      <c r="BC61" s="323" t="s">
        <v>131</v>
      </c>
      <c r="BD61" s="323" t="s">
        <v>127</v>
      </c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</row>
    <row r="62" spans="1:66">
      <c r="A62" s="282"/>
      <c r="B62" s="99"/>
      <c r="C62" s="100"/>
      <c r="D62" s="101" t="s">
        <v>93</v>
      </c>
      <c r="E62" s="102"/>
      <c r="F62" s="102"/>
      <c r="G62" s="102"/>
      <c r="H62" s="102"/>
      <c r="I62" s="102"/>
      <c r="J62" s="103">
        <f>J768</f>
        <v>0</v>
      </c>
      <c r="K62" s="104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  <c r="AY62" s="282"/>
      <c r="AZ62" s="323" t="s">
        <v>184</v>
      </c>
      <c r="BA62" s="323" t="s">
        <v>1098</v>
      </c>
      <c r="BB62" s="323" t="s">
        <v>120</v>
      </c>
      <c r="BC62" s="323" t="s">
        <v>1099</v>
      </c>
      <c r="BD62" s="323" t="s">
        <v>127</v>
      </c>
      <c r="BE62" s="282"/>
      <c r="BF62" s="282"/>
      <c r="BG62" s="282"/>
      <c r="BH62" s="282"/>
      <c r="BI62" s="282"/>
      <c r="BJ62" s="282"/>
      <c r="BK62" s="282"/>
      <c r="BL62" s="282"/>
      <c r="BM62" s="282"/>
      <c r="BN62" s="282"/>
    </row>
    <row r="63" spans="1:66">
      <c r="A63" s="282"/>
      <c r="B63" s="99"/>
      <c r="C63" s="100"/>
      <c r="D63" s="101" t="s">
        <v>94</v>
      </c>
      <c r="E63" s="102"/>
      <c r="F63" s="102"/>
      <c r="G63" s="102"/>
      <c r="H63" s="102"/>
      <c r="I63" s="102"/>
      <c r="J63" s="103">
        <f>J815</f>
        <v>0</v>
      </c>
      <c r="K63" s="104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2"/>
      <c r="AQ63" s="282"/>
      <c r="AR63" s="282"/>
      <c r="AS63" s="282"/>
      <c r="AT63" s="282"/>
      <c r="AU63" s="282"/>
      <c r="AV63" s="282"/>
      <c r="AW63" s="282"/>
      <c r="AX63" s="282"/>
      <c r="AY63" s="282"/>
      <c r="AZ63" s="323" t="s">
        <v>187</v>
      </c>
      <c r="BA63" s="323" t="s">
        <v>1100</v>
      </c>
      <c r="BB63" s="323" t="s">
        <v>120</v>
      </c>
      <c r="BC63" s="323" t="s">
        <v>1101</v>
      </c>
      <c r="BD63" s="323" t="s">
        <v>127</v>
      </c>
      <c r="BE63" s="282"/>
      <c r="BF63" s="282"/>
      <c r="BG63" s="282"/>
      <c r="BH63" s="282"/>
      <c r="BI63" s="282"/>
      <c r="BJ63" s="282"/>
      <c r="BK63" s="282"/>
      <c r="BL63" s="282"/>
      <c r="BM63" s="282"/>
      <c r="BN63" s="282"/>
    </row>
    <row r="64" spans="1:66">
      <c r="A64" s="282"/>
      <c r="B64" s="99"/>
      <c r="C64" s="100"/>
      <c r="D64" s="101" t="s">
        <v>95</v>
      </c>
      <c r="E64" s="102"/>
      <c r="F64" s="102"/>
      <c r="G64" s="102"/>
      <c r="H64" s="102"/>
      <c r="I64" s="102"/>
      <c r="J64" s="103">
        <f>J816</f>
        <v>0</v>
      </c>
      <c r="K64" s="104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2"/>
      <c r="AY64" s="282"/>
      <c r="AZ64" s="323" t="s">
        <v>190</v>
      </c>
      <c r="BA64" s="323" t="s">
        <v>1102</v>
      </c>
      <c r="BB64" s="323" t="s">
        <v>120</v>
      </c>
      <c r="BC64" s="323" t="s">
        <v>1103</v>
      </c>
      <c r="BD64" s="323" t="s">
        <v>127</v>
      </c>
      <c r="BE64" s="282"/>
      <c r="BF64" s="282"/>
      <c r="BG64" s="282"/>
      <c r="BH64" s="282"/>
      <c r="BI64" s="282"/>
      <c r="BJ64" s="282"/>
      <c r="BK64" s="282"/>
      <c r="BL64" s="282"/>
      <c r="BM64" s="282"/>
      <c r="BN64" s="282"/>
    </row>
    <row r="65" spans="1:66">
      <c r="A65" s="282"/>
      <c r="B65" s="99"/>
      <c r="C65" s="100"/>
      <c r="D65" s="101" t="s">
        <v>96</v>
      </c>
      <c r="E65" s="102"/>
      <c r="F65" s="102"/>
      <c r="G65" s="102"/>
      <c r="H65" s="102"/>
      <c r="I65" s="102"/>
      <c r="J65" s="103">
        <f>J840</f>
        <v>0</v>
      </c>
      <c r="K65" s="104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323" t="s">
        <v>193</v>
      </c>
      <c r="BA65" s="323" t="s">
        <v>1104</v>
      </c>
      <c r="BB65" s="323" t="s">
        <v>120</v>
      </c>
      <c r="BC65" s="323" t="s">
        <v>1105</v>
      </c>
      <c r="BD65" s="323" t="s">
        <v>127</v>
      </c>
      <c r="BE65" s="282"/>
      <c r="BF65" s="282"/>
      <c r="BG65" s="282"/>
      <c r="BH65" s="282"/>
      <c r="BI65" s="282"/>
      <c r="BJ65" s="282"/>
      <c r="BK65" s="282"/>
      <c r="BL65" s="282"/>
      <c r="BM65" s="282"/>
      <c r="BN65" s="282"/>
    </row>
    <row r="66" spans="1:66">
      <c r="A66" s="282"/>
      <c r="B66" s="99"/>
      <c r="C66" s="100"/>
      <c r="D66" s="101" t="s">
        <v>97</v>
      </c>
      <c r="E66" s="102"/>
      <c r="F66" s="102"/>
      <c r="G66" s="102"/>
      <c r="H66" s="102"/>
      <c r="I66" s="102"/>
      <c r="J66" s="103">
        <f>J857</f>
        <v>0</v>
      </c>
      <c r="K66" s="104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323" t="s">
        <v>176</v>
      </c>
      <c r="BA66" s="323" t="s">
        <v>1106</v>
      </c>
      <c r="BB66" s="323" t="s">
        <v>120</v>
      </c>
      <c r="BC66" s="323" t="s">
        <v>1107</v>
      </c>
      <c r="BD66" s="323" t="s">
        <v>127</v>
      </c>
      <c r="BE66" s="282"/>
      <c r="BF66" s="282"/>
      <c r="BG66" s="282"/>
      <c r="BH66" s="282"/>
      <c r="BI66" s="282"/>
      <c r="BJ66" s="282"/>
      <c r="BK66" s="282"/>
      <c r="BL66" s="282"/>
      <c r="BM66" s="282"/>
      <c r="BN66" s="282"/>
    </row>
    <row r="67" spans="1:66">
      <c r="A67" s="272"/>
      <c r="B67" s="24"/>
      <c r="C67" s="270"/>
      <c r="D67" s="270"/>
      <c r="E67" s="270"/>
      <c r="F67" s="270"/>
      <c r="G67" s="270"/>
      <c r="H67" s="270"/>
      <c r="I67" s="270"/>
      <c r="J67" s="270"/>
      <c r="K67" s="28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320" t="s">
        <v>178</v>
      </c>
      <c r="BA67" s="320" t="s">
        <v>1108</v>
      </c>
      <c r="BB67" s="320" t="s">
        <v>120</v>
      </c>
      <c r="BC67" s="320" t="s">
        <v>1109</v>
      </c>
      <c r="BD67" s="320" t="s">
        <v>127</v>
      </c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</row>
    <row r="68" spans="1:66">
      <c r="A68" s="272"/>
      <c r="B68" s="39"/>
      <c r="C68" s="40"/>
      <c r="D68" s="40"/>
      <c r="E68" s="40"/>
      <c r="F68" s="40"/>
      <c r="G68" s="40"/>
      <c r="H68" s="40"/>
      <c r="I68" s="40"/>
      <c r="J68" s="40"/>
      <c r="K68" s="41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320" t="s">
        <v>180</v>
      </c>
      <c r="BA68" s="320" t="s">
        <v>1110</v>
      </c>
      <c r="BB68" s="320" t="s">
        <v>120</v>
      </c>
      <c r="BC68" s="320" t="s">
        <v>1111</v>
      </c>
      <c r="BD68" s="320" t="s">
        <v>127</v>
      </c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</row>
    <row r="69" spans="1:66">
      <c r="AZ69" s="320" t="s">
        <v>331</v>
      </c>
      <c r="BA69" s="320" t="s">
        <v>1112</v>
      </c>
      <c r="BB69" s="320" t="s">
        <v>120</v>
      </c>
      <c r="BC69" s="320" t="s">
        <v>1113</v>
      </c>
      <c r="BD69" s="320" t="s">
        <v>127</v>
      </c>
    </row>
    <row r="70" spans="1:66">
      <c r="AZ70" s="320" t="s">
        <v>261</v>
      </c>
      <c r="BA70" s="320" t="s">
        <v>1114</v>
      </c>
      <c r="BB70" s="320" t="s">
        <v>120</v>
      </c>
      <c r="BC70" s="320" t="s">
        <v>1115</v>
      </c>
      <c r="BD70" s="320" t="s">
        <v>127</v>
      </c>
    </row>
    <row r="71" spans="1:66">
      <c r="AZ71" s="320" t="s">
        <v>253</v>
      </c>
      <c r="BA71" s="320" t="s">
        <v>1116</v>
      </c>
      <c r="BB71" s="320" t="s">
        <v>120</v>
      </c>
      <c r="BC71" s="320" t="s">
        <v>1001</v>
      </c>
      <c r="BD71" s="320" t="s">
        <v>127</v>
      </c>
    </row>
    <row r="72" spans="1:66">
      <c r="A72" s="272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24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320" t="s">
        <v>250</v>
      </c>
      <c r="BA72" s="320" t="s">
        <v>1117</v>
      </c>
      <c r="BB72" s="320" t="s">
        <v>120</v>
      </c>
      <c r="BC72" s="320" t="s">
        <v>1003</v>
      </c>
      <c r="BD72" s="320" t="s">
        <v>127</v>
      </c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</row>
    <row r="73" spans="1:66" ht="21">
      <c r="A73" s="272"/>
      <c r="B73" s="24"/>
      <c r="C73" s="44" t="s">
        <v>98</v>
      </c>
      <c r="D73" s="272"/>
      <c r="E73" s="272"/>
      <c r="F73" s="272"/>
      <c r="G73" s="272"/>
      <c r="H73" s="272"/>
      <c r="I73" s="272"/>
      <c r="J73" s="272"/>
      <c r="K73" s="272"/>
      <c r="L73" s="24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320" t="s">
        <v>247</v>
      </c>
      <c r="BA73" s="320" t="s">
        <v>1118</v>
      </c>
      <c r="BB73" s="320" t="s">
        <v>120</v>
      </c>
      <c r="BC73" s="320" t="s">
        <v>1006</v>
      </c>
      <c r="BD73" s="320" t="s">
        <v>127</v>
      </c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</row>
    <row r="74" spans="1:66">
      <c r="A74" s="272"/>
      <c r="B74" s="24"/>
      <c r="C74" s="272"/>
      <c r="D74" s="272"/>
      <c r="E74" s="272"/>
      <c r="F74" s="272"/>
      <c r="G74" s="272"/>
      <c r="H74" s="272"/>
      <c r="I74" s="272"/>
      <c r="J74" s="272"/>
      <c r="K74" s="272"/>
      <c r="L74" s="24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320" t="s">
        <v>349</v>
      </c>
      <c r="BA74" s="320" t="s">
        <v>1119</v>
      </c>
      <c r="BB74" s="320" t="s">
        <v>120</v>
      </c>
      <c r="BC74" s="320" t="s">
        <v>1012</v>
      </c>
      <c r="BD74" s="320" t="s">
        <v>127</v>
      </c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</row>
    <row r="75" spans="1:66">
      <c r="A75" s="272"/>
      <c r="B75" s="24"/>
      <c r="C75" s="271" t="s">
        <v>12</v>
      </c>
      <c r="D75" s="272"/>
      <c r="E75" s="272"/>
      <c r="F75" s="272"/>
      <c r="G75" s="272"/>
      <c r="H75" s="272"/>
      <c r="I75" s="272"/>
      <c r="J75" s="272"/>
      <c r="K75" s="272"/>
      <c r="L75" s="24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320" t="s">
        <v>260</v>
      </c>
      <c r="BA75" s="320" t="s">
        <v>1120</v>
      </c>
      <c r="BB75" s="320" t="s">
        <v>120</v>
      </c>
      <c r="BC75" s="320" t="s">
        <v>1121</v>
      </c>
      <c r="BD75" s="320" t="s">
        <v>127</v>
      </c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</row>
    <row r="76" spans="1:66">
      <c r="A76" s="272"/>
      <c r="B76" s="24"/>
      <c r="C76" s="272"/>
      <c r="D76" s="272"/>
      <c r="E76" s="372" t="str">
        <f>E7</f>
        <v>RAKOVNICKÝ P. Ř.KM 19,3 - 21,0, OPRAVA BŘEHOVÉHO OPEVNĚNÍ ÚPRAVY</v>
      </c>
      <c r="F76" s="373"/>
      <c r="G76" s="373"/>
      <c r="H76" s="373"/>
      <c r="I76" s="272"/>
      <c r="J76" s="272"/>
      <c r="K76" s="272"/>
      <c r="L76" s="24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320" t="s">
        <v>258</v>
      </c>
      <c r="BA76" s="320" t="s">
        <v>1122</v>
      </c>
      <c r="BB76" s="320" t="s">
        <v>120</v>
      </c>
      <c r="BC76" s="320" t="s">
        <v>1123</v>
      </c>
      <c r="BD76" s="320" t="s">
        <v>127</v>
      </c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</row>
    <row r="77" spans="1:66">
      <c r="A77" s="272"/>
      <c r="B77" s="24"/>
      <c r="C77" s="271" t="s">
        <v>80</v>
      </c>
      <c r="D77" s="272"/>
      <c r="E77" s="272"/>
      <c r="F77" s="272"/>
      <c r="G77" s="272"/>
      <c r="H77" s="272"/>
      <c r="I77" s="272"/>
      <c r="J77" s="272"/>
      <c r="K77" s="272"/>
      <c r="L77" s="24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320" t="s">
        <v>256</v>
      </c>
      <c r="BA77" s="320" t="s">
        <v>1124</v>
      </c>
      <c r="BB77" s="320" t="s">
        <v>120</v>
      </c>
      <c r="BC77" s="320" t="s">
        <v>1125</v>
      </c>
      <c r="BD77" s="320" t="s">
        <v>127</v>
      </c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</row>
    <row r="78" spans="1:66">
      <c r="A78" s="272"/>
      <c r="B78" s="24"/>
      <c r="C78" s="272"/>
      <c r="D78" s="272"/>
      <c r="E78" s="343" t="str">
        <f>E9</f>
        <v>01 - Údržba břehů Rakovnického potoka v intravilánu města Rakovník</v>
      </c>
      <c r="F78" s="374"/>
      <c r="G78" s="374"/>
      <c r="H78" s="374"/>
      <c r="I78" s="272"/>
      <c r="J78" s="272"/>
      <c r="K78" s="272"/>
      <c r="L78" s="24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320" t="s">
        <v>636</v>
      </c>
      <c r="BA78" s="320" t="s">
        <v>1126</v>
      </c>
      <c r="BB78" s="320" t="s">
        <v>120</v>
      </c>
      <c r="BC78" s="320" t="s">
        <v>1127</v>
      </c>
      <c r="BD78" s="320" t="s">
        <v>127</v>
      </c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</row>
    <row r="79" spans="1:66">
      <c r="A79" s="272"/>
      <c r="B79" s="24"/>
      <c r="C79" s="272"/>
      <c r="D79" s="272"/>
      <c r="E79" s="272"/>
      <c r="F79" s="272"/>
      <c r="G79" s="272"/>
      <c r="H79" s="272"/>
      <c r="I79" s="272"/>
      <c r="J79" s="272"/>
      <c r="K79" s="272"/>
      <c r="L79" s="24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320" t="s">
        <v>640</v>
      </c>
      <c r="BA79" s="320" t="s">
        <v>1128</v>
      </c>
      <c r="BB79" s="320" t="s">
        <v>120</v>
      </c>
      <c r="BC79" s="320" t="s">
        <v>1129</v>
      </c>
      <c r="BD79" s="320" t="s">
        <v>127</v>
      </c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</row>
    <row r="80" spans="1:66">
      <c r="A80" s="272"/>
      <c r="B80" s="24"/>
      <c r="C80" s="271" t="s">
        <v>17</v>
      </c>
      <c r="D80" s="272"/>
      <c r="E80" s="272"/>
      <c r="F80" s="105" t="str">
        <f>F12</f>
        <v>Rakovník</v>
      </c>
      <c r="G80" s="272"/>
      <c r="H80" s="272"/>
      <c r="I80" s="271" t="s">
        <v>19</v>
      </c>
      <c r="J80" s="268" t="str">
        <f>IF(J12="","",J12)</f>
        <v>28. 8. 2018</v>
      </c>
      <c r="K80" s="272"/>
      <c r="L80" s="24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320" t="s">
        <v>644</v>
      </c>
      <c r="BA80" s="320" t="s">
        <v>1130</v>
      </c>
      <c r="BB80" s="320" t="s">
        <v>120</v>
      </c>
      <c r="BC80" s="320" t="s">
        <v>1131</v>
      </c>
      <c r="BD80" s="320" t="s">
        <v>127</v>
      </c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</row>
    <row r="81" spans="1:66">
      <c r="A81" s="272"/>
      <c r="B81" s="24"/>
      <c r="C81" s="272"/>
      <c r="D81" s="272"/>
      <c r="E81" s="272"/>
      <c r="F81" s="272"/>
      <c r="G81" s="272"/>
      <c r="H81" s="272"/>
      <c r="I81" s="272"/>
      <c r="J81" s="272"/>
      <c r="K81" s="272"/>
      <c r="L81" s="24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320" t="s">
        <v>584</v>
      </c>
      <c r="BA81" s="320" t="s">
        <v>1132</v>
      </c>
      <c r="BB81" s="320" t="s">
        <v>120</v>
      </c>
      <c r="BC81" s="320" t="s">
        <v>1133</v>
      </c>
      <c r="BD81" s="320" t="s">
        <v>127</v>
      </c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</row>
    <row r="82" spans="1:66">
      <c r="A82" s="272"/>
      <c r="B82" s="24"/>
      <c r="C82" s="271" t="s">
        <v>21</v>
      </c>
      <c r="D82" s="272"/>
      <c r="E82" s="272"/>
      <c r="F82" s="105" t="str">
        <f>E15</f>
        <v>Povodí Vltavy, státní podnik</v>
      </c>
      <c r="G82" s="272"/>
      <c r="H82" s="272"/>
      <c r="I82" s="271" t="s">
        <v>28</v>
      </c>
      <c r="J82" s="105" t="str">
        <f>E21</f>
        <v>VODOPLAN s.r.o.</v>
      </c>
      <c r="K82" s="272"/>
      <c r="L82" s="24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320" t="s">
        <v>591</v>
      </c>
      <c r="BA82" s="320" t="s">
        <v>1134</v>
      </c>
      <c r="BB82" s="320" t="s">
        <v>120</v>
      </c>
      <c r="BC82" s="320" t="s">
        <v>1135</v>
      </c>
      <c r="BD82" s="320" t="s">
        <v>127</v>
      </c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</row>
    <row r="83" spans="1:66">
      <c r="A83" s="272"/>
      <c r="B83" s="24"/>
      <c r="C83" s="271" t="s">
        <v>26</v>
      </c>
      <c r="D83" s="272"/>
      <c r="E83" s="272"/>
      <c r="F83" s="105" t="str">
        <f>IF(E18="","",E18)</f>
        <v/>
      </c>
      <c r="G83" s="272"/>
      <c r="H83" s="272"/>
      <c r="I83" s="272"/>
      <c r="J83" s="272"/>
      <c r="K83" s="272"/>
      <c r="L83" s="24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320" t="s">
        <v>598</v>
      </c>
      <c r="BA83" s="320" t="s">
        <v>1136</v>
      </c>
      <c r="BB83" s="320" t="s">
        <v>120</v>
      </c>
      <c r="BC83" s="320" t="s">
        <v>1137</v>
      </c>
      <c r="BD83" s="320" t="s">
        <v>127</v>
      </c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</row>
    <row r="84" spans="1:66">
      <c r="A84" s="272"/>
      <c r="B84" s="24"/>
      <c r="C84" s="272"/>
      <c r="D84" s="272"/>
      <c r="E84" s="272"/>
      <c r="F84" s="272"/>
      <c r="G84" s="272"/>
      <c r="H84" s="272"/>
      <c r="I84" s="272"/>
      <c r="J84" s="272"/>
      <c r="K84" s="272"/>
      <c r="L84" s="24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320" t="s">
        <v>489</v>
      </c>
      <c r="BA84" s="320" t="s">
        <v>1138</v>
      </c>
      <c r="BB84" s="320" t="s">
        <v>120</v>
      </c>
      <c r="BC84" s="320" t="s">
        <v>241</v>
      </c>
      <c r="BD84" s="320" t="s">
        <v>127</v>
      </c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</row>
    <row r="85" spans="1:66" ht="60">
      <c r="A85" s="283"/>
      <c r="B85" s="106"/>
      <c r="C85" s="107" t="s">
        <v>99</v>
      </c>
      <c r="D85" s="108" t="s">
        <v>53</v>
      </c>
      <c r="E85" s="108" t="s">
        <v>49</v>
      </c>
      <c r="F85" s="108" t="s">
        <v>100</v>
      </c>
      <c r="G85" s="108" t="s">
        <v>101</v>
      </c>
      <c r="H85" s="108" t="s">
        <v>102</v>
      </c>
      <c r="I85" s="108" t="s">
        <v>103</v>
      </c>
      <c r="J85" s="108" t="s">
        <v>86</v>
      </c>
      <c r="K85" s="109" t="s">
        <v>104</v>
      </c>
      <c r="L85" s="106"/>
      <c r="M85" s="61" t="s">
        <v>105</v>
      </c>
      <c r="N85" s="62" t="s">
        <v>38</v>
      </c>
      <c r="O85" s="62" t="s">
        <v>106</v>
      </c>
      <c r="P85" s="62" t="s">
        <v>107</v>
      </c>
      <c r="Q85" s="62" t="s">
        <v>108</v>
      </c>
      <c r="R85" s="62" t="s">
        <v>109</v>
      </c>
      <c r="S85" s="62" t="s">
        <v>110</v>
      </c>
      <c r="T85" s="63" t="s">
        <v>111</v>
      </c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321" t="s">
        <v>685</v>
      </c>
      <c r="BA85" s="321" t="s">
        <v>1139</v>
      </c>
      <c r="BB85" s="321" t="s">
        <v>120</v>
      </c>
      <c r="BC85" s="321" t="s">
        <v>361</v>
      </c>
      <c r="BD85" s="321" t="s">
        <v>127</v>
      </c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</row>
    <row r="86" spans="1:66" ht="18">
      <c r="A86" s="272"/>
      <c r="B86" s="24"/>
      <c r="C86" s="67" t="s">
        <v>87</v>
      </c>
      <c r="D86" s="272"/>
      <c r="E86" s="272"/>
      <c r="F86" s="272"/>
      <c r="G86" s="272"/>
      <c r="H86" s="272"/>
      <c r="I86" s="272"/>
      <c r="J86" s="110">
        <f>BK86</f>
        <v>0</v>
      </c>
      <c r="K86" s="272"/>
      <c r="L86" s="24"/>
      <c r="M86" s="64"/>
      <c r="N86" s="65"/>
      <c r="O86" s="65"/>
      <c r="P86" s="111">
        <f>P87</f>
        <v>0</v>
      </c>
      <c r="Q86" s="65"/>
      <c r="R86" s="111">
        <f>R87</f>
        <v>5180.6743254499997</v>
      </c>
      <c r="S86" s="65"/>
      <c r="T86" s="112">
        <f>T87</f>
        <v>120.1362</v>
      </c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7" t="s">
        <v>112</v>
      </c>
      <c r="AU86" s="277" t="s">
        <v>1086</v>
      </c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84">
        <f>BK87</f>
        <v>0</v>
      </c>
      <c r="BL86" s="272"/>
      <c r="BM86" s="272"/>
      <c r="BN86" s="272"/>
    </row>
    <row r="87" spans="1:66" ht="18">
      <c r="A87" s="114"/>
      <c r="B87" s="113"/>
      <c r="C87" s="114"/>
      <c r="D87" s="115" t="s">
        <v>112</v>
      </c>
      <c r="E87" s="116" t="s">
        <v>113</v>
      </c>
      <c r="F87" s="116" t="s">
        <v>114</v>
      </c>
      <c r="G87" s="114"/>
      <c r="H87" s="114"/>
      <c r="I87" s="114"/>
      <c r="J87" s="117">
        <f>BK87</f>
        <v>0</v>
      </c>
      <c r="K87" s="114"/>
      <c r="L87" s="113"/>
      <c r="M87" s="118"/>
      <c r="N87" s="119"/>
      <c r="O87" s="119"/>
      <c r="P87" s="120">
        <f>P88+P624+P636+P758+P768+P815+P840+P857</f>
        <v>0</v>
      </c>
      <c r="Q87" s="119"/>
      <c r="R87" s="120">
        <f>R88+R624+R636+R758+R768+R815+R840+R857</f>
        <v>5180.6743254499997</v>
      </c>
      <c r="S87" s="119"/>
      <c r="T87" s="121">
        <f>T88+T624+T636+T758+T768+T815+T840+T857</f>
        <v>120.1362</v>
      </c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5" t="s">
        <v>115</v>
      </c>
      <c r="AS87" s="114"/>
      <c r="AT87" s="285" t="s">
        <v>112</v>
      </c>
      <c r="AU87" s="285" t="s">
        <v>794</v>
      </c>
      <c r="AV87" s="114"/>
      <c r="AW87" s="114"/>
      <c r="AX87" s="114"/>
      <c r="AY87" s="115" t="s">
        <v>1140</v>
      </c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286">
        <f>BK88+BK624+BK636+BK758+BK768+BK815+BK840+BK857</f>
        <v>0</v>
      </c>
      <c r="BL87" s="114"/>
      <c r="BM87" s="114"/>
      <c r="BN87" s="114"/>
    </row>
    <row r="88" spans="1:66" ht="15.75">
      <c r="A88" s="114"/>
      <c r="B88" s="113"/>
      <c r="C88" s="114"/>
      <c r="D88" s="115" t="s">
        <v>112</v>
      </c>
      <c r="E88" s="122" t="s">
        <v>115</v>
      </c>
      <c r="F88" s="122" t="s">
        <v>116</v>
      </c>
      <c r="G88" s="114"/>
      <c r="H88" s="114"/>
      <c r="I88" s="114"/>
      <c r="J88" s="123">
        <f>BK88</f>
        <v>0</v>
      </c>
      <c r="K88" s="114"/>
      <c r="L88" s="113"/>
      <c r="M88" s="118"/>
      <c r="N88" s="119"/>
      <c r="O88" s="119"/>
      <c r="P88" s="120">
        <f>SUM(P89:P623)</f>
        <v>0</v>
      </c>
      <c r="Q88" s="119"/>
      <c r="R88" s="120">
        <f>SUM(R89:R623)</f>
        <v>487.49565599999994</v>
      </c>
      <c r="S88" s="119"/>
      <c r="T88" s="121">
        <f>SUM(T89:T623)</f>
        <v>54.089200000000005</v>
      </c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5" t="s">
        <v>115</v>
      </c>
      <c r="AS88" s="114"/>
      <c r="AT88" s="285" t="s">
        <v>112</v>
      </c>
      <c r="AU88" s="285" t="s">
        <v>115</v>
      </c>
      <c r="AV88" s="114"/>
      <c r="AW88" s="114"/>
      <c r="AX88" s="114"/>
      <c r="AY88" s="115" t="s">
        <v>1140</v>
      </c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286">
        <f>SUM(BK89:BK623)</f>
        <v>0</v>
      </c>
      <c r="BL88" s="114"/>
      <c r="BM88" s="114"/>
      <c r="BN88" s="114"/>
    </row>
    <row r="89" spans="1:66" ht="30">
      <c r="A89" s="272"/>
      <c r="B89" s="24"/>
      <c r="C89" s="124" t="s">
        <v>115</v>
      </c>
      <c r="D89" s="124" t="s">
        <v>117</v>
      </c>
      <c r="E89" s="125" t="s">
        <v>118</v>
      </c>
      <c r="F89" s="126" t="s">
        <v>119</v>
      </c>
      <c r="G89" s="127" t="s">
        <v>120</v>
      </c>
      <c r="H89" s="128">
        <v>0.25</v>
      </c>
      <c r="I89" s="129"/>
      <c r="J89" s="130">
        <f>ROUND(I89*H89,2)</f>
        <v>0</v>
      </c>
      <c r="K89" s="126"/>
      <c r="L89" s="24"/>
      <c r="M89" s="326" t="s">
        <v>15</v>
      </c>
      <c r="N89" s="131" t="s">
        <v>39</v>
      </c>
      <c r="O89" s="270"/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7" t="s">
        <v>134</v>
      </c>
      <c r="AS89" s="272"/>
      <c r="AT89" s="277" t="s">
        <v>117</v>
      </c>
      <c r="AU89" s="277" t="s">
        <v>127</v>
      </c>
      <c r="AV89" s="272"/>
      <c r="AW89" s="272"/>
      <c r="AX89" s="272"/>
      <c r="AY89" s="277" t="s">
        <v>1140</v>
      </c>
      <c r="AZ89" s="272"/>
      <c r="BA89" s="272"/>
      <c r="BB89" s="272"/>
      <c r="BC89" s="272"/>
      <c r="BD89" s="272"/>
      <c r="BE89" s="287">
        <f>IF(N89="základní",J89,0)</f>
        <v>0</v>
      </c>
      <c r="BF89" s="287">
        <f>IF(N89="snížená",J89,0)</f>
        <v>0</v>
      </c>
      <c r="BG89" s="287">
        <f>IF(N89="zákl. přenesená",J89,0)</f>
        <v>0</v>
      </c>
      <c r="BH89" s="287">
        <f>IF(N89="sníž. přenesená",J89,0)</f>
        <v>0</v>
      </c>
      <c r="BI89" s="287">
        <f>IF(N89="nulová",J89,0)</f>
        <v>0</v>
      </c>
      <c r="BJ89" s="277" t="s">
        <v>115</v>
      </c>
      <c r="BK89" s="287">
        <f>ROUND(I89*H89,2)</f>
        <v>0</v>
      </c>
      <c r="BL89" s="277" t="s">
        <v>134</v>
      </c>
      <c r="BM89" s="277" t="s">
        <v>1141</v>
      </c>
      <c r="BN89" s="272"/>
    </row>
    <row r="90" spans="1:66" ht="27">
      <c r="A90" s="272"/>
      <c r="B90" s="24"/>
      <c r="C90" s="272"/>
      <c r="D90" s="134" t="s">
        <v>121</v>
      </c>
      <c r="E90" s="272"/>
      <c r="F90" s="135" t="s">
        <v>122</v>
      </c>
      <c r="G90" s="272"/>
      <c r="H90" s="272"/>
      <c r="I90" s="272"/>
      <c r="J90" s="272"/>
      <c r="K90" s="272"/>
      <c r="L90" s="24"/>
      <c r="M90" s="136"/>
      <c r="N90" s="270"/>
      <c r="O90" s="270"/>
      <c r="P90" s="270"/>
      <c r="Q90" s="270"/>
      <c r="R90" s="270"/>
      <c r="S90" s="270"/>
      <c r="T90" s="59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7" t="s">
        <v>121</v>
      </c>
      <c r="AU90" s="277" t="s">
        <v>127</v>
      </c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</row>
    <row r="91" spans="1:66">
      <c r="A91" s="138"/>
      <c r="B91" s="137"/>
      <c r="C91" s="138"/>
      <c r="D91" s="134" t="s">
        <v>123</v>
      </c>
      <c r="E91" s="139" t="s">
        <v>15</v>
      </c>
      <c r="F91" s="140" t="s">
        <v>124</v>
      </c>
      <c r="G91" s="138"/>
      <c r="H91" s="139" t="s">
        <v>15</v>
      </c>
      <c r="I91" s="138"/>
      <c r="J91" s="138"/>
      <c r="K91" s="138"/>
      <c r="L91" s="137"/>
      <c r="M91" s="141"/>
      <c r="N91" s="142"/>
      <c r="O91" s="142"/>
      <c r="P91" s="142"/>
      <c r="Q91" s="142"/>
      <c r="R91" s="142"/>
      <c r="S91" s="142"/>
      <c r="T91" s="143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9" t="s">
        <v>123</v>
      </c>
      <c r="AU91" s="139" t="s">
        <v>127</v>
      </c>
      <c r="AV91" s="138" t="s">
        <v>115</v>
      </c>
      <c r="AW91" s="138" t="s">
        <v>1142</v>
      </c>
      <c r="AX91" s="138" t="s">
        <v>794</v>
      </c>
      <c r="AY91" s="139" t="s">
        <v>1140</v>
      </c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</row>
    <row r="92" spans="1:66">
      <c r="A92" s="145"/>
      <c r="B92" s="144"/>
      <c r="C92" s="145"/>
      <c r="D92" s="134" t="s">
        <v>123</v>
      </c>
      <c r="E92" s="146" t="s">
        <v>15</v>
      </c>
      <c r="F92" s="147" t="s">
        <v>125</v>
      </c>
      <c r="G92" s="145"/>
      <c r="H92" s="148">
        <v>0.25</v>
      </c>
      <c r="I92" s="145"/>
      <c r="J92" s="145"/>
      <c r="K92" s="145"/>
      <c r="L92" s="144"/>
      <c r="M92" s="149"/>
      <c r="N92" s="150"/>
      <c r="O92" s="150"/>
      <c r="P92" s="150"/>
      <c r="Q92" s="150"/>
      <c r="R92" s="150"/>
      <c r="S92" s="150"/>
      <c r="T92" s="151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6" t="s">
        <v>123</v>
      </c>
      <c r="AU92" s="146" t="s">
        <v>127</v>
      </c>
      <c r="AV92" s="145" t="s">
        <v>127</v>
      </c>
      <c r="AW92" s="145" t="s">
        <v>1142</v>
      </c>
      <c r="AX92" s="145" t="s">
        <v>794</v>
      </c>
      <c r="AY92" s="146" t="s">
        <v>1140</v>
      </c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</row>
    <row r="93" spans="1:66">
      <c r="A93" s="153"/>
      <c r="B93" s="152"/>
      <c r="C93" s="153"/>
      <c r="D93" s="134" t="s">
        <v>123</v>
      </c>
      <c r="E93" s="154" t="s">
        <v>15</v>
      </c>
      <c r="F93" s="155" t="s">
        <v>126</v>
      </c>
      <c r="G93" s="153"/>
      <c r="H93" s="156">
        <v>0.25</v>
      </c>
      <c r="I93" s="153"/>
      <c r="J93" s="153"/>
      <c r="K93" s="153"/>
      <c r="L93" s="152"/>
      <c r="M93" s="157"/>
      <c r="N93" s="158"/>
      <c r="O93" s="158"/>
      <c r="P93" s="158"/>
      <c r="Q93" s="158"/>
      <c r="R93" s="158"/>
      <c r="S93" s="158"/>
      <c r="T93" s="159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4" t="s">
        <v>123</v>
      </c>
      <c r="AU93" s="154" t="s">
        <v>127</v>
      </c>
      <c r="AV93" s="153" t="s">
        <v>134</v>
      </c>
      <c r="AW93" s="153" t="s">
        <v>1142</v>
      </c>
      <c r="AX93" s="153" t="s">
        <v>115</v>
      </c>
      <c r="AY93" s="154" t="s">
        <v>1140</v>
      </c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</row>
    <row r="94" spans="1:66" ht="30">
      <c r="A94" s="272"/>
      <c r="B94" s="24"/>
      <c r="C94" s="124" t="s">
        <v>127</v>
      </c>
      <c r="D94" s="124" t="s">
        <v>117</v>
      </c>
      <c r="E94" s="125" t="s">
        <v>128</v>
      </c>
      <c r="F94" s="126" t="s">
        <v>129</v>
      </c>
      <c r="G94" s="127" t="s">
        <v>130</v>
      </c>
      <c r="H94" s="128">
        <v>1</v>
      </c>
      <c r="I94" s="129"/>
      <c r="J94" s="130">
        <f>ROUND(I94*H94,2)</f>
        <v>0</v>
      </c>
      <c r="K94" s="126"/>
      <c r="L94" s="24"/>
      <c r="M94" s="326" t="s">
        <v>15</v>
      </c>
      <c r="N94" s="131" t="s">
        <v>39</v>
      </c>
      <c r="O94" s="270"/>
      <c r="P94" s="132">
        <f>O94*H94</f>
        <v>0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7" t="s">
        <v>134</v>
      </c>
      <c r="AS94" s="272"/>
      <c r="AT94" s="277" t="s">
        <v>117</v>
      </c>
      <c r="AU94" s="277" t="s">
        <v>127</v>
      </c>
      <c r="AV94" s="272"/>
      <c r="AW94" s="272"/>
      <c r="AX94" s="272"/>
      <c r="AY94" s="277" t="s">
        <v>1140</v>
      </c>
      <c r="AZ94" s="272"/>
      <c r="BA94" s="272"/>
      <c r="BB94" s="272"/>
      <c r="BC94" s="272"/>
      <c r="BD94" s="272"/>
      <c r="BE94" s="287">
        <f>IF(N94="základní",J94,0)</f>
        <v>0</v>
      </c>
      <c r="BF94" s="287">
        <f>IF(N94="snížená",J94,0)</f>
        <v>0</v>
      </c>
      <c r="BG94" s="287">
        <f>IF(N94="zákl. přenesená",J94,0)</f>
        <v>0</v>
      </c>
      <c r="BH94" s="287">
        <f>IF(N94="sníž. přenesená",J94,0)</f>
        <v>0</v>
      </c>
      <c r="BI94" s="287">
        <f>IF(N94="nulová",J94,0)</f>
        <v>0</v>
      </c>
      <c r="BJ94" s="277" t="s">
        <v>115</v>
      </c>
      <c r="BK94" s="287">
        <f>ROUND(I94*H94,2)</f>
        <v>0</v>
      </c>
      <c r="BL94" s="277" t="s">
        <v>134</v>
      </c>
      <c r="BM94" s="277" t="s">
        <v>1143</v>
      </c>
      <c r="BN94" s="272"/>
    </row>
    <row r="95" spans="1:66" ht="27">
      <c r="A95" s="272"/>
      <c r="B95" s="24"/>
      <c r="C95" s="272"/>
      <c r="D95" s="134" t="s">
        <v>121</v>
      </c>
      <c r="E95" s="272"/>
      <c r="F95" s="135" t="s">
        <v>122</v>
      </c>
      <c r="G95" s="272"/>
      <c r="H95" s="272"/>
      <c r="I95" s="272"/>
      <c r="J95" s="272"/>
      <c r="K95" s="272"/>
      <c r="L95" s="24"/>
      <c r="M95" s="136"/>
      <c r="N95" s="270"/>
      <c r="O95" s="270"/>
      <c r="P95" s="270"/>
      <c r="Q95" s="270"/>
      <c r="R95" s="270"/>
      <c r="S95" s="270"/>
      <c r="T95" s="59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7" t="s">
        <v>121</v>
      </c>
      <c r="AU95" s="277" t="s">
        <v>127</v>
      </c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</row>
    <row r="96" spans="1:66">
      <c r="A96" s="138"/>
      <c r="B96" s="137"/>
      <c r="C96" s="138"/>
      <c r="D96" s="134" t="s">
        <v>123</v>
      </c>
      <c r="E96" s="139" t="s">
        <v>15</v>
      </c>
      <c r="F96" s="140" t="s">
        <v>124</v>
      </c>
      <c r="G96" s="138"/>
      <c r="H96" s="139" t="s">
        <v>15</v>
      </c>
      <c r="I96" s="138"/>
      <c r="J96" s="138"/>
      <c r="K96" s="138"/>
      <c r="L96" s="137"/>
      <c r="M96" s="141"/>
      <c r="N96" s="142"/>
      <c r="O96" s="142"/>
      <c r="P96" s="142"/>
      <c r="Q96" s="142"/>
      <c r="R96" s="142"/>
      <c r="S96" s="142"/>
      <c r="T96" s="143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9" t="s">
        <v>123</v>
      </c>
      <c r="AU96" s="139" t="s">
        <v>127</v>
      </c>
      <c r="AV96" s="138" t="s">
        <v>115</v>
      </c>
      <c r="AW96" s="138" t="s">
        <v>1142</v>
      </c>
      <c r="AX96" s="138" t="s">
        <v>794</v>
      </c>
      <c r="AY96" s="139" t="s">
        <v>1140</v>
      </c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</row>
    <row r="97" spans="1:66">
      <c r="A97" s="145"/>
      <c r="B97" s="144"/>
      <c r="C97" s="145"/>
      <c r="D97" s="134" t="s">
        <v>123</v>
      </c>
      <c r="E97" s="146" t="s">
        <v>15</v>
      </c>
      <c r="F97" s="147" t="s">
        <v>115</v>
      </c>
      <c r="G97" s="145"/>
      <c r="H97" s="148">
        <v>1</v>
      </c>
      <c r="I97" s="145"/>
      <c r="J97" s="145"/>
      <c r="K97" s="145"/>
      <c r="L97" s="144"/>
      <c r="M97" s="149"/>
      <c r="N97" s="150"/>
      <c r="O97" s="150"/>
      <c r="P97" s="150"/>
      <c r="Q97" s="150"/>
      <c r="R97" s="150"/>
      <c r="S97" s="150"/>
      <c r="T97" s="151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6" t="s">
        <v>123</v>
      </c>
      <c r="AU97" s="146" t="s">
        <v>127</v>
      </c>
      <c r="AV97" s="145" t="s">
        <v>127</v>
      </c>
      <c r="AW97" s="145" t="s">
        <v>1142</v>
      </c>
      <c r="AX97" s="145" t="s">
        <v>115</v>
      </c>
      <c r="AY97" s="146" t="s">
        <v>1140</v>
      </c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</row>
    <row r="98" spans="1:66" ht="30">
      <c r="A98" s="272"/>
      <c r="B98" s="24"/>
      <c r="C98" s="124" t="s">
        <v>131</v>
      </c>
      <c r="D98" s="124" t="s">
        <v>117</v>
      </c>
      <c r="E98" s="125" t="s">
        <v>132</v>
      </c>
      <c r="F98" s="126" t="s">
        <v>133</v>
      </c>
      <c r="G98" s="127" t="s">
        <v>130</v>
      </c>
      <c r="H98" s="128">
        <v>1</v>
      </c>
      <c r="I98" s="129"/>
      <c r="J98" s="130">
        <f>ROUND(I98*H98,2)</f>
        <v>0</v>
      </c>
      <c r="K98" s="126"/>
      <c r="L98" s="24"/>
      <c r="M98" s="326" t="s">
        <v>15</v>
      </c>
      <c r="N98" s="131" t="s">
        <v>39</v>
      </c>
      <c r="O98" s="270"/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7" t="s">
        <v>134</v>
      </c>
      <c r="AS98" s="272"/>
      <c r="AT98" s="277" t="s">
        <v>117</v>
      </c>
      <c r="AU98" s="277" t="s">
        <v>127</v>
      </c>
      <c r="AV98" s="272"/>
      <c r="AW98" s="272"/>
      <c r="AX98" s="272"/>
      <c r="AY98" s="277" t="s">
        <v>1140</v>
      </c>
      <c r="AZ98" s="272"/>
      <c r="BA98" s="272"/>
      <c r="BB98" s="272"/>
      <c r="BC98" s="272"/>
      <c r="BD98" s="272"/>
      <c r="BE98" s="287">
        <f>IF(N98="základní",J98,0)</f>
        <v>0</v>
      </c>
      <c r="BF98" s="287">
        <f>IF(N98="snížená",J98,0)</f>
        <v>0</v>
      </c>
      <c r="BG98" s="287">
        <f>IF(N98="zákl. přenesená",J98,0)</f>
        <v>0</v>
      </c>
      <c r="BH98" s="287">
        <f>IF(N98="sníž. přenesená",J98,0)</f>
        <v>0</v>
      </c>
      <c r="BI98" s="287">
        <f>IF(N98="nulová",J98,0)</f>
        <v>0</v>
      </c>
      <c r="BJ98" s="277" t="s">
        <v>115</v>
      </c>
      <c r="BK98" s="287">
        <f>ROUND(I98*H98,2)</f>
        <v>0</v>
      </c>
      <c r="BL98" s="277" t="s">
        <v>134</v>
      </c>
      <c r="BM98" s="277" t="s">
        <v>1144</v>
      </c>
      <c r="BN98" s="272"/>
    </row>
    <row r="99" spans="1:66" ht="27">
      <c r="A99" s="272"/>
      <c r="B99" s="24"/>
      <c r="C99" s="272"/>
      <c r="D99" s="134" t="s">
        <v>121</v>
      </c>
      <c r="E99" s="272"/>
      <c r="F99" s="135" t="s">
        <v>122</v>
      </c>
      <c r="G99" s="272"/>
      <c r="H99" s="272"/>
      <c r="I99" s="272"/>
      <c r="J99" s="272"/>
      <c r="K99" s="272"/>
      <c r="L99" s="24"/>
      <c r="M99" s="136"/>
      <c r="N99" s="270"/>
      <c r="O99" s="270"/>
      <c r="P99" s="270"/>
      <c r="Q99" s="270"/>
      <c r="R99" s="270"/>
      <c r="S99" s="270"/>
      <c r="T99" s="59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7" t="s">
        <v>121</v>
      </c>
      <c r="AU99" s="277" t="s">
        <v>127</v>
      </c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</row>
    <row r="100" spans="1:66">
      <c r="A100" s="138"/>
      <c r="B100" s="137"/>
      <c r="C100" s="138"/>
      <c r="D100" s="134" t="s">
        <v>123</v>
      </c>
      <c r="E100" s="139" t="s">
        <v>15</v>
      </c>
      <c r="F100" s="140" t="s">
        <v>124</v>
      </c>
      <c r="G100" s="138"/>
      <c r="H100" s="139" t="s">
        <v>15</v>
      </c>
      <c r="I100" s="138"/>
      <c r="J100" s="138"/>
      <c r="K100" s="138"/>
      <c r="L100" s="137"/>
      <c r="M100" s="141"/>
      <c r="N100" s="142"/>
      <c r="O100" s="142"/>
      <c r="P100" s="142"/>
      <c r="Q100" s="142"/>
      <c r="R100" s="142"/>
      <c r="S100" s="142"/>
      <c r="T100" s="143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9" t="s">
        <v>123</v>
      </c>
      <c r="AU100" s="139" t="s">
        <v>127</v>
      </c>
      <c r="AV100" s="138" t="s">
        <v>115</v>
      </c>
      <c r="AW100" s="138" t="s">
        <v>1142</v>
      </c>
      <c r="AX100" s="138" t="s">
        <v>794</v>
      </c>
      <c r="AY100" s="139" t="s">
        <v>1140</v>
      </c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</row>
    <row r="101" spans="1:66">
      <c r="A101" s="145"/>
      <c r="B101" s="144"/>
      <c r="C101" s="145"/>
      <c r="D101" s="134" t="s">
        <v>123</v>
      </c>
      <c r="E101" s="146" t="s">
        <v>15</v>
      </c>
      <c r="F101" s="147" t="s">
        <v>115</v>
      </c>
      <c r="G101" s="145"/>
      <c r="H101" s="148">
        <v>1</v>
      </c>
      <c r="I101" s="145"/>
      <c r="J101" s="145"/>
      <c r="K101" s="145"/>
      <c r="L101" s="144"/>
      <c r="M101" s="149"/>
      <c r="N101" s="150"/>
      <c r="O101" s="150"/>
      <c r="P101" s="150"/>
      <c r="Q101" s="150"/>
      <c r="R101" s="150"/>
      <c r="S101" s="150"/>
      <c r="T101" s="151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6" t="s">
        <v>123</v>
      </c>
      <c r="AU101" s="146" t="s">
        <v>127</v>
      </c>
      <c r="AV101" s="145" t="s">
        <v>127</v>
      </c>
      <c r="AW101" s="145" t="s">
        <v>1142</v>
      </c>
      <c r="AX101" s="145" t="s">
        <v>115</v>
      </c>
      <c r="AY101" s="146" t="s">
        <v>1140</v>
      </c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</row>
    <row r="102" spans="1:66" ht="60">
      <c r="A102" s="272"/>
      <c r="B102" s="24"/>
      <c r="C102" s="124" t="s">
        <v>134</v>
      </c>
      <c r="D102" s="124" t="s">
        <v>117</v>
      </c>
      <c r="E102" s="125" t="s">
        <v>135</v>
      </c>
      <c r="F102" s="126" t="s">
        <v>136</v>
      </c>
      <c r="G102" s="127" t="s">
        <v>137</v>
      </c>
      <c r="H102" s="128">
        <v>54.23</v>
      </c>
      <c r="I102" s="129"/>
      <c r="J102" s="130">
        <f>ROUND(I102*H102,2)</f>
        <v>0</v>
      </c>
      <c r="K102" s="126"/>
      <c r="L102" s="24"/>
      <c r="M102" s="326" t="s">
        <v>15</v>
      </c>
      <c r="N102" s="131" t="s">
        <v>39</v>
      </c>
      <c r="O102" s="270"/>
      <c r="P102" s="132">
        <f>O102*H102</f>
        <v>0</v>
      </c>
      <c r="Q102" s="132">
        <v>0</v>
      </c>
      <c r="R102" s="132">
        <f>Q102*H102</f>
        <v>0</v>
      </c>
      <c r="S102" s="132">
        <v>0.44</v>
      </c>
      <c r="T102" s="133">
        <f>S102*H102</f>
        <v>23.8612</v>
      </c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7" t="s">
        <v>134</v>
      </c>
      <c r="AS102" s="272"/>
      <c r="AT102" s="277" t="s">
        <v>117</v>
      </c>
      <c r="AU102" s="277" t="s">
        <v>127</v>
      </c>
      <c r="AV102" s="272"/>
      <c r="AW102" s="272"/>
      <c r="AX102" s="272"/>
      <c r="AY102" s="277" t="s">
        <v>1140</v>
      </c>
      <c r="AZ102" s="272"/>
      <c r="BA102" s="272"/>
      <c r="BB102" s="272"/>
      <c r="BC102" s="272"/>
      <c r="BD102" s="272"/>
      <c r="BE102" s="287">
        <f>IF(N102="základní",J102,0)</f>
        <v>0</v>
      </c>
      <c r="BF102" s="287">
        <f>IF(N102="snížená",J102,0)</f>
        <v>0</v>
      </c>
      <c r="BG102" s="287">
        <f>IF(N102="zákl. přenesená",J102,0)</f>
        <v>0</v>
      </c>
      <c r="BH102" s="287">
        <f>IF(N102="sníž. přenesená",J102,0)</f>
        <v>0</v>
      </c>
      <c r="BI102" s="287">
        <f>IF(N102="nulová",J102,0)</f>
        <v>0</v>
      </c>
      <c r="BJ102" s="277" t="s">
        <v>115</v>
      </c>
      <c r="BK102" s="287">
        <f>ROUND(I102*H102,2)</f>
        <v>0</v>
      </c>
      <c r="BL102" s="277" t="s">
        <v>134</v>
      </c>
      <c r="BM102" s="277" t="s">
        <v>1145</v>
      </c>
      <c r="BN102" s="272"/>
    </row>
    <row r="103" spans="1:66" ht="27">
      <c r="A103" s="272"/>
      <c r="B103" s="24"/>
      <c r="C103" s="272"/>
      <c r="D103" s="134" t="s">
        <v>121</v>
      </c>
      <c r="E103" s="272"/>
      <c r="F103" s="135" t="s">
        <v>122</v>
      </c>
      <c r="G103" s="272"/>
      <c r="H103" s="272"/>
      <c r="I103" s="272"/>
      <c r="J103" s="272"/>
      <c r="K103" s="272"/>
      <c r="L103" s="24"/>
      <c r="M103" s="136"/>
      <c r="N103" s="270"/>
      <c r="O103" s="270"/>
      <c r="P103" s="270"/>
      <c r="Q103" s="270"/>
      <c r="R103" s="270"/>
      <c r="S103" s="270"/>
      <c r="T103" s="59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7" t="s">
        <v>121</v>
      </c>
      <c r="AU103" s="277" t="s">
        <v>127</v>
      </c>
      <c r="AV103" s="272"/>
      <c r="AW103" s="272"/>
      <c r="AX103" s="272"/>
      <c r="AY103" s="272"/>
      <c r="AZ103" s="27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</row>
    <row r="104" spans="1:66">
      <c r="A104" s="138"/>
      <c r="B104" s="137"/>
      <c r="C104" s="138"/>
      <c r="D104" s="134" t="s">
        <v>123</v>
      </c>
      <c r="E104" s="139" t="s">
        <v>15</v>
      </c>
      <c r="F104" s="140" t="s">
        <v>138</v>
      </c>
      <c r="G104" s="138"/>
      <c r="H104" s="139" t="s">
        <v>15</v>
      </c>
      <c r="I104" s="138"/>
      <c r="J104" s="138"/>
      <c r="K104" s="138"/>
      <c r="L104" s="137"/>
      <c r="M104" s="141"/>
      <c r="N104" s="142"/>
      <c r="O104" s="142"/>
      <c r="P104" s="142"/>
      <c r="Q104" s="142"/>
      <c r="R104" s="142"/>
      <c r="S104" s="142"/>
      <c r="T104" s="143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9" t="s">
        <v>123</v>
      </c>
      <c r="AU104" s="139" t="s">
        <v>127</v>
      </c>
      <c r="AV104" s="138" t="s">
        <v>115</v>
      </c>
      <c r="AW104" s="138" t="s">
        <v>1142</v>
      </c>
      <c r="AX104" s="138" t="s">
        <v>794</v>
      </c>
      <c r="AY104" s="139" t="s">
        <v>1140</v>
      </c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</row>
    <row r="105" spans="1:66">
      <c r="A105" s="145"/>
      <c r="B105" s="144"/>
      <c r="C105" s="145"/>
      <c r="D105" s="134" t="s">
        <v>123</v>
      </c>
      <c r="E105" s="146" t="s">
        <v>15</v>
      </c>
      <c r="F105" s="147" t="s">
        <v>139</v>
      </c>
      <c r="G105" s="145"/>
      <c r="H105" s="148">
        <v>54.23</v>
      </c>
      <c r="I105" s="145"/>
      <c r="J105" s="145"/>
      <c r="K105" s="145"/>
      <c r="L105" s="144"/>
      <c r="M105" s="149"/>
      <c r="N105" s="150"/>
      <c r="O105" s="150"/>
      <c r="P105" s="150"/>
      <c r="Q105" s="150"/>
      <c r="R105" s="150"/>
      <c r="S105" s="150"/>
      <c r="T105" s="151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6" t="s">
        <v>123</v>
      </c>
      <c r="AU105" s="146" t="s">
        <v>127</v>
      </c>
      <c r="AV105" s="145" t="s">
        <v>127</v>
      </c>
      <c r="AW105" s="145" t="s">
        <v>1142</v>
      </c>
      <c r="AX105" s="145" t="s">
        <v>794</v>
      </c>
      <c r="AY105" s="146" t="s">
        <v>1140</v>
      </c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</row>
    <row r="106" spans="1:66">
      <c r="A106" s="153"/>
      <c r="B106" s="152"/>
      <c r="C106" s="153"/>
      <c r="D106" s="134" t="s">
        <v>123</v>
      </c>
      <c r="E106" s="154" t="s">
        <v>15</v>
      </c>
      <c r="F106" s="155" t="s">
        <v>126</v>
      </c>
      <c r="G106" s="153"/>
      <c r="H106" s="156">
        <v>54.23</v>
      </c>
      <c r="I106" s="153"/>
      <c r="J106" s="153"/>
      <c r="K106" s="153"/>
      <c r="L106" s="152"/>
      <c r="M106" s="157"/>
      <c r="N106" s="158"/>
      <c r="O106" s="158"/>
      <c r="P106" s="158"/>
      <c r="Q106" s="158"/>
      <c r="R106" s="158"/>
      <c r="S106" s="158"/>
      <c r="T106" s="159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4" t="s">
        <v>123</v>
      </c>
      <c r="AU106" s="154" t="s">
        <v>127</v>
      </c>
      <c r="AV106" s="153" t="s">
        <v>134</v>
      </c>
      <c r="AW106" s="153" t="s">
        <v>1142</v>
      </c>
      <c r="AX106" s="153" t="s">
        <v>115</v>
      </c>
      <c r="AY106" s="154" t="s">
        <v>1140</v>
      </c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</row>
    <row r="107" spans="1:66" ht="60">
      <c r="A107" s="272"/>
      <c r="B107" s="24"/>
      <c r="C107" s="124" t="s">
        <v>140</v>
      </c>
      <c r="D107" s="124" t="s">
        <v>117</v>
      </c>
      <c r="E107" s="125" t="s">
        <v>141</v>
      </c>
      <c r="F107" s="126" t="s">
        <v>142</v>
      </c>
      <c r="G107" s="127" t="s">
        <v>137</v>
      </c>
      <c r="H107" s="128">
        <v>68.7</v>
      </c>
      <c r="I107" s="129"/>
      <c r="J107" s="130">
        <f>ROUND(I107*H107,2)</f>
        <v>0</v>
      </c>
      <c r="K107" s="126"/>
      <c r="L107" s="24"/>
      <c r="M107" s="326" t="s">
        <v>15</v>
      </c>
      <c r="N107" s="131" t="s">
        <v>39</v>
      </c>
      <c r="O107" s="270"/>
      <c r="P107" s="132">
        <f>O107*H107</f>
        <v>0</v>
      </c>
      <c r="Q107" s="132">
        <v>0</v>
      </c>
      <c r="R107" s="132">
        <f>Q107*H107</f>
        <v>0</v>
      </c>
      <c r="S107" s="132">
        <v>0.44</v>
      </c>
      <c r="T107" s="133">
        <f>S107*H107</f>
        <v>30.228000000000002</v>
      </c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2"/>
      <c r="AL107" s="272"/>
      <c r="AM107" s="272"/>
      <c r="AN107" s="272"/>
      <c r="AO107" s="272"/>
      <c r="AP107" s="272"/>
      <c r="AQ107" s="272"/>
      <c r="AR107" s="277" t="s">
        <v>134</v>
      </c>
      <c r="AS107" s="272"/>
      <c r="AT107" s="277" t="s">
        <v>117</v>
      </c>
      <c r="AU107" s="277" t="s">
        <v>127</v>
      </c>
      <c r="AV107" s="272"/>
      <c r="AW107" s="272"/>
      <c r="AX107" s="272"/>
      <c r="AY107" s="277" t="s">
        <v>1140</v>
      </c>
      <c r="AZ107" s="272"/>
      <c r="BA107" s="272"/>
      <c r="BB107" s="272"/>
      <c r="BC107" s="272"/>
      <c r="BD107" s="272"/>
      <c r="BE107" s="287">
        <f>IF(N107="základní",J107,0)</f>
        <v>0</v>
      </c>
      <c r="BF107" s="287">
        <f>IF(N107="snížená",J107,0)</f>
        <v>0</v>
      </c>
      <c r="BG107" s="287">
        <f>IF(N107="zákl. přenesená",J107,0)</f>
        <v>0</v>
      </c>
      <c r="BH107" s="287">
        <f>IF(N107="sníž. přenesená",J107,0)</f>
        <v>0</v>
      </c>
      <c r="BI107" s="287">
        <f>IF(N107="nulová",J107,0)</f>
        <v>0</v>
      </c>
      <c r="BJ107" s="277" t="s">
        <v>115</v>
      </c>
      <c r="BK107" s="287">
        <f>ROUND(I107*H107,2)</f>
        <v>0</v>
      </c>
      <c r="BL107" s="277" t="s">
        <v>134</v>
      </c>
      <c r="BM107" s="277" t="s">
        <v>1146</v>
      </c>
      <c r="BN107" s="272"/>
    </row>
    <row r="108" spans="1:66" ht="27">
      <c r="A108" s="272"/>
      <c r="B108" s="24"/>
      <c r="C108" s="272"/>
      <c r="D108" s="134" t="s">
        <v>121</v>
      </c>
      <c r="E108" s="272"/>
      <c r="F108" s="135" t="s">
        <v>122</v>
      </c>
      <c r="G108" s="272"/>
      <c r="H108" s="272"/>
      <c r="I108" s="272"/>
      <c r="J108" s="272"/>
      <c r="K108" s="272"/>
      <c r="L108" s="24"/>
      <c r="M108" s="136"/>
      <c r="N108" s="270"/>
      <c r="O108" s="270"/>
      <c r="P108" s="270"/>
      <c r="Q108" s="270"/>
      <c r="R108" s="270"/>
      <c r="S108" s="270"/>
      <c r="T108" s="59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2"/>
      <c r="AT108" s="277" t="s">
        <v>121</v>
      </c>
      <c r="AU108" s="277" t="s">
        <v>127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</row>
    <row r="109" spans="1:66">
      <c r="A109" s="138"/>
      <c r="B109" s="137"/>
      <c r="C109" s="138"/>
      <c r="D109" s="134" t="s">
        <v>123</v>
      </c>
      <c r="E109" s="139" t="s">
        <v>15</v>
      </c>
      <c r="F109" s="140" t="s">
        <v>143</v>
      </c>
      <c r="G109" s="138"/>
      <c r="H109" s="139" t="s">
        <v>15</v>
      </c>
      <c r="I109" s="138"/>
      <c r="J109" s="138"/>
      <c r="K109" s="138"/>
      <c r="L109" s="137"/>
      <c r="M109" s="141"/>
      <c r="N109" s="142"/>
      <c r="O109" s="142"/>
      <c r="P109" s="142"/>
      <c r="Q109" s="142"/>
      <c r="R109" s="142"/>
      <c r="S109" s="142"/>
      <c r="T109" s="143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9" t="s">
        <v>123</v>
      </c>
      <c r="AU109" s="139" t="s">
        <v>127</v>
      </c>
      <c r="AV109" s="138" t="s">
        <v>115</v>
      </c>
      <c r="AW109" s="138" t="s">
        <v>1142</v>
      </c>
      <c r="AX109" s="138" t="s">
        <v>794</v>
      </c>
      <c r="AY109" s="139" t="s">
        <v>1140</v>
      </c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</row>
    <row r="110" spans="1:66">
      <c r="A110" s="145"/>
      <c r="B110" s="144"/>
      <c r="C110" s="145"/>
      <c r="D110" s="134" t="s">
        <v>123</v>
      </c>
      <c r="E110" s="146" t="s">
        <v>15</v>
      </c>
      <c r="F110" s="147" t="s">
        <v>144</v>
      </c>
      <c r="G110" s="145"/>
      <c r="H110" s="148">
        <v>36.6</v>
      </c>
      <c r="I110" s="145"/>
      <c r="J110" s="145"/>
      <c r="K110" s="145"/>
      <c r="L110" s="144"/>
      <c r="M110" s="149"/>
      <c r="N110" s="150"/>
      <c r="O110" s="150"/>
      <c r="P110" s="150"/>
      <c r="Q110" s="150"/>
      <c r="R110" s="150"/>
      <c r="S110" s="150"/>
      <c r="T110" s="151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6" t="s">
        <v>123</v>
      </c>
      <c r="AU110" s="146" t="s">
        <v>127</v>
      </c>
      <c r="AV110" s="145" t="s">
        <v>127</v>
      </c>
      <c r="AW110" s="145" t="s">
        <v>1142</v>
      </c>
      <c r="AX110" s="145" t="s">
        <v>794</v>
      </c>
      <c r="AY110" s="146" t="s">
        <v>1140</v>
      </c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</row>
    <row r="111" spans="1:66">
      <c r="A111" s="138"/>
      <c r="B111" s="137"/>
      <c r="C111" s="138"/>
      <c r="D111" s="134" t="s">
        <v>123</v>
      </c>
      <c r="E111" s="139" t="s">
        <v>15</v>
      </c>
      <c r="F111" s="140" t="s">
        <v>145</v>
      </c>
      <c r="G111" s="138"/>
      <c r="H111" s="139" t="s">
        <v>15</v>
      </c>
      <c r="I111" s="138"/>
      <c r="J111" s="138"/>
      <c r="K111" s="138"/>
      <c r="L111" s="137"/>
      <c r="M111" s="141"/>
      <c r="N111" s="142"/>
      <c r="O111" s="142"/>
      <c r="P111" s="142"/>
      <c r="Q111" s="142"/>
      <c r="R111" s="142"/>
      <c r="S111" s="142"/>
      <c r="T111" s="143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9" t="s">
        <v>123</v>
      </c>
      <c r="AU111" s="139" t="s">
        <v>127</v>
      </c>
      <c r="AV111" s="138" t="s">
        <v>115</v>
      </c>
      <c r="AW111" s="138" t="s">
        <v>1142</v>
      </c>
      <c r="AX111" s="138" t="s">
        <v>794</v>
      </c>
      <c r="AY111" s="139" t="s">
        <v>1140</v>
      </c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</row>
    <row r="112" spans="1:66">
      <c r="A112" s="145"/>
      <c r="B112" s="144"/>
      <c r="C112" s="145"/>
      <c r="D112" s="134" t="s">
        <v>123</v>
      </c>
      <c r="E112" s="146" t="s">
        <v>15</v>
      </c>
      <c r="F112" s="147" t="s">
        <v>146</v>
      </c>
      <c r="G112" s="145"/>
      <c r="H112" s="148">
        <v>32.1</v>
      </c>
      <c r="I112" s="145"/>
      <c r="J112" s="145"/>
      <c r="K112" s="145"/>
      <c r="L112" s="144"/>
      <c r="M112" s="149"/>
      <c r="N112" s="150"/>
      <c r="O112" s="150"/>
      <c r="P112" s="150"/>
      <c r="Q112" s="150"/>
      <c r="R112" s="150"/>
      <c r="S112" s="150"/>
      <c r="T112" s="151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6" t="s">
        <v>123</v>
      </c>
      <c r="AU112" s="146" t="s">
        <v>127</v>
      </c>
      <c r="AV112" s="145" t="s">
        <v>127</v>
      </c>
      <c r="AW112" s="145" t="s">
        <v>1142</v>
      </c>
      <c r="AX112" s="145" t="s">
        <v>794</v>
      </c>
      <c r="AY112" s="146" t="s">
        <v>1140</v>
      </c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</row>
    <row r="113" spans="1:66">
      <c r="A113" s="153"/>
      <c r="B113" s="152"/>
      <c r="C113" s="153"/>
      <c r="D113" s="134" t="s">
        <v>123</v>
      </c>
      <c r="E113" s="154" t="s">
        <v>15</v>
      </c>
      <c r="F113" s="155" t="s">
        <v>126</v>
      </c>
      <c r="G113" s="153"/>
      <c r="H113" s="156">
        <v>68.7</v>
      </c>
      <c r="I113" s="153"/>
      <c r="J113" s="153"/>
      <c r="K113" s="153"/>
      <c r="L113" s="152"/>
      <c r="M113" s="157"/>
      <c r="N113" s="158"/>
      <c r="O113" s="158"/>
      <c r="P113" s="158"/>
      <c r="Q113" s="158"/>
      <c r="R113" s="158"/>
      <c r="S113" s="158"/>
      <c r="T113" s="159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4" t="s">
        <v>123</v>
      </c>
      <c r="AU113" s="154" t="s">
        <v>127</v>
      </c>
      <c r="AV113" s="153" t="s">
        <v>134</v>
      </c>
      <c r="AW113" s="153" t="s">
        <v>1142</v>
      </c>
      <c r="AX113" s="153" t="s">
        <v>115</v>
      </c>
      <c r="AY113" s="154" t="s">
        <v>1140</v>
      </c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</row>
    <row r="114" spans="1:66" ht="45">
      <c r="A114" s="272"/>
      <c r="B114" s="24"/>
      <c r="C114" s="124" t="s">
        <v>147</v>
      </c>
      <c r="D114" s="124" t="s">
        <v>117</v>
      </c>
      <c r="E114" s="125" t="s">
        <v>148</v>
      </c>
      <c r="F114" s="126" t="s">
        <v>149</v>
      </c>
      <c r="G114" s="127" t="s">
        <v>120</v>
      </c>
      <c r="H114" s="128">
        <v>1.1399999999999999</v>
      </c>
      <c r="I114" s="129"/>
      <c r="J114" s="130">
        <f>ROUND(I114*H114,2)</f>
        <v>0</v>
      </c>
      <c r="K114" s="126"/>
      <c r="L114" s="24"/>
      <c r="M114" s="326" t="s">
        <v>15</v>
      </c>
      <c r="N114" s="131" t="s">
        <v>39</v>
      </c>
      <c r="O114" s="270"/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2"/>
      <c r="AL114" s="272"/>
      <c r="AM114" s="272"/>
      <c r="AN114" s="272"/>
      <c r="AO114" s="272"/>
      <c r="AP114" s="272"/>
      <c r="AQ114" s="272"/>
      <c r="AR114" s="277" t="s">
        <v>134</v>
      </c>
      <c r="AS114" s="272"/>
      <c r="AT114" s="277" t="s">
        <v>117</v>
      </c>
      <c r="AU114" s="277" t="s">
        <v>127</v>
      </c>
      <c r="AV114" s="272"/>
      <c r="AW114" s="272"/>
      <c r="AX114" s="272"/>
      <c r="AY114" s="277" t="s">
        <v>1140</v>
      </c>
      <c r="AZ114" s="272"/>
      <c r="BA114" s="272"/>
      <c r="BB114" s="272"/>
      <c r="BC114" s="272"/>
      <c r="BD114" s="272"/>
      <c r="BE114" s="287">
        <f>IF(N114="základní",J114,0)</f>
        <v>0</v>
      </c>
      <c r="BF114" s="287">
        <f>IF(N114="snížená",J114,0)</f>
        <v>0</v>
      </c>
      <c r="BG114" s="287">
        <f>IF(N114="zákl. přenesená",J114,0)</f>
        <v>0</v>
      </c>
      <c r="BH114" s="287">
        <f>IF(N114="sníž. přenesená",J114,0)</f>
        <v>0</v>
      </c>
      <c r="BI114" s="287">
        <f>IF(N114="nulová",J114,0)</f>
        <v>0</v>
      </c>
      <c r="BJ114" s="277" t="s">
        <v>115</v>
      </c>
      <c r="BK114" s="287">
        <f>ROUND(I114*H114,2)</f>
        <v>0</v>
      </c>
      <c r="BL114" s="277" t="s">
        <v>134</v>
      </c>
      <c r="BM114" s="277" t="s">
        <v>1147</v>
      </c>
      <c r="BN114" s="272"/>
    </row>
    <row r="115" spans="1:66" ht="27">
      <c r="A115" s="272"/>
      <c r="B115" s="24"/>
      <c r="C115" s="272"/>
      <c r="D115" s="134" t="s">
        <v>121</v>
      </c>
      <c r="E115" s="272"/>
      <c r="F115" s="135" t="s">
        <v>122</v>
      </c>
      <c r="G115" s="272"/>
      <c r="H115" s="272"/>
      <c r="I115" s="272"/>
      <c r="J115" s="272"/>
      <c r="K115" s="272"/>
      <c r="L115" s="24"/>
      <c r="M115" s="136"/>
      <c r="N115" s="270"/>
      <c r="O115" s="270"/>
      <c r="P115" s="270"/>
      <c r="Q115" s="270"/>
      <c r="R115" s="270"/>
      <c r="S115" s="270"/>
      <c r="T115" s="59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2"/>
      <c r="AL115" s="272"/>
      <c r="AM115" s="272"/>
      <c r="AN115" s="272"/>
      <c r="AO115" s="272"/>
      <c r="AP115" s="272"/>
      <c r="AQ115" s="272"/>
      <c r="AR115" s="272"/>
      <c r="AS115" s="272"/>
      <c r="AT115" s="277" t="s">
        <v>121</v>
      </c>
      <c r="AU115" s="277" t="s">
        <v>127</v>
      </c>
      <c r="AV115" s="272"/>
      <c r="AW115" s="272"/>
      <c r="AX115" s="272"/>
      <c r="AY115" s="272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</row>
    <row r="116" spans="1:66">
      <c r="A116" s="138"/>
      <c r="B116" s="137"/>
      <c r="C116" s="138"/>
      <c r="D116" s="134" t="s">
        <v>123</v>
      </c>
      <c r="E116" s="139" t="s">
        <v>15</v>
      </c>
      <c r="F116" s="140" t="s">
        <v>150</v>
      </c>
      <c r="G116" s="138"/>
      <c r="H116" s="139" t="s">
        <v>15</v>
      </c>
      <c r="I116" s="138"/>
      <c r="J116" s="138"/>
      <c r="K116" s="138"/>
      <c r="L116" s="137"/>
      <c r="M116" s="141"/>
      <c r="N116" s="142"/>
      <c r="O116" s="142"/>
      <c r="P116" s="142"/>
      <c r="Q116" s="142"/>
      <c r="R116" s="142"/>
      <c r="S116" s="142"/>
      <c r="T116" s="143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9" t="s">
        <v>123</v>
      </c>
      <c r="AU116" s="139" t="s">
        <v>127</v>
      </c>
      <c r="AV116" s="138" t="s">
        <v>115</v>
      </c>
      <c r="AW116" s="138" t="s">
        <v>1142</v>
      </c>
      <c r="AX116" s="138" t="s">
        <v>794</v>
      </c>
      <c r="AY116" s="139" t="s">
        <v>1140</v>
      </c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</row>
    <row r="117" spans="1:66">
      <c r="A117" s="145"/>
      <c r="B117" s="144"/>
      <c r="C117" s="145"/>
      <c r="D117" s="134" t="s">
        <v>123</v>
      </c>
      <c r="E117" s="146" t="s">
        <v>15</v>
      </c>
      <c r="F117" s="147" t="s">
        <v>151</v>
      </c>
      <c r="G117" s="145"/>
      <c r="H117" s="148">
        <v>1.1399999999999999</v>
      </c>
      <c r="I117" s="145"/>
      <c r="J117" s="145"/>
      <c r="K117" s="145"/>
      <c r="L117" s="144"/>
      <c r="M117" s="149"/>
      <c r="N117" s="150"/>
      <c r="O117" s="150"/>
      <c r="P117" s="150"/>
      <c r="Q117" s="150"/>
      <c r="R117" s="150"/>
      <c r="S117" s="150"/>
      <c r="T117" s="151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6" t="s">
        <v>123</v>
      </c>
      <c r="AU117" s="146" t="s">
        <v>127</v>
      </c>
      <c r="AV117" s="145" t="s">
        <v>127</v>
      </c>
      <c r="AW117" s="145" t="s">
        <v>1142</v>
      </c>
      <c r="AX117" s="145" t="s">
        <v>794</v>
      </c>
      <c r="AY117" s="146" t="s">
        <v>1140</v>
      </c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</row>
    <row r="118" spans="1:66">
      <c r="A118" s="153"/>
      <c r="B118" s="152"/>
      <c r="C118" s="153"/>
      <c r="D118" s="134" t="s">
        <v>123</v>
      </c>
      <c r="E118" s="154" t="s">
        <v>152</v>
      </c>
      <c r="F118" s="155" t="s">
        <v>126</v>
      </c>
      <c r="G118" s="153"/>
      <c r="H118" s="156">
        <v>1.1399999999999999</v>
      </c>
      <c r="I118" s="153"/>
      <c r="J118" s="153"/>
      <c r="K118" s="153"/>
      <c r="L118" s="152"/>
      <c r="M118" s="157"/>
      <c r="N118" s="158"/>
      <c r="O118" s="158"/>
      <c r="P118" s="158"/>
      <c r="Q118" s="158"/>
      <c r="R118" s="158"/>
      <c r="S118" s="158"/>
      <c r="T118" s="159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4" t="s">
        <v>123</v>
      </c>
      <c r="AU118" s="154" t="s">
        <v>127</v>
      </c>
      <c r="AV118" s="153" t="s">
        <v>134</v>
      </c>
      <c r="AW118" s="153" t="s">
        <v>1142</v>
      </c>
      <c r="AX118" s="153" t="s">
        <v>115</v>
      </c>
      <c r="AY118" s="154" t="s">
        <v>1140</v>
      </c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</row>
    <row r="119" spans="1:66" ht="30">
      <c r="A119" s="272"/>
      <c r="B119" s="24"/>
      <c r="C119" s="124" t="s">
        <v>153</v>
      </c>
      <c r="D119" s="124" t="s">
        <v>117</v>
      </c>
      <c r="E119" s="125" t="s">
        <v>154</v>
      </c>
      <c r="F119" s="126" t="s">
        <v>155</v>
      </c>
      <c r="G119" s="127" t="s">
        <v>120</v>
      </c>
      <c r="H119" s="128">
        <v>1.1399999999999999</v>
      </c>
      <c r="I119" s="129"/>
      <c r="J119" s="130">
        <f>ROUND(I119*H119,2)</f>
        <v>0</v>
      </c>
      <c r="K119" s="126"/>
      <c r="L119" s="24"/>
      <c r="M119" s="326" t="s">
        <v>15</v>
      </c>
      <c r="N119" s="131" t="s">
        <v>39</v>
      </c>
      <c r="O119" s="270"/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U119" s="272"/>
      <c r="V119" s="272"/>
      <c r="W119" s="272"/>
      <c r="X119" s="272"/>
      <c r="Y119" s="272"/>
      <c r="Z119" s="272"/>
      <c r="AA119" s="272"/>
      <c r="AB119" s="272"/>
      <c r="AC119" s="272"/>
      <c r="AD119" s="272"/>
      <c r="AE119" s="272"/>
      <c r="AF119" s="272"/>
      <c r="AG119" s="272"/>
      <c r="AH119" s="272"/>
      <c r="AI119" s="272"/>
      <c r="AJ119" s="272"/>
      <c r="AK119" s="272"/>
      <c r="AL119" s="272"/>
      <c r="AM119" s="272"/>
      <c r="AN119" s="272"/>
      <c r="AO119" s="272"/>
      <c r="AP119" s="272"/>
      <c r="AQ119" s="272"/>
      <c r="AR119" s="277" t="s">
        <v>134</v>
      </c>
      <c r="AS119" s="272"/>
      <c r="AT119" s="277" t="s">
        <v>117</v>
      </c>
      <c r="AU119" s="277" t="s">
        <v>127</v>
      </c>
      <c r="AV119" s="272"/>
      <c r="AW119" s="272"/>
      <c r="AX119" s="272"/>
      <c r="AY119" s="277" t="s">
        <v>1140</v>
      </c>
      <c r="AZ119" s="272"/>
      <c r="BA119" s="272"/>
      <c r="BB119" s="272"/>
      <c r="BC119" s="272"/>
      <c r="BD119" s="272"/>
      <c r="BE119" s="287">
        <f>IF(N119="základní",J119,0)</f>
        <v>0</v>
      </c>
      <c r="BF119" s="287">
        <f>IF(N119="snížená",J119,0)</f>
        <v>0</v>
      </c>
      <c r="BG119" s="287">
        <f>IF(N119="zákl. přenesená",J119,0)</f>
        <v>0</v>
      </c>
      <c r="BH119" s="287">
        <f>IF(N119="sníž. přenesená",J119,0)</f>
        <v>0</v>
      </c>
      <c r="BI119" s="287">
        <f>IF(N119="nulová",J119,0)</f>
        <v>0</v>
      </c>
      <c r="BJ119" s="277" t="s">
        <v>115</v>
      </c>
      <c r="BK119" s="287">
        <f>ROUND(I119*H119,2)</f>
        <v>0</v>
      </c>
      <c r="BL119" s="277" t="s">
        <v>134</v>
      </c>
      <c r="BM119" s="277" t="s">
        <v>1148</v>
      </c>
      <c r="BN119" s="272"/>
    </row>
    <row r="120" spans="1:66" ht="27">
      <c r="A120" s="272"/>
      <c r="B120" s="24"/>
      <c r="C120" s="272"/>
      <c r="D120" s="134" t="s">
        <v>121</v>
      </c>
      <c r="E120" s="272"/>
      <c r="F120" s="135" t="s">
        <v>122</v>
      </c>
      <c r="G120" s="272"/>
      <c r="H120" s="272"/>
      <c r="I120" s="272"/>
      <c r="J120" s="272"/>
      <c r="K120" s="272"/>
      <c r="L120" s="24"/>
      <c r="M120" s="136"/>
      <c r="N120" s="270"/>
      <c r="O120" s="270"/>
      <c r="P120" s="270"/>
      <c r="Q120" s="270"/>
      <c r="R120" s="270"/>
      <c r="S120" s="270"/>
      <c r="T120" s="59"/>
      <c r="U120" s="272"/>
      <c r="V120" s="272"/>
      <c r="W120" s="272"/>
      <c r="X120" s="272"/>
      <c r="Y120" s="272"/>
      <c r="Z120" s="272"/>
      <c r="AA120" s="272"/>
      <c r="AB120" s="272"/>
      <c r="AC120" s="272"/>
      <c r="AD120" s="272"/>
      <c r="AE120" s="272"/>
      <c r="AF120" s="272"/>
      <c r="AG120" s="272"/>
      <c r="AH120" s="272"/>
      <c r="AI120" s="272"/>
      <c r="AJ120" s="272"/>
      <c r="AK120" s="272"/>
      <c r="AL120" s="272"/>
      <c r="AM120" s="272"/>
      <c r="AN120" s="272"/>
      <c r="AO120" s="272"/>
      <c r="AP120" s="272"/>
      <c r="AQ120" s="272"/>
      <c r="AR120" s="272"/>
      <c r="AS120" s="272"/>
      <c r="AT120" s="277" t="s">
        <v>121</v>
      </c>
      <c r="AU120" s="277" t="s">
        <v>127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</row>
    <row r="121" spans="1:66">
      <c r="A121" s="138"/>
      <c r="B121" s="137"/>
      <c r="C121" s="138"/>
      <c r="D121" s="134" t="s">
        <v>123</v>
      </c>
      <c r="E121" s="139" t="s">
        <v>15</v>
      </c>
      <c r="F121" s="140" t="s">
        <v>150</v>
      </c>
      <c r="G121" s="138"/>
      <c r="H121" s="139" t="s">
        <v>15</v>
      </c>
      <c r="I121" s="138"/>
      <c r="J121" s="138"/>
      <c r="K121" s="138"/>
      <c r="L121" s="137"/>
      <c r="M121" s="141"/>
      <c r="N121" s="142"/>
      <c r="O121" s="142"/>
      <c r="P121" s="142"/>
      <c r="Q121" s="142"/>
      <c r="R121" s="142"/>
      <c r="S121" s="142"/>
      <c r="T121" s="143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9" t="s">
        <v>123</v>
      </c>
      <c r="AU121" s="139" t="s">
        <v>127</v>
      </c>
      <c r="AV121" s="138" t="s">
        <v>115</v>
      </c>
      <c r="AW121" s="138" t="s">
        <v>1142</v>
      </c>
      <c r="AX121" s="138" t="s">
        <v>794</v>
      </c>
      <c r="AY121" s="139" t="s">
        <v>1140</v>
      </c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</row>
    <row r="122" spans="1:66">
      <c r="A122" s="145"/>
      <c r="B122" s="144"/>
      <c r="C122" s="145"/>
      <c r="D122" s="134" t="s">
        <v>123</v>
      </c>
      <c r="E122" s="146" t="s">
        <v>15</v>
      </c>
      <c r="F122" s="147" t="s">
        <v>152</v>
      </c>
      <c r="G122" s="145"/>
      <c r="H122" s="148">
        <v>1.1399999999999999</v>
      </c>
      <c r="I122" s="145"/>
      <c r="J122" s="145"/>
      <c r="K122" s="145"/>
      <c r="L122" s="144"/>
      <c r="M122" s="149"/>
      <c r="N122" s="150"/>
      <c r="O122" s="150"/>
      <c r="P122" s="150"/>
      <c r="Q122" s="150"/>
      <c r="R122" s="150"/>
      <c r="S122" s="150"/>
      <c r="T122" s="151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6" t="s">
        <v>123</v>
      </c>
      <c r="AU122" s="146" t="s">
        <v>127</v>
      </c>
      <c r="AV122" s="145" t="s">
        <v>127</v>
      </c>
      <c r="AW122" s="145" t="s">
        <v>1142</v>
      </c>
      <c r="AX122" s="145" t="s">
        <v>794</v>
      </c>
      <c r="AY122" s="146" t="s">
        <v>1140</v>
      </c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</row>
    <row r="123" spans="1:66">
      <c r="A123" s="153"/>
      <c r="B123" s="152"/>
      <c r="C123" s="153"/>
      <c r="D123" s="134" t="s">
        <v>123</v>
      </c>
      <c r="E123" s="154" t="s">
        <v>15</v>
      </c>
      <c r="F123" s="155" t="s">
        <v>126</v>
      </c>
      <c r="G123" s="153"/>
      <c r="H123" s="156">
        <v>1.1399999999999999</v>
      </c>
      <c r="I123" s="153"/>
      <c r="J123" s="153"/>
      <c r="K123" s="153"/>
      <c r="L123" s="152"/>
      <c r="M123" s="157"/>
      <c r="N123" s="158"/>
      <c r="O123" s="158"/>
      <c r="P123" s="158"/>
      <c r="Q123" s="158"/>
      <c r="R123" s="158"/>
      <c r="S123" s="158"/>
      <c r="T123" s="159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4" t="s">
        <v>123</v>
      </c>
      <c r="AU123" s="154" t="s">
        <v>127</v>
      </c>
      <c r="AV123" s="153" t="s">
        <v>134</v>
      </c>
      <c r="AW123" s="153" t="s">
        <v>1142</v>
      </c>
      <c r="AX123" s="153" t="s">
        <v>115</v>
      </c>
      <c r="AY123" s="154" t="s">
        <v>1140</v>
      </c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</row>
    <row r="124" spans="1:66" ht="45">
      <c r="A124" s="272"/>
      <c r="B124" s="24"/>
      <c r="C124" s="124" t="s">
        <v>156</v>
      </c>
      <c r="D124" s="124" t="s">
        <v>117</v>
      </c>
      <c r="E124" s="125" t="s">
        <v>157</v>
      </c>
      <c r="F124" s="126" t="s">
        <v>158</v>
      </c>
      <c r="G124" s="127" t="s">
        <v>120</v>
      </c>
      <c r="H124" s="128">
        <v>1.1399999999999999</v>
      </c>
      <c r="I124" s="129"/>
      <c r="J124" s="130">
        <f>ROUND(I124*H124,2)</f>
        <v>0</v>
      </c>
      <c r="K124" s="126"/>
      <c r="L124" s="24"/>
      <c r="M124" s="326" t="s">
        <v>15</v>
      </c>
      <c r="N124" s="131" t="s">
        <v>39</v>
      </c>
      <c r="O124" s="270"/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U124" s="272"/>
      <c r="V124" s="272"/>
      <c r="W124" s="272"/>
      <c r="X124" s="272"/>
      <c r="Y124" s="272"/>
      <c r="Z124" s="272"/>
      <c r="AA124" s="272"/>
      <c r="AB124" s="272"/>
      <c r="AC124" s="272"/>
      <c r="AD124" s="272"/>
      <c r="AE124" s="272"/>
      <c r="AF124" s="272"/>
      <c r="AG124" s="272"/>
      <c r="AH124" s="272"/>
      <c r="AI124" s="272"/>
      <c r="AJ124" s="272"/>
      <c r="AK124" s="272"/>
      <c r="AL124" s="272"/>
      <c r="AM124" s="272"/>
      <c r="AN124" s="272"/>
      <c r="AO124" s="272"/>
      <c r="AP124" s="272"/>
      <c r="AQ124" s="272"/>
      <c r="AR124" s="277" t="s">
        <v>134</v>
      </c>
      <c r="AS124" s="272"/>
      <c r="AT124" s="277" t="s">
        <v>117</v>
      </c>
      <c r="AU124" s="277" t="s">
        <v>127</v>
      </c>
      <c r="AV124" s="272"/>
      <c r="AW124" s="272"/>
      <c r="AX124" s="272"/>
      <c r="AY124" s="277" t="s">
        <v>1140</v>
      </c>
      <c r="AZ124" s="272"/>
      <c r="BA124" s="272"/>
      <c r="BB124" s="272"/>
      <c r="BC124" s="272"/>
      <c r="BD124" s="272"/>
      <c r="BE124" s="287">
        <f>IF(N124="základní",J124,0)</f>
        <v>0</v>
      </c>
      <c r="BF124" s="287">
        <f>IF(N124="snížená",J124,0)</f>
        <v>0</v>
      </c>
      <c r="BG124" s="287">
        <f>IF(N124="zákl. přenesená",J124,0)</f>
        <v>0</v>
      </c>
      <c r="BH124" s="287">
        <f>IF(N124="sníž. přenesená",J124,0)</f>
        <v>0</v>
      </c>
      <c r="BI124" s="287">
        <f>IF(N124="nulová",J124,0)</f>
        <v>0</v>
      </c>
      <c r="BJ124" s="277" t="s">
        <v>115</v>
      </c>
      <c r="BK124" s="287">
        <f>ROUND(I124*H124,2)</f>
        <v>0</v>
      </c>
      <c r="BL124" s="277" t="s">
        <v>134</v>
      </c>
      <c r="BM124" s="277" t="s">
        <v>1149</v>
      </c>
      <c r="BN124" s="272"/>
    </row>
    <row r="125" spans="1:66" ht="27">
      <c r="A125" s="272"/>
      <c r="B125" s="24"/>
      <c r="C125" s="272"/>
      <c r="D125" s="134" t="s">
        <v>121</v>
      </c>
      <c r="E125" s="272"/>
      <c r="F125" s="135" t="s">
        <v>122</v>
      </c>
      <c r="G125" s="272"/>
      <c r="H125" s="272"/>
      <c r="I125" s="272"/>
      <c r="J125" s="272"/>
      <c r="K125" s="272"/>
      <c r="L125" s="24"/>
      <c r="M125" s="136"/>
      <c r="N125" s="270"/>
      <c r="O125" s="270"/>
      <c r="P125" s="270"/>
      <c r="Q125" s="270"/>
      <c r="R125" s="270"/>
      <c r="S125" s="270"/>
      <c r="T125" s="59"/>
      <c r="U125" s="272"/>
      <c r="V125" s="272"/>
      <c r="W125" s="272"/>
      <c r="X125" s="272"/>
      <c r="Y125" s="272"/>
      <c r="Z125" s="272"/>
      <c r="AA125" s="272"/>
      <c r="AB125" s="272"/>
      <c r="AC125" s="272"/>
      <c r="AD125" s="272"/>
      <c r="AE125" s="272"/>
      <c r="AF125" s="272"/>
      <c r="AG125" s="272"/>
      <c r="AH125" s="272"/>
      <c r="AI125" s="272"/>
      <c r="AJ125" s="272"/>
      <c r="AK125" s="272"/>
      <c r="AL125" s="272"/>
      <c r="AM125" s="272"/>
      <c r="AN125" s="272"/>
      <c r="AO125" s="272"/>
      <c r="AP125" s="272"/>
      <c r="AQ125" s="272"/>
      <c r="AR125" s="272"/>
      <c r="AS125" s="272"/>
      <c r="AT125" s="277" t="s">
        <v>121</v>
      </c>
      <c r="AU125" s="277" t="s">
        <v>127</v>
      </c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</row>
    <row r="126" spans="1:66">
      <c r="A126" s="138"/>
      <c r="B126" s="137"/>
      <c r="C126" s="138"/>
      <c r="D126" s="134" t="s">
        <v>123</v>
      </c>
      <c r="E126" s="139" t="s">
        <v>15</v>
      </c>
      <c r="F126" s="140" t="s">
        <v>150</v>
      </c>
      <c r="G126" s="138"/>
      <c r="H126" s="139" t="s">
        <v>15</v>
      </c>
      <c r="I126" s="138"/>
      <c r="J126" s="138"/>
      <c r="K126" s="138"/>
      <c r="L126" s="137"/>
      <c r="M126" s="141"/>
      <c r="N126" s="142"/>
      <c r="O126" s="142"/>
      <c r="P126" s="142"/>
      <c r="Q126" s="142"/>
      <c r="R126" s="142"/>
      <c r="S126" s="142"/>
      <c r="T126" s="143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9" t="s">
        <v>123</v>
      </c>
      <c r="AU126" s="139" t="s">
        <v>127</v>
      </c>
      <c r="AV126" s="138" t="s">
        <v>115</v>
      </c>
      <c r="AW126" s="138" t="s">
        <v>1142</v>
      </c>
      <c r="AX126" s="138" t="s">
        <v>794</v>
      </c>
      <c r="AY126" s="139" t="s">
        <v>1140</v>
      </c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</row>
    <row r="127" spans="1:66">
      <c r="A127" s="145"/>
      <c r="B127" s="144"/>
      <c r="C127" s="145"/>
      <c r="D127" s="134" t="s">
        <v>123</v>
      </c>
      <c r="E127" s="146" t="s">
        <v>15</v>
      </c>
      <c r="F127" s="147" t="s">
        <v>152</v>
      </c>
      <c r="G127" s="145"/>
      <c r="H127" s="148">
        <v>1.1399999999999999</v>
      </c>
      <c r="I127" s="145"/>
      <c r="J127" s="145"/>
      <c r="K127" s="145"/>
      <c r="L127" s="144"/>
      <c r="M127" s="149"/>
      <c r="N127" s="150"/>
      <c r="O127" s="150"/>
      <c r="P127" s="150"/>
      <c r="Q127" s="150"/>
      <c r="R127" s="150"/>
      <c r="S127" s="150"/>
      <c r="T127" s="151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6" t="s">
        <v>123</v>
      </c>
      <c r="AU127" s="146" t="s">
        <v>127</v>
      </c>
      <c r="AV127" s="145" t="s">
        <v>127</v>
      </c>
      <c r="AW127" s="145" t="s">
        <v>1142</v>
      </c>
      <c r="AX127" s="145" t="s">
        <v>794</v>
      </c>
      <c r="AY127" s="146" t="s">
        <v>1140</v>
      </c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</row>
    <row r="128" spans="1:66">
      <c r="A128" s="153"/>
      <c r="B128" s="152"/>
      <c r="C128" s="153"/>
      <c r="D128" s="134" t="s">
        <v>123</v>
      </c>
      <c r="E128" s="154" t="s">
        <v>15</v>
      </c>
      <c r="F128" s="155" t="s">
        <v>126</v>
      </c>
      <c r="G128" s="153"/>
      <c r="H128" s="156">
        <v>1.1399999999999999</v>
      </c>
      <c r="I128" s="153"/>
      <c r="J128" s="153"/>
      <c r="K128" s="153"/>
      <c r="L128" s="152"/>
      <c r="M128" s="157"/>
      <c r="N128" s="158"/>
      <c r="O128" s="158"/>
      <c r="P128" s="158"/>
      <c r="Q128" s="158"/>
      <c r="R128" s="158"/>
      <c r="S128" s="158"/>
      <c r="T128" s="159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4" t="s">
        <v>123</v>
      </c>
      <c r="AU128" s="154" t="s">
        <v>127</v>
      </c>
      <c r="AV128" s="153" t="s">
        <v>134</v>
      </c>
      <c r="AW128" s="153" t="s">
        <v>1142</v>
      </c>
      <c r="AX128" s="153" t="s">
        <v>115</v>
      </c>
      <c r="AY128" s="154" t="s">
        <v>1140</v>
      </c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</row>
    <row r="129" spans="1:66" ht="30">
      <c r="A129" s="272"/>
      <c r="B129" s="24"/>
      <c r="C129" s="124" t="s">
        <v>159</v>
      </c>
      <c r="D129" s="124" t="s">
        <v>117</v>
      </c>
      <c r="E129" s="125" t="s">
        <v>160</v>
      </c>
      <c r="F129" s="126" t="s">
        <v>161</v>
      </c>
      <c r="G129" s="127" t="s">
        <v>120</v>
      </c>
      <c r="H129" s="128">
        <v>1.1399999999999999</v>
      </c>
      <c r="I129" s="129"/>
      <c r="J129" s="130">
        <f>ROUND(I129*H129,2)</f>
        <v>0</v>
      </c>
      <c r="K129" s="126"/>
      <c r="L129" s="24"/>
      <c r="M129" s="326" t="s">
        <v>15</v>
      </c>
      <c r="N129" s="131" t="s">
        <v>39</v>
      </c>
      <c r="O129" s="270"/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U129" s="272"/>
      <c r="V129" s="272"/>
      <c r="W129" s="272"/>
      <c r="X129" s="272"/>
      <c r="Y129" s="272"/>
      <c r="Z129" s="272"/>
      <c r="AA129" s="272"/>
      <c r="AB129" s="272"/>
      <c r="AC129" s="272"/>
      <c r="AD129" s="272"/>
      <c r="AE129" s="272"/>
      <c r="AF129" s="272"/>
      <c r="AG129" s="272"/>
      <c r="AH129" s="272"/>
      <c r="AI129" s="272"/>
      <c r="AJ129" s="272"/>
      <c r="AK129" s="272"/>
      <c r="AL129" s="272"/>
      <c r="AM129" s="272"/>
      <c r="AN129" s="272"/>
      <c r="AO129" s="272"/>
      <c r="AP129" s="272"/>
      <c r="AQ129" s="272"/>
      <c r="AR129" s="277" t="s">
        <v>134</v>
      </c>
      <c r="AS129" s="272"/>
      <c r="AT129" s="277" t="s">
        <v>117</v>
      </c>
      <c r="AU129" s="277" t="s">
        <v>127</v>
      </c>
      <c r="AV129" s="272"/>
      <c r="AW129" s="272"/>
      <c r="AX129" s="272"/>
      <c r="AY129" s="277" t="s">
        <v>1140</v>
      </c>
      <c r="AZ129" s="272"/>
      <c r="BA129" s="272"/>
      <c r="BB129" s="272"/>
      <c r="BC129" s="272"/>
      <c r="BD129" s="272"/>
      <c r="BE129" s="287">
        <f>IF(N129="základní",J129,0)</f>
        <v>0</v>
      </c>
      <c r="BF129" s="287">
        <f>IF(N129="snížená",J129,0)</f>
        <v>0</v>
      </c>
      <c r="BG129" s="287">
        <f>IF(N129="zákl. přenesená",J129,0)</f>
        <v>0</v>
      </c>
      <c r="BH129" s="287">
        <f>IF(N129="sníž. přenesená",J129,0)</f>
        <v>0</v>
      </c>
      <c r="BI129" s="287">
        <f>IF(N129="nulová",J129,0)</f>
        <v>0</v>
      </c>
      <c r="BJ129" s="277" t="s">
        <v>115</v>
      </c>
      <c r="BK129" s="287">
        <f>ROUND(I129*H129,2)</f>
        <v>0</v>
      </c>
      <c r="BL129" s="277" t="s">
        <v>134</v>
      </c>
      <c r="BM129" s="277" t="s">
        <v>1150</v>
      </c>
      <c r="BN129" s="272"/>
    </row>
    <row r="130" spans="1:66" ht="27">
      <c r="A130" s="272"/>
      <c r="B130" s="24"/>
      <c r="C130" s="272"/>
      <c r="D130" s="134" t="s">
        <v>121</v>
      </c>
      <c r="E130" s="272"/>
      <c r="F130" s="135" t="s">
        <v>122</v>
      </c>
      <c r="G130" s="272"/>
      <c r="H130" s="272"/>
      <c r="I130" s="272"/>
      <c r="J130" s="272"/>
      <c r="K130" s="272"/>
      <c r="L130" s="24"/>
      <c r="M130" s="136"/>
      <c r="N130" s="270"/>
      <c r="O130" s="270"/>
      <c r="P130" s="270"/>
      <c r="Q130" s="270"/>
      <c r="R130" s="270"/>
      <c r="S130" s="270"/>
      <c r="T130" s="59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2"/>
      <c r="AJ130" s="272"/>
      <c r="AK130" s="272"/>
      <c r="AL130" s="272"/>
      <c r="AM130" s="272"/>
      <c r="AN130" s="272"/>
      <c r="AO130" s="272"/>
      <c r="AP130" s="272"/>
      <c r="AQ130" s="272"/>
      <c r="AR130" s="272"/>
      <c r="AS130" s="272"/>
      <c r="AT130" s="277" t="s">
        <v>121</v>
      </c>
      <c r="AU130" s="277" t="s">
        <v>127</v>
      </c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</row>
    <row r="131" spans="1:66">
      <c r="A131" s="138"/>
      <c r="B131" s="137"/>
      <c r="C131" s="138"/>
      <c r="D131" s="134" t="s">
        <v>123</v>
      </c>
      <c r="E131" s="139" t="s">
        <v>15</v>
      </c>
      <c r="F131" s="140" t="s">
        <v>150</v>
      </c>
      <c r="G131" s="138"/>
      <c r="H131" s="139" t="s">
        <v>15</v>
      </c>
      <c r="I131" s="138"/>
      <c r="J131" s="138"/>
      <c r="K131" s="138"/>
      <c r="L131" s="137"/>
      <c r="M131" s="141"/>
      <c r="N131" s="142"/>
      <c r="O131" s="142"/>
      <c r="P131" s="142"/>
      <c r="Q131" s="142"/>
      <c r="R131" s="142"/>
      <c r="S131" s="142"/>
      <c r="T131" s="143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9" t="s">
        <v>123</v>
      </c>
      <c r="AU131" s="139" t="s">
        <v>127</v>
      </c>
      <c r="AV131" s="138" t="s">
        <v>115</v>
      </c>
      <c r="AW131" s="138" t="s">
        <v>1142</v>
      </c>
      <c r="AX131" s="138" t="s">
        <v>794</v>
      </c>
      <c r="AY131" s="139" t="s">
        <v>1140</v>
      </c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</row>
    <row r="132" spans="1:66">
      <c r="A132" s="145"/>
      <c r="B132" s="144"/>
      <c r="C132" s="145"/>
      <c r="D132" s="134" t="s">
        <v>123</v>
      </c>
      <c r="E132" s="146" t="s">
        <v>15</v>
      </c>
      <c r="F132" s="147" t="s">
        <v>152</v>
      </c>
      <c r="G132" s="145"/>
      <c r="H132" s="148">
        <v>1.1399999999999999</v>
      </c>
      <c r="I132" s="145"/>
      <c r="J132" s="145"/>
      <c r="K132" s="145"/>
      <c r="L132" s="144"/>
      <c r="M132" s="149"/>
      <c r="N132" s="150"/>
      <c r="O132" s="150"/>
      <c r="P132" s="150"/>
      <c r="Q132" s="150"/>
      <c r="R132" s="150"/>
      <c r="S132" s="150"/>
      <c r="T132" s="151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6" t="s">
        <v>123</v>
      </c>
      <c r="AU132" s="146" t="s">
        <v>127</v>
      </c>
      <c r="AV132" s="145" t="s">
        <v>127</v>
      </c>
      <c r="AW132" s="145" t="s">
        <v>1142</v>
      </c>
      <c r="AX132" s="145" t="s">
        <v>794</v>
      </c>
      <c r="AY132" s="146" t="s">
        <v>1140</v>
      </c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</row>
    <row r="133" spans="1:66">
      <c r="A133" s="153"/>
      <c r="B133" s="152"/>
      <c r="C133" s="153"/>
      <c r="D133" s="134" t="s">
        <v>123</v>
      </c>
      <c r="E133" s="154" t="s">
        <v>15</v>
      </c>
      <c r="F133" s="155" t="s">
        <v>126</v>
      </c>
      <c r="G133" s="153"/>
      <c r="H133" s="156">
        <v>1.1399999999999999</v>
      </c>
      <c r="I133" s="153"/>
      <c r="J133" s="153"/>
      <c r="K133" s="153"/>
      <c r="L133" s="152"/>
      <c r="M133" s="157"/>
      <c r="N133" s="158"/>
      <c r="O133" s="158"/>
      <c r="P133" s="158"/>
      <c r="Q133" s="158"/>
      <c r="R133" s="158"/>
      <c r="S133" s="158"/>
      <c r="T133" s="159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4" t="s">
        <v>123</v>
      </c>
      <c r="AU133" s="154" t="s">
        <v>127</v>
      </c>
      <c r="AV133" s="153" t="s">
        <v>134</v>
      </c>
      <c r="AW133" s="153" t="s">
        <v>1142</v>
      </c>
      <c r="AX133" s="153" t="s">
        <v>115</v>
      </c>
      <c r="AY133" s="154" t="s">
        <v>1140</v>
      </c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</row>
    <row r="134" spans="1:66" ht="30">
      <c r="A134" s="272"/>
      <c r="B134" s="24"/>
      <c r="C134" s="124" t="s">
        <v>162</v>
      </c>
      <c r="D134" s="124" t="s">
        <v>117</v>
      </c>
      <c r="E134" s="125" t="s">
        <v>163</v>
      </c>
      <c r="F134" s="126" t="s">
        <v>164</v>
      </c>
      <c r="G134" s="127" t="s">
        <v>165</v>
      </c>
      <c r="H134" s="128">
        <v>240</v>
      </c>
      <c r="I134" s="129"/>
      <c r="J134" s="130">
        <f>ROUND(I134*H134,2)</f>
        <v>0</v>
      </c>
      <c r="K134" s="126"/>
      <c r="L134" s="24"/>
      <c r="M134" s="326" t="s">
        <v>15</v>
      </c>
      <c r="N134" s="131" t="s">
        <v>39</v>
      </c>
      <c r="O134" s="270"/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  <c r="AP134" s="272"/>
      <c r="AQ134" s="272"/>
      <c r="AR134" s="277" t="s">
        <v>134</v>
      </c>
      <c r="AS134" s="272"/>
      <c r="AT134" s="277" t="s">
        <v>117</v>
      </c>
      <c r="AU134" s="277" t="s">
        <v>127</v>
      </c>
      <c r="AV134" s="272"/>
      <c r="AW134" s="272"/>
      <c r="AX134" s="272"/>
      <c r="AY134" s="277" t="s">
        <v>1140</v>
      </c>
      <c r="AZ134" s="272"/>
      <c r="BA134" s="272"/>
      <c r="BB134" s="272"/>
      <c r="BC134" s="272"/>
      <c r="BD134" s="272"/>
      <c r="BE134" s="287">
        <f>IF(N134="základní",J134,0)</f>
        <v>0</v>
      </c>
      <c r="BF134" s="287">
        <f>IF(N134="snížená",J134,0)</f>
        <v>0</v>
      </c>
      <c r="BG134" s="287">
        <f>IF(N134="zákl. přenesená",J134,0)</f>
        <v>0</v>
      </c>
      <c r="BH134" s="287">
        <f>IF(N134="sníž. přenesená",J134,0)</f>
        <v>0</v>
      </c>
      <c r="BI134" s="287">
        <f>IF(N134="nulová",J134,0)</f>
        <v>0</v>
      </c>
      <c r="BJ134" s="277" t="s">
        <v>115</v>
      </c>
      <c r="BK134" s="287">
        <f>ROUND(I134*H134,2)</f>
        <v>0</v>
      </c>
      <c r="BL134" s="277" t="s">
        <v>134</v>
      </c>
      <c r="BM134" s="277" t="s">
        <v>1151</v>
      </c>
      <c r="BN134" s="272"/>
    </row>
    <row r="135" spans="1:66" ht="27">
      <c r="A135" s="272"/>
      <c r="B135" s="24"/>
      <c r="C135" s="272"/>
      <c r="D135" s="134" t="s">
        <v>121</v>
      </c>
      <c r="E135" s="272"/>
      <c r="F135" s="135" t="s">
        <v>122</v>
      </c>
      <c r="G135" s="272"/>
      <c r="H135" s="272"/>
      <c r="I135" s="272"/>
      <c r="J135" s="272"/>
      <c r="K135" s="272"/>
      <c r="L135" s="24"/>
      <c r="M135" s="136"/>
      <c r="N135" s="270"/>
      <c r="O135" s="270"/>
      <c r="P135" s="270"/>
      <c r="Q135" s="270"/>
      <c r="R135" s="270"/>
      <c r="S135" s="270"/>
      <c r="T135" s="59"/>
      <c r="U135" s="272"/>
      <c r="V135" s="272"/>
      <c r="W135" s="272"/>
      <c r="X135" s="272"/>
      <c r="Y135" s="272"/>
      <c r="Z135" s="272"/>
      <c r="AA135" s="272"/>
      <c r="AB135" s="272"/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  <c r="AM135" s="272"/>
      <c r="AN135" s="272"/>
      <c r="AO135" s="272"/>
      <c r="AP135" s="272"/>
      <c r="AQ135" s="272"/>
      <c r="AR135" s="272"/>
      <c r="AS135" s="272"/>
      <c r="AT135" s="277" t="s">
        <v>121</v>
      </c>
      <c r="AU135" s="277" t="s">
        <v>127</v>
      </c>
      <c r="AV135" s="272"/>
      <c r="AW135" s="272"/>
      <c r="AX135" s="272"/>
      <c r="AY135" s="272"/>
      <c r="AZ135" s="272"/>
      <c r="BA135" s="272"/>
      <c r="BB135" s="272"/>
      <c r="BC135" s="272"/>
      <c r="BD135" s="272"/>
      <c r="BE135" s="272"/>
      <c r="BF135" s="272"/>
      <c r="BG135" s="272"/>
      <c r="BH135" s="272"/>
      <c r="BI135" s="272"/>
      <c r="BJ135" s="272"/>
      <c r="BK135" s="272"/>
      <c r="BL135" s="272"/>
      <c r="BM135" s="272"/>
      <c r="BN135" s="272"/>
    </row>
    <row r="136" spans="1:66" ht="27">
      <c r="A136" s="138"/>
      <c r="B136" s="137"/>
      <c r="C136" s="138"/>
      <c r="D136" s="134" t="s">
        <v>123</v>
      </c>
      <c r="E136" s="139" t="s">
        <v>15</v>
      </c>
      <c r="F136" s="140" t="s">
        <v>166</v>
      </c>
      <c r="G136" s="138"/>
      <c r="H136" s="139" t="s">
        <v>15</v>
      </c>
      <c r="I136" s="138"/>
      <c r="J136" s="138"/>
      <c r="K136" s="138"/>
      <c r="L136" s="137"/>
      <c r="M136" s="141"/>
      <c r="N136" s="142"/>
      <c r="O136" s="142"/>
      <c r="P136" s="142"/>
      <c r="Q136" s="142"/>
      <c r="R136" s="142"/>
      <c r="S136" s="142"/>
      <c r="T136" s="143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9" t="s">
        <v>123</v>
      </c>
      <c r="AU136" s="139" t="s">
        <v>127</v>
      </c>
      <c r="AV136" s="138" t="s">
        <v>115</v>
      </c>
      <c r="AW136" s="138" t="s">
        <v>1142</v>
      </c>
      <c r="AX136" s="138" t="s">
        <v>794</v>
      </c>
      <c r="AY136" s="139" t="s">
        <v>1140</v>
      </c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</row>
    <row r="137" spans="1:66">
      <c r="A137" s="145"/>
      <c r="B137" s="144"/>
      <c r="C137" s="145"/>
      <c r="D137" s="134" t="s">
        <v>123</v>
      </c>
      <c r="E137" s="146" t="s">
        <v>15</v>
      </c>
      <c r="F137" s="147" t="s">
        <v>167</v>
      </c>
      <c r="G137" s="145"/>
      <c r="H137" s="148">
        <v>240</v>
      </c>
      <c r="I137" s="145"/>
      <c r="J137" s="145"/>
      <c r="K137" s="145"/>
      <c r="L137" s="144"/>
      <c r="M137" s="149"/>
      <c r="N137" s="150"/>
      <c r="O137" s="150"/>
      <c r="P137" s="150"/>
      <c r="Q137" s="150"/>
      <c r="R137" s="150"/>
      <c r="S137" s="150"/>
      <c r="T137" s="151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6" t="s">
        <v>123</v>
      </c>
      <c r="AU137" s="146" t="s">
        <v>127</v>
      </c>
      <c r="AV137" s="145" t="s">
        <v>127</v>
      </c>
      <c r="AW137" s="145" t="s">
        <v>1142</v>
      </c>
      <c r="AX137" s="145" t="s">
        <v>794</v>
      </c>
      <c r="AY137" s="146" t="s">
        <v>1140</v>
      </c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</row>
    <row r="138" spans="1:66">
      <c r="A138" s="153"/>
      <c r="B138" s="152"/>
      <c r="C138" s="153"/>
      <c r="D138" s="134" t="s">
        <v>123</v>
      </c>
      <c r="E138" s="154" t="s">
        <v>15</v>
      </c>
      <c r="F138" s="155" t="s">
        <v>126</v>
      </c>
      <c r="G138" s="153"/>
      <c r="H138" s="156">
        <v>240</v>
      </c>
      <c r="I138" s="153"/>
      <c r="J138" s="153"/>
      <c r="K138" s="153"/>
      <c r="L138" s="152"/>
      <c r="M138" s="157"/>
      <c r="N138" s="158"/>
      <c r="O138" s="158"/>
      <c r="P138" s="158"/>
      <c r="Q138" s="158"/>
      <c r="R138" s="158"/>
      <c r="S138" s="158"/>
      <c r="T138" s="159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4" t="s">
        <v>123</v>
      </c>
      <c r="AU138" s="154" t="s">
        <v>127</v>
      </c>
      <c r="AV138" s="153" t="s">
        <v>134</v>
      </c>
      <c r="AW138" s="153" t="s">
        <v>1142</v>
      </c>
      <c r="AX138" s="153" t="s">
        <v>115</v>
      </c>
      <c r="AY138" s="154" t="s">
        <v>1140</v>
      </c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</row>
    <row r="139" spans="1:66" ht="30">
      <c r="A139" s="272"/>
      <c r="B139" s="24"/>
      <c r="C139" s="124" t="s">
        <v>168</v>
      </c>
      <c r="D139" s="124" t="s">
        <v>117</v>
      </c>
      <c r="E139" s="125" t="s">
        <v>169</v>
      </c>
      <c r="F139" s="126" t="s">
        <v>170</v>
      </c>
      <c r="G139" s="127" t="s">
        <v>171</v>
      </c>
      <c r="H139" s="128">
        <v>1</v>
      </c>
      <c r="I139" s="129"/>
      <c r="J139" s="130">
        <f>ROUND(I139*H139,2)</f>
        <v>0</v>
      </c>
      <c r="K139" s="126"/>
      <c r="L139" s="24"/>
      <c r="M139" s="326" t="s">
        <v>15</v>
      </c>
      <c r="N139" s="131" t="s">
        <v>39</v>
      </c>
      <c r="O139" s="270"/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  <c r="AP139" s="272"/>
      <c r="AQ139" s="272"/>
      <c r="AR139" s="277" t="s">
        <v>134</v>
      </c>
      <c r="AS139" s="272"/>
      <c r="AT139" s="277" t="s">
        <v>117</v>
      </c>
      <c r="AU139" s="277" t="s">
        <v>127</v>
      </c>
      <c r="AV139" s="272"/>
      <c r="AW139" s="272"/>
      <c r="AX139" s="272"/>
      <c r="AY139" s="277" t="s">
        <v>1140</v>
      </c>
      <c r="AZ139" s="272"/>
      <c r="BA139" s="272"/>
      <c r="BB139" s="272"/>
      <c r="BC139" s="272"/>
      <c r="BD139" s="272"/>
      <c r="BE139" s="287">
        <f>IF(N139="základní",J139,0)</f>
        <v>0</v>
      </c>
      <c r="BF139" s="287">
        <f>IF(N139="snížená",J139,0)</f>
        <v>0</v>
      </c>
      <c r="BG139" s="287">
        <f>IF(N139="zákl. přenesená",J139,0)</f>
        <v>0</v>
      </c>
      <c r="BH139" s="287">
        <f>IF(N139="sníž. přenesená",J139,0)</f>
        <v>0</v>
      </c>
      <c r="BI139" s="287">
        <f>IF(N139="nulová",J139,0)</f>
        <v>0</v>
      </c>
      <c r="BJ139" s="277" t="s">
        <v>115</v>
      </c>
      <c r="BK139" s="287">
        <f>ROUND(I139*H139,2)</f>
        <v>0</v>
      </c>
      <c r="BL139" s="277" t="s">
        <v>134</v>
      </c>
      <c r="BM139" s="277" t="s">
        <v>1152</v>
      </c>
      <c r="BN139" s="272"/>
    </row>
    <row r="140" spans="1:66" ht="27">
      <c r="A140" s="272"/>
      <c r="B140" s="24"/>
      <c r="C140" s="272"/>
      <c r="D140" s="134" t="s">
        <v>121</v>
      </c>
      <c r="E140" s="272"/>
      <c r="F140" s="135" t="s">
        <v>122</v>
      </c>
      <c r="G140" s="272"/>
      <c r="H140" s="272"/>
      <c r="I140" s="272"/>
      <c r="J140" s="272"/>
      <c r="K140" s="272"/>
      <c r="L140" s="24"/>
      <c r="M140" s="136"/>
      <c r="N140" s="270"/>
      <c r="O140" s="270"/>
      <c r="P140" s="270"/>
      <c r="Q140" s="270"/>
      <c r="R140" s="270"/>
      <c r="S140" s="270"/>
      <c r="T140" s="59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  <c r="AP140" s="272"/>
      <c r="AQ140" s="272"/>
      <c r="AR140" s="272"/>
      <c r="AS140" s="272"/>
      <c r="AT140" s="277" t="s">
        <v>121</v>
      </c>
      <c r="AU140" s="277" t="s">
        <v>127</v>
      </c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</row>
    <row r="141" spans="1:66" ht="27">
      <c r="A141" s="138"/>
      <c r="B141" s="137"/>
      <c r="C141" s="138"/>
      <c r="D141" s="134" t="s">
        <v>123</v>
      </c>
      <c r="E141" s="139" t="s">
        <v>15</v>
      </c>
      <c r="F141" s="140" t="s">
        <v>172</v>
      </c>
      <c r="G141" s="138"/>
      <c r="H141" s="139" t="s">
        <v>15</v>
      </c>
      <c r="I141" s="138"/>
      <c r="J141" s="138"/>
      <c r="K141" s="138"/>
      <c r="L141" s="137"/>
      <c r="M141" s="141"/>
      <c r="N141" s="142"/>
      <c r="O141" s="142"/>
      <c r="P141" s="142"/>
      <c r="Q141" s="142"/>
      <c r="R141" s="142"/>
      <c r="S141" s="142"/>
      <c r="T141" s="143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9" t="s">
        <v>123</v>
      </c>
      <c r="AU141" s="139" t="s">
        <v>127</v>
      </c>
      <c r="AV141" s="138" t="s">
        <v>115</v>
      </c>
      <c r="AW141" s="138" t="s">
        <v>1142</v>
      </c>
      <c r="AX141" s="138" t="s">
        <v>794</v>
      </c>
      <c r="AY141" s="139" t="s">
        <v>1140</v>
      </c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</row>
    <row r="142" spans="1:66">
      <c r="A142" s="145"/>
      <c r="B142" s="144"/>
      <c r="C142" s="145"/>
      <c r="D142" s="134" t="s">
        <v>123</v>
      </c>
      <c r="E142" s="146" t="s">
        <v>15</v>
      </c>
      <c r="F142" s="147" t="s">
        <v>115</v>
      </c>
      <c r="G142" s="145"/>
      <c r="H142" s="148">
        <v>1</v>
      </c>
      <c r="I142" s="145"/>
      <c r="J142" s="145"/>
      <c r="K142" s="145"/>
      <c r="L142" s="144"/>
      <c r="M142" s="149"/>
      <c r="N142" s="150"/>
      <c r="O142" s="150"/>
      <c r="P142" s="150"/>
      <c r="Q142" s="150"/>
      <c r="R142" s="150"/>
      <c r="S142" s="150"/>
      <c r="T142" s="151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6" t="s">
        <v>123</v>
      </c>
      <c r="AU142" s="146" t="s">
        <v>127</v>
      </c>
      <c r="AV142" s="145" t="s">
        <v>127</v>
      </c>
      <c r="AW142" s="145" t="s">
        <v>1142</v>
      </c>
      <c r="AX142" s="145" t="s">
        <v>794</v>
      </c>
      <c r="AY142" s="146" t="s">
        <v>1140</v>
      </c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</row>
    <row r="143" spans="1:66">
      <c r="A143" s="153"/>
      <c r="B143" s="152"/>
      <c r="C143" s="153"/>
      <c r="D143" s="134" t="s">
        <v>123</v>
      </c>
      <c r="E143" s="154" t="s">
        <v>15</v>
      </c>
      <c r="F143" s="155" t="s">
        <v>126</v>
      </c>
      <c r="G143" s="153"/>
      <c r="H143" s="156">
        <v>1</v>
      </c>
      <c r="I143" s="153"/>
      <c r="J143" s="153"/>
      <c r="K143" s="153"/>
      <c r="L143" s="152"/>
      <c r="M143" s="157"/>
      <c r="N143" s="158"/>
      <c r="O143" s="158"/>
      <c r="P143" s="158"/>
      <c r="Q143" s="158"/>
      <c r="R143" s="158"/>
      <c r="S143" s="158"/>
      <c r="T143" s="159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4" t="s">
        <v>123</v>
      </c>
      <c r="AU143" s="154" t="s">
        <v>127</v>
      </c>
      <c r="AV143" s="153" t="s">
        <v>134</v>
      </c>
      <c r="AW143" s="153" t="s">
        <v>1142</v>
      </c>
      <c r="AX143" s="153" t="s">
        <v>115</v>
      </c>
      <c r="AY143" s="154" t="s">
        <v>1140</v>
      </c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3"/>
      <c r="BJ143" s="153"/>
      <c r="BK143" s="153"/>
      <c r="BL143" s="153"/>
      <c r="BM143" s="153"/>
      <c r="BN143" s="153"/>
    </row>
    <row r="144" spans="1:66" ht="45">
      <c r="A144" s="272"/>
      <c r="B144" s="24"/>
      <c r="C144" s="124" t="s">
        <v>173</v>
      </c>
      <c r="D144" s="124" t="s">
        <v>117</v>
      </c>
      <c r="E144" s="125" t="s">
        <v>174</v>
      </c>
      <c r="F144" s="126" t="s">
        <v>175</v>
      </c>
      <c r="G144" s="127" t="s">
        <v>120</v>
      </c>
      <c r="H144" s="128">
        <v>56.106000000000002</v>
      </c>
      <c r="I144" s="129"/>
      <c r="J144" s="130">
        <f>ROUND(I144*H144,2)</f>
        <v>0</v>
      </c>
      <c r="K144" s="126"/>
      <c r="L144" s="24"/>
      <c r="M144" s="326" t="s">
        <v>15</v>
      </c>
      <c r="N144" s="131" t="s">
        <v>39</v>
      </c>
      <c r="O144" s="270"/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U144" s="272"/>
      <c r="V144" s="272"/>
      <c r="W144" s="272"/>
      <c r="X144" s="272"/>
      <c r="Y144" s="272"/>
      <c r="Z144" s="272"/>
      <c r="AA144" s="272"/>
      <c r="AB144" s="272"/>
      <c r="AC144" s="272"/>
      <c r="AD144" s="272"/>
      <c r="AE144" s="272"/>
      <c r="AF144" s="272"/>
      <c r="AG144" s="272"/>
      <c r="AH144" s="272"/>
      <c r="AI144" s="272"/>
      <c r="AJ144" s="272"/>
      <c r="AK144" s="272"/>
      <c r="AL144" s="272"/>
      <c r="AM144" s="272"/>
      <c r="AN144" s="272"/>
      <c r="AO144" s="272"/>
      <c r="AP144" s="272"/>
      <c r="AQ144" s="272"/>
      <c r="AR144" s="277" t="s">
        <v>134</v>
      </c>
      <c r="AS144" s="272"/>
      <c r="AT144" s="277" t="s">
        <v>117</v>
      </c>
      <c r="AU144" s="277" t="s">
        <v>127</v>
      </c>
      <c r="AV144" s="272"/>
      <c r="AW144" s="272"/>
      <c r="AX144" s="272"/>
      <c r="AY144" s="277" t="s">
        <v>1140</v>
      </c>
      <c r="AZ144" s="272"/>
      <c r="BA144" s="272"/>
      <c r="BB144" s="272"/>
      <c r="BC144" s="272"/>
      <c r="BD144" s="272"/>
      <c r="BE144" s="287">
        <f>IF(N144="základní",J144,0)</f>
        <v>0</v>
      </c>
      <c r="BF144" s="287">
        <f>IF(N144="snížená",J144,0)</f>
        <v>0</v>
      </c>
      <c r="BG144" s="287">
        <f>IF(N144="zákl. přenesená",J144,0)</f>
        <v>0</v>
      </c>
      <c r="BH144" s="287">
        <f>IF(N144="sníž. přenesená",J144,0)</f>
        <v>0</v>
      </c>
      <c r="BI144" s="287">
        <f>IF(N144="nulová",J144,0)</f>
        <v>0</v>
      </c>
      <c r="BJ144" s="277" t="s">
        <v>115</v>
      </c>
      <c r="BK144" s="287">
        <f>ROUND(I144*H144,2)</f>
        <v>0</v>
      </c>
      <c r="BL144" s="277" t="s">
        <v>134</v>
      </c>
      <c r="BM144" s="277" t="s">
        <v>1153</v>
      </c>
      <c r="BN144" s="272"/>
    </row>
    <row r="145" spans="1:66" ht="27">
      <c r="A145" s="272"/>
      <c r="B145" s="24"/>
      <c r="C145" s="272"/>
      <c r="D145" s="134" t="s">
        <v>121</v>
      </c>
      <c r="E145" s="272"/>
      <c r="F145" s="135" t="s">
        <v>122</v>
      </c>
      <c r="G145" s="272"/>
      <c r="H145" s="272"/>
      <c r="I145" s="272"/>
      <c r="J145" s="272"/>
      <c r="K145" s="272"/>
      <c r="L145" s="24"/>
      <c r="M145" s="136"/>
      <c r="N145" s="270"/>
      <c r="O145" s="270"/>
      <c r="P145" s="270"/>
      <c r="Q145" s="270"/>
      <c r="R145" s="270"/>
      <c r="S145" s="270"/>
      <c r="T145" s="59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  <c r="AP145" s="272"/>
      <c r="AQ145" s="272"/>
      <c r="AR145" s="272"/>
      <c r="AS145" s="272"/>
      <c r="AT145" s="277" t="s">
        <v>121</v>
      </c>
      <c r="AU145" s="277" t="s">
        <v>127</v>
      </c>
      <c r="AV145" s="272"/>
      <c r="AW145" s="272"/>
      <c r="AX145" s="272"/>
      <c r="AY145" s="272"/>
      <c r="AZ145" s="272"/>
      <c r="BA145" s="272"/>
      <c r="BB145" s="272"/>
      <c r="BC145" s="272"/>
      <c r="BD145" s="272"/>
      <c r="BE145" s="272"/>
      <c r="BF145" s="272"/>
      <c r="BG145" s="272"/>
      <c r="BH145" s="272"/>
      <c r="BI145" s="272"/>
      <c r="BJ145" s="272"/>
      <c r="BK145" s="272"/>
      <c r="BL145" s="272"/>
      <c r="BM145" s="272"/>
      <c r="BN145" s="272"/>
    </row>
    <row r="146" spans="1:66">
      <c r="A146" s="138"/>
      <c r="B146" s="137"/>
      <c r="C146" s="138"/>
      <c r="D146" s="134" t="s">
        <v>123</v>
      </c>
      <c r="E146" s="139" t="s">
        <v>15</v>
      </c>
      <c r="F146" s="140" t="s">
        <v>138</v>
      </c>
      <c r="G146" s="138"/>
      <c r="H146" s="139" t="s">
        <v>15</v>
      </c>
      <c r="I146" s="138"/>
      <c r="J146" s="138"/>
      <c r="K146" s="138"/>
      <c r="L146" s="137"/>
      <c r="M146" s="141"/>
      <c r="N146" s="142"/>
      <c r="O146" s="142"/>
      <c r="P146" s="142"/>
      <c r="Q146" s="142"/>
      <c r="R146" s="142"/>
      <c r="S146" s="142"/>
      <c r="T146" s="143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9" t="s">
        <v>123</v>
      </c>
      <c r="AU146" s="139" t="s">
        <v>127</v>
      </c>
      <c r="AV146" s="138" t="s">
        <v>115</v>
      </c>
      <c r="AW146" s="138" t="s">
        <v>1142</v>
      </c>
      <c r="AX146" s="138" t="s">
        <v>794</v>
      </c>
      <c r="AY146" s="139" t="s">
        <v>1140</v>
      </c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</row>
    <row r="147" spans="1:66">
      <c r="A147" s="145"/>
      <c r="B147" s="144"/>
      <c r="C147" s="145"/>
      <c r="D147" s="134" t="s">
        <v>123</v>
      </c>
      <c r="E147" s="146" t="s">
        <v>176</v>
      </c>
      <c r="F147" s="147" t="s">
        <v>177</v>
      </c>
      <c r="G147" s="145"/>
      <c r="H147" s="148">
        <v>14.586</v>
      </c>
      <c r="I147" s="145"/>
      <c r="J147" s="145"/>
      <c r="K147" s="145"/>
      <c r="L147" s="144"/>
      <c r="M147" s="149"/>
      <c r="N147" s="150"/>
      <c r="O147" s="150"/>
      <c r="P147" s="150"/>
      <c r="Q147" s="150"/>
      <c r="R147" s="150"/>
      <c r="S147" s="150"/>
      <c r="T147" s="151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6" t="s">
        <v>123</v>
      </c>
      <c r="AU147" s="146" t="s">
        <v>127</v>
      </c>
      <c r="AV147" s="145" t="s">
        <v>127</v>
      </c>
      <c r="AW147" s="145" t="s">
        <v>1142</v>
      </c>
      <c r="AX147" s="145" t="s">
        <v>794</v>
      </c>
      <c r="AY147" s="146" t="s">
        <v>1140</v>
      </c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</row>
    <row r="148" spans="1:66">
      <c r="A148" s="138"/>
      <c r="B148" s="137"/>
      <c r="C148" s="138"/>
      <c r="D148" s="134" t="s">
        <v>123</v>
      </c>
      <c r="E148" s="139" t="s">
        <v>15</v>
      </c>
      <c r="F148" s="140" t="s">
        <v>143</v>
      </c>
      <c r="G148" s="138"/>
      <c r="H148" s="139" t="s">
        <v>15</v>
      </c>
      <c r="I148" s="138"/>
      <c r="J148" s="138"/>
      <c r="K148" s="138"/>
      <c r="L148" s="137"/>
      <c r="M148" s="141"/>
      <c r="N148" s="142"/>
      <c r="O148" s="142"/>
      <c r="P148" s="142"/>
      <c r="Q148" s="142"/>
      <c r="R148" s="142"/>
      <c r="S148" s="142"/>
      <c r="T148" s="143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9" t="s">
        <v>123</v>
      </c>
      <c r="AU148" s="139" t="s">
        <v>127</v>
      </c>
      <c r="AV148" s="138" t="s">
        <v>115</v>
      </c>
      <c r="AW148" s="138" t="s">
        <v>1142</v>
      </c>
      <c r="AX148" s="138" t="s">
        <v>794</v>
      </c>
      <c r="AY148" s="139" t="s">
        <v>1140</v>
      </c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</row>
    <row r="149" spans="1:66">
      <c r="A149" s="145"/>
      <c r="B149" s="144"/>
      <c r="C149" s="145"/>
      <c r="D149" s="134" t="s">
        <v>123</v>
      </c>
      <c r="E149" s="146" t="s">
        <v>178</v>
      </c>
      <c r="F149" s="147" t="s">
        <v>179</v>
      </c>
      <c r="G149" s="145"/>
      <c r="H149" s="148">
        <v>12.2</v>
      </c>
      <c r="I149" s="145"/>
      <c r="J149" s="145"/>
      <c r="K149" s="145"/>
      <c r="L149" s="144"/>
      <c r="M149" s="149"/>
      <c r="N149" s="150"/>
      <c r="O149" s="150"/>
      <c r="P149" s="150"/>
      <c r="Q149" s="150"/>
      <c r="R149" s="150"/>
      <c r="S149" s="150"/>
      <c r="T149" s="151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6" t="s">
        <v>123</v>
      </c>
      <c r="AU149" s="146" t="s">
        <v>127</v>
      </c>
      <c r="AV149" s="145" t="s">
        <v>127</v>
      </c>
      <c r="AW149" s="145" t="s">
        <v>1142</v>
      </c>
      <c r="AX149" s="145" t="s">
        <v>794</v>
      </c>
      <c r="AY149" s="146" t="s">
        <v>1140</v>
      </c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</row>
    <row r="150" spans="1:66">
      <c r="A150" s="138"/>
      <c r="B150" s="137"/>
      <c r="C150" s="138"/>
      <c r="D150" s="134" t="s">
        <v>123</v>
      </c>
      <c r="E150" s="139" t="s">
        <v>15</v>
      </c>
      <c r="F150" s="140" t="s">
        <v>145</v>
      </c>
      <c r="G150" s="138"/>
      <c r="H150" s="139" t="s">
        <v>15</v>
      </c>
      <c r="I150" s="138"/>
      <c r="J150" s="138"/>
      <c r="K150" s="138"/>
      <c r="L150" s="137"/>
      <c r="M150" s="141"/>
      <c r="N150" s="142"/>
      <c r="O150" s="142"/>
      <c r="P150" s="142"/>
      <c r="Q150" s="142"/>
      <c r="R150" s="142"/>
      <c r="S150" s="142"/>
      <c r="T150" s="143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9" t="s">
        <v>123</v>
      </c>
      <c r="AU150" s="139" t="s">
        <v>127</v>
      </c>
      <c r="AV150" s="138" t="s">
        <v>115</v>
      </c>
      <c r="AW150" s="138" t="s">
        <v>1142</v>
      </c>
      <c r="AX150" s="138" t="s">
        <v>794</v>
      </c>
      <c r="AY150" s="139" t="s">
        <v>1140</v>
      </c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</row>
    <row r="151" spans="1:66">
      <c r="A151" s="145"/>
      <c r="B151" s="144"/>
      <c r="C151" s="145"/>
      <c r="D151" s="134" t="s">
        <v>123</v>
      </c>
      <c r="E151" s="146" t="s">
        <v>180</v>
      </c>
      <c r="F151" s="147" t="s">
        <v>181</v>
      </c>
      <c r="G151" s="145"/>
      <c r="H151" s="148">
        <v>10.7</v>
      </c>
      <c r="I151" s="145"/>
      <c r="J151" s="145"/>
      <c r="K151" s="145"/>
      <c r="L151" s="144"/>
      <c r="M151" s="149"/>
      <c r="N151" s="150"/>
      <c r="O151" s="150"/>
      <c r="P151" s="150"/>
      <c r="Q151" s="150"/>
      <c r="R151" s="150"/>
      <c r="S151" s="150"/>
      <c r="T151" s="151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6" t="s">
        <v>123</v>
      </c>
      <c r="AU151" s="146" t="s">
        <v>127</v>
      </c>
      <c r="AV151" s="145" t="s">
        <v>127</v>
      </c>
      <c r="AW151" s="145" t="s">
        <v>1142</v>
      </c>
      <c r="AX151" s="145" t="s">
        <v>794</v>
      </c>
      <c r="AY151" s="146" t="s">
        <v>1140</v>
      </c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</row>
    <row r="152" spans="1:66">
      <c r="A152" s="161"/>
      <c r="B152" s="160"/>
      <c r="C152" s="161"/>
      <c r="D152" s="134" t="s">
        <v>123</v>
      </c>
      <c r="E152" s="162" t="s">
        <v>15</v>
      </c>
      <c r="F152" s="163" t="s">
        <v>182</v>
      </c>
      <c r="G152" s="161"/>
      <c r="H152" s="164">
        <v>37.485999999999997</v>
      </c>
      <c r="I152" s="161"/>
      <c r="J152" s="161"/>
      <c r="K152" s="161"/>
      <c r="L152" s="160"/>
      <c r="M152" s="165"/>
      <c r="N152" s="166"/>
      <c r="O152" s="166"/>
      <c r="P152" s="166"/>
      <c r="Q152" s="166"/>
      <c r="R152" s="166"/>
      <c r="S152" s="166"/>
      <c r="T152" s="167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2" t="s">
        <v>123</v>
      </c>
      <c r="AU152" s="162" t="s">
        <v>127</v>
      </c>
      <c r="AV152" s="161" t="s">
        <v>131</v>
      </c>
      <c r="AW152" s="161" t="s">
        <v>1142</v>
      </c>
      <c r="AX152" s="161" t="s">
        <v>794</v>
      </c>
      <c r="AY152" s="162" t="s">
        <v>1140</v>
      </c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</row>
    <row r="153" spans="1:66">
      <c r="A153" s="138"/>
      <c r="B153" s="137"/>
      <c r="C153" s="138"/>
      <c r="D153" s="134" t="s">
        <v>123</v>
      </c>
      <c r="E153" s="139" t="s">
        <v>15</v>
      </c>
      <c r="F153" s="140" t="s">
        <v>183</v>
      </c>
      <c r="G153" s="138"/>
      <c r="H153" s="139" t="s">
        <v>15</v>
      </c>
      <c r="I153" s="138"/>
      <c r="J153" s="138"/>
      <c r="K153" s="138"/>
      <c r="L153" s="137"/>
      <c r="M153" s="141"/>
      <c r="N153" s="142"/>
      <c r="O153" s="142"/>
      <c r="P153" s="142"/>
      <c r="Q153" s="142"/>
      <c r="R153" s="142"/>
      <c r="S153" s="142"/>
      <c r="T153" s="143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9" t="s">
        <v>123</v>
      </c>
      <c r="AU153" s="139" t="s">
        <v>127</v>
      </c>
      <c r="AV153" s="138" t="s">
        <v>115</v>
      </c>
      <c r="AW153" s="138" t="s">
        <v>1142</v>
      </c>
      <c r="AX153" s="138" t="s">
        <v>794</v>
      </c>
      <c r="AY153" s="139" t="s">
        <v>1140</v>
      </c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</row>
    <row r="154" spans="1:66">
      <c r="A154" s="145"/>
      <c r="B154" s="144"/>
      <c r="C154" s="145"/>
      <c r="D154" s="134" t="s">
        <v>123</v>
      </c>
      <c r="E154" s="146" t="s">
        <v>184</v>
      </c>
      <c r="F154" s="147" t="s">
        <v>185</v>
      </c>
      <c r="G154" s="145"/>
      <c r="H154" s="148">
        <v>7.92</v>
      </c>
      <c r="I154" s="145"/>
      <c r="J154" s="145"/>
      <c r="K154" s="145"/>
      <c r="L154" s="144"/>
      <c r="M154" s="149"/>
      <c r="N154" s="150"/>
      <c r="O154" s="150"/>
      <c r="P154" s="150"/>
      <c r="Q154" s="150"/>
      <c r="R154" s="150"/>
      <c r="S154" s="150"/>
      <c r="T154" s="151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6" t="s">
        <v>123</v>
      </c>
      <c r="AU154" s="146" t="s">
        <v>127</v>
      </c>
      <c r="AV154" s="145" t="s">
        <v>127</v>
      </c>
      <c r="AW154" s="145" t="s">
        <v>1142</v>
      </c>
      <c r="AX154" s="145" t="s">
        <v>794</v>
      </c>
      <c r="AY154" s="146" t="s">
        <v>1140</v>
      </c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</row>
    <row r="155" spans="1:66">
      <c r="A155" s="138"/>
      <c r="B155" s="137"/>
      <c r="C155" s="138"/>
      <c r="D155" s="134" t="s">
        <v>123</v>
      </c>
      <c r="E155" s="139" t="s">
        <v>15</v>
      </c>
      <c r="F155" s="140" t="s">
        <v>186</v>
      </c>
      <c r="G155" s="138"/>
      <c r="H155" s="139" t="s">
        <v>15</v>
      </c>
      <c r="I155" s="138"/>
      <c r="J155" s="138"/>
      <c r="K155" s="138"/>
      <c r="L155" s="137"/>
      <c r="M155" s="141"/>
      <c r="N155" s="142"/>
      <c r="O155" s="142"/>
      <c r="P155" s="142"/>
      <c r="Q155" s="142"/>
      <c r="R155" s="142"/>
      <c r="S155" s="142"/>
      <c r="T155" s="143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9" t="s">
        <v>123</v>
      </c>
      <c r="AU155" s="139" t="s">
        <v>127</v>
      </c>
      <c r="AV155" s="138" t="s">
        <v>115</v>
      </c>
      <c r="AW155" s="138" t="s">
        <v>1142</v>
      </c>
      <c r="AX155" s="138" t="s">
        <v>794</v>
      </c>
      <c r="AY155" s="139" t="s">
        <v>1140</v>
      </c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</row>
    <row r="156" spans="1:66">
      <c r="A156" s="145"/>
      <c r="B156" s="144"/>
      <c r="C156" s="145"/>
      <c r="D156" s="134" t="s">
        <v>123</v>
      </c>
      <c r="E156" s="146" t="s">
        <v>187</v>
      </c>
      <c r="F156" s="147" t="s">
        <v>188</v>
      </c>
      <c r="G156" s="145"/>
      <c r="H156" s="148">
        <v>3.26</v>
      </c>
      <c r="I156" s="145"/>
      <c r="J156" s="145"/>
      <c r="K156" s="145"/>
      <c r="L156" s="144"/>
      <c r="M156" s="149"/>
      <c r="N156" s="150"/>
      <c r="O156" s="150"/>
      <c r="P156" s="150"/>
      <c r="Q156" s="150"/>
      <c r="R156" s="150"/>
      <c r="S156" s="150"/>
      <c r="T156" s="151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6" t="s">
        <v>123</v>
      </c>
      <c r="AU156" s="146" t="s">
        <v>127</v>
      </c>
      <c r="AV156" s="145" t="s">
        <v>127</v>
      </c>
      <c r="AW156" s="145" t="s">
        <v>1142</v>
      </c>
      <c r="AX156" s="145" t="s">
        <v>794</v>
      </c>
      <c r="AY156" s="146" t="s">
        <v>1140</v>
      </c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</row>
    <row r="157" spans="1:66">
      <c r="A157" s="138"/>
      <c r="B157" s="137"/>
      <c r="C157" s="138"/>
      <c r="D157" s="134" t="s">
        <v>123</v>
      </c>
      <c r="E157" s="139" t="s">
        <v>15</v>
      </c>
      <c r="F157" s="140" t="s">
        <v>189</v>
      </c>
      <c r="G157" s="138"/>
      <c r="H157" s="139" t="s">
        <v>15</v>
      </c>
      <c r="I157" s="138"/>
      <c r="J157" s="138"/>
      <c r="K157" s="138"/>
      <c r="L157" s="137"/>
      <c r="M157" s="141"/>
      <c r="N157" s="142"/>
      <c r="O157" s="142"/>
      <c r="P157" s="142"/>
      <c r="Q157" s="142"/>
      <c r="R157" s="142"/>
      <c r="S157" s="142"/>
      <c r="T157" s="143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9" t="s">
        <v>123</v>
      </c>
      <c r="AU157" s="139" t="s">
        <v>127</v>
      </c>
      <c r="AV157" s="138" t="s">
        <v>115</v>
      </c>
      <c r="AW157" s="138" t="s">
        <v>1142</v>
      </c>
      <c r="AX157" s="138" t="s">
        <v>794</v>
      </c>
      <c r="AY157" s="139" t="s">
        <v>1140</v>
      </c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</row>
    <row r="158" spans="1:66">
      <c r="A158" s="145"/>
      <c r="B158" s="144"/>
      <c r="C158" s="145"/>
      <c r="D158" s="134" t="s">
        <v>123</v>
      </c>
      <c r="E158" s="146" t="s">
        <v>190</v>
      </c>
      <c r="F158" s="147" t="s">
        <v>191</v>
      </c>
      <c r="G158" s="145"/>
      <c r="H158" s="148">
        <v>3.84</v>
      </c>
      <c r="I158" s="145"/>
      <c r="J158" s="145"/>
      <c r="K158" s="145"/>
      <c r="L158" s="144"/>
      <c r="M158" s="149"/>
      <c r="N158" s="150"/>
      <c r="O158" s="150"/>
      <c r="P158" s="150"/>
      <c r="Q158" s="150"/>
      <c r="R158" s="150"/>
      <c r="S158" s="150"/>
      <c r="T158" s="151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6" t="s">
        <v>123</v>
      </c>
      <c r="AU158" s="146" t="s">
        <v>127</v>
      </c>
      <c r="AV158" s="145" t="s">
        <v>127</v>
      </c>
      <c r="AW158" s="145" t="s">
        <v>1142</v>
      </c>
      <c r="AX158" s="145" t="s">
        <v>794</v>
      </c>
      <c r="AY158" s="146" t="s">
        <v>1140</v>
      </c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</row>
    <row r="159" spans="1:66">
      <c r="A159" s="138"/>
      <c r="B159" s="137"/>
      <c r="C159" s="138"/>
      <c r="D159" s="134" t="s">
        <v>123</v>
      </c>
      <c r="E159" s="139" t="s">
        <v>15</v>
      </c>
      <c r="F159" s="140" t="s">
        <v>192</v>
      </c>
      <c r="G159" s="138"/>
      <c r="H159" s="139" t="s">
        <v>15</v>
      </c>
      <c r="I159" s="138"/>
      <c r="J159" s="138"/>
      <c r="K159" s="138"/>
      <c r="L159" s="137"/>
      <c r="M159" s="141"/>
      <c r="N159" s="142"/>
      <c r="O159" s="142"/>
      <c r="P159" s="142"/>
      <c r="Q159" s="142"/>
      <c r="R159" s="142"/>
      <c r="S159" s="142"/>
      <c r="T159" s="143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9" t="s">
        <v>123</v>
      </c>
      <c r="AU159" s="139" t="s">
        <v>127</v>
      </c>
      <c r="AV159" s="138" t="s">
        <v>115</v>
      </c>
      <c r="AW159" s="138" t="s">
        <v>1142</v>
      </c>
      <c r="AX159" s="138" t="s">
        <v>794</v>
      </c>
      <c r="AY159" s="139" t="s">
        <v>1140</v>
      </c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</row>
    <row r="160" spans="1:66">
      <c r="A160" s="145"/>
      <c r="B160" s="144"/>
      <c r="C160" s="145"/>
      <c r="D160" s="134" t="s">
        <v>123</v>
      </c>
      <c r="E160" s="146" t="s">
        <v>193</v>
      </c>
      <c r="F160" s="147" t="s">
        <v>194</v>
      </c>
      <c r="G160" s="145"/>
      <c r="H160" s="148">
        <v>3.6</v>
      </c>
      <c r="I160" s="145"/>
      <c r="J160" s="145"/>
      <c r="K160" s="145"/>
      <c r="L160" s="144"/>
      <c r="M160" s="149"/>
      <c r="N160" s="150"/>
      <c r="O160" s="150"/>
      <c r="P160" s="150"/>
      <c r="Q160" s="150"/>
      <c r="R160" s="150"/>
      <c r="S160" s="150"/>
      <c r="T160" s="151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6" t="s">
        <v>123</v>
      </c>
      <c r="AU160" s="146" t="s">
        <v>127</v>
      </c>
      <c r="AV160" s="145" t="s">
        <v>127</v>
      </c>
      <c r="AW160" s="145" t="s">
        <v>1142</v>
      </c>
      <c r="AX160" s="145" t="s">
        <v>794</v>
      </c>
      <c r="AY160" s="146" t="s">
        <v>1140</v>
      </c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</row>
    <row r="161" spans="1:66">
      <c r="A161" s="161"/>
      <c r="B161" s="160"/>
      <c r="C161" s="161"/>
      <c r="D161" s="134" t="s">
        <v>123</v>
      </c>
      <c r="E161" s="162" t="s">
        <v>15</v>
      </c>
      <c r="F161" s="163" t="s">
        <v>182</v>
      </c>
      <c r="G161" s="161"/>
      <c r="H161" s="164">
        <v>18.62</v>
      </c>
      <c r="I161" s="161"/>
      <c r="J161" s="161"/>
      <c r="K161" s="161"/>
      <c r="L161" s="160"/>
      <c r="M161" s="165"/>
      <c r="N161" s="166"/>
      <c r="O161" s="166"/>
      <c r="P161" s="166"/>
      <c r="Q161" s="166"/>
      <c r="R161" s="166"/>
      <c r="S161" s="166"/>
      <c r="T161" s="167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2" t="s">
        <v>123</v>
      </c>
      <c r="AU161" s="162" t="s">
        <v>127</v>
      </c>
      <c r="AV161" s="161" t="s">
        <v>131</v>
      </c>
      <c r="AW161" s="161" t="s">
        <v>1142</v>
      </c>
      <c r="AX161" s="161" t="s">
        <v>794</v>
      </c>
      <c r="AY161" s="162" t="s">
        <v>1140</v>
      </c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</row>
    <row r="162" spans="1:66">
      <c r="A162" s="153"/>
      <c r="B162" s="152"/>
      <c r="C162" s="153"/>
      <c r="D162" s="134" t="s">
        <v>123</v>
      </c>
      <c r="E162" s="154" t="s">
        <v>195</v>
      </c>
      <c r="F162" s="155" t="s">
        <v>126</v>
      </c>
      <c r="G162" s="153"/>
      <c r="H162" s="156">
        <v>56.106000000000002</v>
      </c>
      <c r="I162" s="153"/>
      <c r="J162" s="153"/>
      <c r="K162" s="153"/>
      <c r="L162" s="152"/>
      <c r="M162" s="157"/>
      <c r="N162" s="158"/>
      <c r="O162" s="158"/>
      <c r="P162" s="158"/>
      <c r="Q162" s="158"/>
      <c r="R162" s="158"/>
      <c r="S162" s="158"/>
      <c r="T162" s="159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4" t="s">
        <v>123</v>
      </c>
      <c r="AU162" s="154" t="s">
        <v>127</v>
      </c>
      <c r="AV162" s="153" t="s">
        <v>134</v>
      </c>
      <c r="AW162" s="153" t="s">
        <v>1142</v>
      </c>
      <c r="AX162" s="153" t="s">
        <v>115</v>
      </c>
      <c r="AY162" s="154" t="s">
        <v>1140</v>
      </c>
      <c r="AZ162" s="153"/>
      <c r="BA162" s="153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3"/>
      <c r="BM162" s="153"/>
      <c r="BN162" s="153"/>
    </row>
    <row r="163" spans="1:66">
      <c r="A163" s="138"/>
      <c r="B163" s="137"/>
      <c r="C163" s="138"/>
      <c r="D163" s="134" t="s">
        <v>123</v>
      </c>
      <c r="E163" s="139" t="s">
        <v>15</v>
      </c>
      <c r="F163" s="140" t="s">
        <v>196</v>
      </c>
      <c r="G163" s="138"/>
      <c r="H163" s="139" t="s">
        <v>15</v>
      </c>
      <c r="I163" s="138"/>
      <c r="J163" s="138"/>
      <c r="K163" s="138"/>
      <c r="L163" s="137"/>
      <c r="M163" s="141"/>
      <c r="N163" s="142"/>
      <c r="O163" s="142"/>
      <c r="P163" s="142"/>
      <c r="Q163" s="142"/>
      <c r="R163" s="142"/>
      <c r="S163" s="142"/>
      <c r="T163" s="143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9" t="s">
        <v>123</v>
      </c>
      <c r="AU163" s="139" t="s">
        <v>127</v>
      </c>
      <c r="AV163" s="138" t="s">
        <v>115</v>
      </c>
      <c r="AW163" s="138" t="s">
        <v>1142</v>
      </c>
      <c r="AX163" s="138" t="s">
        <v>794</v>
      </c>
      <c r="AY163" s="139" t="s">
        <v>1140</v>
      </c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</row>
    <row r="164" spans="1:66">
      <c r="A164" s="145"/>
      <c r="B164" s="144"/>
      <c r="C164" s="145"/>
      <c r="D164" s="134" t="s">
        <v>123</v>
      </c>
      <c r="E164" s="146" t="s">
        <v>197</v>
      </c>
      <c r="F164" s="147" t="s">
        <v>198</v>
      </c>
      <c r="G164" s="145"/>
      <c r="H164" s="148">
        <v>72.930000000000007</v>
      </c>
      <c r="I164" s="145"/>
      <c r="J164" s="145"/>
      <c r="K164" s="145"/>
      <c r="L164" s="144"/>
      <c r="M164" s="149"/>
      <c r="N164" s="150"/>
      <c r="O164" s="150"/>
      <c r="P164" s="150"/>
      <c r="Q164" s="150"/>
      <c r="R164" s="150"/>
      <c r="S164" s="150"/>
      <c r="T164" s="151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6" t="s">
        <v>123</v>
      </c>
      <c r="AU164" s="146" t="s">
        <v>127</v>
      </c>
      <c r="AV164" s="145" t="s">
        <v>127</v>
      </c>
      <c r="AW164" s="145" t="s">
        <v>1142</v>
      </c>
      <c r="AX164" s="145" t="s">
        <v>794</v>
      </c>
      <c r="AY164" s="146" t="s">
        <v>1140</v>
      </c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</row>
    <row r="165" spans="1:66">
      <c r="A165" s="138"/>
      <c r="B165" s="137"/>
      <c r="C165" s="138"/>
      <c r="D165" s="134" t="s">
        <v>123</v>
      </c>
      <c r="E165" s="139" t="s">
        <v>15</v>
      </c>
      <c r="F165" s="140" t="s">
        <v>199</v>
      </c>
      <c r="G165" s="138"/>
      <c r="H165" s="139" t="s">
        <v>15</v>
      </c>
      <c r="I165" s="138"/>
      <c r="J165" s="138"/>
      <c r="K165" s="138"/>
      <c r="L165" s="137"/>
      <c r="M165" s="141"/>
      <c r="N165" s="142"/>
      <c r="O165" s="142"/>
      <c r="P165" s="142"/>
      <c r="Q165" s="142"/>
      <c r="R165" s="142"/>
      <c r="S165" s="142"/>
      <c r="T165" s="143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9" t="s">
        <v>123</v>
      </c>
      <c r="AU165" s="139" t="s">
        <v>127</v>
      </c>
      <c r="AV165" s="138" t="s">
        <v>115</v>
      </c>
      <c r="AW165" s="138" t="s">
        <v>1142</v>
      </c>
      <c r="AX165" s="138" t="s">
        <v>794</v>
      </c>
      <c r="AY165" s="139" t="s">
        <v>1140</v>
      </c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</row>
    <row r="166" spans="1:66">
      <c r="A166" s="145"/>
      <c r="B166" s="144"/>
      <c r="C166" s="145"/>
      <c r="D166" s="134" t="s">
        <v>123</v>
      </c>
      <c r="E166" s="146" t="s">
        <v>200</v>
      </c>
      <c r="F166" s="147" t="s">
        <v>201</v>
      </c>
      <c r="G166" s="145"/>
      <c r="H166" s="148">
        <v>61</v>
      </c>
      <c r="I166" s="145"/>
      <c r="J166" s="145"/>
      <c r="K166" s="145"/>
      <c r="L166" s="144"/>
      <c r="M166" s="149"/>
      <c r="N166" s="150"/>
      <c r="O166" s="150"/>
      <c r="P166" s="150"/>
      <c r="Q166" s="150"/>
      <c r="R166" s="150"/>
      <c r="S166" s="150"/>
      <c r="T166" s="151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6" t="s">
        <v>123</v>
      </c>
      <c r="AU166" s="146" t="s">
        <v>127</v>
      </c>
      <c r="AV166" s="145" t="s">
        <v>127</v>
      </c>
      <c r="AW166" s="145" t="s">
        <v>1142</v>
      </c>
      <c r="AX166" s="145" t="s">
        <v>794</v>
      </c>
      <c r="AY166" s="146" t="s">
        <v>1140</v>
      </c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</row>
    <row r="167" spans="1:66">
      <c r="A167" s="138"/>
      <c r="B167" s="137"/>
      <c r="C167" s="138"/>
      <c r="D167" s="134" t="s">
        <v>123</v>
      </c>
      <c r="E167" s="139" t="s">
        <v>15</v>
      </c>
      <c r="F167" s="140" t="s">
        <v>202</v>
      </c>
      <c r="G167" s="138"/>
      <c r="H167" s="139" t="s">
        <v>15</v>
      </c>
      <c r="I167" s="138"/>
      <c r="J167" s="138"/>
      <c r="K167" s="138"/>
      <c r="L167" s="137"/>
      <c r="M167" s="141"/>
      <c r="N167" s="142"/>
      <c r="O167" s="142"/>
      <c r="P167" s="142"/>
      <c r="Q167" s="142"/>
      <c r="R167" s="142"/>
      <c r="S167" s="142"/>
      <c r="T167" s="143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9" t="s">
        <v>123</v>
      </c>
      <c r="AU167" s="139" t="s">
        <v>127</v>
      </c>
      <c r="AV167" s="138" t="s">
        <v>115</v>
      </c>
      <c r="AW167" s="138" t="s">
        <v>1142</v>
      </c>
      <c r="AX167" s="138" t="s">
        <v>794</v>
      </c>
      <c r="AY167" s="139" t="s">
        <v>1140</v>
      </c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</row>
    <row r="168" spans="1:66">
      <c r="A168" s="145"/>
      <c r="B168" s="144"/>
      <c r="C168" s="145"/>
      <c r="D168" s="134" t="s">
        <v>123</v>
      </c>
      <c r="E168" s="146" t="s">
        <v>203</v>
      </c>
      <c r="F168" s="147" t="s">
        <v>204</v>
      </c>
      <c r="G168" s="145"/>
      <c r="H168" s="148">
        <v>53.5</v>
      </c>
      <c r="I168" s="145"/>
      <c r="J168" s="145"/>
      <c r="K168" s="145"/>
      <c r="L168" s="144"/>
      <c r="M168" s="149"/>
      <c r="N168" s="150"/>
      <c r="O168" s="150"/>
      <c r="P168" s="150"/>
      <c r="Q168" s="150"/>
      <c r="R168" s="150"/>
      <c r="S168" s="150"/>
      <c r="T168" s="151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6" t="s">
        <v>123</v>
      </c>
      <c r="AU168" s="146" t="s">
        <v>127</v>
      </c>
      <c r="AV168" s="145" t="s">
        <v>127</v>
      </c>
      <c r="AW168" s="145" t="s">
        <v>1142</v>
      </c>
      <c r="AX168" s="145" t="s">
        <v>794</v>
      </c>
      <c r="AY168" s="146" t="s">
        <v>1140</v>
      </c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</row>
    <row r="169" spans="1:66">
      <c r="A169" s="138"/>
      <c r="B169" s="137"/>
      <c r="C169" s="138"/>
      <c r="D169" s="134" t="s">
        <v>123</v>
      </c>
      <c r="E169" s="139" t="s">
        <v>15</v>
      </c>
      <c r="F169" s="140" t="s">
        <v>205</v>
      </c>
      <c r="G169" s="138"/>
      <c r="H169" s="139" t="s">
        <v>15</v>
      </c>
      <c r="I169" s="138"/>
      <c r="J169" s="138"/>
      <c r="K169" s="138"/>
      <c r="L169" s="137"/>
      <c r="M169" s="141"/>
      <c r="N169" s="142"/>
      <c r="O169" s="142"/>
      <c r="P169" s="142"/>
      <c r="Q169" s="142"/>
      <c r="R169" s="142"/>
      <c r="S169" s="142"/>
      <c r="T169" s="143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9" t="s">
        <v>123</v>
      </c>
      <c r="AU169" s="139" t="s">
        <v>127</v>
      </c>
      <c r="AV169" s="138" t="s">
        <v>115</v>
      </c>
      <c r="AW169" s="138" t="s">
        <v>1142</v>
      </c>
      <c r="AX169" s="138" t="s">
        <v>794</v>
      </c>
      <c r="AY169" s="139" t="s">
        <v>1140</v>
      </c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</row>
    <row r="170" spans="1:66">
      <c r="A170" s="145"/>
      <c r="B170" s="144"/>
      <c r="C170" s="145"/>
      <c r="D170" s="134" t="s">
        <v>123</v>
      </c>
      <c r="E170" s="146" t="s">
        <v>206</v>
      </c>
      <c r="F170" s="147" t="s">
        <v>207</v>
      </c>
      <c r="G170" s="145"/>
      <c r="H170" s="148">
        <v>0.2</v>
      </c>
      <c r="I170" s="145"/>
      <c r="J170" s="145"/>
      <c r="K170" s="145"/>
      <c r="L170" s="144"/>
      <c r="M170" s="149"/>
      <c r="N170" s="150"/>
      <c r="O170" s="150"/>
      <c r="P170" s="150"/>
      <c r="Q170" s="150"/>
      <c r="R170" s="150"/>
      <c r="S170" s="150"/>
      <c r="T170" s="151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6" t="s">
        <v>123</v>
      </c>
      <c r="AU170" s="146" t="s">
        <v>127</v>
      </c>
      <c r="AV170" s="145" t="s">
        <v>127</v>
      </c>
      <c r="AW170" s="145" t="s">
        <v>1142</v>
      </c>
      <c r="AX170" s="145" t="s">
        <v>794</v>
      </c>
      <c r="AY170" s="146" t="s">
        <v>1140</v>
      </c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</row>
    <row r="171" spans="1:66">
      <c r="A171" s="138"/>
      <c r="B171" s="137"/>
      <c r="C171" s="138"/>
      <c r="D171" s="134" t="s">
        <v>123</v>
      </c>
      <c r="E171" s="139" t="s">
        <v>15</v>
      </c>
      <c r="F171" s="140" t="s">
        <v>208</v>
      </c>
      <c r="G171" s="138"/>
      <c r="H171" s="139" t="s">
        <v>15</v>
      </c>
      <c r="I171" s="138"/>
      <c r="J171" s="138"/>
      <c r="K171" s="138"/>
      <c r="L171" s="137"/>
      <c r="M171" s="141"/>
      <c r="N171" s="142"/>
      <c r="O171" s="142"/>
      <c r="P171" s="142"/>
      <c r="Q171" s="142"/>
      <c r="R171" s="142"/>
      <c r="S171" s="142"/>
      <c r="T171" s="143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9" t="s">
        <v>123</v>
      </c>
      <c r="AU171" s="139" t="s">
        <v>127</v>
      </c>
      <c r="AV171" s="138" t="s">
        <v>115</v>
      </c>
      <c r="AW171" s="138" t="s">
        <v>1142</v>
      </c>
      <c r="AX171" s="138" t="s">
        <v>794</v>
      </c>
      <c r="AY171" s="139" t="s">
        <v>1140</v>
      </c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</row>
    <row r="172" spans="1:66">
      <c r="A172" s="145"/>
      <c r="B172" s="144"/>
      <c r="C172" s="145"/>
      <c r="D172" s="134" t="s">
        <v>123</v>
      </c>
      <c r="E172" s="146" t="s">
        <v>209</v>
      </c>
      <c r="F172" s="147" t="s">
        <v>210</v>
      </c>
      <c r="G172" s="145"/>
      <c r="H172" s="148">
        <v>39.6</v>
      </c>
      <c r="I172" s="145"/>
      <c r="J172" s="145"/>
      <c r="K172" s="145"/>
      <c r="L172" s="144"/>
      <c r="M172" s="149"/>
      <c r="N172" s="150"/>
      <c r="O172" s="150"/>
      <c r="P172" s="150"/>
      <c r="Q172" s="150"/>
      <c r="R172" s="150"/>
      <c r="S172" s="150"/>
      <c r="T172" s="151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6" t="s">
        <v>123</v>
      </c>
      <c r="AU172" s="146" t="s">
        <v>127</v>
      </c>
      <c r="AV172" s="145" t="s">
        <v>127</v>
      </c>
      <c r="AW172" s="145" t="s">
        <v>1142</v>
      </c>
      <c r="AX172" s="145" t="s">
        <v>794</v>
      </c>
      <c r="AY172" s="146" t="s">
        <v>1140</v>
      </c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</row>
    <row r="173" spans="1:66">
      <c r="A173" s="138"/>
      <c r="B173" s="137"/>
      <c r="C173" s="138"/>
      <c r="D173" s="134" t="s">
        <v>123</v>
      </c>
      <c r="E173" s="139" t="s">
        <v>15</v>
      </c>
      <c r="F173" s="140" t="s">
        <v>211</v>
      </c>
      <c r="G173" s="138"/>
      <c r="H173" s="139" t="s">
        <v>15</v>
      </c>
      <c r="I173" s="138"/>
      <c r="J173" s="138"/>
      <c r="K173" s="138"/>
      <c r="L173" s="137"/>
      <c r="M173" s="141"/>
      <c r="N173" s="142"/>
      <c r="O173" s="142"/>
      <c r="P173" s="142"/>
      <c r="Q173" s="142"/>
      <c r="R173" s="142"/>
      <c r="S173" s="142"/>
      <c r="T173" s="143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9" t="s">
        <v>123</v>
      </c>
      <c r="AU173" s="139" t="s">
        <v>127</v>
      </c>
      <c r="AV173" s="138" t="s">
        <v>115</v>
      </c>
      <c r="AW173" s="138" t="s">
        <v>1142</v>
      </c>
      <c r="AX173" s="138" t="s">
        <v>794</v>
      </c>
      <c r="AY173" s="139" t="s">
        <v>1140</v>
      </c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</row>
    <row r="174" spans="1:66">
      <c r="A174" s="145"/>
      <c r="B174" s="144"/>
      <c r="C174" s="145"/>
      <c r="D174" s="134" t="s">
        <v>123</v>
      </c>
      <c r="E174" s="146" t="s">
        <v>212</v>
      </c>
      <c r="F174" s="147" t="s">
        <v>213</v>
      </c>
      <c r="G174" s="145"/>
      <c r="H174" s="148">
        <v>16.3</v>
      </c>
      <c r="I174" s="145"/>
      <c r="J174" s="145"/>
      <c r="K174" s="145"/>
      <c r="L174" s="144"/>
      <c r="M174" s="149"/>
      <c r="N174" s="150"/>
      <c r="O174" s="150"/>
      <c r="P174" s="150"/>
      <c r="Q174" s="150"/>
      <c r="R174" s="150"/>
      <c r="S174" s="150"/>
      <c r="T174" s="151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6" t="s">
        <v>123</v>
      </c>
      <c r="AU174" s="146" t="s">
        <v>127</v>
      </c>
      <c r="AV174" s="145" t="s">
        <v>127</v>
      </c>
      <c r="AW174" s="145" t="s">
        <v>1142</v>
      </c>
      <c r="AX174" s="145" t="s">
        <v>794</v>
      </c>
      <c r="AY174" s="146" t="s">
        <v>1140</v>
      </c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</row>
    <row r="175" spans="1:66">
      <c r="A175" s="138"/>
      <c r="B175" s="137"/>
      <c r="C175" s="138"/>
      <c r="D175" s="134" t="s">
        <v>123</v>
      </c>
      <c r="E175" s="139" t="s">
        <v>15</v>
      </c>
      <c r="F175" s="140" t="s">
        <v>214</v>
      </c>
      <c r="G175" s="138"/>
      <c r="H175" s="139" t="s">
        <v>15</v>
      </c>
      <c r="I175" s="138"/>
      <c r="J175" s="138"/>
      <c r="K175" s="138"/>
      <c r="L175" s="137"/>
      <c r="M175" s="141"/>
      <c r="N175" s="142"/>
      <c r="O175" s="142"/>
      <c r="P175" s="142"/>
      <c r="Q175" s="142"/>
      <c r="R175" s="142"/>
      <c r="S175" s="142"/>
      <c r="T175" s="143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9" t="s">
        <v>123</v>
      </c>
      <c r="AU175" s="139" t="s">
        <v>127</v>
      </c>
      <c r="AV175" s="138" t="s">
        <v>115</v>
      </c>
      <c r="AW175" s="138" t="s">
        <v>1142</v>
      </c>
      <c r="AX175" s="138" t="s">
        <v>794</v>
      </c>
      <c r="AY175" s="139" t="s">
        <v>1140</v>
      </c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</row>
    <row r="176" spans="1:66">
      <c r="A176" s="145"/>
      <c r="B176" s="144"/>
      <c r="C176" s="145"/>
      <c r="D176" s="134" t="s">
        <v>123</v>
      </c>
      <c r="E176" s="146" t="s">
        <v>215</v>
      </c>
      <c r="F176" s="147" t="s">
        <v>216</v>
      </c>
      <c r="G176" s="145"/>
      <c r="H176" s="148">
        <v>19.2</v>
      </c>
      <c r="I176" s="145"/>
      <c r="J176" s="145"/>
      <c r="K176" s="145"/>
      <c r="L176" s="144"/>
      <c r="M176" s="149"/>
      <c r="N176" s="150"/>
      <c r="O176" s="150"/>
      <c r="P176" s="150"/>
      <c r="Q176" s="150"/>
      <c r="R176" s="150"/>
      <c r="S176" s="150"/>
      <c r="T176" s="151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6" t="s">
        <v>123</v>
      </c>
      <c r="AU176" s="146" t="s">
        <v>127</v>
      </c>
      <c r="AV176" s="145" t="s">
        <v>127</v>
      </c>
      <c r="AW176" s="145" t="s">
        <v>1142</v>
      </c>
      <c r="AX176" s="145" t="s">
        <v>794</v>
      </c>
      <c r="AY176" s="146" t="s">
        <v>1140</v>
      </c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</row>
    <row r="177" spans="1:66">
      <c r="A177" s="138"/>
      <c r="B177" s="137"/>
      <c r="C177" s="138"/>
      <c r="D177" s="134" t="s">
        <v>123</v>
      </c>
      <c r="E177" s="139" t="s">
        <v>15</v>
      </c>
      <c r="F177" s="140" t="s">
        <v>217</v>
      </c>
      <c r="G177" s="138"/>
      <c r="H177" s="139" t="s">
        <v>15</v>
      </c>
      <c r="I177" s="138"/>
      <c r="J177" s="138"/>
      <c r="K177" s="138"/>
      <c r="L177" s="137"/>
      <c r="M177" s="141"/>
      <c r="N177" s="142"/>
      <c r="O177" s="142"/>
      <c r="P177" s="142"/>
      <c r="Q177" s="142"/>
      <c r="R177" s="142"/>
      <c r="S177" s="142"/>
      <c r="T177" s="143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9" t="s">
        <v>123</v>
      </c>
      <c r="AU177" s="139" t="s">
        <v>127</v>
      </c>
      <c r="AV177" s="138" t="s">
        <v>115</v>
      </c>
      <c r="AW177" s="138" t="s">
        <v>1142</v>
      </c>
      <c r="AX177" s="138" t="s">
        <v>794</v>
      </c>
      <c r="AY177" s="139" t="s">
        <v>1140</v>
      </c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</row>
    <row r="178" spans="1:66">
      <c r="A178" s="145"/>
      <c r="B178" s="144"/>
      <c r="C178" s="145"/>
      <c r="D178" s="134" t="s">
        <v>123</v>
      </c>
      <c r="E178" s="146" t="s">
        <v>218</v>
      </c>
      <c r="F178" s="147" t="s">
        <v>219</v>
      </c>
      <c r="G178" s="145"/>
      <c r="H178" s="148">
        <v>18</v>
      </c>
      <c r="I178" s="145"/>
      <c r="J178" s="145"/>
      <c r="K178" s="145"/>
      <c r="L178" s="144"/>
      <c r="M178" s="149"/>
      <c r="N178" s="150"/>
      <c r="O178" s="150"/>
      <c r="P178" s="150"/>
      <c r="Q178" s="150"/>
      <c r="R178" s="150"/>
      <c r="S178" s="150"/>
      <c r="T178" s="151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6" t="s">
        <v>123</v>
      </c>
      <c r="AU178" s="146" t="s">
        <v>127</v>
      </c>
      <c r="AV178" s="145" t="s">
        <v>127</v>
      </c>
      <c r="AW178" s="145" t="s">
        <v>1142</v>
      </c>
      <c r="AX178" s="145" t="s">
        <v>794</v>
      </c>
      <c r="AY178" s="146" t="s">
        <v>1140</v>
      </c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</row>
    <row r="179" spans="1:66" ht="45">
      <c r="A179" s="272"/>
      <c r="B179" s="24"/>
      <c r="C179" s="124" t="s">
        <v>220</v>
      </c>
      <c r="D179" s="124" t="s">
        <v>117</v>
      </c>
      <c r="E179" s="125" t="s">
        <v>221</v>
      </c>
      <c r="F179" s="126" t="s">
        <v>222</v>
      </c>
      <c r="G179" s="127" t="s">
        <v>120</v>
      </c>
      <c r="H179" s="128">
        <v>90.903000000000006</v>
      </c>
      <c r="I179" s="129"/>
      <c r="J179" s="130">
        <f>ROUND(I179*H179,2)</f>
        <v>0</v>
      </c>
      <c r="K179" s="126"/>
      <c r="L179" s="24"/>
      <c r="M179" s="326" t="s">
        <v>15</v>
      </c>
      <c r="N179" s="131" t="s">
        <v>39</v>
      </c>
      <c r="O179" s="270"/>
      <c r="P179" s="132">
        <f>O179*H179</f>
        <v>0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7" t="s">
        <v>134</v>
      </c>
      <c r="AS179" s="272"/>
      <c r="AT179" s="277" t="s">
        <v>117</v>
      </c>
      <c r="AU179" s="277" t="s">
        <v>127</v>
      </c>
      <c r="AV179" s="272"/>
      <c r="AW179" s="272"/>
      <c r="AX179" s="272"/>
      <c r="AY179" s="277" t="s">
        <v>1140</v>
      </c>
      <c r="AZ179" s="272"/>
      <c r="BA179" s="272"/>
      <c r="BB179" s="272"/>
      <c r="BC179" s="272"/>
      <c r="BD179" s="272"/>
      <c r="BE179" s="287">
        <f>IF(N179="základní",J179,0)</f>
        <v>0</v>
      </c>
      <c r="BF179" s="287">
        <f>IF(N179="snížená",J179,0)</f>
        <v>0</v>
      </c>
      <c r="BG179" s="287">
        <f>IF(N179="zákl. přenesená",J179,0)</f>
        <v>0</v>
      </c>
      <c r="BH179" s="287">
        <f>IF(N179="sníž. přenesená",J179,0)</f>
        <v>0</v>
      </c>
      <c r="BI179" s="287">
        <f>IF(N179="nulová",J179,0)</f>
        <v>0</v>
      </c>
      <c r="BJ179" s="277" t="s">
        <v>115</v>
      </c>
      <c r="BK179" s="287">
        <f>ROUND(I179*H179,2)</f>
        <v>0</v>
      </c>
      <c r="BL179" s="277" t="s">
        <v>134</v>
      </c>
      <c r="BM179" s="277" t="s">
        <v>1154</v>
      </c>
      <c r="BN179" s="272"/>
    </row>
    <row r="180" spans="1:66" ht="27">
      <c r="A180" s="272"/>
      <c r="B180" s="24"/>
      <c r="C180" s="272"/>
      <c r="D180" s="134" t="s">
        <v>121</v>
      </c>
      <c r="E180" s="272"/>
      <c r="F180" s="135" t="s">
        <v>122</v>
      </c>
      <c r="G180" s="272"/>
      <c r="H180" s="272"/>
      <c r="I180" s="272"/>
      <c r="J180" s="272"/>
      <c r="K180" s="272"/>
      <c r="L180" s="24"/>
      <c r="M180" s="136"/>
      <c r="N180" s="270"/>
      <c r="O180" s="270"/>
      <c r="P180" s="270"/>
      <c r="Q180" s="270"/>
      <c r="R180" s="270"/>
      <c r="S180" s="270"/>
      <c r="T180" s="59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2"/>
      <c r="AE180" s="272"/>
      <c r="AF180" s="272"/>
      <c r="AG180" s="272"/>
      <c r="AH180" s="272"/>
      <c r="AI180" s="272"/>
      <c r="AJ180" s="272"/>
      <c r="AK180" s="272"/>
      <c r="AL180" s="272"/>
      <c r="AM180" s="272"/>
      <c r="AN180" s="272"/>
      <c r="AO180" s="272"/>
      <c r="AP180" s="272"/>
      <c r="AQ180" s="272"/>
      <c r="AR180" s="272"/>
      <c r="AS180" s="272"/>
      <c r="AT180" s="277" t="s">
        <v>121</v>
      </c>
      <c r="AU180" s="277" t="s">
        <v>127</v>
      </c>
      <c r="AV180" s="272"/>
      <c r="AW180" s="272"/>
      <c r="AX180" s="272"/>
      <c r="AY180" s="272"/>
      <c r="AZ180" s="272"/>
      <c r="BA180" s="272"/>
      <c r="BB180" s="272"/>
      <c r="BC180" s="272"/>
      <c r="BD180" s="272"/>
      <c r="BE180" s="272"/>
      <c r="BF180" s="272"/>
      <c r="BG180" s="272"/>
      <c r="BH180" s="272"/>
      <c r="BI180" s="272"/>
      <c r="BJ180" s="272"/>
      <c r="BK180" s="272"/>
      <c r="BL180" s="272"/>
      <c r="BM180" s="272"/>
      <c r="BN180" s="272"/>
    </row>
    <row r="181" spans="1:66">
      <c r="A181" s="138"/>
      <c r="B181" s="137"/>
      <c r="C181" s="138"/>
      <c r="D181" s="134" t="s">
        <v>123</v>
      </c>
      <c r="E181" s="139" t="s">
        <v>15</v>
      </c>
      <c r="F181" s="140" t="s">
        <v>138</v>
      </c>
      <c r="G181" s="138"/>
      <c r="H181" s="139" t="s">
        <v>15</v>
      </c>
      <c r="I181" s="138"/>
      <c r="J181" s="138"/>
      <c r="K181" s="138"/>
      <c r="L181" s="137"/>
      <c r="M181" s="141"/>
      <c r="N181" s="142"/>
      <c r="O181" s="142"/>
      <c r="P181" s="142"/>
      <c r="Q181" s="142"/>
      <c r="R181" s="142"/>
      <c r="S181" s="142"/>
      <c r="T181" s="143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9" t="s">
        <v>123</v>
      </c>
      <c r="AU181" s="139" t="s">
        <v>127</v>
      </c>
      <c r="AV181" s="138" t="s">
        <v>115</v>
      </c>
      <c r="AW181" s="138" t="s">
        <v>1142</v>
      </c>
      <c r="AX181" s="138" t="s">
        <v>794</v>
      </c>
      <c r="AY181" s="139" t="s">
        <v>1140</v>
      </c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</row>
    <row r="182" spans="1:66">
      <c r="A182" s="145"/>
      <c r="B182" s="144"/>
      <c r="C182" s="145"/>
      <c r="D182" s="134" t="s">
        <v>123</v>
      </c>
      <c r="E182" s="146" t="s">
        <v>223</v>
      </c>
      <c r="F182" s="147" t="s">
        <v>224</v>
      </c>
      <c r="G182" s="145"/>
      <c r="H182" s="148">
        <v>40.673000000000002</v>
      </c>
      <c r="I182" s="145"/>
      <c r="J182" s="145"/>
      <c r="K182" s="145"/>
      <c r="L182" s="144"/>
      <c r="M182" s="149"/>
      <c r="N182" s="150"/>
      <c r="O182" s="150"/>
      <c r="P182" s="150"/>
      <c r="Q182" s="150"/>
      <c r="R182" s="150"/>
      <c r="S182" s="150"/>
      <c r="T182" s="151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6" t="s">
        <v>123</v>
      </c>
      <c r="AU182" s="146" t="s">
        <v>127</v>
      </c>
      <c r="AV182" s="145" t="s">
        <v>127</v>
      </c>
      <c r="AW182" s="145" t="s">
        <v>1142</v>
      </c>
      <c r="AX182" s="145" t="s">
        <v>794</v>
      </c>
      <c r="AY182" s="146" t="s">
        <v>1140</v>
      </c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</row>
    <row r="183" spans="1:66">
      <c r="A183" s="138"/>
      <c r="B183" s="137"/>
      <c r="C183" s="138"/>
      <c r="D183" s="134" t="s">
        <v>123</v>
      </c>
      <c r="E183" s="139" t="s">
        <v>15</v>
      </c>
      <c r="F183" s="140" t="s">
        <v>143</v>
      </c>
      <c r="G183" s="138"/>
      <c r="H183" s="139" t="s">
        <v>15</v>
      </c>
      <c r="I183" s="138"/>
      <c r="J183" s="138"/>
      <c r="K183" s="138"/>
      <c r="L183" s="137"/>
      <c r="M183" s="141"/>
      <c r="N183" s="142"/>
      <c r="O183" s="142"/>
      <c r="P183" s="142"/>
      <c r="Q183" s="142"/>
      <c r="R183" s="142"/>
      <c r="S183" s="142"/>
      <c r="T183" s="143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9" t="s">
        <v>123</v>
      </c>
      <c r="AU183" s="139" t="s">
        <v>127</v>
      </c>
      <c r="AV183" s="138" t="s">
        <v>115</v>
      </c>
      <c r="AW183" s="138" t="s">
        <v>1142</v>
      </c>
      <c r="AX183" s="138" t="s">
        <v>794</v>
      </c>
      <c r="AY183" s="139" t="s">
        <v>1140</v>
      </c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</row>
    <row r="184" spans="1:66">
      <c r="A184" s="145"/>
      <c r="B184" s="144"/>
      <c r="C184" s="145"/>
      <c r="D184" s="134" t="s">
        <v>123</v>
      </c>
      <c r="E184" s="146" t="s">
        <v>225</v>
      </c>
      <c r="F184" s="147" t="s">
        <v>226</v>
      </c>
      <c r="G184" s="145"/>
      <c r="H184" s="148">
        <v>23.79</v>
      </c>
      <c r="I184" s="145"/>
      <c r="J184" s="145"/>
      <c r="K184" s="145"/>
      <c r="L184" s="144"/>
      <c r="M184" s="149"/>
      <c r="N184" s="150"/>
      <c r="O184" s="150"/>
      <c r="P184" s="150"/>
      <c r="Q184" s="150"/>
      <c r="R184" s="150"/>
      <c r="S184" s="150"/>
      <c r="T184" s="151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6" t="s">
        <v>123</v>
      </c>
      <c r="AU184" s="146" t="s">
        <v>127</v>
      </c>
      <c r="AV184" s="145" t="s">
        <v>127</v>
      </c>
      <c r="AW184" s="145" t="s">
        <v>1142</v>
      </c>
      <c r="AX184" s="145" t="s">
        <v>794</v>
      </c>
      <c r="AY184" s="146" t="s">
        <v>1140</v>
      </c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</row>
    <row r="185" spans="1:66">
      <c r="A185" s="138"/>
      <c r="B185" s="137"/>
      <c r="C185" s="138"/>
      <c r="D185" s="134" t="s">
        <v>123</v>
      </c>
      <c r="E185" s="139" t="s">
        <v>15</v>
      </c>
      <c r="F185" s="140" t="s">
        <v>145</v>
      </c>
      <c r="G185" s="138"/>
      <c r="H185" s="139" t="s">
        <v>15</v>
      </c>
      <c r="I185" s="138"/>
      <c r="J185" s="138"/>
      <c r="K185" s="138"/>
      <c r="L185" s="137"/>
      <c r="M185" s="141"/>
      <c r="N185" s="142"/>
      <c r="O185" s="142"/>
      <c r="P185" s="142"/>
      <c r="Q185" s="142"/>
      <c r="R185" s="142"/>
      <c r="S185" s="142"/>
      <c r="T185" s="143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9" t="s">
        <v>123</v>
      </c>
      <c r="AU185" s="139" t="s">
        <v>127</v>
      </c>
      <c r="AV185" s="138" t="s">
        <v>115</v>
      </c>
      <c r="AW185" s="138" t="s">
        <v>1142</v>
      </c>
      <c r="AX185" s="138" t="s">
        <v>794</v>
      </c>
      <c r="AY185" s="139" t="s">
        <v>1140</v>
      </c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</row>
    <row r="186" spans="1:66">
      <c r="A186" s="145"/>
      <c r="B186" s="144"/>
      <c r="C186" s="145"/>
      <c r="D186" s="134" t="s">
        <v>123</v>
      </c>
      <c r="E186" s="146" t="s">
        <v>227</v>
      </c>
      <c r="F186" s="147" t="s">
        <v>228</v>
      </c>
      <c r="G186" s="145"/>
      <c r="H186" s="148">
        <v>25.68</v>
      </c>
      <c r="I186" s="145"/>
      <c r="J186" s="145"/>
      <c r="K186" s="145"/>
      <c r="L186" s="144"/>
      <c r="M186" s="149"/>
      <c r="N186" s="150"/>
      <c r="O186" s="150"/>
      <c r="P186" s="150"/>
      <c r="Q186" s="150"/>
      <c r="R186" s="150"/>
      <c r="S186" s="150"/>
      <c r="T186" s="151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6" t="s">
        <v>123</v>
      </c>
      <c r="AU186" s="146" t="s">
        <v>127</v>
      </c>
      <c r="AV186" s="145" t="s">
        <v>127</v>
      </c>
      <c r="AW186" s="145" t="s">
        <v>1142</v>
      </c>
      <c r="AX186" s="145" t="s">
        <v>794</v>
      </c>
      <c r="AY186" s="146" t="s">
        <v>1140</v>
      </c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</row>
    <row r="187" spans="1:66">
      <c r="A187" s="138"/>
      <c r="B187" s="137"/>
      <c r="C187" s="138"/>
      <c r="D187" s="134" t="s">
        <v>123</v>
      </c>
      <c r="E187" s="139" t="s">
        <v>15</v>
      </c>
      <c r="F187" s="140" t="s">
        <v>229</v>
      </c>
      <c r="G187" s="138"/>
      <c r="H187" s="139" t="s">
        <v>15</v>
      </c>
      <c r="I187" s="138"/>
      <c r="J187" s="138"/>
      <c r="K187" s="138"/>
      <c r="L187" s="137"/>
      <c r="M187" s="141"/>
      <c r="N187" s="142"/>
      <c r="O187" s="142"/>
      <c r="P187" s="142"/>
      <c r="Q187" s="142"/>
      <c r="R187" s="142"/>
      <c r="S187" s="142"/>
      <c r="T187" s="143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9" t="s">
        <v>123</v>
      </c>
      <c r="AU187" s="139" t="s">
        <v>127</v>
      </c>
      <c r="AV187" s="138" t="s">
        <v>115</v>
      </c>
      <c r="AW187" s="138" t="s">
        <v>1142</v>
      </c>
      <c r="AX187" s="138" t="s">
        <v>794</v>
      </c>
      <c r="AY187" s="139" t="s">
        <v>1140</v>
      </c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</row>
    <row r="188" spans="1:66">
      <c r="A188" s="145"/>
      <c r="B188" s="144"/>
      <c r="C188" s="145"/>
      <c r="D188" s="134" t="s">
        <v>123</v>
      </c>
      <c r="E188" s="146" t="s">
        <v>15</v>
      </c>
      <c r="F188" s="147" t="s">
        <v>230</v>
      </c>
      <c r="G188" s="145"/>
      <c r="H188" s="148">
        <v>0.76</v>
      </c>
      <c r="I188" s="145"/>
      <c r="J188" s="145"/>
      <c r="K188" s="145"/>
      <c r="L188" s="144"/>
      <c r="M188" s="149"/>
      <c r="N188" s="150"/>
      <c r="O188" s="150"/>
      <c r="P188" s="150"/>
      <c r="Q188" s="150"/>
      <c r="R188" s="150"/>
      <c r="S188" s="150"/>
      <c r="T188" s="151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6" t="s">
        <v>123</v>
      </c>
      <c r="AU188" s="146" t="s">
        <v>127</v>
      </c>
      <c r="AV188" s="145" t="s">
        <v>127</v>
      </c>
      <c r="AW188" s="145" t="s">
        <v>1142</v>
      </c>
      <c r="AX188" s="145" t="s">
        <v>794</v>
      </c>
      <c r="AY188" s="146" t="s">
        <v>1140</v>
      </c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</row>
    <row r="189" spans="1:66">
      <c r="A189" s="153"/>
      <c r="B189" s="152"/>
      <c r="C189" s="153"/>
      <c r="D189" s="134" t="s">
        <v>123</v>
      </c>
      <c r="E189" s="154" t="s">
        <v>231</v>
      </c>
      <c r="F189" s="155" t="s">
        <v>126</v>
      </c>
      <c r="G189" s="153"/>
      <c r="H189" s="156">
        <v>90.903000000000006</v>
      </c>
      <c r="I189" s="153"/>
      <c r="J189" s="153"/>
      <c r="K189" s="153"/>
      <c r="L189" s="152"/>
      <c r="M189" s="157"/>
      <c r="N189" s="158"/>
      <c r="O189" s="158"/>
      <c r="P189" s="158"/>
      <c r="Q189" s="158"/>
      <c r="R189" s="158"/>
      <c r="S189" s="158"/>
      <c r="T189" s="159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4" t="s">
        <v>123</v>
      </c>
      <c r="AU189" s="154" t="s">
        <v>127</v>
      </c>
      <c r="AV189" s="153" t="s">
        <v>134</v>
      </c>
      <c r="AW189" s="153" t="s">
        <v>1142</v>
      </c>
      <c r="AX189" s="153" t="s">
        <v>115</v>
      </c>
      <c r="AY189" s="154" t="s">
        <v>1140</v>
      </c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3"/>
      <c r="BN189" s="153"/>
    </row>
    <row r="190" spans="1:66">
      <c r="A190" s="138"/>
      <c r="B190" s="137"/>
      <c r="C190" s="138"/>
      <c r="D190" s="134" t="s">
        <v>123</v>
      </c>
      <c r="E190" s="139" t="s">
        <v>15</v>
      </c>
      <c r="F190" s="140" t="s">
        <v>232</v>
      </c>
      <c r="G190" s="138"/>
      <c r="H190" s="139" t="s">
        <v>15</v>
      </c>
      <c r="I190" s="138"/>
      <c r="J190" s="138"/>
      <c r="K190" s="138"/>
      <c r="L190" s="137"/>
      <c r="M190" s="141"/>
      <c r="N190" s="142"/>
      <c r="O190" s="142"/>
      <c r="P190" s="142"/>
      <c r="Q190" s="142"/>
      <c r="R190" s="142"/>
      <c r="S190" s="142"/>
      <c r="T190" s="143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9" t="s">
        <v>123</v>
      </c>
      <c r="AU190" s="139" t="s">
        <v>127</v>
      </c>
      <c r="AV190" s="138" t="s">
        <v>115</v>
      </c>
      <c r="AW190" s="138" t="s">
        <v>1142</v>
      </c>
      <c r="AX190" s="138" t="s">
        <v>794</v>
      </c>
      <c r="AY190" s="139" t="s">
        <v>1140</v>
      </c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</row>
    <row r="191" spans="1:66">
      <c r="A191" s="145"/>
      <c r="B191" s="144"/>
      <c r="C191" s="145"/>
      <c r="D191" s="134" t="s">
        <v>123</v>
      </c>
      <c r="E191" s="146" t="s">
        <v>139</v>
      </c>
      <c r="F191" s="147" t="s">
        <v>233</v>
      </c>
      <c r="G191" s="145"/>
      <c r="H191" s="148">
        <v>54.23</v>
      </c>
      <c r="I191" s="145"/>
      <c r="J191" s="145"/>
      <c r="K191" s="145"/>
      <c r="L191" s="144"/>
      <c r="M191" s="149"/>
      <c r="N191" s="150"/>
      <c r="O191" s="150"/>
      <c r="P191" s="150"/>
      <c r="Q191" s="150"/>
      <c r="R191" s="150"/>
      <c r="S191" s="150"/>
      <c r="T191" s="151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6" t="s">
        <v>123</v>
      </c>
      <c r="AU191" s="146" t="s">
        <v>127</v>
      </c>
      <c r="AV191" s="145" t="s">
        <v>127</v>
      </c>
      <c r="AW191" s="145" t="s">
        <v>1142</v>
      </c>
      <c r="AX191" s="145" t="s">
        <v>794</v>
      </c>
      <c r="AY191" s="146" t="s">
        <v>1140</v>
      </c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</row>
    <row r="192" spans="1:66">
      <c r="A192" s="138"/>
      <c r="B192" s="137"/>
      <c r="C192" s="138"/>
      <c r="D192" s="134" t="s">
        <v>123</v>
      </c>
      <c r="E192" s="139" t="s">
        <v>15</v>
      </c>
      <c r="F192" s="140" t="s">
        <v>234</v>
      </c>
      <c r="G192" s="138"/>
      <c r="H192" s="139" t="s">
        <v>15</v>
      </c>
      <c r="I192" s="138"/>
      <c r="J192" s="138"/>
      <c r="K192" s="138"/>
      <c r="L192" s="137"/>
      <c r="M192" s="141"/>
      <c r="N192" s="142"/>
      <c r="O192" s="142"/>
      <c r="P192" s="142"/>
      <c r="Q192" s="142"/>
      <c r="R192" s="142"/>
      <c r="S192" s="142"/>
      <c r="T192" s="143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9" t="s">
        <v>123</v>
      </c>
      <c r="AU192" s="139" t="s">
        <v>127</v>
      </c>
      <c r="AV192" s="138" t="s">
        <v>115</v>
      </c>
      <c r="AW192" s="138" t="s">
        <v>1142</v>
      </c>
      <c r="AX192" s="138" t="s">
        <v>794</v>
      </c>
      <c r="AY192" s="139" t="s">
        <v>1140</v>
      </c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</row>
    <row r="193" spans="1:66">
      <c r="A193" s="145"/>
      <c r="B193" s="144"/>
      <c r="C193" s="145"/>
      <c r="D193" s="134" t="s">
        <v>123</v>
      </c>
      <c r="E193" s="146" t="s">
        <v>144</v>
      </c>
      <c r="F193" s="147" t="s">
        <v>235</v>
      </c>
      <c r="G193" s="145"/>
      <c r="H193" s="148">
        <v>36.6</v>
      </c>
      <c r="I193" s="145"/>
      <c r="J193" s="145"/>
      <c r="K193" s="145"/>
      <c r="L193" s="144"/>
      <c r="M193" s="149"/>
      <c r="N193" s="150"/>
      <c r="O193" s="150"/>
      <c r="P193" s="150"/>
      <c r="Q193" s="150"/>
      <c r="R193" s="150"/>
      <c r="S193" s="150"/>
      <c r="T193" s="151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6" t="s">
        <v>123</v>
      </c>
      <c r="AU193" s="146" t="s">
        <v>127</v>
      </c>
      <c r="AV193" s="145" t="s">
        <v>127</v>
      </c>
      <c r="AW193" s="145" t="s">
        <v>1142</v>
      </c>
      <c r="AX193" s="145" t="s">
        <v>794</v>
      </c>
      <c r="AY193" s="146" t="s">
        <v>1140</v>
      </c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</row>
    <row r="194" spans="1:66">
      <c r="A194" s="138"/>
      <c r="B194" s="137"/>
      <c r="C194" s="138"/>
      <c r="D194" s="134" t="s">
        <v>123</v>
      </c>
      <c r="E194" s="139" t="s">
        <v>15</v>
      </c>
      <c r="F194" s="140" t="s">
        <v>236</v>
      </c>
      <c r="G194" s="138"/>
      <c r="H194" s="139" t="s">
        <v>15</v>
      </c>
      <c r="I194" s="138"/>
      <c r="J194" s="138"/>
      <c r="K194" s="138"/>
      <c r="L194" s="137"/>
      <c r="M194" s="141"/>
      <c r="N194" s="142"/>
      <c r="O194" s="142"/>
      <c r="P194" s="142"/>
      <c r="Q194" s="142"/>
      <c r="R194" s="142"/>
      <c r="S194" s="142"/>
      <c r="T194" s="143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9" t="s">
        <v>123</v>
      </c>
      <c r="AU194" s="139" t="s">
        <v>127</v>
      </c>
      <c r="AV194" s="138" t="s">
        <v>115</v>
      </c>
      <c r="AW194" s="138" t="s">
        <v>1142</v>
      </c>
      <c r="AX194" s="138" t="s">
        <v>794</v>
      </c>
      <c r="AY194" s="139" t="s">
        <v>1140</v>
      </c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</row>
    <row r="195" spans="1:66">
      <c r="A195" s="145"/>
      <c r="B195" s="144"/>
      <c r="C195" s="145"/>
      <c r="D195" s="134" t="s">
        <v>123</v>
      </c>
      <c r="E195" s="146" t="s">
        <v>146</v>
      </c>
      <c r="F195" s="147" t="s">
        <v>237</v>
      </c>
      <c r="G195" s="145"/>
      <c r="H195" s="148">
        <v>32.1</v>
      </c>
      <c r="I195" s="145"/>
      <c r="J195" s="145"/>
      <c r="K195" s="145"/>
      <c r="L195" s="144"/>
      <c r="M195" s="149"/>
      <c r="N195" s="150"/>
      <c r="O195" s="150"/>
      <c r="P195" s="150"/>
      <c r="Q195" s="150"/>
      <c r="R195" s="150"/>
      <c r="S195" s="150"/>
      <c r="T195" s="151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6" t="s">
        <v>123</v>
      </c>
      <c r="AU195" s="146" t="s">
        <v>127</v>
      </c>
      <c r="AV195" s="145" t="s">
        <v>127</v>
      </c>
      <c r="AW195" s="145" t="s">
        <v>1142</v>
      </c>
      <c r="AX195" s="145" t="s">
        <v>794</v>
      </c>
      <c r="AY195" s="146" t="s">
        <v>1140</v>
      </c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</row>
    <row r="196" spans="1:66" ht="45">
      <c r="A196" s="272"/>
      <c r="B196" s="24"/>
      <c r="C196" s="124" t="s">
        <v>238</v>
      </c>
      <c r="D196" s="124" t="s">
        <v>117</v>
      </c>
      <c r="E196" s="125" t="s">
        <v>239</v>
      </c>
      <c r="F196" s="126" t="s">
        <v>240</v>
      </c>
      <c r="G196" s="127" t="s">
        <v>120</v>
      </c>
      <c r="H196" s="128">
        <v>90.903000000000006</v>
      </c>
      <c r="I196" s="129"/>
      <c r="J196" s="130">
        <f>ROUND(I196*H196,2)</f>
        <v>0</v>
      </c>
      <c r="K196" s="126"/>
      <c r="L196" s="24"/>
      <c r="M196" s="326" t="s">
        <v>15</v>
      </c>
      <c r="N196" s="131" t="s">
        <v>39</v>
      </c>
      <c r="O196" s="270"/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2"/>
      <c r="AE196" s="272"/>
      <c r="AF196" s="272"/>
      <c r="AG196" s="272"/>
      <c r="AH196" s="272"/>
      <c r="AI196" s="272"/>
      <c r="AJ196" s="272"/>
      <c r="AK196" s="272"/>
      <c r="AL196" s="272"/>
      <c r="AM196" s="272"/>
      <c r="AN196" s="272"/>
      <c r="AO196" s="272"/>
      <c r="AP196" s="272"/>
      <c r="AQ196" s="272"/>
      <c r="AR196" s="277" t="s">
        <v>134</v>
      </c>
      <c r="AS196" s="272"/>
      <c r="AT196" s="277" t="s">
        <v>117</v>
      </c>
      <c r="AU196" s="277" t="s">
        <v>127</v>
      </c>
      <c r="AV196" s="272"/>
      <c r="AW196" s="272"/>
      <c r="AX196" s="272"/>
      <c r="AY196" s="277" t="s">
        <v>1140</v>
      </c>
      <c r="AZ196" s="272"/>
      <c r="BA196" s="272"/>
      <c r="BB196" s="272"/>
      <c r="BC196" s="272"/>
      <c r="BD196" s="272"/>
      <c r="BE196" s="287">
        <f>IF(N196="základní",J196,0)</f>
        <v>0</v>
      </c>
      <c r="BF196" s="287">
        <f>IF(N196="snížená",J196,0)</f>
        <v>0</v>
      </c>
      <c r="BG196" s="287">
        <f>IF(N196="zákl. přenesená",J196,0)</f>
        <v>0</v>
      </c>
      <c r="BH196" s="287">
        <f>IF(N196="sníž. přenesená",J196,0)</f>
        <v>0</v>
      </c>
      <c r="BI196" s="287">
        <f>IF(N196="nulová",J196,0)</f>
        <v>0</v>
      </c>
      <c r="BJ196" s="277" t="s">
        <v>115</v>
      </c>
      <c r="BK196" s="287">
        <f>ROUND(I196*H196,2)</f>
        <v>0</v>
      </c>
      <c r="BL196" s="277" t="s">
        <v>134</v>
      </c>
      <c r="BM196" s="277" t="s">
        <v>1155</v>
      </c>
      <c r="BN196" s="272"/>
    </row>
    <row r="197" spans="1:66" ht="27">
      <c r="A197" s="272"/>
      <c r="B197" s="24"/>
      <c r="C197" s="272"/>
      <c r="D197" s="134" t="s">
        <v>121</v>
      </c>
      <c r="E197" s="272"/>
      <c r="F197" s="135" t="s">
        <v>122</v>
      </c>
      <c r="G197" s="272"/>
      <c r="H197" s="272"/>
      <c r="I197" s="272"/>
      <c r="J197" s="272"/>
      <c r="K197" s="272"/>
      <c r="L197" s="24"/>
      <c r="M197" s="136"/>
      <c r="N197" s="270"/>
      <c r="O197" s="270"/>
      <c r="P197" s="270"/>
      <c r="Q197" s="270"/>
      <c r="R197" s="270"/>
      <c r="S197" s="270"/>
      <c r="T197" s="59"/>
      <c r="U197" s="272"/>
      <c r="V197" s="272"/>
      <c r="W197" s="272"/>
      <c r="X197" s="272"/>
      <c r="Y197" s="272"/>
      <c r="Z197" s="272"/>
      <c r="AA197" s="272"/>
      <c r="AB197" s="272"/>
      <c r="AC197" s="272"/>
      <c r="AD197" s="272"/>
      <c r="AE197" s="272"/>
      <c r="AF197" s="272"/>
      <c r="AG197" s="272"/>
      <c r="AH197" s="272"/>
      <c r="AI197" s="272"/>
      <c r="AJ197" s="272"/>
      <c r="AK197" s="272"/>
      <c r="AL197" s="272"/>
      <c r="AM197" s="272"/>
      <c r="AN197" s="272"/>
      <c r="AO197" s="272"/>
      <c r="AP197" s="272"/>
      <c r="AQ197" s="272"/>
      <c r="AR197" s="272"/>
      <c r="AS197" s="272"/>
      <c r="AT197" s="277" t="s">
        <v>121</v>
      </c>
      <c r="AU197" s="277" t="s">
        <v>127</v>
      </c>
      <c r="AV197" s="272"/>
      <c r="AW197" s="272"/>
      <c r="AX197" s="272"/>
      <c r="AY197" s="272"/>
      <c r="AZ197" s="272"/>
      <c r="BA197" s="272"/>
      <c r="BB197" s="272"/>
      <c r="BC197" s="272"/>
      <c r="BD197" s="272"/>
      <c r="BE197" s="272"/>
      <c r="BF197" s="272"/>
      <c r="BG197" s="272"/>
      <c r="BH197" s="272"/>
      <c r="BI197" s="272"/>
      <c r="BJ197" s="272"/>
      <c r="BK197" s="272"/>
      <c r="BL197" s="272"/>
      <c r="BM197" s="272"/>
      <c r="BN197" s="272"/>
    </row>
    <row r="198" spans="1:66">
      <c r="A198" s="145"/>
      <c r="B198" s="144"/>
      <c r="C198" s="145"/>
      <c r="D198" s="134" t="s">
        <v>123</v>
      </c>
      <c r="E198" s="146" t="s">
        <v>15</v>
      </c>
      <c r="F198" s="147" t="s">
        <v>231</v>
      </c>
      <c r="G198" s="145"/>
      <c r="H198" s="148">
        <v>90.903000000000006</v>
      </c>
      <c r="I198" s="145"/>
      <c r="J198" s="145"/>
      <c r="K198" s="145"/>
      <c r="L198" s="144"/>
      <c r="M198" s="149"/>
      <c r="N198" s="150"/>
      <c r="O198" s="150"/>
      <c r="P198" s="150"/>
      <c r="Q198" s="150"/>
      <c r="R198" s="150"/>
      <c r="S198" s="150"/>
      <c r="T198" s="151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6" t="s">
        <v>123</v>
      </c>
      <c r="AU198" s="146" t="s">
        <v>127</v>
      </c>
      <c r="AV198" s="145" t="s">
        <v>127</v>
      </c>
      <c r="AW198" s="145" t="s">
        <v>1142</v>
      </c>
      <c r="AX198" s="145" t="s">
        <v>794</v>
      </c>
      <c r="AY198" s="146" t="s">
        <v>1140</v>
      </c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</row>
    <row r="199" spans="1:66">
      <c r="A199" s="153"/>
      <c r="B199" s="152"/>
      <c r="C199" s="153"/>
      <c r="D199" s="134" t="s">
        <v>123</v>
      </c>
      <c r="E199" s="154" t="s">
        <v>15</v>
      </c>
      <c r="F199" s="155" t="s">
        <v>126</v>
      </c>
      <c r="G199" s="153"/>
      <c r="H199" s="156">
        <v>90.903000000000006</v>
      </c>
      <c r="I199" s="153"/>
      <c r="J199" s="153"/>
      <c r="K199" s="153"/>
      <c r="L199" s="152"/>
      <c r="M199" s="157"/>
      <c r="N199" s="158"/>
      <c r="O199" s="158"/>
      <c r="P199" s="158"/>
      <c r="Q199" s="158"/>
      <c r="R199" s="158"/>
      <c r="S199" s="158"/>
      <c r="T199" s="159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4" t="s">
        <v>123</v>
      </c>
      <c r="AU199" s="154" t="s">
        <v>127</v>
      </c>
      <c r="AV199" s="153" t="s">
        <v>134</v>
      </c>
      <c r="AW199" s="153" t="s">
        <v>1142</v>
      </c>
      <c r="AX199" s="153" t="s">
        <v>115</v>
      </c>
      <c r="AY199" s="154" t="s">
        <v>1140</v>
      </c>
      <c r="AZ199" s="153"/>
      <c r="BA199" s="153"/>
      <c r="BB199" s="153"/>
      <c r="BC199" s="153"/>
      <c r="BD199" s="153"/>
      <c r="BE199" s="153"/>
      <c r="BF199" s="153"/>
      <c r="BG199" s="153"/>
      <c r="BH199" s="153"/>
      <c r="BI199" s="153"/>
      <c r="BJ199" s="153"/>
      <c r="BK199" s="153"/>
      <c r="BL199" s="153"/>
      <c r="BM199" s="153"/>
      <c r="BN199" s="153"/>
    </row>
    <row r="200" spans="1:66" ht="45">
      <c r="A200" s="272"/>
      <c r="B200" s="24"/>
      <c r="C200" s="124" t="s">
        <v>241</v>
      </c>
      <c r="D200" s="124" t="s">
        <v>117</v>
      </c>
      <c r="E200" s="125" t="s">
        <v>242</v>
      </c>
      <c r="F200" s="126" t="s">
        <v>243</v>
      </c>
      <c r="G200" s="127" t="s">
        <v>120</v>
      </c>
      <c r="H200" s="128">
        <v>3447.84</v>
      </c>
      <c r="I200" s="129"/>
      <c r="J200" s="130">
        <f>ROUND(I200*H200,2)</f>
        <v>0</v>
      </c>
      <c r="K200" s="126"/>
      <c r="L200" s="24"/>
      <c r="M200" s="326" t="s">
        <v>15</v>
      </c>
      <c r="N200" s="131" t="s">
        <v>39</v>
      </c>
      <c r="O200" s="270"/>
      <c r="P200" s="132">
        <f>O200*H200</f>
        <v>0</v>
      </c>
      <c r="Q200" s="132">
        <v>0</v>
      </c>
      <c r="R200" s="132">
        <f>Q200*H200</f>
        <v>0</v>
      </c>
      <c r="S200" s="132">
        <v>0</v>
      </c>
      <c r="T200" s="133">
        <f>S200*H200</f>
        <v>0</v>
      </c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7" t="s">
        <v>134</v>
      </c>
      <c r="AS200" s="272"/>
      <c r="AT200" s="277" t="s">
        <v>117</v>
      </c>
      <c r="AU200" s="277" t="s">
        <v>127</v>
      </c>
      <c r="AV200" s="272"/>
      <c r="AW200" s="272"/>
      <c r="AX200" s="272"/>
      <c r="AY200" s="277" t="s">
        <v>1140</v>
      </c>
      <c r="AZ200" s="272"/>
      <c r="BA200" s="272"/>
      <c r="BB200" s="272"/>
      <c r="BC200" s="272"/>
      <c r="BD200" s="272"/>
      <c r="BE200" s="287">
        <f>IF(N200="základní",J200,0)</f>
        <v>0</v>
      </c>
      <c r="BF200" s="287">
        <f>IF(N200="snížená",J200,0)</f>
        <v>0</v>
      </c>
      <c r="BG200" s="287">
        <f>IF(N200="zákl. přenesená",J200,0)</f>
        <v>0</v>
      </c>
      <c r="BH200" s="287">
        <f>IF(N200="sníž. přenesená",J200,0)</f>
        <v>0</v>
      </c>
      <c r="BI200" s="287">
        <f>IF(N200="nulová",J200,0)</f>
        <v>0</v>
      </c>
      <c r="BJ200" s="277" t="s">
        <v>115</v>
      </c>
      <c r="BK200" s="287">
        <f>ROUND(I200*H200,2)</f>
        <v>0</v>
      </c>
      <c r="BL200" s="277" t="s">
        <v>134</v>
      </c>
      <c r="BM200" s="277" t="s">
        <v>1156</v>
      </c>
      <c r="BN200" s="272"/>
    </row>
    <row r="201" spans="1:66" ht="27">
      <c r="A201" s="272"/>
      <c r="B201" s="24"/>
      <c r="C201" s="272"/>
      <c r="D201" s="134" t="s">
        <v>121</v>
      </c>
      <c r="E201" s="272"/>
      <c r="F201" s="135" t="s">
        <v>122</v>
      </c>
      <c r="G201" s="272"/>
      <c r="H201" s="272"/>
      <c r="I201" s="272"/>
      <c r="J201" s="272"/>
      <c r="K201" s="272"/>
      <c r="L201" s="24"/>
      <c r="M201" s="136"/>
      <c r="N201" s="270"/>
      <c r="O201" s="270"/>
      <c r="P201" s="270"/>
      <c r="Q201" s="270"/>
      <c r="R201" s="270"/>
      <c r="S201" s="270"/>
      <c r="T201" s="59"/>
      <c r="U201" s="272"/>
      <c r="V201" s="272"/>
      <c r="W201" s="272"/>
      <c r="X201" s="272"/>
      <c r="Y201" s="272"/>
      <c r="Z201" s="272"/>
      <c r="AA201" s="272"/>
      <c r="AB201" s="272"/>
      <c r="AC201" s="272"/>
      <c r="AD201" s="272"/>
      <c r="AE201" s="272"/>
      <c r="AF201" s="272"/>
      <c r="AG201" s="272"/>
      <c r="AH201" s="272"/>
      <c r="AI201" s="272"/>
      <c r="AJ201" s="272"/>
      <c r="AK201" s="272"/>
      <c r="AL201" s="272"/>
      <c r="AM201" s="272"/>
      <c r="AN201" s="272"/>
      <c r="AO201" s="272"/>
      <c r="AP201" s="272"/>
      <c r="AQ201" s="272"/>
      <c r="AR201" s="272"/>
      <c r="AS201" s="272"/>
      <c r="AT201" s="277" t="s">
        <v>121</v>
      </c>
      <c r="AU201" s="277" t="s">
        <v>127</v>
      </c>
      <c r="AV201" s="272"/>
      <c r="AW201" s="272"/>
      <c r="AX201" s="272"/>
      <c r="AY201" s="272"/>
      <c r="AZ201" s="272"/>
      <c r="BA201" s="272"/>
      <c r="BB201" s="272"/>
      <c r="BC201" s="272"/>
      <c r="BD201" s="272"/>
      <c r="BE201" s="272"/>
      <c r="BF201" s="272"/>
      <c r="BG201" s="272"/>
      <c r="BH201" s="272"/>
      <c r="BI201" s="272"/>
      <c r="BJ201" s="272"/>
      <c r="BK201" s="272"/>
      <c r="BL201" s="272"/>
      <c r="BM201" s="272"/>
      <c r="BN201" s="272"/>
    </row>
    <row r="202" spans="1:66">
      <c r="A202" s="138"/>
      <c r="B202" s="137"/>
      <c r="C202" s="138"/>
      <c r="D202" s="134" t="s">
        <v>123</v>
      </c>
      <c r="E202" s="139" t="s">
        <v>15</v>
      </c>
      <c r="F202" s="140" t="s">
        <v>244</v>
      </c>
      <c r="G202" s="138"/>
      <c r="H202" s="139" t="s">
        <v>15</v>
      </c>
      <c r="I202" s="138"/>
      <c r="J202" s="138"/>
      <c r="K202" s="138"/>
      <c r="L202" s="137"/>
      <c r="M202" s="141"/>
      <c r="N202" s="142"/>
      <c r="O202" s="142"/>
      <c r="P202" s="142"/>
      <c r="Q202" s="142"/>
      <c r="R202" s="142"/>
      <c r="S202" s="142"/>
      <c r="T202" s="143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9" t="s">
        <v>123</v>
      </c>
      <c r="AU202" s="139" t="s">
        <v>127</v>
      </c>
      <c r="AV202" s="138" t="s">
        <v>115</v>
      </c>
      <c r="AW202" s="138" t="s">
        <v>1142</v>
      </c>
      <c r="AX202" s="138" t="s">
        <v>794</v>
      </c>
      <c r="AY202" s="139" t="s">
        <v>1140</v>
      </c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</row>
    <row r="203" spans="1:66">
      <c r="A203" s="138"/>
      <c r="B203" s="137"/>
      <c r="C203" s="138"/>
      <c r="D203" s="134" t="s">
        <v>123</v>
      </c>
      <c r="E203" s="139" t="s">
        <v>15</v>
      </c>
      <c r="F203" s="140" t="s">
        <v>245</v>
      </c>
      <c r="G203" s="138"/>
      <c r="H203" s="139" t="s">
        <v>15</v>
      </c>
      <c r="I203" s="138"/>
      <c r="J203" s="138"/>
      <c r="K203" s="138"/>
      <c r="L203" s="137"/>
      <c r="M203" s="141"/>
      <c r="N203" s="142"/>
      <c r="O203" s="142"/>
      <c r="P203" s="142"/>
      <c r="Q203" s="142"/>
      <c r="R203" s="142"/>
      <c r="S203" s="142"/>
      <c r="T203" s="143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9" t="s">
        <v>123</v>
      </c>
      <c r="AU203" s="139" t="s">
        <v>127</v>
      </c>
      <c r="AV203" s="138" t="s">
        <v>115</v>
      </c>
      <c r="AW203" s="138" t="s">
        <v>1004</v>
      </c>
      <c r="AX203" s="138" t="s">
        <v>794</v>
      </c>
      <c r="AY203" s="139" t="s">
        <v>1140</v>
      </c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</row>
    <row r="204" spans="1:66">
      <c r="A204" s="145"/>
      <c r="B204" s="144"/>
      <c r="C204" s="145"/>
      <c r="D204" s="134" t="s">
        <v>123</v>
      </c>
      <c r="E204" s="146" t="s">
        <v>15</v>
      </c>
      <c r="F204" s="147" t="s">
        <v>246</v>
      </c>
      <c r="G204" s="145"/>
      <c r="H204" s="148">
        <v>1056</v>
      </c>
      <c r="I204" s="145"/>
      <c r="J204" s="145"/>
      <c r="K204" s="145"/>
      <c r="L204" s="144"/>
      <c r="M204" s="149"/>
      <c r="N204" s="150"/>
      <c r="O204" s="150"/>
      <c r="P204" s="150"/>
      <c r="Q204" s="150"/>
      <c r="R204" s="150"/>
      <c r="S204" s="150"/>
      <c r="T204" s="151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6" t="s">
        <v>123</v>
      </c>
      <c r="AU204" s="146" t="s">
        <v>127</v>
      </c>
      <c r="AV204" s="145" t="s">
        <v>127</v>
      </c>
      <c r="AW204" s="145" t="s">
        <v>1142</v>
      </c>
      <c r="AX204" s="145" t="s">
        <v>794</v>
      </c>
      <c r="AY204" s="146" t="s">
        <v>1140</v>
      </c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</row>
    <row r="205" spans="1:66">
      <c r="A205" s="161"/>
      <c r="B205" s="160"/>
      <c r="C205" s="161"/>
      <c r="D205" s="134" t="s">
        <v>123</v>
      </c>
      <c r="E205" s="162" t="s">
        <v>247</v>
      </c>
      <c r="F205" s="163" t="s">
        <v>182</v>
      </c>
      <c r="G205" s="161"/>
      <c r="H205" s="164">
        <v>1056</v>
      </c>
      <c r="I205" s="161"/>
      <c r="J205" s="161"/>
      <c r="K205" s="161"/>
      <c r="L205" s="160"/>
      <c r="M205" s="165"/>
      <c r="N205" s="166"/>
      <c r="O205" s="166"/>
      <c r="P205" s="166"/>
      <c r="Q205" s="166"/>
      <c r="R205" s="166"/>
      <c r="S205" s="166"/>
      <c r="T205" s="167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2" t="s">
        <v>123</v>
      </c>
      <c r="AU205" s="162" t="s">
        <v>127</v>
      </c>
      <c r="AV205" s="161" t="s">
        <v>131</v>
      </c>
      <c r="AW205" s="161" t="s">
        <v>1142</v>
      </c>
      <c r="AX205" s="161" t="s">
        <v>794</v>
      </c>
      <c r="AY205" s="162" t="s">
        <v>1140</v>
      </c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</row>
    <row r="206" spans="1:66">
      <c r="A206" s="138"/>
      <c r="B206" s="137"/>
      <c r="C206" s="138"/>
      <c r="D206" s="134" t="s">
        <v>123</v>
      </c>
      <c r="E206" s="139" t="s">
        <v>15</v>
      </c>
      <c r="F206" s="140" t="s">
        <v>248</v>
      </c>
      <c r="G206" s="138"/>
      <c r="H206" s="139" t="s">
        <v>15</v>
      </c>
      <c r="I206" s="138"/>
      <c r="J206" s="138"/>
      <c r="K206" s="138"/>
      <c r="L206" s="137"/>
      <c r="M206" s="141"/>
      <c r="N206" s="142"/>
      <c r="O206" s="142"/>
      <c r="P206" s="142"/>
      <c r="Q206" s="142"/>
      <c r="R206" s="142"/>
      <c r="S206" s="142"/>
      <c r="T206" s="143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9" t="s">
        <v>123</v>
      </c>
      <c r="AU206" s="139" t="s">
        <v>127</v>
      </c>
      <c r="AV206" s="138" t="s">
        <v>115</v>
      </c>
      <c r="AW206" s="138" t="s">
        <v>1142</v>
      </c>
      <c r="AX206" s="138" t="s">
        <v>794</v>
      </c>
      <c r="AY206" s="139" t="s">
        <v>1140</v>
      </c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</row>
    <row r="207" spans="1:66">
      <c r="A207" s="145"/>
      <c r="B207" s="144"/>
      <c r="C207" s="145"/>
      <c r="D207" s="134" t="s">
        <v>123</v>
      </c>
      <c r="E207" s="146" t="s">
        <v>15</v>
      </c>
      <c r="F207" s="147" t="s">
        <v>249</v>
      </c>
      <c r="G207" s="145"/>
      <c r="H207" s="148">
        <v>1059</v>
      </c>
      <c r="I207" s="145"/>
      <c r="J207" s="145"/>
      <c r="K207" s="145"/>
      <c r="L207" s="144"/>
      <c r="M207" s="149"/>
      <c r="N207" s="150"/>
      <c r="O207" s="150"/>
      <c r="P207" s="150"/>
      <c r="Q207" s="150"/>
      <c r="R207" s="150"/>
      <c r="S207" s="150"/>
      <c r="T207" s="151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6" t="s">
        <v>123</v>
      </c>
      <c r="AU207" s="146" t="s">
        <v>127</v>
      </c>
      <c r="AV207" s="145" t="s">
        <v>127</v>
      </c>
      <c r="AW207" s="145" t="s">
        <v>1142</v>
      </c>
      <c r="AX207" s="145" t="s">
        <v>794</v>
      </c>
      <c r="AY207" s="146" t="s">
        <v>1140</v>
      </c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</row>
    <row r="208" spans="1:66">
      <c r="A208" s="161"/>
      <c r="B208" s="160"/>
      <c r="C208" s="161"/>
      <c r="D208" s="134" t="s">
        <v>123</v>
      </c>
      <c r="E208" s="162" t="s">
        <v>250</v>
      </c>
      <c r="F208" s="163" t="s">
        <v>182</v>
      </c>
      <c r="G208" s="161"/>
      <c r="H208" s="164">
        <v>1059</v>
      </c>
      <c r="I208" s="161"/>
      <c r="J208" s="161"/>
      <c r="K208" s="161"/>
      <c r="L208" s="160"/>
      <c r="M208" s="165"/>
      <c r="N208" s="166"/>
      <c r="O208" s="166"/>
      <c r="P208" s="166"/>
      <c r="Q208" s="166"/>
      <c r="R208" s="166"/>
      <c r="S208" s="166"/>
      <c r="T208" s="167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2" t="s">
        <v>123</v>
      </c>
      <c r="AU208" s="162" t="s">
        <v>127</v>
      </c>
      <c r="AV208" s="161" t="s">
        <v>131</v>
      </c>
      <c r="AW208" s="161" t="s">
        <v>1142</v>
      </c>
      <c r="AX208" s="161" t="s">
        <v>794</v>
      </c>
      <c r="AY208" s="162" t="s">
        <v>1140</v>
      </c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</row>
    <row r="209" spans="1:66">
      <c r="A209" s="138"/>
      <c r="B209" s="137"/>
      <c r="C209" s="138"/>
      <c r="D209" s="134" t="s">
        <v>123</v>
      </c>
      <c r="E209" s="139" t="s">
        <v>15</v>
      </c>
      <c r="F209" s="140" t="s">
        <v>251</v>
      </c>
      <c r="G209" s="138"/>
      <c r="H209" s="139" t="s">
        <v>15</v>
      </c>
      <c r="I209" s="138"/>
      <c r="J209" s="138"/>
      <c r="K209" s="138"/>
      <c r="L209" s="137"/>
      <c r="M209" s="141"/>
      <c r="N209" s="142"/>
      <c r="O209" s="142"/>
      <c r="P209" s="142"/>
      <c r="Q209" s="142"/>
      <c r="R209" s="142"/>
      <c r="S209" s="142"/>
      <c r="T209" s="143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9" t="s">
        <v>123</v>
      </c>
      <c r="AU209" s="139" t="s">
        <v>127</v>
      </c>
      <c r="AV209" s="138" t="s">
        <v>115</v>
      </c>
      <c r="AW209" s="138" t="s">
        <v>1142</v>
      </c>
      <c r="AX209" s="138" t="s">
        <v>794</v>
      </c>
      <c r="AY209" s="139" t="s">
        <v>1140</v>
      </c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</row>
    <row r="210" spans="1:66">
      <c r="A210" s="145"/>
      <c r="B210" s="144"/>
      <c r="C210" s="145"/>
      <c r="D210" s="134" t="s">
        <v>123</v>
      </c>
      <c r="E210" s="146" t="s">
        <v>15</v>
      </c>
      <c r="F210" s="147" t="s">
        <v>252</v>
      </c>
      <c r="G210" s="145"/>
      <c r="H210" s="148">
        <v>1308</v>
      </c>
      <c r="I210" s="145"/>
      <c r="J210" s="145"/>
      <c r="K210" s="145"/>
      <c r="L210" s="144"/>
      <c r="M210" s="149"/>
      <c r="N210" s="150"/>
      <c r="O210" s="150"/>
      <c r="P210" s="150"/>
      <c r="Q210" s="150"/>
      <c r="R210" s="150"/>
      <c r="S210" s="150"/>
      <c r="T210" s="151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6" t="s">
        <v>123</v>
      </c>
      <c r="AU210" s="146" t="s">
        <v>127</v>
      </c>
      <c r="AV210" s="145" t="s">
        <v>127</v>
      </c>
      <c r="AW210" s="145" t="s">
        <v>1142</v>
      </c>
      <c r="AX210" s="145" t="s">
        <v>794</v>
      </c>
      <c r="AY210" s="146" t="s">
        <v>1140</v>
      </c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</row>
    <row r="211" spans="1:66">
      <c r="A211" s="161"/>
      <c r="B211" s="160"/>
      <c r="C211" s="161"/>
      <c r="D211" s="134" t="s">
        <v>123</v>
      </c>
      <c r="E211" s="162" t="s">
        <v>253</v>
      </c>
      <c r="F211" s="163" t="s">
        <v>182</v>
      </c>
      <c r="G211" s="161"/>
      <c r="H211" s="164">
        <v>1308</v>
      </c>
      <c r="I211" s="161"/>
      <c r="J211" s="161"/>
      <c r="K211" s="161"/>
      <c r="L211" s="160"/>
      <c r="M211" s="165"/>
      <c r="N211" s="166"/>
      <c r="O211" s="166"/>
      <c r="P211" s="166"/>
      <c r="Q211" s="166"/>
      <c r="R211" s="166"/>
      <c r="S211" s="166"/>
      <c r="T211" s="167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2" t="s">
        <v>123</v>
      </c>
      <c r="AU211" s="162" t="s">
        <v>127</v>
      </c>
      <c r="AV211" s="161" t="s">
        <v>131</v>
      </c>
      <c r="AW211" s="161" t="s">
        <v>1142</v>
      </c>
      <c r="AX211" s="161" t="s">
        <v>794</v>
      </c>
      <c r="AY211" s="162" t="s">
        <v>1140</v>
      </c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</row>
    <row r="212" spans="1:66">
      <c r="A212" s="138"/>
      <c r="B212" s="137"/>
      <c r="C212" s="138"/>
      <c r="D212" s="134" t="s">
        <v>123</v>
      </c>
      <c r="E212" s="139" t="s">
        <v>15</v>
      </c>
      <c r="F212" s="140" t="s">
        <v>254</v>
      </c>
      <c r="G212" s="138"/>
      <c r="H212" s="139" t="s">
        <v>15</v>
      </c>
      <c r="I212" s="138"/>
      <c r="J212" s="138"/>
      <c r="K212" s="138"/>
      <c r="L212" s="137"/>
      <c r="M212" s="141"/>
      <c r="N212" s="142"/>
      <c r="O212" s="142"/>
      <c r="P212" s="142"/>
      <c r="Q212" s="142"/>
      <c r="R212" s="142"/>
      <c r="S212" s="142"/>
      <c r="T212" s="143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9" t="s">
        <v>123</v>
      </c>
      <c r="AU212" s="139" t="s">
        <v>127</v>
      </c>
      <c r="AV212" s="138" t="s">
        <v>115</v>
      </c>
      <c r="AW212" s="138" t="s">
        <v>1142</v>
      </c>
      <c r="AX212" s="138" t="s">
        <v>794</v>
      </c>
      <c r="AY212" s="139" t="s">
        <v>1140</v>
      </c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</row>
    <row r="213" spans="1:66">
      <c r="A213" s="138"/>
      <c r="B213" s="137"/>
      <c r="C213" s="138"/>
      <c r="D213" s="134" t="s">
        <v>123</v>
      </c>
      <c r="E213" s="139" t="s">
        <v>15</v>
      </c>
      <c r="F213" s="140" t="s">
        <v>245</v>
      </c>
      <c r="G213" s="138"/>
      <c r="H213" s="139" t="s">
        <v>15</v>
      </c>
      <c r="I213" s="138"/>
      <c r="J213" s="138"/>
      <c r="K213" s="138"/>
      <c r="L213" s="137"/>
      <c r="M213" s="141"/>
      <c r="N213" s="142"/>
      <c r="O213" s="142"/>
      <c r="P213" s="142"/>
      <c r="Q213" s="142"/>
      <c r="R213" s="142"/>
      <c r="S213" s="142"/>
      <c r="T213" s="143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9" t="s">
        <v>123</v>
      </c>
      <c r="AU213" s="139" t="s">
        <v>127</v>
      </c>
      <c r="AV213" s="138" t="s">
        <v>115</v>
      </c>
      <c r="AW213" s="138" t="s">
        <v>1142</v>
      </c>
      <c r="AX213" s="138" t="s">
        <v>794</v>
      </c>
      <c r="AY213" s="139" t="s">
        <v>1140</v>
      </c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</row>
    <row r="214" spans="1:66" ht="27">
      <c r="A214" s="145"/>
      <c r="B214" s="144"/>
      <c r="C214" s="145"/>
      <c r="D214" s="134" t="s">
        <v>123</v>
      </c>
      <c r="E214" s="146" t="s">
        <v>15</v>
      </c>
      <c r="F214" s="147" t="s">
        <v>255</v>
      </c>
      <c r="G214" s="145"/>
      <c r="H214" s="148">
        <v>8.08</v>
      </c>
      <c r="I214" s="145"/>
      <c r="J214" s="145"/>
      <c r="K214" s="145"/>
      <c r="L214" s="144"/>
      <c r="M214" s="149"/>
      <c r="N214" s="150"/>
      <c r="O214" s="150"/>
      <c r="P214" s="150"/>
      <c r="Q214" s="150"/>
      <c r="R214" s="150"/>
      <c r="S214" s="150"/>
      <c r="T214" s="151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6" t="s">
        <v>123</v>
      </c>
      <c r="AU214" s="146" t="s">
        <v>127</v>
      </c>
      <c r="AV214" s="145" t="s">
        <v>127</v>
      </c>
      <c r="AW214" s="145" t="s">
        <v>1142</v>
      </c>
      <c r="AX214" s="145" t="s">
        <v>794</v>
      </c>
      <c r="AY214" s="146" t="s">
        <v>1140</v>
      </c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</row>
    <row r="215" spans="1:66">
      <c r="A215" s="161"/>
      <c r="B215" s="160"/>
      <c r="C215" s="161"/>
      <c r="D215" s="134" t="s">
        <v>123</v>
      </c>
      <c r="E215" s="162" t="s">
        <v>256</v>
      </c>
      <c r="F215" s="163" t="s">
        <v>182</v>
      </c>
      <c r="G215" s="161"/>
      <c r="H215" s="164">
        <v>8.08</v>
      </c>
      <c r="I215" s="161"/>
      <c r="J215" s="161"/>
      <c r="K215" s="161"/>
      <c r="L215" s="160"/>
      <c r="M215" s="165"/>
      <c r="N215" s="166"/>
      <c r="O215" s="166"/>
      <c r="P215" s="166"/>
      <c r="Q215" s="166"/>
      <c r="R215" s="166"/>
      <c r="S215" s="166"/>
      <c r="T215" s="167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2" t="s">
        <v>123</v>
      </c>
      <c r="AU215" s="162" t="s">
        <v>127</v>
      </c>
      <c r="AV215" s="161" t="s">
        <v>131</v>
      </c>
      <c r="AW215" s="161" t="s">
        <v>1142</v>
      </c>
      <c r="AX215" s="161" t="s">
        <v>794</v>
      </c>
      <c r="AY215" s="162" t="s">
        <v>1140</v>
      </c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</row>
    <row r="216" spans="1:66">
      <c r="A216" s="138"/>
      <c r="B216" s="137"/>
      <c r="C216" s="138"/>
      <c r="D216" s="134" t="s">
        <v>123</v>
      </c>
      <c r="E216" s="139" t="s">
        <v>15</v>
      </c>
      <c r="F216" s="140" t="s">
        <v>248</v>
      </c>
      <c r="G216" s="138"/>
      <c r="H216" s="139" t="s">
        <v>15</v>
      </c>
      <c r="I216" s="138"/>
      <c r="J216" s="138"/>
      <c r="K216" s="138"/>
      <c r="L216" s="137"/>
      <c r="M216" s="141"/>
      <c r="N216" s="142"/>
      <c r="O216" s="142"/>
      <c r="P216" s="142"/>
      <c r="Q216" s="142"/>
      <c r="R216" s="142"/>
      <c r="S216" s="142"/>
      <c r="T216" s="143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9" t="s">
        <v>123</v>
      </c>
      <c r="AU216" s="139" t="s">
        <v>127</v>
      </c>
      <c r="AV216" s="138" t="s">
        <v>115</v>
      </c>
      <c r="AW216" s="138" t="s">
        <v>1142</v>
      </c>
      <c r="AX216" s="138" t="s">
        <v>794</v>
      </c>
      <c r="AY216" s="139" t="s">
        <v>1140</v>
      </c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</row>
    <row r="217" spans="1:66" ht="27">
      <c r="A217" s="145"/>
      <c r="B217" s="144"/>
      <c r="C217" s="145"/>
      <c r="D217" s="134" t="s">
        <v>123</v>
      </c>
      <c r="E217" s="146" t="s">
        <v>15</v>
      </c>
      <c r="F217" s="147" t="s">
        <v>257</v>
      </c>
      <c r="G217" s="145"/>
      <c r="H217" s="148">
        <v>6.68</v>
      </c>
      <c r="I217" s="145"/>
      <c r="J217" s="145"/>
      <c r="K217" s="145"/>
      <c r="L217" s="144"/>
      <c r="M217" s="149"/>
      <c r="N217" s="150"/>
      <c r="O217" s="150"/>
      <c r="P217" s="150"/>
      <c r="Q217" s="150"/>
      <c r="R217" s="150"/>
      <c r="S217" s="150"/>
      <c r="T217" s="151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6" t="s">
        <v>123</v>
      </c>
      <c r="AU217" s="146" t="s">
        <v>127</v>
      </c>
      <c r="AV217" s="145" t="s">
        <v>127</v>
      </c>
      <c r="AW217" s="145" t="s">
        <v>1142</v>
      </c>
      <c r="AX217" s="145" t="s">
        <v>794</v>
      </c>
      <c r="AY217" s="146" t="s">
        <v>1140</v>
      </c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</row>
    <row r="218" spans="1:66">
      <c r="A218" s="161"/>
      <c r="B218" s="160"/>
      <c r="C218" s="161"/>
      <c r="D218" s="134" t="s">
        <v>123</v>
      </c>
      <c r="E218" s="162" t="s">
        <v>258</v>
      </c>
      <c r="F218" s="163" t="s">
        <v>182</v>
      </c>
      <c r="G218" s="161"/>
      <c r="H218" s="164">
        <v>6.68</v>
      </c>
      <c r="I218" s="161"/>
      <c r="J218" s="161"/>
      <c r="K218" s="161"/>
      <c r="L218" s="160"/>
      <c r="M218" s="165"/>
      <c r="N218" s="166"/>
      <c r="O218" s="166"/>
      <c r="P218" s="166"/>
      <c r="Q218" s="166"/>
      <c r="R218" s="166"/>
      <c r="S218" s="166"/>
      <c r="T218" s="167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2" t="s">
        <v>123</v>
      </c>
      <c r="AU218" s="162" t="s">
        <v>127</v>
      </c>
      <c r="AV218" s="161" t="s">
        <v>131</v>
      </c>
      <c r="AW218" s="161" t="s">
        <v>1142</v>
      </c>
      <c r="AX218" s="161" t="s">
        <v>794</v>
      </c>
      <c r="AY218" s="162" t="s">
        <v>1140</v>
      </c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</row>
    <row r="219" spans="1:66">
      <c r="A219" s="138"/>
      <c r="B219" s="137"/>
      <c r="C219" s="138"/>
      <c r="D219" s="134" t="s">
        <v>123</v>
      </c>
      <c r="E219" s="139" t="s">
        <v>15</v>
      </c>
      <c r="F219" s="140" t="s">
        <v>251</v>
      </c>
      <c r="G219" s="138"/>
      <c r="H219" s="139" t="s">
        <v>15</v>
      </c>
      <c r="I219" s="138"/>
      <c r="J219" s="138"/>
      <c r="K219" s="138"/>
      <c r="L219" s="137"/>
      <c r="M219" s="141"/>
      <c r="N219" s="142"/>
      <c r="O219" s="142"/>
      <c r="P219" s="142"/>
      <c r="Q219" s="142"/>
      <c r="R219" s="142"/>
      <c r="S219" s="142"/>
      <c r="T219" s="143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9" t="s">
        <v>123</v>
      </c>
      <c r="AU219" s="139" t="s">
        <v>127</v>
      </c>
      <c r="AV219" s="138" t="s">
        <v>115</v>
      </c>
      <c r="AW219" s="138" t="s">
        <v>1142</v>
      </c>
      <c r="AX219" s="138" t="s">
        <v>794</v>
      </c>
      <c r="AY219" s="139" t="s">
        <v>1140</v>
      </c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</row>
    <row r="220" spans="1:66" ht="27">
      <c r="A220" s="145"/>
      <c r="B220" s="144"/>
      <c r="C220" s="145"/>
      <c r="D220" s="134" t="s">
        <v>123</v>
      </c>
      <c r="E220" s="146" t="s">
        <v>15</v>
      </c>
      <c r="F220" s="147" t="s">
        <v>259</v>
      </c>
      <c r="G220" s="145"/>
      <c r="H220" s="148">
        <v>10.08</v>
      </c>
      <c r="I220" s="145"/>
      <c r="J220" s="145"/>
      <c r="K220" s="145"/>
      <c r="L220" s="144"/>
      <c r="M220" s="149"/>
      <c r="N220" s="150"/>
      <c r="O220" s="150"/>
      <c r="P220" s="150"/>
      <c r="Q220" s="150"/>
      <c r="R220" s="150"/>
      <c r="S220" s="150"/>
      <c r="T220" s="151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6" t="s">
        <v>123</v>
      </c>
      <c r="AU220" s="146" t="s">
        <v>127</v>
      </c>
      <c r="AV220" s="145" t="s">
        <v>127</v>
      </c>
      <c r="AW220" s="145" t="s">
        <v>1142</v>
      </c>
      <c r="AX220" s="145" t="s">
        <v>794</v>
      </c>
      <c r="AY220" s="146" t="s">
        <v>1140</v>
      </c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</row>
    <row r="221" spans="1:66">
      <c r="A221" s="161"/>
      <c r="B221" s="160"/>
      <c r="C221" s="161"/>
      <c r="D221" s="134" t="s">
        <v>123</v>
      </c>
      <c r="E221" s="162" t="s">
        <v>260</v>
      </c>
      <c r="F221" s="163" t="s">
        <v>182</v>
      </c>
      <c r="G221" s="161"/>
      <c r="H221" s="164">
        <v>10.08</v>
      </c>
      <c r="I221" s="161"/>
      <c r="J221" s="161"/>
      <c r="K221" s="161"/>
      <c r="L221" s="160"/>
      <c r="M221" s="165"/>
      <c r="N221" s="166"/>
      <c r="O221" s="166"/>
      <c r="P221" s="166"/>
      <c r="Q221" s="166"/>
      <c r="R221" s="166"/>
      <c r="S221" s="166"/>
      <c r="T221" s="167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2" t="s">
        <v>123</v>
      </c>
      <c r="AU221" s="162" t="s">
        <v>127</v>
      </c>
      <c r="AV221" s="161" t="s">
        <v>131</v>
      </c>
      <c r="AW221" s="161" t="s">
        <v>1142</v>
      </c>
      <c r="AX221" s="161" t="s">
        <v>794</v>
      </c>
      <c r="AY221" s="162" t="s">
        <v>1140</v>
      </c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</row>
    <row r="222" spans="1:66">
      <c r="A222" s="153"/>
      <c r="B222" s="152"/>
      <c r="C222" s="153"/>
      <c r="D222" s="134" t="s">
        <v>123</v>
      </c>
      <c r="E222" s="154" t="s">
        <v>261</v>
      </c>
      <c r="F222" s="155" t="s">
        <v>126</v>
      </c>
      <c r="G222" s="153"/>
      <c r="H222" s="156">
        <v>3447.84</v>
      </c>
      <c r="I222" s="153"/>
      <c r="J222" s="153"/>
      <c r="K222" s="153"/>
      <c r="L222" s="152"/>
      <c r="M222" s="157"/>
      <c r="N222" s="158"/>
      <c r="O222" s="158"/>
      <c r="P222" s="158"/>
      <c r="Q222" s="158"/>
      <c r="R222" s="158"/>
      <c r="S222" s="158"/>
      <c r="T222" s="159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4" t="s">
        <v>123</v>
      </c>
      <c r="AU222" s="154" t="s">
        <v>127</v>
      </c>
      <c r="AV222" s="153" t="s">
        <v>134</v>
      </c>
      <c r="AW222" s="153" t="s">
        <v>1142</v>
      </c>
      <c r="AX222" s="153" t="s">
        <v>115</v>
      </c>
      <c r="AY222" s="154" t="s">
        <v>1140</v>
      </c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3"/>
      <c r="BM222" s="153"/>
      <c r="BN222" s="153"/>
    </row>
    <row r="223" spans="1:66">
      <c r="A223" s="138"/>
      <c r="B223" s="137"/>
      <c r="C223" s="138"/>
      <c r="D223" s="134" t="s">
        <v>123</v>
      </c>
      <c r="E223" s="139" t="s">
        <v>15</v>
      </c>
      <c r="F223" s="140" t="s">
        <v>262</v>
      </c>
      <c r="G223" s="138"/>
      <c r="H223" s="139" t="s">
        <v>15</v>
      </c>
      <c r="I223" s="138"/>
      <c r="J223" s="138"/>
      <c r="K223" s="138"/>
      <c r="L223" s="137"/>
      <c r="M223" s="141"/>
      <c r="N223" s="142"/>
      <c r="O223" s="142"/>
      <c r="P223" s="142"/>
      <c r="Q223" s="142"/>
      <c r="R223" s="142"/>
      <c r="S223" s="142"/>
      <c r="T223" s="143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9" t="s">
        <v>123</v>
      </c>
      <c r="AU223" s="139" t="s">
        <v>127</v>
      </c>
      <c r="AV223" s="138" t="s">
        <v>115</v>
      </c>
      <c r="AW223" s="138" t="s">
        <v>1142</v>
      </c>
      <c r="AX223" s="138" t="s">
        <v>794</v>
      </c>
      <c r="AY223" s="139" t="s">
        <v>1140</v>
      </c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</row>
    <row r="224" spans="1:66">
      <c r="A224" s="145"/>
      <c r="B224" s="144"/>
      <c r="C224" s="145"/>
      <c r="D224" s="134" t="s">
        <v>123</v>
      </c>
      <c r="E224" s="146" t="s">
        <v>263</v>
      </c>
      <c r="F224" s="147" t="s">
        <v>264</v>
      </c>
      <c r="G224" s="145"/>
      <c r="H224" s="148">
        <v>0.6</v>
      </c>
      <c r="I224" s="145"/>
      <c r="J224" s="145"/>
      <c r="K224" s="145"/>
      <c r="L224" s="144"/>
      <c r="M224" s="149"/>
      <c r="N224" s="150"/>
      <c r="O224" s="150"/>
      <c r="P224" s="150"/>
      <c r="Q224" s="150"/>
      <c r="R224" s="150"/>
      <c r="S224" s="150"/>
      <c r="T224" s="151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6" t="s">
        <v>123</v>
      </c>
      <c r="AU224" s="146" t="s">
        <v>127</v>
      </c>
      <c r="AV224" s="145" t="s">
        <v>127</v>
      </c>
      <c r="AW224" s="145" t="s">
        <v>1142</v>
      </c>
      <c r="AX224" s="145" t="s">
        <v>794</v>
      </c>
      <c r="AY224" s="146" t="s">
        <v>1140</v>
      </c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</row>
    <row r="225" spans="1:66">
      <c r="A225" s="145"/>
      <c r="B225" s="144"/>
      <c r="C225" s="145"/>
      <c r="D225" s="134" t="s">
        <v>123</v>
      </c>
      <c r="E225" s="146" t="s">
        <v>265</v>
      </c>
      <c r="F225" s="147" t="s">
        <v>266</v>
      </c>
      <c r="G225" s="145"/>
      <c r="H225" s="148">
        <v>0.4</v>
      </c>
      <c r="I225" s="145"/>
      <c r="J225" s="145"/>
      <c r="K225" s="145"/>
      <c r="L225" s="144"/>
      <c r="M225" s="149"/>
      <c r="N225" s="150"/>
      <c r="O225" s="150"/>
      <c r="P225" s="150"/>
      <c r="Q225" s="150"/>
      <c r="R225" s="150"/>
      <c r="S225" s="150"/>
      <c r="T225" s="151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6" t="s">
        <v>123</v>
      </c>
      <c r="AU225" s="146" t="s">
        <v>127</v>
      </c>
      <c r="AV225" s="145" t="s">
        <v>127</v>
      </c>
      <c r="AW225" s="145" t="s">
        <v>1142</v>
      </c>
      <c r="AX225" s="145" t="s">
        <v>794</v>
      </c>
      <c r="AY225" s="146" t="s">
        <v>1140</v>
      </c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</row>
    <row r="226" spans="1:66">
      <c r="A226" s="161"/>
      <c r="B226" s="160"/>
      <c r="C226" s="161"/>
      <c r="D226" s="134" t="s">
        <v>123</v>
      </c>
      <c r="E226" s="162" t="s">
        <v>15</v>
      </c>
      <c r="F226" s="163" t="s">
        <v>182</v>
      </c>
      <c r="G226" s="161"/>
      <c r="H226" s="164">
        <v>1</v>
      </c>
      <c r="I226" s="161"/>
      <c r="J226" s="161"/>
      <c r="K226" s="161"/>
      <c r="L226" s="160"/>
      <c r="M226" s="165"/>
      <c r="N226" s="166"/>
      <c r="O226" s="166"/>
      <c r="P226" s="166"/>
      <c r="Q226" s="166"/>
      <c r="R226" s="166"/>
      <c r="S226" s="166"/>
      <c r="T226" s="167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2" t="s">
        <v>123</v>
      </c>
      <c r="AU226" s="162" t="s">
        <v>127</v>
      </c>
      <c r="AV226" s="161" t="s">
        <v>131</v>
      </c>
      <c r="AW226" s="161" t="s">
        <v>1142</v>
      </c>
      <c r="AX226" s="161" t="s">
        <v>794</v>
      </c>
      <c r="AY226" s="162" t="s">
        <v>1140</v>
      </c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</row>
    <row r="227" spans="1:66">
      <c r="A227" s="138"/>
      <c r="B227" s="137"/>
      <c r="C227" s="138"/>
      <c r="D227" s="134" t="s">
        <v>123</v>
      </c>
      <c r="E227" s="139" t="s">
        <v>15</v>
      </c>
      <c r="F227" s="140" t="s">
        <v>267</v>
      </c>
      <c r="G227" s="138"/>
      <c r="H227" s="139" t="s">
        <v>15</v>
      </c>
      <c r="I227" s="138"/>
      <c r="J227" s="138"/>
      <c r="K227" s="138"/>
      <c r="L227" s="137"/>
      <c r="M227" s="141"/>
      <c r="N227" s="142"/>
      <c r="O227" s="142"/>
      <c r="P227" s="142"/>
      <c r="Q227" s="142"/>
      <c r="R227" s="142"/>
      <c r="S227" s="142"/>
      <c r="T227" s="143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9" t="s">
        <v>123</v>
      </c>
      <c r="AU227" s="139" t="s">
        <v>127</v>
      </c>
      <c r="AV227" s="138" t="s">
        <v>115</v>
      </c>
      <c r="AW227" s="138" t="s">
        <v>1142</v>
      </c>
      <c r="AX227" s="138" t="s">
        <v>794</v>
      </c>
      <c r="AY227" s="139" t="s">
        <v>1140</v>
      </c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</row>
    <row r="228" spans="1:66">
      <c r="A228" s="145"/>
      <c r="B228" s="144"/>
      <c r="C228" s="145"/>
      <c r="D228" s="134" t="s">
        <v>123</v>
      </c>
      <c r="E228" s="146" t="s">
        <v>15</v>
      </c>
      <c r="F228" s="147" t="s">
        <v>268</v>
      </c>
      <c r="G228" s="145"/>
      <c r="H228" s="148">
        <v>528</v>
      </c>
      <c r="I228" s="145"/>
      <c r="J228" s="145"/>
      <c r="K228" s="145"/>
      <c r="L228" s="144"/>
      <c r="M228" s="149"/>
      <c r="N228" s="150"/>
      <c r="O228" s="150"/>
      <c r="P228" s="150"/>
      <c r="Q228" s="150"/>
      <c r="R228" s="150"/>
      <c r="S228" s="150"/>
      <c r="T228" s="151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6" t="s">
        <v>123</v>
      </c>
      <c r="AU228" s="146" t="s">
        <v>127</v>
      </c>
      <c r="AV228" s="145" t="s">
        <v>127</v>
      </c>
      <c r="AW228" s="145" t="s">
        <v>1142</v>
      </c>
      <c r="AX228" s="145" t="s">
        <v>794</v>
      </c>
      <c r="AY228" s="146" t="s">
        <v>1140</v>
      </c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</row>
    <row r="229" spans="1:66">
      <c r="A229" s="145"/>
      <c r="B229" s="144"/>
      <c r="C229" s="145"/>
      <c r="D229" s="134" t="s">
        <v>123</v>
      </c>
      <c r="E229" s="146" t="s">
        <v>15</v>
      </c>
      <c r="F229" s="147" t="s">
        <v>269</v>
      </c>
      <c r="G229" s="145"/>
      <c r="H229" s="148">
        <v>504</v>
      </c>
      <c r="I229" s="145"/>
      <c r="J229" s="145"/>
      <c r="K229" s="145"/>
      <c r="L229" s="144"/>
      <c r="M229" s="149"/>
      <c r="N229" s="150"/>
      <c r="O229" s="150"/>
      <c r="P229" s="150"/>
      <c r="Q229" s="150"/>
      <c r="R229" s="150"/>
      <c r="S229" s="150"/>
      <c r="T229" s="151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6" t="s">
        <v>123</v>
      </c>
      <c r="AU229" s="146" t="s">
        <v>127</v>
      </c>
      <c r="AV229" s="145" t="s">
        <v>127</v>
      </c>
      <c r="AW229" s="145" t="s">
        <v>1142</v>
      </c>
      <c r="AX229" s="145" t="s">
        <v>794</v>
      </c>
      <c r="AY229" s="146" t="s">
        <v>1140</v>
      </c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</row>
    <row r="230" spans="1:66">
      <c r="A230" s="145"/>
      <c r="B230" s="144"/>
      <c r="C230" s="145"/>
      <c r="D230" s="134" t="s">
        <v>123</v>
      </c>
      <c r="E230" s="146" t="s">
        <v>15</v>
      </c>
      <c r="F230" s="147" t="s">
        <v>270</v>
      </c>
      <c r="G230" s="145"/>
      <c r="H230" s="148">
        <v>24</v>
      </c>
      <c r="I230" s="145"/>
      <c r="J230" s="145"/>
      <c r="K230" s="145"/>
      <c r="L230" s="144"/>
      <c r="M230" s="149"/>
      <c r="N230" s="150"/>
      <c r="O230" s="150"/>
      <c r="P230" s="150"/>
      <c r="Q230" s="150"/>
      <c r="R230" s="150"/>
      <c r="S230" s="150"/>
      <c r="T230" s="151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6" t="s">
        <v>123</v>
      </c>
      <c r="AU230" s="146" t="s">
        <v>127</v>
      </c>
      <c r="AV230" s="145" t="s">
        <v>127</v>
      </c>
      <c r="AW230" s="145" t="s">
        <v>1142</v>
      </c>
      <c r="AX230" s="145" t="s">
        <v>794</v>
      </c>
      <c r="AY230" s="146" t="s">
        <v>1140</v>
      </c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</row>
    <row r="231" spans="1:66">
      <c r="A231" s="161"/>
      <c r="B231" s="160"/>
      <c r="C231" s="161"/>
      <c r="D231" s="134" t="s">
        <v>123</v>
      </c>
      <c r="E231" s="162" t="s">
        <v>271</v>
      </c>
      <c r="F231" s="163" t="s">
        <v>182</v>
      </c>
      <c r="G231" s="161"/>
      <c r="H231" s="164">
        <v>1056</v>
      </c>
      <c r="I231" s="161"/>
      <c r="J231" s="161"/>
      <c r="K231" s="161"/>
      <c r="L231" s="160"/>
      <c r="M231" s="165"/>
      <c r="N231" s="166"/>
      <c r="O231" s="166"/>
      <c r="P231" s="166"/>
      <c r="Q231" s="166"/>
      <c r="R231" s="166"/>
      <c r="S231" s="166"/>
      <c r="T231" s="167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2" t="s">
        <v>123</v>
      </c>
      <c r="AU231" s="162" t="s">
        <v>127</v>
      </c>
      <c r="AV231" s="161" t="s">
        <v>131</v>
      </c>
      <c r="AW231" s="161" t="s">
        <v>1142</v>
      </c>
      <c r="AX231" s="161" t="s">
        <v>794</v>
      </c>
      <c r="AY231" s="162" t="s">
        <v>1140</v>
      </c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</row>
    <row r="232" spans="1:66">
      <c r="A232" s="138"/>
      <c r="B232" s="137"/>
      <c r="C232" s="138"/>
      <c r="D232" s="134" t="s">
        <v>123</v>
      </c>
      <c r="E232" s="139" t="s">
        <v>15</v>
      </c>
      <c r="F232" s="140" t="s">
        <v>272</v>
      </c>
      <c r="G232" s="138"/>
      <c r="H232" s="139" t="s">
        <v>15</v>
      </c>
      <c r="I232" s="138"/>
      <c r="J232" s="138"/>
      <c r="K232" s="138"/>
      <c r="L232" s="137"/>
      <c r="M232" s="141"/>
      <c r="N232" s="142"/>
      <c r="O232" s="142"/>
      <c r="P232" s="142"/>
      <c r="Q232" s="142"/>
      <c r="R232" s="142"/>
      <c r="S232" s="142"/>
      <c r="T232" s="143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9" t="s">
        <v>123</v>
      </c>
      <c r="AU232" s="139" t="s">
        <v>127</v>
      </c>
      <c r="AV232" s="138" t="s">
        <v>115</v>
      </c>
      <c r="AW232" s="138" t="s">
        <v>1142</v>
      </c>
      <c r="AX232" s="138" t="s">
        <v>794</v>
      </c>
      <c r="AY232" s="139" t="s">
        <v>1140</v>
      </c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</row>
    <row r="233" spans="1:66">
      <c r="A233" s="145"/>
      <c r="B233" s="144"/>
      <c r="C233" s="145"/>
      <c r="D233" s="134" t="s">
        <v>123</v>
      </c>
      <c r="E233" s="146" t="s">
        <v>15</v>
      </c>
      <c r="F233" s="147" t="s">
        <v>273</v>
      </c>
      <c r="G233" s="145"/>
      <c r="H233" s="148">
        <v>471</v>
      </c>
      <c r="I233" s="145"/>
      <c r="J233" s="145"/>
      <c r="K233" s="145"/>
      <c r="L233" s="144"/>
      <c r="M233" s="149"/>
      <c r="N233" s="150"/>
      <c r="O233" s="150"/>
      <c r="P233" s="150"/>
      <c r="Q233" s="150"/>
      <c r="R233" s="150"/>
      <c r="S233" s="150"/>
      <c r="T233" s="151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6" t="s">
        <v>123</v>
      </c>
      <c r="AU233" s="146" t="s">
        <v>127</v>
      </c>
      <c r="AV233" s="145" t="s">
        <v>127</v>
      </c>
      <c r="AW233" s="145" t="s">
        <v>1142</v>
      </c>
      <c r="AX233" s="145" t="s">
        <v>794</v>
      </c>
      <c r="AY233" s="146" t="s">
        <v>1140</v>
      </c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</row>
    <row r="234" spans="1:66">
      <c r="A234" s="145"/>
      <c r="B234" s="144"/>
      <c r="C234" s="145"/>
      <c r="D234" s="134" t="s">
        <v>123</v>
      </c>
      <c r="E234" s="146" t="s">
        <v>15</v>
      </c>
      <c r="F234" s="147" t="s">
        <v>274</v>
      </c>
      <c r="G234" s="145"/>
      <c r="H234" s="148">
        <v>588</v>
      </c>
      <c r="I234" s="145"/>
      <c r="J234" s="145"/>
      <c r="K234" s="145"/>
      <c r="L234" s="144"/>
      <c r="M234" s="149"/>
      <c r="N234" s="150"/>
      <c r="O234" s="150"/>
      <c r="P234" s="150"/>
      <c r="Q234" s="150"/>
      <c r="R234" s="150"/>
      <c r="S234" s="150"/>
      <c r="T234" s="151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6" t="s">
        <v>123</v>
      </c>
      <c r="AU234" s="146" t="s">
        <v>127</v>
      </c>
      <c r="AV234" s="145" t="s">
        <v>127</v>
      </c>
      <c r="AW234" s="145" t="s">
        <v>1142</v>
      </c>
      <c r="AX234" s="145" t="s">
        <v>794</v>
      </c>
      <c r="AY234" s="146" t="s">
        <v>1140</v>
      </c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</row>
    <row r="235" spans="1:66">
      <c r="A235" s="161"/>
      <c r="B235" s="160"/>
      <c r="C235" s="161"/>
      <c r="D235" s="134" t="s">
        <v>123</v>
      </c>
      <c r="E235" s="162" t="s">
        <v>275</v>
      </c>
      <c r="F235" s="163" t="s">
        <v>182</v>
      </c>
      <c r="G235" s="161"/>
      <c r="H235" s="164">
        <v>1059</v>
      </c>
      <c r="I235" s="161"/>
      <c r="J235" s="161"/>
      <c r="K235" s="161"/>
      <c r="L235" s="160"/>
      <c r="M235" s="165"/>
      <c r="N235" s="166"/>
      <c r="O235" s="166"/>
      <c r="P235" s="166"/>
      <c r="Q235" s="166"/>
      <c r="R235" s="166"/>
      <c r="S235" s="166"/>
      <c r="T235" s="167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2" t="s">
        <v>123</v>
      </c>
      <c r="AU235" s="162" t="s">
        <v>127</v>
      </c>
      <c r="AV235" s="161" t="s">
        <v>131</v>
      </c>
      <c r="AW235" s="161" t="s">
        <v>1142</v>
      </c>
      <c r="AX235" s="161" t="s">
        <v>794</v>
      </c>
      <c r="AY235" s="162" t="s">
        <v>1140</v>
      </c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</row>
    <row r="236" spans="1:66">
      <c r="A236" s="138"/>
      <c r="B236" s="137"/>
      <c r="C236" s="138"/>
      <c r="D236" s="134" t="s">
        <v>123</v>
      </c>
      <c r="E236" s="139" t="s">
        <v>15</v>
      </c>
      <c r="F236" s="140" t="s">
        <v>276</v>
      </c>
      <c r="G236" s="138"/>
      <c r="H236" s="139" t="s">
        <v>15</v>
      </c>
      <c r="I236" s="138"/>
      <c r="J236" s="138"/>
      <c r="K236" s="138"/>
      <c r="L236" s="137"/>
      <c r="M236" s="141"/>
      <c r="N236" s="142"/>
      <c r="O236" s="142"/>
      <c r="P236" s="142"/>
      <c r="Q236" s="142"/>
      <c r="R236" s="142"/>
      <c r="S236" s="142"/>
      <c r="T236" s="143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9" t="s">
        <v>123</v>
      </c>
      <c r="AU236" s="139" t="s">
        <v>127</v>
      </c>
      <c r="AV236" s="138" t="s">
        <v>115</v>
      </c>
      <c r="AW236" s="138" t="s">
        <v>1142</v>
      </c>
      <c r="AX236" s="138" t="s">
        <v>794</v>
      </c>
      <c r="AY236" s="139" t="s">
        <v>1140</v>
      </c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</row>
    <row r="237" spans="1:66">
      <c r="A237" s="145"/>
      <c r="B237" s="144"/>
      <c r="C237" s="145"/>
      <c r="D237" s="134" t="s">
        <v>123</v>
      </c>
      <c r="E237" s="146" t="s">
        <v>15</v>
      </c>
      <c r="F237" s="147" t="s">
        <v>277</v>
      </c>
      <c r="G237" s="145"/>
      <c r="H237" s="148">
        <v>524</v>
      </c>
      <c r="I237" s="145"/>
      <c r="J237" s="145"/>
      <c r="K237" s="145"/>
      <c r="L237" s="144"/>
      <c r="M237" s="149"/>
      <c r="N237" s="150"/>
      <c r="O237" s="150"/>
      <c r="P237" s="150"/>
      <c r="Q237" s="150"/>
      <c r="R237" s="150"/>
      <c r="S237" s="150"/>
      <c r="T237" s="151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6" t="s">
        <v>123</v>
      </c>
      <c r="AU237" s="146" t="s">
        <v>127</v>
      </c>
      <c r="AV237" s="145" t="s">
        <v>127</v>
      </c>
      <c r="AW237" s="145" t="s">
        <v>1142</v>
      </c>
      <c r="AX237" s="145" t="s">
        <v>794</v>
      </c>
      <c r="AY237" s="146" t="s">
        <v>1140</v>
      </c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</row>
    <row r="238" spans="1:66">
      <c r="A238" s="145"/>
      <c r="B238" s="144"/>
      <c r="C238" s="145"/>
      <c r="D238" s="134" t="s">
        <v>123</v>
      </c>
      <c r="E238" s="146" t="s">
        <v>15</v>
      </c>
      <c r="F238" s="147" t="s">
        <v>278</v>
      </c>
      <c r="G238" s="145"/>
      <c r="H238" s="148">
        <v>383</v>
      </c>
      <c r="I238" s="145"/>
      <c r="J238" s="145"/>
      <c r="K238" s="145"/>
      <c r="L238" s="144"/>
      <c r="M238" s="149"/>
      <c r="N238" s="150"/>
      <c r="O238" s="150"/>
      <c r="P238" s="150"/>
      <c r="Q238" s="150"/>
      <c r="R238" s="150"/>
      <c r="S238" s="150"/>
      <c r="T238" s="151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6" t="s">
        <v>123</v>
      </c>
      <c r="AU238" s="146" t="s">
        <v>127</v>
      </c>
      <c r="AV238" s="145" t="s">
        <v>127</v>
      </c>
      <c r="AW238" s="145" t="s">
        <v>1142</v>
      </c>
      <c r="AX238" s="145" t="s">
        <v>794</v>
      </c>
      <c r="AY238" s="146" t="s">
        <v>1140</v>
      </c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</row>
    <row r="239" spans="1:66">
      <c r="A239" s="145"/>
      <c r="B239" s="144"/>
      <c r="C239" s="145"/>
      <c r="D239" s="134" t="s">
        <v>123</v>
      </c>
      <c r="E239" s="146" t="s">
        <v>15</v>
      </c>
      <c r="F239" s="147" t="s">
        <v>279</v>
      </c>
      <c r="G239" s="145"/>
      <c r="H239" s="148">
        <v>100</v>
      </c>
      <c r="I239" s="145"/>
      <c r="J239" s="145"/>
      <c r="K239" s="145"/>
      <c r="L239" s="144"/>
      <c r="M239" s="149"/>
      <c r="N239" s="150"/>
      <c r="O239" s="150"/>
      <c r="P239" s="150"/>
      <c r="Q239" s="150"/>
      <c r="R239" s="150"/>
      <c r="S239" s="150"/>
      <c r="T239" s="151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6" t="s">
        <v>123</v>
      </c>
      <c r="AU239" s="146" t="s">
        <v>127</v>
      </c>
      <c r="AV239" s="145" t="s">
        <v>127</v>
      </c>
      <c r="AW239" s="145" t="s">
        <v>1142</v>
      </c>
      <c r="AX239" s="145" t="s">
        <v>794</v>
      </c>
      <c r="AY239" s="146" t="s">
        <v>1140</v>
      </c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</row>
    <row r="240" spans="1:66">
      <c r="A240" s="145"/>
      <c r="B240" s="144"/>
      <c r="C240" s="145"/>
      <c r="D240" s="134" t="s">
        <v>123</v>
      </c>
      <c r="E240" s="146" t="s">
        <v>15</v>
      </c>
      <c r="F240" s="147" t="s">
        <v>280</v>
      </c>
      <c r="G240" s="145"/>
      <c r="H240" s="148">
        <v>301</v>
      </c>
      <c r="I240" s="145"/>
      <c r="J240" s="145"/>
      <c r="K240" s="145"/>
      <c r="L240" s="144"/>
      <c r="M240" s="149"/>
      <c r="N240" s="150"/>
      <c r="O240" s="150"/>
      <c r="P240" s="150"/>
      <c r="Q240" s="150"/>
      <c r="R240" s="150"/>
      <c r="S240" s="150"/>
      <c r="T240" s="151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6" t="s">
        <v>123</v>
      </c>
      <c r="AU240" s="146" t="s">
        <v>127</v>
      </c>
      <c r="AV240" s="145" t="s">
        <v>127</v>
      </c>
      <c r="AW240" s="145" t="s">
        <v>1142</v>
      </c>
      <c r="AX240" s="145" t="s">
        <v>794</v>
      </c>
      <c r="AY240" s="146" t="s">
        <v>1140</v>
      </c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</row>
    <row r="241" spans="1:66">
      <c r="A241" s="161"/>
      <c r="B241" s="160"/>
      <c r="C241" s="161"/>
      <c r="D241" s="134" t="s">
        <v>123</v>
      </c>
      <c r="E241" s="162" t="s">
        <v>281</v>
      </c>
      <c r="F241" s="163" t="s">
        <v>182</v>
      </c>
      <c r="G241" s="161"/>
      <c r="H241" s="164">
        <v>1308</v>
      </c>
      <c r="I241" s="161"/>
      <c r="J241" s="161"/>
      <c r="K241" s="161"/>
      <c r="L241" s="160"/>
      <c r="M241" s="165"/>
      <c r="N241" s="166"/>
      <c r="O241" s="166"/>
      <c r="P241" s="166"/>
      <c r="Q241" s="166"/>
      <c r="R241" s="166"/>
      <c r="S241" s="166"/>
      <c r="T241" s="167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2" t="s">
        <v>123</v>
      </c>
      <c r="AU241" s="162" t="s">
        <v>127</v>
      </c>
      <c r="AV241" s="161" t="s">
        <v>131</v>
      </c>
      <c r="AW241" s="161" t="s">
        <v>1142</v>
      </c>
      <c r="AX241" s="161" t="s">
        <v>794</v>
      </c>
      <c r="AY241" s="162" t="s">
        <v>1140</v>
      </c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</row>
    <row r="242" spans="1:66">
      <c r="A242" s="138"/>
      <c r="B242" s="137"/>
      <c r="C242" s="138"/>
      <c r="D242" s="134" t="s">
        <v>123</v>
      </c>
      <c r="E242" s="139" t="s">
        <v>15</v>
      </c>
      <c r="F242" s="140" t="s">
        <v>282</v>
      </c>
      <c r="G242" s="138"/>
      <c r="H242" s="139" t="s">
        <v>15</v>
      </c>
      <c r="I242" s="138"/>
      <c r="J242" s="138"/>
      <c r="K242" s="138"/>
      <c r="L242" s="137"/>
      <c r="M242" s="141"/>
      <c r="N242" s="142"/>
      <c r="O242" s="142"/>
      <c r="P242" s="142"/>
      <c r="Q242" s="142"/>
      <c r="R242" s="142"/>
      <c r="S242" s="142"/>
      <c r="T242" s="143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9" t="s">
        <v>123</v>
      </c>
      <c r="AU242" s="139" t="s">
        <v>127</v>
      </c>
      <c r="AV242" s="138" t="s">
        <v>115</v>
      </c>
      <c r="AW242" s="138" t="s">
        <v>1142</v>
      </c>
      <c r="AX242" s="138" t="s">
        <v>794</v>
      </c>
      <c r="AY242" s="139" t="s">
        <v>1140</v>
      </c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</row>
    <row r="243" spans="1:66">
      <c r="A243" s="145"/>
      <c r="B243" s="144"/>
      <c r="C243" s="145"/>
      <c r="D243" s="134" t="s">
        <v>123</v>
      </c>
      <c r="E243" s="146" t="s">
        <v>15</v>
      </c>
      <c r="F243" s="147" t="s">
        <v>283</v>
      </c>
      <c r="G243" s="145"/>
      <c r="H243" s="148">
        <v>3423</v>
      </c>
      <c r="I243" s="145"/>
      <c r="J243" s="145"/>
      <c r="K243" s="145"/>
      <c r="L243" s="144"/>
      <c r="M243" s="149"/>
      <c r="N243" s="150"/>
      <c r="O243" s="150"/>
      <c r="P243" s="150"/>
      <c r="Q243" s="150"/>
      <c r="R243" s="150"/>
      <c r="S243" s="150"/>
      <c r="T243" s="151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6" t="s">
        <v>123</v>
      </c>
      <c r="AU243" s="146" t="s">
        <v>127</v>
      </c>
      <c r="AV243" s="145" t="s">
        <v>127</v>
      </c>
      <c r="AW243" s="145" t="s">
        <v>1142</v>
      </c>
      <c r="AX243" s="145" t="s">
        <v>794</v>
      </c>
      <c r="AY243" s="146" t="s">
        <v>1140</v>
      </c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</row>
    <row r="244" spans="1:66">
      <c r="A244" s="161"/>
      <c r="B244" s="160"/>
      <c r="C244" s="161"/>
      <c r="D244" s="134" t="s">
        <v>123</v>
      </c>
      <c r="E244" s="162" t="s">
        <v>15</v>
      </c>
      <c r="F244" s="163" t="s">
        <v>182</v>
      </c>
      <c r="G244" s="161"/>
      <c r="H244" s="164">
        <v>3423</v>
      </c>
      <c r="I244" s="161"/>
      <c r="J244" s="161"/>
      <c r="K244" s="161"/>
      <c r="L244" s="160"/>
      <c r="M244" s="165"/>
      <c r="N244" s="166"/>
      <c r="O244" s="166"/>
      <c r="P244" s="166"/>
      <c r="Q244" s="166"/>
      <c r="R244" s="166"/>
      <c r="S244" s="166"/>
      <c r="T244" s="167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2" t="s">
        <v>123</v>
      </c>
      <c r="AU244" s="162" t="s">
        <v>127</v>
      </c>
      <c r="AV244" s="161" t="s">
        <v>131</v>
      </c>
      <c r="AW244" s="161" t="s">
        <v>1142</v>
      </c>
      <c r="AX244" s="161" t="s">
        <v>794</v>
      </c>
      <c r="AY244" s="162" t="s">
        <v>1140</v>
      </c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</row>
    <row r="245" spans="1:66">
      <c r="A245" s="138"/>
      <c r="B245" s="137"/>
      <c r="C245" s="138"/>
      <c r="D245" s="134" t="s">
        <v>123</v>
      </c>
      <c r="E245" s="139" t="s">
        <v>15</v>
      </c>
      <c r="F245" s="140" t="s">
        <v>284</v>
      </c>
      <c r="G245" s="138"/>
      <c r="H245" s="139" t="s">
        <v>15</v>
      </c>
      <c r="I245" s="138"/>
      <c r="J245" s="138"/>
      <c r="K245" s="138"/>
      <c r="L245" s="137"/>
      <c r="M245" s="141"/>
      <c r="N245" s="142"/>
      <c r="O245" s="142"/>
      <c r="P245" s="142"/>
      <c r="Q245" s="142"/>
      <c r="R245" s="142"/>
      <c r="S245" s="142"/>
      <c r="T245" s="143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9" t="s">
        <v>123</v>
      </c>
      <c r="AU245" s="139" t="s">
        <v>127</v>
      </c>
      <c r="AV245" s="138" t="s">
        <v>115</v>
      </c>
      <c r="AW245" s="138" t="s">
        <v>1142</v>
      </c>
      <c r="AX245" s="138" t="s">
        <v>794</v>
      </c>
      <c r="AY245" s="139" t="s">
        <v>1140</v>
      </c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</row>
    <row r="246" spans="1:66">
      <c r="A246" s="145"/>
      <c r="B246" s="144"/>
      <c r="C246" s="145"/>
      <c r="D246" s="134" t="s">
        <v>123</v>
      </c>
      <c r="E246" s="146" t="s">
        <v>285</v>
      </c>
      <c r="F246" s="147" t="s">
        <v>286</v>
      </c>
      <c r="G246" s="145"/>
      <c r="H246" s="148">
        <v>6.2</v>
      </c>
      <c r="I246" s="145"/>
      <c r="J246" s="145"/>
      <c r="K246" s="145"/>
      <c r="L246" s="144"/>
      <c r="M246" s="149"/>
      <c r="N246" s="150"/>
      <c r="O246" s="150"/>
      <c r="P246" s="150"/>
      <c r="Q246" s="150"/>
      <c r="R246" s="150"/>
      <c r="S246" s="150"/>
      <c r="T246" s="151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6" t="s">
        <v>123</v>
      </c>
      <c r="AU246" s="146" t="s">
        <v>127</v>
      </c>
      <c r="AV246" s="145" t="s">
        <v>127</v>
      </c>
      <c r="AW246" s="145" t="s">
        <v>1142</v>
      </c>
      <c r="AX246" s="145" t="s">
        <v>794</v>
      </c>
      <c r="AY246" s="146" t="s">
        <v>1140</v>
      </c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</row>
    <row r="247" spans="1:66">
      <c r="A247" s="145"/>
      <c r="B247" s="144"/>
      <c r="C247" s="145"/>
      <c r="D247" s="134" t="s">
        <v>123</v>
      </c>
      <c r="E247" s="146" t="s">
        <v>287</v>
      </c>
      <c r="F247" s="147" t="s">
        <v>288</v>
      </c>
      <c r="G247" s="145"/>
      <c r="H247" s="148">
        <v>5.6</v>
      </c>
      <c r="I247" s="145"/>
      <c r="J247" s="145"/>
      <c r="K247" s="145"/>
      <c r="L247" s="144"/>
      <c r="M247" s="149"/>
      <c r="N247" s="150"/>
      <c r="O247" s="150"/>
      <c r="P247" s="150"/>
      <c r="Q247" s="150"/>
      <c r="R247" s="150"/>
      <c r="S247" s="150"/>
      <c r="T247" s="151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6" t="s">
        <v>123</v>
      </c>
      <c r="AU247" s="146" t="s">
        <v>127</v>
      </c>
      <c r="AV247" s="145" t="s">
        <v>127</v>
      </c>
      <c r="AW247" s="145" t="s">
        <v>1142</v>
      </c>
      <c r="AX247" s="145" t="s">
        <v>794</v>
      </c>
      <c r="AY247" s="146" t="s">
        <v>1140</v>
      </c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</row>
    <row r="248" spans="1:66">
      <c r="A248" s="145"/>
      <c r="B248" s="144"/>
      <c r="C248" s="145"/>
      <c r="D248" s="134" t="s">
        <v>123</v>
      </c>
      <c r="E248" s="146" t="s">
        <v>289</v>
      </c>
      <c r="F248" s="147" t="s">
        <v>290</v>
      </c>
      <c r="G248" s="145"/>
      <c r="H248" s="148">
        <v>5.4</v>
      </c>
      <c r="I248" s="145"/>
      <c r="J248" s="145"/>
      <c r="K248" s="145"/>
      <c r="L248" s="144"/>
      <c r="M248" s="149"/>
      <c r="N248" s="150"/>
      <c r="O248" s="150"/>
      <c r="P248" s="150"/>
      <c r="Q248" s="150"/>
      <c r="R248" s="150"/>
      <c r="S248" s="150"/>
      <c r="T248" s="151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6" t="s">
        <v>123</v>
      </c>
      <c r="AU248" s="146" t="s">
        <v>127</v>
      </c>
      <c r="AV248" s="145" t="s">
        <v>127</v>
      </c>
      <c r="AW248" s="145" t="s">
        <v>1142</v>
      </c>
      <c r="AX248" s="145" t="s">
        <v>794</v>
      </c>
      <c r="AY248" s="146" t="s">
        <v>1140</v>
      </c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</row>
    <row r="249" spans="1:66">
      <c r="A249" s="145"/>
      <c r="B249" s="144"/>
      <c r="C249" s="145"/>
      <c r="D249" s="134" t="s">
        <v>123</v>
      </c>
      <c r="E249" s="146" t="s">
        <v>291</v>
      </c>
      <c r="F249" s="147" t="s">
        <v>292</v>
      </c>
      <c r="G249" s="145"/>
      <c r="H249" s="148">
        <v>4</v>
      </c>
      <c r="I249" s="145"/>
      <c r="J249" s="145"/>
      <c r="K249" s="145"/>
      <c r="L249" s="144"/>
      <c r="M249" s="149"/>
      <c r="N249" s="150"/>
      <c r="O249" s="150"/>
      <c r="P249" s="150"/>
      <c r="Q249" s="150"/>
      <c r="R249" s="150"/>
      <c r="S249" s="150"/>
      <c r="T249" s="151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6" t="s">
        <v>123</v>
      </c>
      <c r="AU249" s="146" t="s">
        <v>127</v>
      </c>
      <c r="AV249" s="145" t="s">
        <v>127</v>
      </c>
      <c r="AW249" s="145" t="s">
        <v>1142</v>
      </c>
      <c r="AX249" s="145" t="s">
        <v>794</v>
      </c>
      <c r="AY249" s="146" t="s">
        <v>1140</v>
      </c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</row>
    <row r="250" spans="1:66">
      <c r="A250" s="145"/>
      <c r="B250" s="144"/>
      <c r="C250" s="145"/>
      <c r="D250" s="134" t="s">
        <v>123</v>
      </c>
      <c r="E250" s="146" t="s">
        <v>293</v>
      </c>
      <c r="F250" s="147" t="s">
        <v>294</v>
      </c>
      <c r="G250" s="145"/>
      <c r="H250" s="148">
        <v>4</v>
      </c>
      <c r="I250" s="145"/>
      <c r="J250" s="145"/>
      <c r="K250" s="145"/>
      <c r="L250" s="144"/>
      <c r="M250" s="149"/>
      <c r="N250" s="150"/>
      <c r="O250" s="150"/>
      <c r="P250" s="150"/>
      <c r="Q250" s="150"/>
      <c r="R250" s="150"/>
      <c r="S250" s="150"/>
      <c r="T250" s="151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6" t="s">
        <v>123</v>
      </c>
      <c r="AU250" s="146" t="s">
        <v>127</v>
      </c>
      <c r="AV250" s="145" t="s">
        <v>127</v>
      </c>
      <c r="AW250" s="145" t="s">
        <v>1142</v>
      </c>
      <c r="AX250" s="145" t="s">
        <v>794</v>
      </c>
      <c r="AY250" s="146" t="s">
        <v>1140</v>
      </c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</row>
    <row r="251" spans="1:66">
      <c r="A251" s="145"/>
      <c r="B251" s="144"/>
      <c r="C251" s="145"/>
      <c r="D251" s="134" t="s">
        <v>123</v>
      </c>
      <c r="E251" s="146" t="s">
        <v>295</v>
      </c>
      <c r="F251" s="147" t="s">
        <v>296</v>
      </c>
      <c r="G251" s="145"/>
      <c r="H251" s="148">
        <v>4</v>
      </c>
      <c r="I251" s="145"/>
      <c r="J251" s="145"/>
      <c r="K251" s="145"/>
      <c r="L251" s="144"/>
      <c r="M251" s="149"/>
      <c r="N251" s="150"/>
      <c r="O251" s="150"/>
      <c r="P251" s="150"/>
      <c r="Q251" s="150"/>
      <c r="R251" s="150"/>
      <c r="S251" s="150"/>
      <c r="T251" s="151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6" t="s">
        <v>123</v>
      </c>
      <c r="AU251" s="146" t="s">
        <v>127</v>
      </c>
      <c r="AV251" s="145" t="s">
        <v>127</v>
      </c>
      <c r="AW251" s="145" t="s">
        <v>1142</v>
      </c>
      <c r="AX251" s="145" t="s">
        <v>794</v>
      </c>
      <c r="AY251" s="146" t="s">
        <v>1140</v>
      </c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</row>
    <row r="252" spans="1:66">
      <c r="A252" s="145"/>
      <c r="B252" s="144"/>
      <c r="C252" s="145"/>
      <c r="D252" s="134" t="s">
        <v>123</v>
      </c>
      <c r="E252" s="146" t="s">
        <v>297</v>
      </c>
      <c r="F252" s="147" t="s">
        <v>298</v>
      </c>
      <c r="G252" s="145"/>
      <c r="H252" s="148">
        <v>4.2</v>
      </c>
      <c r="I252" s="145"/>
      <c r="J252" s="145"/>
      <c r="K252" s="145"/>
      <c r="L252" s="144"/>
      <c r="M252" s="149"/>
      <c r="N252" s="150"/>
      <c r="O252" s="150"/>
      <c r="P252" s="150"/>
      <c r="Q252" s="150"/>
      <c r="R252" s="150"/>
      <c r="S252" s="150"/>
      <c r="T252" s="151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6" t="s">
        <v>123</v>
      </c>
      <c r="AU252" s="146" t="s">
        <v>127</v>
      </c>
      <c r="AV252" s="145" t="s">
        <v>127</v>
      </c>
      <c r="AW252" s="145" t="s">
        <v>1142</v>
      </c>
      <c r="AX252" s="145" t="s">
        <v>794</v>
      </c>
      <c r="AY252" s="146" t="s">
        <v>1140</v>
      </c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</row>
    <row r="253" spans="1:66">
      <c r="A253" s="145"/>
      <c r="B253" s="144"/>
      <c r="C253" s="145"/>
      <c r="D253" s="134" t="s">
        <v>123</v>
      </c>
      <c r="E253" s="146" t="s">
        <v>299</v>
      </c>
      <c r="F253" s="147" t="s">
        <v>300</v>
      </c>
      <c r="G253" s="145"/>
      <c r="H253" s="148">
        <v>4.5</v>
      </c>
      <c r="I253" s="145"/>
      <c r="J253" s="145"/>
      <c r="K253" s="145"/>
      <c r="L253" s="144"/>
      <c r="M253" s="149"/>
      <c r="N253" s="150"/>
      <c r="O253" s="150"/>
      <c r="P253" s="150"/>
      <c r="Q253" s="150"/>
      <c r="R253" s="150"/>
      <c r="S253" s="150"/>
      <c r="T253" s="151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6" t="s">
        <v>123</v>
      </c>
      <c r="AU253" s="146" t="s">
        <v>127</v>
      </c>
      <c r="AV253" s="145" t="s">
        <v>127</v>
      </c>
      <c r="AW253" s="145" t="s">
        <v>1142</v>
      </c>
      <c r="AX253" s="145" t="s">
        <v>794</v>
      </c>
      <c r="AY253" s="146" t="s">
        <v>1140</v>
      </c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</row>
    <row r="254" spans="1:66">
      <c r="A254" s="145"/>
      <c r="B254" s="144"/>
      <c r="C254" s="145"/>
      <c r="D254" s="134" t="s">
        <v>123</v>
      </c>
      <c r="E254" s="146" t="s">
        <v>301</v>
      </c>
      <c r="F254" s="147" t="s">
        <v>302</v>
      </c>
      <c r="G254" s="145"/>
      <c r="H254" s="148">
        <v>4.5</v>
      </c>
      <c r="I254" s="145"/>
      <c r="J254" s="145"/>
      <c r="K254" s="145"/>
      <c r="L254" s="144"/>
      <c r="M254" s="149"/>
      <c r="N254" s="150"/>
      <c r="O254" s="150"/>
      <c r="P254" s="150"/>
      <c r="Q254" s="150"/>
      <c r="R254" s="150"/>
      <c r="S254" s="150"/>
      <c r="T254" s="151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6" t="s">
        <v>123</v>
      </c>
      <c r="AU254" s="146" t="s">
        <v>127</v>
      </c>
      <c r="AV254" s="145" t="s">
        <v>127</v>
      </c>
      <c r="AW254" s="145" t="s">
        <v>1142</v>
      </c>
      <c r="AX254" s="145" t="s">
        <v>794</v>
      </c>
      <c r="AY254" s="146" t="s">
        <v>1140</v>
      </c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</row>
    <row r="255" spans="1:66">
      <c r="A255" s="145"/>
      <c r="B255" s="144"/>
      <c r="C255" s="145"/>
      <c r="D255" s="134" t="s">
        <v>123</v>
      </c>
      <c r="E255" s="146" t="s">
        <v>303</v>
      </c>
      <c r="F255" s="147" t="s">
        <v>304</v>
      </c>
      <c r="G255" s="145"/>
      <c r="H255" s="148">
        <v>4.5</v>
      </c>
      <c r="I255" s="145"/>
      <c r="J255" s="145"/>
      <c r="K255" s="145"/>
      <c r="L255" s="144"/>
      <c r="M255" s="149"/>
      <c r="N255" s="150"/>
      <c r="O255" s="150"/>
      <c r="P255" s="150"/>
      <c r="Q255" s="150"/>
      <c r="R255" s="150"/>
      <c r="S255" s="150"/>
      <c r="T255" s="151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6" t="s">
        <v>123</v>
      </c>
      <c r="AU255" s="146" t="s">
        <v>127</v>
      </c>
      <c r="AV255" s="145" t="s">
        <v>127</v>
      </c>
      <c r="AW255" s="145" t="s">
        <v>1142</v>
      </c>
      <c r="AX255" s="145" t="s">
        <v>794</v>
      </c>
      <c r="AY255" s="146" t="s">
        <v>1140</v>
      </c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</row>
    <row r="256" spans="1:66">
      <c r="A256" s="145"/>
      <c r="B256" s="144"/>
      <c r="C256" s="145"/>
      <c r="D256" s="134" t="s">
        <v>123</v>
      </c>
      <c r="E256" s="146" t="s">
        <v>305</v>
      </c>
      <c r="F256" s="147" t="s">
        <v>306</v>
      </c>
      <c r="G256" s="145"/>
      <c r="H256" s="148">
        <v>4.5</v>
      </c>
      <c r="I256" s="145"/>
      <c r="J256" s="145"/>
      <c r="K256" s="145"/>
      <c r="L256" s="144"/>
      <c r="M256" s="149"/>
      <c r="N256" s="150"/>
      <c r="O256" s="150"/>
      <c r="P256" s="150"/>
      <c r="Q256" s="150"/>
      <c r="R256" s="150"/>
      <c r="S256" s="150"/>
      <c r="T256" s="151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6" t="s">
        <v>123</v>
      </c>
      <c r="AU256" s="146" t="s">
        <v>127</v>
      </c>
      <c r="AV256" s="145" t="s">
        <v>127</v>
      </c>
      <c r="AW256" s="145" t="s">
        <v>1142</v>
      </c>
      <c r="AX256" s="145" t="s">
        <v>794</v>
      </c>
      <c r="AY256" s="146" t="s">
        <v>1140</v>
      </c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</row>
    <row r="257" spans="1:66">
      <c r="A257" s="145"/>
      <c r="B257" s="144"/>
      <c r="C257" s="145"/>
      <c r="D257" s="134" t="s">
        <v>123</v>
      </c>
      <c r="E257" s="146" t="s">
        <v>307</v>
      </c>
      <c r="F257" s="147" t="s">
        <v>308</v>
      </c>
      <c r="G257" s="145"/>
      <c r="H257" s="148">
        <v>4.5</v>
      </c>
      <c r="I257" s="145"/>
      <c r="J257" s="145"/>
      <c r="K257" s="145"/>
      <c r="L257" s="144"/>
      <c r="M257" s="149"/>
      <c r="N257" s="150"/>
      <c r="O257" s="150"/>
      <c r="P257" s="150"/>
      <c r="Q257" s="150"/>
      <c r="R257" s="150"/>
      <c r="S257" s="150"/>
      <c r="T257" s="151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6" t="s">
        <v>123</v>
      </c>
      <c r="AU257" s="146" t="s">
        <v>127</v>
      </c>
      <c r="AV257" s="145" t="s">
        <v>127</v>
      </c>
      <c r="AW257" s="145" t="s">
        <v>1142</v>
      </c>
      <c r="AX257" s="145" t="s">
        <v>794</v>
      </c>
      <c r="AY257" s="146" t="s">
        <v>1140</v>
      </c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</row>
    <row r="258" spans="1:66">
      <c r="A258" s="145"/>
      <c r="B258" s="144"/>
      <c r="C258" s="145"/>
      <c r="D258" s="134" t="s">
        <v>123</v>
      </c>
      <c r="E258" s="146" t="s">
        <v>309</v>
      </c>
      <c r="F258" s="147" t="s">
        <v>310</v>
      </c>
      <c r="G258" s="145"/>
      <c r="H258" s="148">
        <v>6.4</v>
      </c>
      <c r="I258" s="145"/>
      <c r="J258" s="145"/>
      <c r="K258" s="145"/>
      <c r="L258" s="144"/>
      <c r="M258" s="149"/>
      <c r="N258" s="150"/>
      <c r="O258" s="150"/>
      <c r="P258" s="150"/>
      <c r="Q258" s="150"/>
      <c r="R258" s="150"/>
      <c r="S258" s="150"/>
      <c r="T258" s="151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6" t="s">
        <v>123</v>
      </c>
      <c r="AU258" s="146" t="s">
        <v>127</v>
      </c>
      <c r="AV258" s="145" t="s">
        <v>127</v>
      </c>
      <c r="AW258" s="145" t="s">
        <v>1142</v>
      </c>
      <c r="AX258" s="145" t="s">
        <v>794</v>
      </c>
      <c r="AY258" s="146" t="s">
        <v>1140</v>
      </c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</row>
    <row r="259" spans="1:66">
      <c r="A259" s="145"/>
      <c r="B259" s="144"/>
      <c r="C259" s="145"/>
      <c r="D259" s="134" t="s">
        <v>123</v>
      </c>
      <c r="E259" s="146" t="s">
        <v>311</v>
      </c>
      <c r="F259" s="147" t="s">
        <v>312</v>
      </c>
      <c r="G259" s="145"/>
      <c r="H259" s="148">
        <v>6</v>
      </c>
      <c r="I259" s="145"/>
      <c r="J259" s="145"/>
      <c r="K259" s="145"/>
      <c r="L259" s="144"/>
      <c r="M259" s="149"/>
      <c r="N259" s="150"/>
      <c r="O259" s="150"/>
      <c r="P259" s="150"/>
      <c r="Q259" s="150"/>
      <c r="R259" s="150"/>
      <c r="S259" s="150"/>
      <c r="T259" s="151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6" t="s">
        <v>123</v>
      </c>
      <c r="AU259" s="146" t="s">
        <v>127</v>
      </c>
      <c r="AV259" s="145" t="s">
        <v>127</v>
      </c>
      <c r="AW259" s="145" t="s">
        <v>1142</v>
      </c>
      <c r="AX259" s="145" t="s">
        <v>794</v>
      </c>
      <c r="AY259" s="146" t="s">
        <v>1140</v>
      </c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</row>
    <row r="260" spans="1:66">
      <c r="A260" s="145"/>
      <c r="B260" s="144"/>
      <c r="C260" s="145"/>
      <c r="D260" s="134" t="s">
        <v>123</v>
      </c>
      <c r="E260" s="146" t="s">
        <v>313</v>
      </c>
      <c r="F260" s="147" t="s">
        <v>314</v>
      </c>
      <c r="G260" s="145"/>
      <c r="H260" s="148">
        <v>8.8000000000000007</v>
      </c>
      <c r="I260" s="145"/>
      <c r="J260" s="145"/>
      <c r="K260" s="145"/>
      <c r="L260" s="144"/>
      <c r="M260" s="149"/>
      <c r="N260" s="150"/>
      <c r="O260" s="150"/>
      <c r="P260" s="150"/>
      <c r="Q260" s="150"/>
      <c r="R260" s="150"/>
      <c r="S260" s="150"/>
      <c r="T260" s="151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6" t="s">
        <v>123</v>
      </c>
      <c r="AU260" s="146" t="s">
        <v>127</v>
      </c>
      <c r="AV260" s="145" t="s">
        <v>127</v>
      </c>
      <c r="AW260" s="145" t="s">
        <v>1142</v>
      </c>
      <c r="AX260" s="145" t="s">
        <v>794</v>
      </c>
      <c r="AY260" s="146" t="s">
        <v>1140</v>
      </c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</row>
    <row r="261" spans="1:66">
      <c r="A261" s="161"/>
      <c r="B261" s="160"/>
      <c r="C261" s="161"/>
      <c r="D261" s="134" t="s">
        <v>123</v>
      </c>
      <c r="E261" s="162" t="s">
        <v>15</v>
      </c>
      <c r="F261" s="163" t="s">
        <v>182</v>
      </c>
      <c r="G261" s="161"/>
      <c r="H261" s="164">
        <v>77.099999999999994</v>
      </c>
      <c r="I261" s="161"/>
      <c r="J261" s="161"/>
      <c r="K261" s="161"/>
      <c r="L261" s="160"/>
      <c r="M261" s="165"/>
      <c r="N261" s="166"/>
      <c r="O261" s="166"/>
      <c r="P261" s="166"/>
      <c r="Q261" s="166"/>
      <c r="R261" s="166"/>
      <c r="S261" s="166"/>
      <c r="T261" s="167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2" t="s">
        <v>123</v>
      </c>
      <c r="AU261" s="162" t="s">
        <v>127</v>
      </c>
      <c r="AV261" s="161" t="s">
        <v>131</v>
      </c>
      <c r="AW261" s="161" t="s">
        <v>1142</v>
      </c>
      <c r="AX261" s="161" t="s">
        <v>794</v>
      </c>
      <c r="AY261" s="162" t="s">
        <v>1140</v>
      </c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</row>
    <row r="262" spans="1:66">
      <c r="A262" s="145"/>
      <c r="B262" s="144"/>
      <c r="C262" s="145"/>
      <c r="D262" s="134" t="s">
        <v>123</v>
      </c>
      <c r="E262" s="146" t="s">
        <v>315</v>
      </c>
      <c r="F262" s="147" t="s">
        <v>316</v>
      </c>
      <c r="G262" s="145"/>
      <c r="H262" s="148">
        <v>1</v>
      </c>
      <c r="I262" s="145"/>
      <c r="J262" s="145"/>
      <c r="K262" s="145"/>
      <c r="L262" s="144"/>
      <c r="M262" s="149"/>
      <c r="N262" s="150"/>
      <c r="O262" s="150"/>
      <c r="P262" s="150"/>
      <c r="Q262" s="150"/>
      <c r="R262" s="150"/>
      <c r="S262" s="150"/>
      <c r="T262" s="151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6" t="s">
        <v>123</v>
      </c>
      <c r="AU262" s="146" t="s">
        <v>127</v>
      </c>
      <c r="AV262" s="145" t="s">
        <v>127</v>
      </c>
      <c r="AW262" s="145" t="s">
        <v>1142</v>
      </c>
      <c r="AX262" s="145" t="s">
        <v>794</v>
      </c>
      <c r="AY262" s="146" t="s">
        <v>1140</v>
      </c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</row>
    <row r="263" spans="1:66" ht="45">
      <c r="A263" s="272"/>
      <c r="B263" s="24"/>
      <c r="C263" s="124" t="s">
        <v>317</v>
      </c>
      <c r="D263" s="124" t="s">
        <v>117</v>
      </c>
      <c r="E263" s="125" t="s">
        <v>318</v>
      </c>
      <c r="F263" s="126" t="s">
        <v>319</v>
      </c>
      <c r="G263" s="127" t="s">
        <v>120</v>
      </c>
      <c r="H263" s="128">
        <v>3447.84</v>
      </c>
      <c r="I263" s="129"/>
      <c r="J263" s="130">
        <f>ROUND(I263*H263,2)</f>
        <v>0</v>
      </c>
      <c r="K263" s="126"/>
      <c r="L263" s="24"/>
      <c r="M263" s="326" t="s">
        <v>15</v>
      </c>
      <c r="N263" s="131" t="s">
        <v>39</v>
      </c>
      <c r="O263" s="270"/>
      <c r="P263" s="132">
        <f>O263*H263</f>
        <v>0</v>
      </c>
      <c r="Q263" s="132">
        <v>0</v>
      </c>
      <c r="R263" s="132">
        <f>Q263*H263</f>
        <v>0</v>
      </c>
      <c r="S263" s="132">
        <v>0</v>
      </c>
      <c r="T263" s="133">
        <f>S263*H263</f>
        <v>0</v>
      </c>
      <c r="U263" s="272"/>
      <c r="V263" s="272"/>
      <c r="W263" s="272"/>
      <c r="X263" s="272"/>
      <c r="Y263" s="272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2"/>
      <c r="AK263" s="272"/>
      <c r="AL263" s="272"/>
      <c r="AM263" s="272"/>
      <c r="AN263" s="272"/>
      <c r="AO263" s="272"/>
      <c r="AP263" s="272"/>
      <c r="AQ263" s="272"/>
      <c r="AR263" s="277" t="s">
        <v>134</v>
      </c>
      <c r="AS263" s="272"/>
      <c r="AT263" s="277" t="s">
        <v>117</v>
      </c>
      <c r="AU263" s="277" t="s">
        <v>127</v>
      </c>
      <c r="AV263" s="272"/>
      <c r="AW263" s="272"/>
      <c r="AX263" s="272"/>
      <c r="AY263" s="277" t="s">
        <v>1140</v>
      </c>
      <c r="AZ263" s="272"/>
      <c r="BA263" s="272"/>
      <c r="BB263" s="272"/>
      <c r="BC263" s="272"/>
      <c r="BD263" s="272"/>
      <c r="BE263" s="287">
        <f>IF(N263="základní",J263,0)</f>
        <v>0</v>
      </c>
      <c r="BF263" s="287">
        <f>IF(N263="snížená",J263,0)</f>
        <v>0</v>
      </c>
      <c r="BG263" s="287">
        <f>IF(N263="zákl. přenesená",J263,0)</f>
        <v>0</v>
      </c>
      <c r="BH263" s="287">
        <f>IF(N263="sníž. přenesená",J263,0)</f>
        <v>0</v>
      </c>
      <c r="BI263" s="287">
        <f>IF(N263="nulová",J263,0)</f>
        <v>0</v>
      </c>
      <c r="BJ263" s="277" t="s">
        <v>115</v>
      </c>
      <c r="BK263" s="287">
        <f>ROUND(I263*H263,2)</f>
        <v>0</v>
      </c>
      <c r="BL263" s="277" t="s">
        <v>134</v>
      </c>
      <c r="BM263" s="277" t="s">
        <v>1157</v>
      </c>
      <c r="BN263" s="272"/>
    </row>
    <row r="264" spans="1:66" ht="27">
      <c r="A264" s="272"/>
      <c r="B264" s="24"/>
      <c r="C264" s="272"/>
      <c r="D264" s="134" t="s">
        <v>121</v>
      </c>
      <c r="E264" s="272"/>
      <c r="F264" s="135" t="s">
        <v>122</v>
      </c>
      <c r="G264" s="272"/>
      <c r="H264" s="272"/>
      <c r="I264" s="272"/>
      <c r="J264" s="272"/>
      <c r="K264" s="272"/>
      <c r="L264" s="24"/>
      <c r="M264" s="136"/>
      <c r="N264" s="270"/>
      <c r="O264" s="270"/>
      <c r="P264" s="270"/>
      <c r="Q264" s="270"/>
      <c r="R264" s="270"/>
      <c r="S264" s="270"/>
      <c r="T264" s="59"/>
      <c r="U264" s="272"/>
      <c r="V264" s="272"/>
      <c r="W264" s="272"/>
      <c r="X264" s="272"/>
      <c r="Y264" s="272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2"/>
      <c r="AK264" s="272"/>
      <c r="AL264" s="272"/>
      <c r="AM264" s="272"/>
      <c r="AN264" s="272"/>
      <c r="AO264" s="272"/>
      <c r="AP264" s="272"/>
      <c r="AQ264" s="272"/>
      <c r="AR264" s="272"/>
      <c r="AS264" s="272"/>
      <c r="AT264" s="277" t="s">
        <v>121</v>
      </c>
      <c r="AU264" s="277" t="s">
        <v>127</v>
      </c>
      <c r="AV264" s="272"/>
      <c r="AW264" s="272"/>
      <c r="AX264" s="272"/>
      <c r="AY264" s="272"/>
      <c r="AZ264" s="272"/>
      <c r="BA264" s="272"/>
      <c r="BB264" s="272"/>
      <c r="BC264" s="272"/>
      <c r="BD264" s="272"/>
      <c r="BE264" s="272"/>
      <c r="BF264" s="272"/>
      <c r="BG264" s="272"/>
      <c r="BH264" s="272"/>
      <c r="BI264" s="272"/>
      <c r="BJ264" s="272"/>
      <c r="BK264" s="272"/>
      <c r="BL264" s="272"/>
      <c r="BM264" s="272"/>
      <c r="BN264" s="272"/>
    </row>
    <row r="265" spans="1:66">
      <c r="A265" s="145"/>
      <c r="B265" s="144"/>
      <c r="C265" s="145"/>
      <c r="D265" s="134" t="s">
        <v>123</v>
      </c>
      <c r="E265" s="146" t="s">
        <v>15</v>
      </c>
      <c r="F265" s="147" t="s">
        <v>261</v>
      </c>
      <c r="G265" s="145"/>
      <c r="H265" s="148">
        <v>3447.84</v>
      </c>
      <c r="I265" s="145"/>
      <c r="J265" s="145"/>
      <c r="K265" s="145"/>
      <c r="L265" s="144"/>
      <c r="M265" s="149"/>
      <c r="N265" s="150"/>
      <c r="O265" s="150"/>
      <c r="P265" s="150"/>
      <c r="Q265" s="150"/>
      <c r="R265" s="150"/>
      <c r="S265" s="150"/>
      <c r="T265" s="151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6" t="s">
        <v>123</v>
      </c>
      <c r="AU265" s="146" t="s">
        <v>127</v>
      </c>
      <c r="AV265" s="145" t="s">
        <v>127</v>
      </c>
      <c r="AW265" s="145" t="s">
        <v>1142</v>
      </c>
      <c r="AX265" s="145" t="s">
        <v>794</v>
      </c>
      <c r="AY265" s="146" t="s">
        <v>1140</v>
      </c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</row>
    <row r="266" spans="1:66">
      <c r="A266" s="153"/>
      <c r="B266" s="152"/>
      <c r="C266" s="153"/>
      <c r="D266" s="134" t="s">
        <v>123</v>
      </c>
      <c r="E266" s="154" t="s">
        <v>15</v>
      </c>
      <c r="F266" s="155" t="s">
        <v>126</v>
      </c>
      <c r="G266" s="153"/>
      <c r="H266" s="156">
        <v>3447.84</v>
      </c>
      <c r="I266" s="153"/>
      <c r="J266" s="153"/>
      <c r="K266" s="153"/>
      <c r="L266" s="152"/>
      <c r="M266" s="157"/>
      <c r="N266" s="158"/>
      <c r="O266" s="158"/>
      <c r="P266" s="158"/>
      <c r="Q266" s="158"/>
      <c r="R266" s="158"/>
      <c r="S266" s="158"/>
      <c r="T266" s="159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4" t="s">
        <v>123</v>
      </c>
      <c r="AU266" s="154" t="s">
        <v>127</v>
      </c>
      <c r="AV266" s="153" t="s">
        <v>134</v>
      </c>
      <c r="AW266" s="153" t="s">
        <v>1142</v>
      </c>
      <c r="AX266" s="153" t="s">
        <v>115</v>
      </c>
      <c r="AY266" s="154" t="s">
        <v>1140</v>
      </c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</row>
    <row r="267" spans="1:66" ht="45">
      <c r="A267" s="272"/>
      <c r="B267" s="24"/>
      <c r="C267" s="124" t="s">
        <v>320</v>
      </c>
      <c r="D267" s="124" t="s">
        <v>117</v>
      </c>
      <c r="E267" s="125" t="s">
        <v>321</v>
      </c>
      <c r="F267" s="126" t="s">
        <v>322</v>
      </c>
      <c r="G267" s="127" t="s">
        <v>120</v>
      </c>
      <c r="H267" s="128">
        <v>3</v>
      </c>
      <c r="I267" s="129"/>
      <c r="J267" s="130">
        <f>ROUND(I267*H267,2)</f>
        <v>0</v>
      </c>
      <c r="K267" s="126"/>
      <c r="L267" s="24"/>
      <c r="M267" s="326" t="s">
        <v>15</v>
      </c>
      <c r="N267" s="131" t="s">
        <v>39</v>
      </c>
      <c r="O267" s="270"/>
      <c r="P267" s="132">
        <f>O267*H267</f>
        <v>0</v>
      </c>
      <c r="Q267" s="132">
        <v>0</v>
      </c>
      <c r="R267" s="132">
        <f>Q267*H267</f>
        <v>0</v>
      </c>
      <c r="S267" s="132">
        <v>0</v>
      </c>
      <c r="T267" s="133">
        <f>S267*H267</f>
        <v>0</v>
      </c>
      <c r="U267" s="272"/>
      <c r="V267" s="272"/>
      <c r="W267" s="272"/>
      <c r="X267" s="272"/>
      <c r="Y267" s="272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2"/>
      <c r="AK267" s="272"/>
      <c r="AL267" s="272"/>
      <c r="AM267" s="272"/>
      <c r="AN267" s="272"/>
      <c r="AO267" s="272"/>
      <c r="AP267" s="272"/>
      <c r="AQ267" s="272"/>
      <c r="AR267" s="277" t="s">
        <v>134</v>
      </c>
      <c r="AS267" s="272"/>
      <c r="AT267" s="277" t="s">
        <v>117</v>
      </c>
      <c r="AU267" s="277" t="s">
        <v>127</v>
      </c>
      <c r="AV267" s="272"/>
      <c r="AW267" s="272"/>
      <c r="AX267" s="272"/>
      <c r="AY267" s="277" t="s">
        <v>1140</v>
      </c>
      <c r="AZ267" s="272"/>
      <c r="BA267" s="272"/>
      <c r="BB267" s="272"/>
      <c r="BC267" s="272"/>
      <c r="BD267" s="272"/>
      <c r="BE267" s="287">
        <f>IF(N267="základní",J267,0)</f>
        <v>0</v>
      </c>
      <c r="BF267" s="287">
        <f>IF(N267="snížená",J267,0)</f>
        <v>0</v>
      </c>
      <c r="BG267" s="287">
        <f>IF(N267="zákl. přenesená",J267,0)</f>
        <v>0</v>
      </c>
      <c r="BH267" s="287">
        <f>IF(N267="sníž. přenesená",J267,0)</f>
        <v>0</v>
      </c>
      <c r="BI267" s="287">
        <f>IF(N267="nulová",J267,0)</f>
        <v>0</v>
      </c>
      <c r="BJ267" s="277" t="s">
        <v>115</v>
      </c>
      <c r="BK267" s="287">
        <f>ROUND(I267*H267,2)</f>
        <v>0</v>
      </c>
      <c r="BL267" s="277" t="s">
        <v>134</v>
      </c>
      <c r="BM267" s="277" t="s">
        <v>1158</v>
      </c>
      <c r="BN267" s="272"/>
    </row>
    <row r="268" spans="1:66" ht="27">
      <c r="A268" s="272"/>
      <c r="B268" s="24"/>
      <c r="C268" s="272"/>
      <c r="D268" s="134" t="s">
        <v>121</v>
      </c>
      <c r="E268" s="272"/>
      <c r="F268" s="135" t="s">
        <v>122</v>
      </c>
      <c r="G268" s="272"/>
      <c r="H268" s="272"/>
      <c r="I268" s="272"/>
      <c r="J268" s="272"/>
      <c r="K268" s="272"/>
      <c r="L268" s="24"/>
      <c r="M268" s="136"/>
      <c r="N268" s="270"/>
      <c r="O268" s="270"/>
      <c r="P268" s="270"/>
      <c r="Q268" s="270"/>
      <c r="R268" s="270"/>
      <c r="S268" s="270"/>
      <c r="T268" s="59"/>
      <c r="U268" s="272"/>
      <c r="V268" s="272"/>
      <c r="W268" s="272"/>
      <c r="X268" s="272"/>
      <c r="Y268" s="272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2"/>
      <c r="AK268" s="272"/>
      <c r="AL268" s="272"/>
      <c r="AM268" s="272"/>
      <c r="AN268" s="272"/>
      <c r="AO268" s="272"/>
      <c r="AP268" s="272"/>
      <c r="AQ268" s="272"/>
      <c r="AR268" s="272"/>
      <c r="AS268" s="272"/>
      <c r="AT268" s="277" t="s">
        <v>121</v>
      </c>
      <c r="AU268" s="277" t="s">
        <v>127</v>
      </c>
      <c r="AV268" s="272"/>
      <c r="AW268" s="272"/>
      <c r="AX268" s="272"/>
      <c r="AY268" s="272"/>
      <c r="AZ268" s="272"/>
      <c r="BA268" s="272"/>
      <c r="BB268" s="272"/>
      <c r="BC268" s="272"/>
      <c r="BD268" s="272"/>
      <c r="BE268" s="272"/>
      <c r="BF268" s="272"/>
      <c r="BG268" s="272"/>
      <c r="BH268" s="272"/>
      <c r="BI268" s="272"/>
      <c r="BJ268" s="272"/>
      <c r="BK268" s="272"/>
      <c r="BL268" s="272"/>
      <c r="BM268" s="272"/>
      <c r="BN268" s="272"/>
    </row>
    <row r="269" spans="1:66">
      <c r="A269" s="138"/>
      <c r="B269" s="137"/>
      <c r="C269" s="138"/>
      <c r="D269" s="134" t="s">
        <v>123</v>
      </c>
      <c r="E269" s="139" t="s">
        <v>15</v>
      </c>
      <c r="F269" s="140" t="s">
        <v>323</v>
      </c>
      <c r="G269" s="138"/>
      <c r="H269" s="139" t="s">
        <v>15</v>
      </c>
      <c r="I269" s="138"/>
      <c r="J269" s="138"/>
      <c r="K269" s="138"/>
      <c r="L269" s="137"/>
      <c r="M269" s="141"/>
      <c r="N269" s="142"/>
      <c r="O269" s="142"/>
      <c r="P269" s="142"/>
      <c r="Q269" s="142"/>
      <c r="R269" s="142"/>
      <c r="S269" s="142"/>
      <c r="T269" s="143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9" t="s">
        <v>123</v>
      </c>
      <c r="AU269" s="139" t="s">
        <v>127</v>
      </c>
      <c r="AV269" s="138" t="s">
        <v>115</v>
      </c>
      <c r="AW269" s="138" t="s">
        <v>1142</v>
      </c>
      <c r="AX269" s="138" t="s">
        <v>794</v>
      </c>
      <c r="AY269" s="139" t="s">
        <v>1140</v>
      </c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</row>
    <row r="270" spans="1:66">
      <c r="A270" s="145"/>
      <c r="B270" s="144"/>
      <c r="C270" s="145"/>
      <c r="D270" s="134" t="s">
        <v>123</v>
      </c>
      <c r="E270" s="146" t="s">
        <v>15</v>
      </c>
      <c r="F270" s="147" t="s">
        <v>324</v>
      </c>
      <c r="G270" s="145"/>
      <c r="H270" s="148">
        <v>3</v>
      </c>
      <c r="I270" s="145"/>
      <c r="J270" s="145"/>
      <c r="K270" s="145"/>
      <c r="L270" s="144"/>
      <c r="M270" s="149"/>
      <c r="N270" s="150"/>
      <c r="O270" s="150"/>
      <c r="P270" s="150"/>
      <c r="Q270" s="150"/>
      <c r="R270" s="150"/>
      <c r="S270" s="150"/>
      <c r="T270" s="151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6" t="s">
        <v>123</v>
      </c>
      <c r="AU270" s="146" t="s">
        <v>127</v>
      </c>
      <c r="AV270" s="145" t="s">
        <v>127</v>
      </c>
      <c r="AW270" s="145" t="s">
        <v>1142</v>
      </c>
      <c r="AX270" s="145" t="s">
        <v>794</v>
      </c>
      <c r="AY270" s="146" t="s">
        <v>1140</v>
      </c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</row>
    <row r="271" spans="1:66">
      <c r="A271" s="153"/>
      <c r="B271" s="152"/>
      <c r="C271" s="153"/>
      <c r="D271" s="134" t="s">
        <v>123</v>
      </c>
      <c r="E271" s="154" t="s">
        <v>15</v>
      </c>
      <c r="F271" s="155" t="s">
        <v>126</v>
      </c>
      <c r="G271" s="153"/>
      <c r="H271" s="156">
        <v>3</v>
      </c>
      <c r="I271" s="153"/>
      <c r="J271" s="153"/>
      <c r="K271" s="153"/>
      <c r="L271" s="152"/>
      <c r="M271" s="157"/>
      <c r="N271" s="158"/>
      <c r="O271" s="158"/>
      <c r="P271" s="158"/>
      <c r="Q271" s="158"/>
      <c r="R271" s="158"/>
      <c r="S271" s="158"/>
      <c r="T271" s="159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4" t="s">
        <v>123</v>
      </c>
      <c r="AU271" s="154" t="s">
        <v>127</v>
      </c>
      <c r="AV271" s="153" t="s">
        <v>134</v>
      </c>
      <c r="AW271" s="153" t="s">
        <v>1142</v>
      </c>
      <c r="AX271" s="153" t="s">
        <v>115</v>
      </c>
      <c r="AY271" s="154" t="s">
        <v>1140</v>
      </c>
      <c r="AZ271" s="153"/>
      <c r="BA271" s="153"/>
      <c r="BB271" s="153"/>
      <c r="BC271" s="153"/>
      <c r="BD271" s="153"/>
      <c r="BE271" s="153"/>
      <c r="BF271" s="153"/>
      <c r="BG271" s="153"/>
      <c r="BH271" s="153"/>
      <c r="BI271" s="153"/>
      <c r="BJ271" s="153"/>
      <c r="BK271" s="153"/>
      <c r="BL271" s="153"/>
      <c r="BM271" s="153"/>
      <c r="BN271" s="153"/>
    </row>
    <row r="272" spans="1:66" ht="30">
      <c r="A272" s="272"/>
      <c r="B272" s="24"/>
      <c r="C272" s="124" t="s">
        <v>325</v>
      </c>
      <c r="D272" s="124" t="s">
        <v>117</v>
      </c>
      <c r="E272" s="125" t="s">
        <v>326</v>
      </c>
      <c r="F272" s="126" t="s">
        <v>327</v>
      </c>
      <c r="G272" s="127" t="s">
        <v>120</v>
      </c>
      <c r="H272" s="128">
        <v>38.76</v>
      </c>
      <c r="I272" s="129"/>
      <c r="J272" s="130">
        <f>ROUND(I272*H272,2)</f>
        <v>0</v>
      </c>
      <c r="K272" s="126"/>
      <c r="L272" s="24"/>
      <c r="M272" s="326" t="s">
        <v>15</v>
      </c>
      <c r="N272" s="131" t="s">
        <v>39</v>
      </c>
      <c r="O272" s="270"/>
      <c r="P272" s="132">
        <f>O272*H272</f>
        <v>0</v>
      </c>
      <c r="Q272" s="132">
        <v>0</v>
      </c>
      <c r="R272" s="132">
        <f>Q272*H272</f>
        <v>0</v>
      </c>
      <c r="S272" s="132">
        <v>0</v>
      </c>
      <c r="T272" s="133">
        <f>S272*H272</f>
        <v>0</v>
      </c>
      <c r="U272" s="272"/>
      <c r="V272" s="272"/>
      <c r="W272" s="272"/>
      <c r="X272" s="272"/>
      <c r="Y272" s="272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2"/>
      <c r="AK272" s="272"/>
      <c r="AL272" s="272"/>
      <c r="AM272" s="272"/>
      <c r="AN272" s="272"/>
      <c r="AO272" s="272"/>
      <c r="AP272" s="272"/>
      <c r="AQ272" s="272"/>
      <c r="AR272" s="277" t="s">
        <v>134</v>
      </c>
      <c r="AS272" s="272"/>
      <c r="AT272" s="277" t="s">
        <v>117</v>
      </c>
      <c r="AU272" s="277" t="s">
        <v>127</v>
      </c>
      <c r="AV272" s="272"/>
      <c r="AW272" s="272"/>
      <c r="AX272" s="272"/>
      <c r="AY272" s="277" t="s">
        <v>1140</v>
      </c>
      <c r="AZ272" s="272"/>
      <c r="BA272" s="272"/>
      <c r="BB272" s="272"/>
      <c r="BC272" s="272"/>
      <c r="BD272" s="272"/>
      <c r="BE272" s="287">
        <f>IF(N272="základní",J272,0)</f>
        <v>0</v>
      </c>
      <c r="BF272" s="287">
        <f>IF(N272="snížená",J272,0)</f>
        <v>0</v>
      </c>
      <c r="BG272" s="287">
        <f>IF(N272="zákl. přenesená",J272,0)</f>
        <v>0</v>
      </c>
      <c r="BH272" s="287">
        <f>IF(N272="sníž. přenesená",J272,0)</f>
        <v>0</v>
      </c>
      <c r="BI272" s="287">
        <f>IF(N272="nulová",J272,0)</f>
        <v>0</v>
      </c>
      <c r="BJ272" s="277" t="s">
        <v>115</v>
      </c>
      <c r="BK272" s="287">
        <f>ROUND(I272*H272,2)</f>
        <v>0</v>
      </c>
      <c r="BL272" s="277" t="s">
        <v>134</v>
      </c>
      <c r="BM272" s="277" t="s">
        <v>1159</v>
      </c>
      <c r="BN272" s="272"/>
    </row>
    <row r="273" spans="1:66" ht="27">
      <c r="A273" s="272"/>
      <c r="B273" s="24"/>
      <c r="C273" s="272"/>
      <c r="D273" s="134" t="s">
        <v>121</v>
      </c>
      <c r="E273" s="272"/>
      <c r="F273" s="135" t="s">
        <v>122</v>
      </c>
      <c r="G273" s="272"/>
      <c r="H273" s="272"/>
      <c r="I273" s="272"/>
      <c r="J273" s="272"/>
      <c r="K273" s="272"/>
      <c r="L273" s="24"/>
      <c r="M273" s="136"/>
      <c r="N273" s="270"/>
      <c r="O273" s="270"/>
      <c r="P273" s="270"/>
      <c r="Q273" s="270"/>
      <c r="R273" s="270"/>
      <c r="S273" s="270"/>
      <c r="T273" s="59"/>
      <c r="U273" s="272"/>
      <c r="V273" s="272"/>
      <c r="W273" s="272"/>
      <c r="X273" s="272"/>
      <c r="Y273" s="272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2"/>
      <c r="AK273" s="272"/>
      <c r="AL273" s="272"/>
      <c r="AM273" s="272"/>
      <c r="AN273" s="272"/>
      <c r="AO273" s="272"/>
      <c r="AP273" s="272"/>
      <c r="AQ273" s="272"/>
      <c r="AR273" s="272"/>
      <c r="AS273" s="272"/>
      <c r="AT273" s="277" t="s">
        <v>121</v>
      </c>
      <c r="AU273" s="277" t="s">
        <v>127</v>
      </c>
      <c r="AV273" s="272"/>
      <c r="AW273" s="272"/>
      <c r="AX273" s="272"/>
      <c r="AY273" s="272"/>
      <c r="AZ273" s="272"/>
      <c r="BA273" s="272"/>
      <c r="BB273" s="272"/>
      <c r="BC273" s="272"/>
      <c r="BD273" s="272"/>
      <c r="BE273" s="272"/>
      <c r="BF273" s="272"/>
      <c r="BG273" s="272"/>
      <c r="BH273" s="272"/>
      <c r="BI273" s="272"/>
      <c r="BJ273" s="272"/>
      <c r="BK273" s="272"/>
      <c r="BL273" s="272"/>
      <c r="BM273" s="272"/>
      <c r="BN273" s="272"/>
    </row>
    <row r="274" spans="1:66">
      <c r="A274" s="138"/>
      <c r="B274" s="137"/>
      <c r="C274" s="138"/>
      <c r="D274" s="134" t="s">
        <v>123</v>
      </c>
      <c r="E274" s="139" t="s">
        <v>15</v>
      </c>
      <c r="F274" s="140" t="s">
        <v>183</v>
      </c>
      <c r="G274" s="138"/>
      <c r="H274" s="139" t="s">
        <v>15</v>
      </c>
      <c r="I274" s="138"/>
      <c r="J274" s="138"/>
      <c r="K274" s="138"/>
      <c r="L274" s="137"/>
      <c r="M274" s="141"/>
      <c r="N274" s="142"/>
      <c r="O274" s="142"/>
      <c r="P274" s="142"/>
      <c r="Q274" s="142"/>
      <c r="R274" s="142"/>
      <c r="S274" s="142"/>
      <c r="T274" s="143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9" t="s">
        <v>123</v>
      </c>
      <c r="AU274" s="139" t="s">
        <v>127</v>
      </c>
      <c r="AV274" s="138" t="s">
        <v>115</v>
      </c>
      <c r="AW274" s="138" t="s">
        <v>1142</v>
      </c>
      <c r="AX274" s="138" t="s">
        <v>794</v>
      </c>
      <c r="AY274" s="139" t="s">
        <v>1140</v>
      </c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</row>
    <row r="275" spans="1:66">
      <c r="A275" s="145"/>
      <c r="B275" s="144"/>
      <c r="C275" s="145"/>
      <c r="D275" s="134" t="s">
        <v>123</v>
      </c>
      <c r="E275" s="146" t="s">
        <v>15</v>
      </c>
      <c r="F275" s="147" t="s">
        <v>328</v>
      </c>
      <c r="G275" s="145"/>
      <c r="H275" s="148">
        <v>23.76</v>
      </c>
      <c r="I275" s="145"/>
      <c r="J275" s="145"/>
      <c r="K275" s="145"/>
      <c r="L275" s="144"/>
      <c r="M275" s="149"/>
      <c r="N275" s="150"/>
      <c r="O275" s="150"/>
      <c r="P275" s="150"/>
      <c r="Q275" s="150"/>
      <c r="R275" s="150"/>
      <c r="S275" s="150"/>
      <c r="T275" s="151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6" t="s">
        <v>123</v>
      </c>
      <c r="AU275" s="146" t="s">
        <v>127</v>
      </c>
      <c r="AV275" s="145" t="s">
        <v>127</v>
      </c>
      <c r="AW275" s="145" t="s">
        <v>1142</v>
      </c>
      <c r="AX275" s="145" t="s">
        <v>794</v>
      </c>
      <c r="AY275" s="146" t="s">
        <v>1140</v>
      </c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</row>
    <row r="276" spans="1:66">
      <c r="A276" s="138"/>
      <c r="B276" s="137"/>
      <c r="C276" s="138"/>
      <c r="D276" s="134" t="s">
        <v>123</v>
      </c>
      <c r="E276" s="139" t="s">
        <v>15</v>
      </c>
      <c r="F276" s="140" t="s">
        <v>329</v>
      </c>
      <c r="G276" s="138"/>
      <c r="H276" s="139" t="s">
        <v>15</v>
      </c>
      <c r="I276" s="138"/>
      <c r="J276" s="138"/>
      <c r="K276" s="138"/>
      <c r="L276" s="137"/>
      <c r="M276" s="141"/>
      <c r="N276" s="142"/>
      <c r="O276" s="142"/>
      <c r="P276" s="142"/>
      <c r="Q276" s="142"/>
      <c r="R276" s="142"/>
      <c r="S276" s="142"/>
      <c r="T276" s="143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9" t="s">
        <v>123</v>
      </c>
      <c r="AU276" s="139" t="s">
        <v>127</v>
      </c>
      <c r="AV276" s="138" t="s">
        <v>115</v>
      </c>
      <c r="AW276" s="138" t="s">
        <v>1142</v>
      </c>
      <c r="AX276" s="138" t="s">
        <v>794</v>
      </c>
      <c r="AY276" s="139" t="s">
        <v>1140</v>
      </c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</row>
    <row r="277" spans="1:66">
      <c r="A277" s="145"/>
      <c r="B277" s="144"/>
      <c r="C277" s="145"/>
      <c r="D277" s="134" t="s">
        <v>123</v>
      </c>
      <c r="E277" s="146" t="s">
        <v>15</v>
      </c>
      <c r="F277" s="147" t="s">
        <v>330</v>
      </c>
      <c r="G277" s="145"/>
      <c r="H277" s="148">
        <v>15</v>
      </c>
      <c r="I277" s="145"/>
      <c r="J277" s="145"/>
      <c r="K277" s="145"/>
      <c r="L277" s="144"/>
      <c r="M277" s="149"/>
      <c r="N277" s="150"/>
      <c r="O277" s="150"/>
      <c r="P277" s="150"/>
      <c r="Q277" s="150"/>
      <c r="R277" s="150"/>
      <c r="S277" s="150"/>
      <c r="T277" s="151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6" t="s">
        <v>123</v>
      </c>
      <c r="AU277" s="146" t="s">
        <v>127</v>
      </c>
      <c r="AV277" s="145" t="s">
        <v>127</v>
      </c>
      <c r="AW277" s="145" t="s">
        <v>1142</v>
      </c>
      <c r="AX277" s="145" t="s">
        <v>794</v>
      </c>
      <c r="AY277" s="146" t="s">
        <v>1140</v>
      </c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</row>
    <row r="278" spans="1:66">
      <c r="A278" s="153"/>
      <c r="B278" s="152"/>
      <c r="C278" s="153"/>
      <c r="D278" s="134" t="s">
        <v>123</v>
      </c>
      <c r="E278" s="154" t="s">
        <v>331</v>
      </c>
      <c r="F278" s="155" t="s">
        <v>126</v>
      </c>
      <c r="G278" s="153"/>
      <c r="H278" s="156">
        <v>38.76</v>
      </c>
      <c r="I278" s="153"/>
      <c r="J278" s="153"/>
      <c r="K278" s="153"/>
      <c r="L278" s="152"/>
      <c r="M278" s="157"/>
      <c r="N278" s="158"/>
      <c r="O278" s="158"/>
      <c r="P278" s="158"/>
      <c r="Q278" s="158"/>
      <c r="R278" s="158"/>
      <c r="S278" s="158"/>
      <c r="T278" s="159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4" t="s">
        <v>123</v>
      </c>
      <c r="AU278" s="154" t="s">
        <v>127</v>
      </c>
      <c r="AV278" s="153" t="s">
        <v>134</v>
      </c>
      <c r="AW278" s="153" t="s">
        <v>1142</v>
      </c>
      <c r="AX278" s="153" t="s">
        <v>115</v>
      </c>
      <c r="AY278" s="154" t="s">
        <v>1140</v>
      </c>
      <c r="AZ278" s="153"/>
      <c r="BA278" s="153"/>
      <c r="BB278" s="153"/>
      <c r="BC278" s="153"/>
      <c r="BD278" s="153"/>
      <c r="BE278" s="153"/>
      <c r="BF278" s="153"/>
      <c r="BG278" s="153"/>
      <c r="BH278" s="153"/>
      <c r="BI278" s="153"/>
      <c r="BJ278" s="153"/>
      <c r="BK278" s="153"/>
      <c r="BL278" s="153"/>
      <c r="BM278" s="153"/>
      <c r="BN278" s="153"/>
    </row>
    <row r="279" spans="1:66" ht="45">
      <c r="A279" s="272"/>
      <c r="B279" s="24"/>
      <c r="C279" s="124" t="s">
        <v>332</v>
      </c>
      <c r="D279" s="124" t="s">
        <v>117</v>
      </c>
      <c r="E279" s="125" t="s">
        <v>333</v>
      </c>
      <c r="F279" s="126" t="s">
        <v>334</v>
      </c>
      <c r="G279" s="127" t="s">
        <v>120</v>
      </c>
      <c r="H279" s="128">
        <v>38.76</v>
      </c>
      <c r="I279" s="129"/>
      <c r="J279" s="130">
        <f>ROUND(I279*H279,2)</f>
        <v>0</v>
      </c>
      <c r="K279" s="126"/>
      <c r="L279" s="24"/>
      <c r="M279" s="326" t="s">
        <v>15</v>
      </c>
      <c r="N279" s="131" t="s">
        <v>39</v>
      </c>
      <c r="O279" s="270"/>
      <c r="P279" s="132">
        <f>O279*H279</f>
        <v>0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U279" s="272"/>
      <c r="V279" s="272"/>
      <c r="W279" s="272"/>
      <c r="X279" s="272"/>
      <c r="Y279" s="272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2"/>
      <c r="AK279" s="272"/>
      <c r="AL279" s="272"/>
      <c r="AM279" s="272"/>
      <c r="AN279" s="272"/>
      <c r="AO279" s="272"/>
      <c r="AP279" s="272"/>
      <c r="AQ279" s="272"/>
      <c r="AR279" s="277" t="s">
        <v>134</v>
      </c>
      <c r="AS279" s="272"/>
      <c r="AT279" s="277" t="s">
        <v>117</v>
      </c>
      <c r="AU279" s="277" t="s">
        <v>127</v>
      </c>
      <c r="AV279" s="272"/>
      <c r="AW279" s="272"/>
      <c r="AX279" s="272"/>
      <c r="AY279" s="277" t="s">
        <v>1140</v>
      </c>
      <c r="AZ279" s="272"/>
      <c r="BA279" s="272"/>
      <c r="BB279" s="272"/>
      <c r="BC279" s="272"/>
      <c r="BD279" s="272"/>
      <c r="BE279" s="287">
        <f>IF(N279="základní",J279,0)</f>
        <v>0</v>
      </c>
      <c r="BF279" s="287">
        <f>IF(N279="snížená",J279,0)</f>
        <v>0</v>
      </c>
      <c r="BG279" s="287">
        <f>IF(N279="zákl. přenesená",J279,0)</f>
        <v>0</v>
      </c>
      <c r="BH279" s="287">
        <f>IF(N279="sníž. přenesená",J279,0)</f>
        <v>0</v>
      </c>
      <c r="BI279" s="287">
        <f>IF(N279="nulová",J279,0)</f>
        <v>0</v>
      </c>
      <c r="BJ279" s="277" t="s">
        <v>115</v>
      </c>
      <c r="BK279" s="287">
        <f>ROUND(I279*H279,2)</f>
        <v>0</v>
      </c>
      <c r="BL279" s="277" t="s">
        <v>134</v>
      </c>
      <c r="BM279" s="277" t="s">
        <v>1160</v>
      </c>
      <c r="BN279" s="272"/>
    </row>
    <row r="280" spans="1:66" ht="27">
      <c r="A280" s="272"/>
      <c r="B280" s="24"/>
      <c r="C280" s="272"/>
      <c r="D280" s="134" t="s">
        <v>121</v>
      </c>
      <c r="E280" s="272"/>
      <c r="F280" s="135" t="s">
        <v>122</v>
      </c>
      <c r="G280" s="272"/>
      <c r="H280" s="272"/>
      <c r="I280" s="272"/>
      <c r="J280" s="272"/>
      <c r="K280" s="272"/>
      <c r="L280" s="24"/>
      <c r="M280" s="136"/>
      <c r="N280" s="270"/>
      <c r="O280" s="270"/>
      <c r="P280" s="270"/>
      <c r="Q280" s="270"/>
      <c r="R280" s="270"/>
      <c r="S280" s="270"/>
      <c r="T280" s="59"/>
      <c r="U280" s="272"/>
      <c r="V280" s="272"/>
      <c r="W280" s="272"/>
      <c r="X280" s="272"/>
      <c r="Y280" s="272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2"/>
      <c r="AK280" s="272"/>
      <c r="AL280" s="272"/>
      <c r="AM280" s="272"/>
      <c r="AN280" s="272"/>
      <c r="AO280" s="272"/>
      <c r="AP280" s="272"/>
      <c r="AQ280" s="272"/>
      <c r="AR280" s="272"/>
      <c r="AS280" s="272"/>
      <c r="AT280" s="277" t="s">
        <v>121</v>
      </c>
      <c r="AU280" s="277" t="s">
        <v>127</v>
      </c>
      <c r="AV280" s="272"/>
      <c r="AW280" s="272"/>
      <c r="AX280" s="272"/>
      <c r="AY280" s="272"/>
      <c r="AZ280" s="272"/>
      <c r="BA280" s="272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2"/>
      <c r="BM280" s="272"/>
      <c r="BN280" s="272"/>
    </row>
    <row r="281" spans="1:66">
      <c r="A281" s="145"/>
      <c r="B281" s="144"/>
      <c r="C281" s="145"/>
      <c r="D281" s="134" t="s">
        <v>123</v>
      </c>
      <c r="E281" s="146" t="s">
        <v>15</v>
      </c>
      <c r="F281" s="147" t="s">
        <v>331</v>
      </c>
      <c r="G281" s="145"/>
      <c r="H281" s="148">
        <v>38.76</v>
      </c>
      <c r="I281" s="145"/>
      <c r="J281" s="145"/>
      <c r="K281" s="145"/>
      <c r="L281" s="144"/>
      <c r="M281" s="149"/>
      <c r="N281" s="150"/>
      <c r="O281" s="150"/>
      <c r="P281" s="150"/>
      <c r="Q281" s="150"/>
      <c r="R281" s="150"/>
      <c r="S281" s="150"/>
      <c r="T281" s="151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6" t="s">
        <v>123</v>
      </c>
      <c r="AU281" s="146" t="s">
        <v>127</v>
      </c>
      <c r="AV281" s="145" t="s">
        <v>127</v>
      </c>
      <c r="AW281" s="145" t="s">
        <v>1142</v>
      </c>
      <c r="AX281" s="145" t="s">
        <v>794</v>
      </c>
      <c r="AY281" s="146" t="s">
        <v>1140</v>
      </c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</row>
    <row r="282" spans="1:66">
      <c r="A282" s="153"/>
      <c r="B282" s="152"/>
      <c r="C282" s="153"/>
      <c r="D282" s="134" t="s">
        <v>123</v>
      </c>
      <c r="E282" s="154" t="s">
        <v>15</v>
      </c>
      <c r="F282" s="155" t="s">
        <v>126</v>
      </c>
      <c r="G282" s="153"/>
      <c r="H282" s="156">
        <v>38.76</v>
      </c>
      <c r="I282" s="153"/>
      <c r="J282" s="153"/>
      <c r="K282" s="153"/>
      <c r="L282" s="152"/>
      <c r="M282" s="157"/>
      <c r="N282" s="158"/>
      <c r="O282" s="158"/>
      <c r="P282" s="158"/>
      <c r="Q282" s="158"/>
      <c r="R282" s="158"/>
      <c r="S282" s="158"/>
      <c r="T282" s="159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4" t="s">
        <v>123</v>
      </c>
      <c r="AU282" s="154" t="s">
        <v>127</v>
      </c>
      <c r="AV282" s="153" t="s">
        <v>134</v>
      </c>
      <c r="AW282" s="153" t="s">
        <v>1142</v>
      </c>
      <c r="AX282" s="153" t="s">
        <v>115</v>
      </c>
      <c r="AY282" s="154" t="s">
        <v>1140</v>
      </c>
      <c r="AZ282" s="153"/>
      <c r="BA282" s="153"/>
      <c r="BB282" s="153"/>
      <c r="BC282" s="153"/>
      <c r="BD282" s="153"/>
      <c r="BE282" s="153"/>
      <c r="BF282" s="153"/>
      <c r="BG282" s="153"/>
      <c r="BH282" s="153"/>
      <c r="BI282" s="153"/>
      <c r="BJ282" s="153"/>
      <c r="BK282" s="153"/>
      <c r="BL282" s="153"/>
      <c r="BM282" s="153"/>
      <c r="BN282" s="153"/>
    </row>
    <row r="283" spans="1:66" ht="45">
      <c r="A283" s="272"/>
      <c r="B283" s="24"/>
      <c r="C283" s="124" t="s">
        <v>335</v>
      </c>
      <c r="D283" s="124" t="s">
        <v>117</v>
      </c>
      <c r="E283" s="125" t="s">
        <v>336</v>
      </c>
      <c r="F283" s="126" t="s">
        <v>337</v>
      </c>
      <c r="G283" s="127" t="s">
        <v>120</v>
      </c>
      <c r="H283" s="128">
        <v>3</v>
      </c>
      <c r="I283" s="129"/>
      <c r="J283" s="130">
        <f>ROUND(I283*H283,2)</f>
        <v>0</v>
      </c>
      <c r="K283" s="126"/>
      <c r="L283" s="24"/>
      <c r="M283" s="326" t="s">
        <v>15</v>
      </c>
      <c r="N283" s="131" t="s">
        <v>39</v>
      </c>
      <c r="O283" s="270"/>
      <c r="P283" s="132">
        <f>O283*H283</f>
        <v>0</v>
      </c>
      <c r="Q283" s="132">
        <v>0</v>
      </c>
      <c r="R283" s="132">
        <f>Q283*H283</f>
        <v>0</v>
      </c>
      <c r="S283" s="132">
        <v>0</v>
      </c>
      <c r="T283" s="133">
        <f>S283*H283</f>
        <v>0</v>
      </c>
      <c r="U283" s="272"/>
      <c r="V283" s="272"/>
      <c r="W283" s="272"/>
      <c r="X283" s="272"/>
      <c r="Y283" s="272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2"/>
      <c r="AK283" s="272"/>
      <c r="AL283" s="272"/>
      <c r="AM283" s="272"/>
      <c r="AN283" s="272"/>
      <c r="AO283" s="272"/>
      <c r="AP283" s="272"/>
      <c r="AQ283" s="272"/>
      <c r="AR283" s="277" t="s">
        <v>134</v>
      </c>
      <c r="AS283" s="272"/>
      <c r="AT283" s="277" t="s">
        <v>117</v>
      </c>
      <c r="AU283" s="277" t="s">
        <v>127</v>
      </c>
      <c r="AV283" s="272"/>
      <c r="AW283" s="272"/>
      <c r="AX283" s="272"/>
      <c r="AY283" s="277" t="s">
        <v>1140</v>
      </c>
      <c r="AZ283" s="272"/>
      <c r="BA283" s="272"/>
      <c r="BB283" s="272"/>
      <c r="BC283" s="272"/>
      <c r="BD283" s="272"/>
      <c r="BE283" s="287">
        <f>IF(N283="základní",J283,0)</f>
        <v>0</v>
      </c>
      <c r="BF283" s="287">
        <f>IF(N283="snížená",J283,0)</f>
        <v>0</v>
      </c>
      <c r="BG283" s="287">
        <f>IF(N283="zákl. přenesená",J283,0)</f>
        <v>0</v>
      </c>
      <c r="BH283" s="287">
        <f>IF(N283="sníž. přenesená",J283,0)</f>
        <v>0</v>
      </c>
      <c r="BI283" s="287">
        <f>IF(N283="nulová",J283,0)</f>
        <v>0</v>
      </c>
      <c r="BJ283" s="277" t="s">
        <v>115</v>
      </c>
      <c r="BK283" s="287">
        <f>ROUND(I283*H283,2)</f>
        <v>0</v>
      </c>
      <c r="BL283" s="277" t="s">
        <v>134</v>
      </c>
      <c r="BM283" s="277" t="s">
        <v>1161</v>
      </c>
      <c r="BN283" s="272"/>
    </row>
    <row r="284" spans="1:66" ht="27">
      <c r="A284" s="272"/>
      <c r="B284" s="24"/>
      <c r="C284" s="272"/>
      <c r="D284" s="134" t="s">
        <v>121</v>
      </c>
      <c r="E284" s="272"/>
      <c r="F284" s="135" t="s">
        <v>122</v>
      </c>
      <c r="G284" s="272"/>
      <c r="H284" s="272"/>
      <c r="I284" s="272"/>
      <c r="J284" s="272"/>
      <c r="K284" s="272"/>
      <c r="L284" s="24"/>
      <c r="M284" s="136"/>
      <c r="N284" s="270"/>
      <c r="O284" s="270"/>
      <c r="P284" s="270"/>
      <c r="Q284" s="270"/>
      <c r="R284" s="270"/>
      <c r="S284" s="270"/>
      <c r="T284" s="59"/>
      <c r="U284" s="272"/>
      <c r="V284" s="272"/>
      <c r="W284" s="272"/>
      <c r="X284" s="272"/>
      <c r="Y284" s="272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2"/>
      <c r="AK284" s="272"/>
      <c r="AL284" s="272"/>
      <c r="AM284" s="272"/>
      <c r="AN284" s="272"/>
      <c r="AO284" s="272"/>
      <c r="AP284" s="272"/>
      <c r="AQ284" s="272"/>
      <c r="AR284" s="272"/>
      <c r="AS284" s="272"/>
      <c r="AT284" s="277" t="s">
        <v>121</v>
      </c>
      <c r="AU284" s="277" t="s">
        <v>127</v>
      </c>
      <c r="AV284" s="272"/>
      <c r="AW284" s="272"/>
      <c r="AX284" s="272"/>
      <c r="AY284" s="272"/>
      <c r="AZ284" s="272"/>
      <c r="BA284" s="272"/>
      <c r="BB284" s="272"/>
      <c r="BC284" s="272"/>
      <c r="BD284" s="272"/>
      <c r="BE284" s="272"/>
      <c r="BF284" s="272"/>
      <c r="BG284" s="272"/>
      <c r="BH284" s="272"/>
      <c r="BI284" s="272"/>
      <c r="BJ284" s="272"/>
      <c r="BK284" s="272"/>
      <c r="BL284" s="272"/>
      <c r="BM284" s="272"/>
      <c r="BN284" s="272"/>
    </row>
    <row r="285" spans="1:66" ht="27">
      <c r="A285" s="138"/>
      <c r="B285" s="137"/>
      <c r="C285" s="138"/>
      <c r="D285" s="134" t="s">
        <v>123</v>
      </c>
      <c r="E285" s="139" t="s">
        <v>15</v>
      </c>
      <c r="F285" s="140" t="s">
        <v>338</v>
      </c>
      <c r="G285" s="138"/>
      <c r="H285" s="139" t="s">
        <v>15</v>
      </c>
      <c r="I285" s="138"/>
      <c r="J285" s="138"/>
      <c r="K285" s="138"/>
      <c r="L285" s="137"/>
      <c r="M285" s="141"/>
      <c r="N285" s="142"/>
      <c r="O285" s="142"/>
      <c r="P285" s="142"/>
      <c r="Q285" s="142"/>
      <c r="R285" s="142"/>
      <c r="S285" s="142"/>
      <c r="T285" s="143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9" t="s">
        <v>123</v>
      </c>
      <c r="AU285" s="139" t="s">
        <v>127</v>
      </c>
      <c r="AV285" s="138" t="s">
        <v>115</v>
      </c>
      <c r="AW285" s="138" t="s">
        <v>1142</v>
      </c>
      <c r="AX285" s="138" t="s">
        <v>794</v>
      </c>
      <c r="AY285" s="139" t="s">
        <v>1140</v>
      </c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</row>
    <row r="286" spans="1:66">
      <c r="A286" s="145"/>
      <c r="B286" s="144"/>
      <c r="C286" s="145"/>
      <c r="D286" s="134" t="s">
        <v>123</v>
      </c>
      <c r="E286" s="146" t="s">
        <v>15</v>
      </c>
      <c r="F286" s="147" t="s">
        <v>339</v>
      </c>
      <c r="G286" s="145"/>
      <c r="H286" s="148">
        <v>3</v>
      </c>
      <c r="I286" s="145"/>
      <c r="J286" s="145"/>
      <c r="K286" s="145"/>
      <c r="L286" s="144"/>
      <c r="M286" s="149"/>
      <c r="N286" s="150"/>
      <c r="O286" s="150"/>
      <c r="P286" s="150"/>
      <c r="Q286" s="150"/>
      <c r="R286" s="150"/>
      <c r="S286" s="150"/>
      <c r="T286" s="151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6" t="s">
        <v>123</v>
      </c>
      <c r="AU286" s="146" t="s">
        <v>127</v>
      </c>
      <c r="AV286" s="145" t="s">
        <v>127</v>
      </c>
      <c r="AW286" s="145" t="s">
        <v>1142</v>
      </c>
      <c r="AX286" s="145" t="s">
        <v>794</v>
      </c>
      <c r="AY286" s="146" t="s">
        <v>1140</v>
      </c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</row>
    <row r="287" spans="1:66">
      <c r="A287" s="153"/>
      <c r="B287" s="152"/>
      <c r="C287" s="153"/>
      <c r="D287" s="134" t="s">
        <v>123</v>
      </c>
      <c r="E287" s="154" t="s">
        <v>324</v>
      </c>
      <c r="F287" s="155" t="s">
        <v>126</v>
      </c>
      <c r="G287" s="153"/>
      <c r="H287" s="156">
        <v>3</v>
      </c>
      <c r="I287" s="153"/>
      <c r="J287" s="153"/>
      <c r="K287" s="153"/>
      <c r="L287" s="152"/>
      <c r="M287" s="157"/>
      <c r="N287" s="158"/>
      <c r="O287" s="158"/>
      <c r="P287" s="158"/>
      <c r="Q287" s="158"/>
      <c r="R287" s="158"/>
      <c r="S287" s="158"/>
      <c r="T287" s="159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4" t="s">
        <v>123</v>
      </c>
      <c r="AU287" s="154" t="s">
        <v>127</v>
      </c>
      <c r="AV287" s="153" t="s">
        <v>134</v>
      </c>
      <c r="AW287" s="153" t="s">
        <v>1142</v>
      </c>
      <c r="AX287" s="153" t="s">
        <v>115</v>
      </c>
      <c r="AY287" s="154" t="s">
        <v>1140</v>
      </c>
      <c r="AZ287" s="153"/>
      <c r="BA287" s="153"/>
      <c r="BB287" s="153"/>
      <c r="BC287" s="153"/>
      <c r="BD287" s="153"/>
      <c r="BE287" s="153"/>
      <c r="BF287" s="153"/>
      <c r="BG287" s="153"/>
      <c r="BH287" s="153"/>
      <c r="BI287" s="153"/>
      <c r="BJ287" s="153"/>
      <c r="BK287" s="153"/>
      <c r="BL287" s="153"/>
      <c r="BM287" s="153"/>
      <c r="BN287" s="153"/>
    </row>
    <row r="288" spans="1:66" ht="45">
      <c r="A288" s="272"/>
      <c r="B288" s="24"/>
      <c r="C288" s="124" t="s">
        <v>340</v>
      </c>
      <c r="D288" s="124" t="s">
        <v>117</v>
      </c>
      <c r="E288" s="125" t="s">
        <v>341</v>
      </c>
      <c r="F288" s="126" t="s">
        <v>342</v>
      </c>
      <c r="G288" s="127" t="s">
        <v>120</v>
      </c>
      <c r="H288" s="128">
        <v>3</v>
      </c>
      <c r="I288" s="129"/>
      <c r="J288" s="130">
        <f>ROUND(I288*H288,2)</f>
        <v>0</v>
      </c>
      <c r="K288" s="126"/>
      <c r="L288" s="24"/>
      <c r="M288" s="326" t="s">
        <v>15</v>
      </c>
      <c r="N288" s="131" t="s">
        <v>39</v>
      </c>
      <c r="O288" s="270"/>
      <c r="P288" s="132">
        <f>O288*H288</f>
        <v>0</v>
      </c>
      <c r="Q288" s="132">
        <v>0</v>
      </c>
      <c r="R288" s="132">
        <f>Q288*H288</f>
        <v>0</v>
      </c>
      <c r="S288" s="132">
        <v>0</v>
      </c>
      <c r="T288" s="133">
        <f>S288*H288</f>
        <v>0</v>
      </c>
      <c r="U288" s="272"/>
      <c r="V288" s="272"/>
      <c r="W288" s="272"/>
      <c r="X288" s="272"/>
      <c r="Y288" s="272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2"/>
      <c r="AK288" s="272"/>
      <c r="AL288" s="272"/>
      <c r="AM288" s="272"/>
      <c r="AN288" s="272"/>
      <c r="AO288" s="272"/>
      <c r="AP288" s="272"/>
      <c r="AQ288" s="272"/>
      <c r="AR288" s="277" t="s">
        <v>134</v>
      </c>
      <c r="AS288" s="272"/>
      <c r="AT288" s="277" t="s">
        <v>117</v>
      </c>
      <c r="AU288" s="277" t="s">
        <v>127</v>
      </c>
      <c r="AV288" s="272"/>
      <c r="AW288" s="272"/>
      <c r="AX288" s="272"/>
      <c r="AY288" s="277" t="s">
        <v>1140</v>
      </c>
      <c r="AZ288" s="272"/>
      <c r="BA288" s="272"/>
      <c r="BB288" s="272"/>
      <c r="BC288" s="272"/>
      <c r="BD288" s="272"/>
      <c r="BE288" s="287">
        <f>IF(N288="základní",J288,0)</f>
        <v>0</v>
      </c>
      <c r="BF288" s="287">
        <f>IF(N288="snížená",J288,0)</f>
        <v>0</v>
      </c>
      <c r="BG288" s="287">
        <f>IF(N288="zákl. přenesená",J288,0)</f>
        <v>0</v>
      </c>
      <c r="BH288" s="287">
        <f>IF(N288="sníž. přenesená",J288,0)</f>
        <v>0</v>
      </c>
      <c r="BI288" s="287">
        <f>IF(N288="nulová",J288,0)</f>
        <v>0</v>
      </c>
      <c r="BJ288" s="277" t="s">
        <v>115</v>
      </c>
      <c r="BK288" s="287">
        <f>ROUND(I288*H288,2)</f>
        <v>0</v>
      </c>
      <c r="BL288" s="277" t="s">
        <v>134</v>
      </c>
      <c r="BM288" s="277" t="s">
        <v>1162</v>
      </c>
      <c r="BN288" s="272"/>
    </row>
    <row r="289" spans="1:66" ht="27">
      <c r="A289" s="272"/>
      <c r="B289" s="24"/>
      <c r="C289" s="272"/>
      <c r="D289" s="134" t="s">
        <v>121</v>
      </c>
      <c r="E289" s="272"/>
      <c r="F289" s="135" t="s">
        <v>122</v>
      </c>
      <c r="G289" s="272"/>
      <c r="H289" s="272"/>
      <c r="I289" s="272"/>
      <c r="J289" s="272"/>
      <c r="K289" s="272"/>
      <c r="L289" s="24"/>
      <c r="M289" s="136"/>
      <c r="N289" s="270"/>
      <c r="O289" s="270"/>
      <c r="P289" s="270"/>
      <c r="Q289" s="270"/>
      <c r="R289" s="270"/>
      <c r="S289" s="270"/>
      <c r="T289" s="59"/>
      <c r="U289" s="272"/>
      <c r="V289" s="272"/>
      <c r="W289" s="272"/>
      <c r="X289" s="272"/>
      <c r="Y289" s="272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2"/>
      <c r="AK289" s="272"/>
      <c r="AL289" s="272"/>
      <c r="AM289" s="272"/>
      <c r="AN289" s="272"/>
      <c r="AO289" s="272"/>
      <c r="AP289" s="272"/>
      <c r="AQ289" s="272"/>
      <c r="AR289" s="272"/>
      <c r="AS289" s="272"/>
      <c r="AT289" s="277" t="s">
        <v>121</v>
      </c>
      <c r="AU289" s="277" t="s">
        <v>127</v>
      </c>
      <c r="AV289" s="272"/>
      <c r="AW289" s="272"/>
      <c r="AX289" s="272"/>
      <c r="AY289" s="272"/>
      <c r="AZ289" s="272"/>
      <c r="BA289" s="272"/>
      <c r="BB289" s="272"/>
      <c r="BC289" s="272"/>
      <c r="BD289" s="272"/>
      <c r="BE289" s="272"/>
      <c r="BF289" s="272"/>
      <c r="BG289" s="272"/>
      <c r="BH289" s="272"/>
      <c r="BI289" s="272"/>
      <c r="BJ289" s="272"/>
      <c r="BK289" s="272"/>
      <c r="BL289" s="272"/>
      <c r="BM289" s="272"/>
      <c r="BN289" s="272"/>
    </row>
    <row r="290" spans="1:66">
      <c r="A290" s="145"/>
      <c r="B290" s="144"/>
      <c r="C290" s="145"/>
      <c r="D290" s="134" t="s">
        <v>123</v>
      </c>
      <c r="E290" s="146" t="s">
        <v>15</v>
      </c>
      <c r="F290" s="147" t="s">
        <v>324</v>
      </c>
      <c r="G290" s="145"/>
      <c r="H290" s="148">
        <v>3</v>
      </c>
      <c r="I290" s="145"/>
      <c r="J290" s="145"/>
      <c r="K290" s="145"/>
      <c r="L290" s="144"/>
      <c r="M290" s="149"/>
      <c r="N290" s="150"/>
      <c r="O290" s="150"/>
      <c r="P290" s="150"/>
      <c r="Q290" s="150"/>
      <c r="R290" s="150"/>
      <c r="S290" s="150"/>
      <c r="T290" s="151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6" t="s">
        <v>123</v>
      </c>
      <c r="AU290" s="146" t="s">
        <v>127</v>
      </c>
      <c r="AV290" s="145" t="s">
        <v>127</v>
      </c>
      <c r="AW290" s="145" t="s">
        <v>1142</v>
      </c>
      <c r="AX290" s="145" t="s">
        <v>794</v>
      </c>
      <c r="AY290" s="146" t="s">
        <v>1140</v>
      </c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</row>
    <row r="291" spans="1:66">
      <c r="A291" s="153"/>
      <c r="B291" s="152"/>
      <c r="C291" s="153"/>
      <c r="D291" s="134" t="s">
        <v>123</v>
      </c>
      <c r="E291" s="154" t="s">
        <v>15</v>
      </c>
      <c r="F291" s="155" t="s">
        <v>126</v>
      </c>
      <c r="G291" s="153"/>
      <c r="H291" s="156">
        <v>3</v>
      </c>
      <c r="I291" s="153"/>
      <c r="J291" s="153"/>
      <c r="K291" s="153"/>
      <c r="L291" s="152"/>
      <c r="M291" s="157"/>
      <c r="N291" s="158"/>
      <c r="O291" s="158"/>
      <c r="P291" s="158"/>
      <c r="Q291" s="158"/>
      <c r="R291" s="158"/>
      <c r="S291" s="158"/>
      <c r="T291" s="159"/>
      <c r="U291" s="15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4" t="s">
        <v>123</v>
      </c>
      <c r="AU291" s="154" t="s">
        <v>127</v>
      </c>
      <c r="AV291" s="153" t="s">
        <v>134</v>
      </c>
      <c r="AW291" s="153" t="s">
        <v>1142</v>
      </c>
      <c r="AX291" s="153" t="s">
        <v>115</v>
      </c>
      <c r="AY291" s="154" t="s">
        <v>1140</v>
      </c>
      <c r="AZ291" s="153"/>
      <c r="BA291" s="153"/>
      <c r="BB291" s="153"/>
      <c r="BC291" s="153"/>
      <c r="BD291" s="153"/>
      <c r="BE291" s="153"/>
      <c r="BF291" s="153"/>
      <c r="BG291" s="153"/>
      <c r="BH291" s="153"/>
      <c r="BI291" s="153"/>
      <c r="BJ291" s="153"/>
      <c r="BK291" s="153"/>
      <c r="BL291" s="153"/>
      <c r="BM291" s="153"/>
      <c r="BN291" s="153"/>
    </row>
    <row r="292" spans="1:66" ht="45">
      <c r="A292" s="272"/>
      <c r="B292" s="24"/>
      <c r="C292" s="124" t="s">
        <v>343</v>
      </c>
      <c r="D292" s="124" t="s">
        <v>117</v>
      </c>
      <c r="E292" s="125" t="s">
        <v>344</v>
      </c>
      <c r="F292" s="126" t="s">
        <v>345</v>
      </c>
      <c r="G292" s="127" t="s">
        <v>120</v>
      </c>
      <c r="H292" s="128">
        <v>32.1</v>
      </c>
      <c r="I292" s="129"/>
      <c r="J292" s="130">
        <f>ROUND(I292*H292,2)</f>
        <v>0</v>
      </c>
      <c r="K292" s="126"/>
      <c r="L292" s="24"/>
      <c r="M292" s="326" t="s">
        <v>15</v>
      </c>
      <c r="N292" s="131" t="s">
        <v>39</v>
      </c>
      <c r="O292" s="270"/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U292" s="272"/>
      <c r="V292" s="272"/>
      <c r="W292" s="272"/>
      <c r="X292" s="272"/>
      <c r="Y292" s="272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2"/>
      <c r="AK292" s="272"/>
      <c r="AL292" s="272"/>
      <c r="AM292" s="272"/>
      <c r="AN292" s="272"/>
      <c r="AO292" s="272"/>
      <c r="AP292" s="272"/>
      <c r="AQ292" s="272"/>
      <c r="AR292" s="277" t="s">
        <v>134</v>
      </c>
      <c r="AS292" s="272"/>
      <c r="AT292" s="277" t="s">
        <v>117</v>
      </c>
      <c r="AU292" s="277" t="s">
        <v>127</v>
      </c>
      <c r="AV292" s="272"/>
      <c r="AW292" s="272"/>
      <c r="AX292" s="272"/>
      <c r="AY292" s="277" t="s">
        <v>1140</v>
      </c>
      <c r="AZ292" s="272"/>
      <c r="BA292" s="272"/>
      <c r="BB292" s="272"/>
      <c r="BC292" s="272"/>
      <c r="BD292" s="272"/>
      <c r="BE292" s="287">
        <f>IF(N292="základní",J292,0)</f>
        <v>0</v>
      </c>
      <c r="BF292" s="287">
        <f>IF(N292="snížená",J292,0)</f>
        <v>0</v>
      </c>
      <c r="BG292" s="287">
        <f>IF(N292="zákl. přenesená",J292,0)</f>
        <v>0</v>
      </c>
      <c r="BH292" s="287">
        <f>IF(N292="sníž. přenesená",J292,0)</f>
        <v>0</v>
      </c>
      <c r="BI292" s="287">
        <f>IF(N292="nulová",J292,0)</f>
        <v>0</v>
      </c>
      <c r="BJ292" s="277" t="s">
        <v>115</v>
      </c>
      <c r="BK292" s="287">
        <f>ROUND(I292*H292,2)</f>
        <v>0</v>
      </c>
      <c r="BL292" s="277" t="s">
        <v>134</v>
      </c>
      <c r="BM292" s="277" t="s">
        <v>1163</v>
      </c>
      <c r="BN292" s="272"/>
    </row>
    <row r="293" spans="1:66" ht="27">
      <c r="A293" s="272"/>
      <c r="B293" s="24"/>
      <c r="C293" s="272"/>
      <c r="D293" s="134" t="s">
        <v>121</v>
      </c>
      <c r="E293" s="272"/>
      <c r="F293" s="135" t="s">
        <v>122</v>
      </c>
      <c r="G293" s="272"/>
      <c r="H293" s="272"/>
      <c r="I293" s="272"/>
      <c r="J293" s="272"/>
      <c r="K293" s="272"/>
      <c r="L293" s="24"/>
      <c r="M293" s="136"/>
      <c r="N293" s="270"/>
      <c r="O293" s="270"/>
      <c r="P293" s="270"/>
      <c r="Q293" s="270"/>
      <c r="R293" s="270"/>
      <c r="S293" s="270"/>
      <c r="T293" s="59"/>
      <c r="U293" s="272"/>
      <c r="V293" s="272"/>
      <c r="W293" s="272"/>
      <c r="X293" s="272"/>
      <c r="Y293" s="272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2"/>
      <c r="AK293" s="272"/>
      <c r="AL293" s="272"/>
      <c r="AM293" s="272"/>
      <c r="AN293" s="272"/>
      <c r="AO293" s="272"/>
      <c r="AP293" s="272"/>
      <c r="AQ293" s="272"/>
      <c r="AR293" s="272"/>
      <c r="AS293" s="272"/>
      <c r="AT293" s="277" t="s">
        <v>121</v>
      </c>
      <c r="AU293" s="277" t="s">
        <v>127</v>
      </c>
      <c r="AV293" s="272"/>
      <c r="AW293" s="272"/>
      <c r="AX293" s="272"/>
      <c r="AY293" s="272"/>
      <c r="AZ293" s="272"/>
      <c r="BA293" s="272"/>
      <c r="BB293" s="272"/>
      <c r="BC293" s="272"/>
      <c r="BD293" s="272"/>
      <c r="BE293" s="272"/>
      <c r="BF293" s="272"/>
      <c r="BG293" s="272"/>
      <c r="BH293" s="272"/>
      <c r="BI293" s="272"/>
      <c r="BJ293" s="272"/>
      <c r="BK293" s="272"/>
      <c r="BL293" s="272"/>
      <c r="BM293" s="272"/>
      <c r="BN293" s="272"/>
    </row>
    <row r="294" spans="1:66">
      <c r="A294" s="138"/>
      <c r="B294" s="137"/>
      <c r="C294" s="138"/>
      <c r="D294" s="134" t="s">
        <v>123</v>
      </c>
      <c r="E294" s="139" t="s">
        <v>15</v>
      </c>
      <c r="F294" s="140" t="s">
        <v>186</v>
      </c>
      <c r="G294" s="138"/>
      <c r="H294" s="139" t="s">
        <v>15</v>
      </c>
      <c r="I294" s="138"/>
      <c r="J294" s="138"/>
      <c r="K294" s="138"/>
      <c r="L294" s="137"/>
      <c r="M294" s="141"/>
      <c r="N294" s="142"/>
      <c r="O294" s="142"/>
      <c r="P294" s="142"/>
      <c r="Q294" s="142"/>
      <c r="R294" s="142"/>
      <c r="S294" s="142"/>
      <c r="T294" s="143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9" t="s">
        <v>123</v>
      </c>
      <c r="AU294" s="139" t="s">
        <v>127</v>
      </c>
      <c r="AV294" s="138" t="s">
        <v>115</v>
      </c>
      <c r="AW294" s="138" t="s">
        <v>1142</v>
      </c>
      <c r="AX294" s="138" t="s">
        <v>794</v>
      </c>
      <c r="AY294" s="139" t="s">
        <v>1140</v>
      </c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</row>
    <row r="295" spans="1:66">
      <c r="A295" s="145"/>
      <c r="B295" s="144"/>
      <c r="C295" s="145"/>
      <c r="D295" s="134" t="s">
        <v>123</v>
      </c>
      <c r="E295" s="146" t="s">
        <v>15</v>
      </c>
      <c r="F295" s="147" t="s">
        <v>346</v>
      </c>
      <c r="G295" s="145"/>
      <c r="H295" s="148">
        <v>9.7799999999999994</v>
      </c>
      <c r="I295" s="145"/>
      <c r="J295" s="145"/>
      <c r="K295" s="145"/>
      <c r="L295" s="144"/>
      <c r="M295" s="149"/>
      <c r="N295" s="150"/>
      <c r="O295" s="150"/>
      <c r="P295" s="150"/>
      <c r="Q295" s="150"/>
      <c r="R295" s="150"/>
      <c r="S295" s="150"/>
      <c r="T295" s="151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6" t="s">
        <v>123</v>
      </c>
      <c r="AU295" s="146" t="s">
        <v>127</v>
      </c>
      <c r="AV295" s="145" t="s">
        <v>127</v>
      </c>
      <c r="AW295" s="145" t="s">
        <v>1142</v>
      </c>
      <c r="AX295" s="145" t="s">
        <v>794</v>
      </c>
      <c r="AY295" s="146" t="s">
        <v>1140</v>
      </c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</row>
    <row r="296" spans="1:66">
      <c r="A296" s="138"/>
      <c r="B296" s="137"/>
      <c r="C296" s="138"/>
      <c r="D296" s="134" t="s">
        <v>123</v>
      </c>
      <c r="E296" s="139" t="s">
        <v>15</v>
      </c>
      <c r="F296" s="140" t="s">
        <v>189</v>
      </c>
      <c r="G296" s="138"/>
      <c r="H296" s="139" t="s">
        <v>15</v>
      </c>
      <c r="I296" s="138"/>
      <c r="J296" s="138"/>
      <c r="K296" s="138"/>
      <c r="L296" s="137"/>
      <c r="M296" s="141"/>
      <c r="N296" s="142"/>
      <c r="O296" s="142"/>
      <c r="P296" s="142"/>
      <c r="Q296" s="142"/>
      <c r="R296" s="142"/>
      <c r="S296" s="142"/>
      <c r="T296" s="143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9" t="s">
        <v>123</v>
      </c>
      <c r="AU296" s="139" t="s">
        <v>127</v>
      </c>
      <c r="AV296" s="138" t="s">
        <v>115</v>
      </c>
      <c r="AW296" s="138" t="s">
        <v>1142</v>
      </c>
      <c r="AX296" s="138" t="s">
        <v>794</v>
      </c>
      <c r="AY296" s="139" t="s">
        <v>1140</v>
      </c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</row>
    <row r="297" spans="1:66">
      <c r="A297" s="145"/>
      <c r="B297" s="144"/>
      <c r="C297" s="145"/>
      <c r="D297" s="134" t="s">
        <v>123</v>
      </c>
      <c r="E297" s="146" t="s">
        <v>15</v>
      </c>
      <c r="F297" s="147" t="s">
        <v>347</v>
      </c>
      <c r="G297" s="145"/>
      <c r="H297" s="148">
        <v>11.52</v>
      </c>
      <c r="I297" s="145"/>
      <c r="J297" s="145"/>
      <c r="K297" s="145"/>
      <c r="L297" s="144"/>
      <c r="M297" s="149"/>
      <c r="N297" s="150"/>
      <c r="O297" s="150"/>
      <c r="P297" s="150"/>
      <c r="Q297" s="150"/>
      <c r="R297" s="150"/>
      <c r="S297" s="150"/>
      <c r="T297" s="151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6" t="s">
        <v>123</v>
      </c>
      <c r="AU297" s="146" t="s">
        <v>127</v>
      </c>
      <c r="AV297" s="145" t="s">
        <v>127</v>
      </c>
      <c r="AW297" s="145" t="s">
        <v>1142</v>
      </c>
      <c r="AX297" s="145" t="s">
        <v>794</v>
      </c>
      <c r="AY297" s="146" t="s">
        <v>1140</v>
      </c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</row>
    <row r="298" spans="1:66">
      <c r="A298" s="138"/>
      <c r="B298" s="137"/>
      <c r="C298" s="138"/>
      <c r="D298" s="134" t="s">
        <v>123</v>
      </c>
      <c r="E298" s="139" t="s">
        <v>15</v>
      </c>
      <c r="F298" s="140" t="s">
        <v>192</v>
      </c>
      <c r="G298" s="138"/>
      <c r="H298" s="139" t="s">
        <v>15</v>
      </c>
      <c r="I298" s="138"/>
      <c r="J298" s="138"/>
      <c r="K298" s="138"/>
      <c r="L298" s="137"/>
      <c r="M298" s="141"/>
      <c r="N298" s="142"/>
      <c r="O298" s="142"/>
      <c r="P298" s="142"/>
      <c r="Q298" s="142"/>
      <c r="R298" s="142"/>
      <c r="S298" s="142"/>
      <c r="T298" s="143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9" t="s">
        <v>123</v>
      </c>
      <c r="AU298" s="139" t="s">
        <v>127</v>
      </c>
      <c r="AV298" s="138" t="s">
        <v>115</v>
      </c>
      <c r="AW298" s="138" t="s">
        <v>1142</v>
      </c>
      <c r="AX298" s="138" t="s">
        <v>794</v>
      </c>
      <c r="AY298" s="139" t="s">
        <v>1140</v>
      </c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</row>
    <row r="299" spans="1:66">
      <c r="A299" s="145"/>
      <c r="B299" s="144"/>
      <c r="C299" s="145"/>
      <c r="D299" s="134" t="s">
        <v>123</v>
      </c>
      <c r="E299" s="146" t="s">
        <v>15</v>
      </c>
      <c r="F299" s="147" t="s">
        <v>348</v>
      </c>
      <c r="G299" s="145"/>
      <c r="H299" s="148">
        <v>10.8</v>
      </c>
      <c r="I299" s="145"/>
      <c r="J299" s="145"/>
      <c r="K299" s="145"/>
      <c r="L299" s="144"/>
      <c r="M299" s="149"/>
      <c r="N299" s="150"/>
      <c r="O299" s="150"/>
      <c r="P299" s="150"/>
      <c r="Q299" s="150"/>
      <c r="R299" s="150"/>
      <c r="S299" s="150"/>
      <c r="T299" s="151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6" t="s">
        <v>123</v>
      </c>
      <c r="AU299" s="146" t="s">
        <v>127</v>
      </c>
      <c r="AV299" s="145" t="s">
        <v>127</v>
      </c>
      <c r="AW299" s="145" t="s">
        <v>1142</v>
      </c>
      <c r="AX299" s="145" t="s">
        <v>794</v>
      </c>
      <c r="AY299" s="146" t="s">
        <v>1140</v>
      </c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</row>
    <row r="300" spans="1:66">
      <c r="A300" s="153"/>
      <c r="B300" s="152"/>
      <c r="C300" s="153"/>
      <c r="D300" s="134" t="s">
        <v>123</v>
      </c>
      <c r="E300" s="154" t="s">
        <v>349</v>
      </c>
      <c r="F300" s="155" t="s">
        <v>126</v>
      </c>
      <c r="G300" s="153"/>
      <c r="H300" s="156">
        <v>32.1</v>
      </c>
      <c r="I300" s="153"/>
      <c r="J300" s="153"/>
      <c r="K300" s="153"/>
      <c r="L300" s="152"/>
      <c r="M300" s="157"/>
      <c r="N300" s="158"/>
      <c r="O300" s="158"/>
      <c r="P300" s="158"/>
      <c r="Q300" s="158"/>
      <c r="R300" s="158"/>
      <c r="S300" s="158"/>
      <c r="T300" s="159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4" t="s">
        <v>123</v>
      </c>
      <c r="AU300" s="154" t="s">
        <v>127</v>
      </c>
      <c r="AV300" s="153" t="s">
        <v>134</v>
      </c>
      <c r="AW300" s="153" t="s">
        <v>1142</v>
      </c>
      <c r="AX300" s="153" t="s">
        <v>115</v>
      </c>
      <c r="AY300" s="154" t="s">
        <v>1140</v>
      </c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3"/>
      <c r="BN300" s="153"/>
    </row>
    <row r="301" spans="1:66" ht="45">
      <c r="A301" s="272"/>
      <c r="B301" s="24"/>
      <c r="C301" s="124" t="s">
        <v>350</v>
      </c>
      <c r="D301" s="124" t="s">
        <v>117</v>
      </c>
      <c r="E301" s="125" t="s">
        <v>351</v>
      </c>
      <c r="F301" s="126" t="s">
        <v>352</v>
      </c>
      <c r="G301" s="127" t="s">
        <v>120</v>
      </c>
      <c r="H301" s="128">
        <v>32.1</v>
      </c>
      <c r="I301" s="129"/>
      <c r="J301" s="130">
        <f>ROUND(I301*H301,2)</f>
        <v>0</v>
      </c>
      <c r="K301" s="126"/>
      <c r="L301" s="24"/>
      <c r="M301" s="326" t="s">
        <v>15</v>
      </c>
      <c r="N301" s="131" t="s">
        <v>39</v>
      </c>
      <c r="O301" s="270"/>
      <c r="P301" s="132">
        <f>O301*H301</f>
        <v>0</v>
      </c>
      <c r="Q301" s="132">
        <v>0</v>
      </c>
      <c r="R301" s="132">
        <f>Q301*H301</f>
        <v>0</v>
      </c>
      <c r="S301" s="132">
        <v>0</v>
      </c>
      <c r="T301" s="133">
        <f>S301*H301</f>
        <v>0</v>
      </c>
      <c r="U301" s="272"/>
      <c r="V301" s="272"/>
      <c r="W301" s="272"/>
      <c r="X301" s="272"/>
      <c r="Y301" s="272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2"/>
      <c r="AK301" s="272"/>
      <c r="AL301" s="272"/>
      <c r="AM301" s="272"/>
      <c r="AN301" s="272"/>
      <c r="AO301" s="272"/>
      <c r="AP301" s="272"/>
      <c r="AQ301" s="272"/>
      <c r="AR301" s="277" t="s">
        <v>134</v>
      </c>
      <c r="AS301" s="272"/>
      <c r="AT301" s="277" t="s">
        <v>117</v>
      </c>
      <c r="AU301" s="277" t="s">
        <v>127</v>
      </c>
      <c r="AV301" s="272"/>
      <c r="AW301" s="272"/>
      <c r="AX301" s="272"/>
      <c r="AY301" s="277" t="s">
        <v>1140</v>
      </c>
      <c r="AZ301" s="272"/>
      <c r="BA301" s="272"/>
      <c r="BB301" s="272"/>
      <c r="BC301" s="272"/>
      <c r="BD301" s="272"/>
      <c r="BE301" s="287">
        <f>IF(N301="základní",J301,0)</f>
        <v>0</v>
      </c>
      <c r="BF301" s="287">
        <f>IF(N301="snížená",J301,0)</f>
        <v>0</v>
      </c>
      <c r="BG301" s="287">
        <f>IF(N301="zákl. přenesená",J301,0)</f>
        <v>0</v>
      </c>
      <c r="BH301" s="287">
        <f>IF(N301="sníž. přenesená",J301,0)</f>
        <v>0</v>
      </c>
      <c r="BI301" s="287">
        <f>IF(N301="nulová",J301,0)</f>
        <v>0</v>
      </c>
      <c r="BJ301" s="277" t="s">
        <v>115</v>
      </c>
      <c r="BK301" s="287">
        <f>ROUND(I301*H301,2)</f>
        <v>0</v>
      </c>
      <c r="BL301" s="277" t="s">
        <v>134</v>
      </c>
      <c r="BM301" s="277" t="s">
        <v>1164</v>
      </c>
      <c r="BN301" s="272"/>
    </row>
    <row r="302" spans="1:66" ht="27">
      <c r="A302" s="272"/>
      <c r="B302" s="24"/>
      <c r="C302" s="272"/>
      <c r="D302" s="134" t="s">
        <v>121</v>
      </c>
      <c r="E302" s="272"/>
      <c r="F302" s="135" t="s">
        <v>122</v>
      </c>
      <c r="G302" s="272"/>
      <c r="H302" s="272"/>
      <c r="I302" s="272"/>
      <c r="J302" s="272"/>
      <c r="K302" s="272"/>
      <c r="L302" s="24"/>
      <c r="M302" s="136"/>
      <c r="N302" s="270"/>
      <c r="O302" s="270"/>
      <c r="P302" s="270"/>
      <c r="Q302" s="270"/>
      <c r="R302" s="270"/>
      <c r="S302" s="270"/>
      <c r="T302" s="59"/>
      <c r="U302" s="272"/>
      <c r="V302" s="272"/>
      <c r="W302" s="272"/>
      <c r="X302" s="272"/>
      <c r="Y302" s="272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2"/>
      <c r="AK302" s="272"/>
      <c r="AL302" s="272"/>
      <c r="AM302" s="272"/>
      <c r="AN302" s="272"/>
      <c r="AO302" s="272"/>
      <c r="AP302" s="272"/>
      <c r="AQ302" s="272"/>
      <c r="AR302" s="272"/>
      <c r="AS302" s="272"/>
      <c r="AT302" s="277" t="s">
        <v>121</v>
      </c>
      <c r="AU302" s="277" t="s">
        <v>127</v>
      </c>
      <c r="AV302" s="272"/>
      <c r="AW302" s="272"/>
      <c r="AX302" s="272"/>
      <c r="AY302" s="272"/>
      <c r="AZ302" s="272"/>
      <c r="BA302" s="272"/>
      <c r="BB302" s="272"/>
      <c r="BC302" s="272"/>
      <c r="BD302" s="272"/>
      <c r="BE302" s="272"/>
      <c r="BF302" s="272"/>
      <c r="BG302" s="272"/>
      <c r="BH302" s="272"/>
      <c r="BI302" s="272"/>
      <c r="BJ302" s="272"/>
      <c r="BK302" s="272"/>
      <c r="BL302" s="272"/>
      <c r="BM302" s="272"/>
      <c r="BN302" s="272"/>
    </row>
    <row r="303" spans="1:66">
      <c r="A303" s="145"/>
      <c r="B303" s="144"/>
      <c r="C303" s="145"/>
      <c r="D303" s="134" t="s">
        <v>123</v>
      </c>
      <c r="E303" s="146" t="s">
        <v>15</v>
      </c>
      <c r="F303" s="147" t="s">
        <v>349</v>
      </c>
      <c r="G303" s="145"/>
      <c r="H303" s="148">
        <v>32.1</v>
      </c>
      <c r="I303" s="145"/>
      <c r="J303" s="145"/>
      <c r="K303" s="145"/>
      <c r="L303" s="144"/>
      <c r="M303" s="149"/>
      <c r="N303" s="150"/>
      <c r="O303" s="150"/>
      <c r="P303" s="150"/>
      <c r="Q303" s="150"/>
      <c r="R303" s="150"/>
      <c r="S303" s="150"/>
      <c r="T303" s="151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6" t="s">
        <v>123</v>
      </c>
      <c r="AU303" s="146" t="s">
        <v>127</v>
      </c>
      <c r="AV303" s="145" t="s">
        <v>127</v>
      </c>
      <c r="AW303" s="145" t="s">
        <v>1142</v>
      </c>
      <c r="AX303" s="145" t="s">
        <v>794</v>
      </c>
      <c r="AY303" s="146" t="s">
        <v>1140</v>
      </c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</row>
    <row r="304" spans="1:66">
      <c r="A304" s="153"/>
      <c r="B304" s="152"/>
      <c r="C304" s="153"/>
      <c r="D304" s="134" t="s">
        <v>123</v>
      </c>
      <c r="E304" s="154" t="s">
        <v>15</v>
      </c>
      <c r="F304" s="155" t="s">
        <v>126</v>
      </c>
      <c r="G304" s="153"/>
      <c r="H304" s="156">
        <v>32.1</v>
      </c>
      <c r="I304" s="153"/>
      <c r="J304" s="153"/>
      <c r="K304" s="153"/>
      <c r="L304" s="152"/>
      <c r="M304" s="157"/>
      <c r="N304" s="158"/>
      <c r="O304" s="158"/>
      <c r="P304" s="158"/>
      <c r="Q304" s="158"/>
      <c r="R304" s="158"/>
      <c r="S304" s="158"/>
      <c r="T304" s="159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4" t="s">
        <v>123</v>
      </c>
      <c r="AU304" s="154" t="s">
        <v>127</v>
      </c>
      <c r="AV304" s="153" t="s">
        <v>134</v>
      </c>
      <c r="AW304" s="153" t="s">
        <v>1142</v>
      </c>
      <c r="AX304" s="153" t="s">
        <v>115</v>
      </c>
      <c r="AY304" s="154" t="s">
        <v>1140</v>
      </c>
      <c r="AZ304" s="153"/>
      <c r="BA304" s="153"/>
      <c r="BB304" s="153"/>
      <c r="BC304" s="153"/>
      <c r="BD304" s="153"/>
      <c r="BE304" s="153"/>
      <c r="BF304" s="153"/>
      <c r="BG304" s="153"/>
      <c r="BH304" s="153"/>
      <c r="BI304" s="153"/>
      <c r="BJ304" s="153"/>
      <c r="BK304" s="153"/>
      <c r="BL304" s="153"/>
      <c r="BM304" s="153"/>
      <c r="BN304" s="153"/>
    </row>
    <row r="305" spans="1:66" ht="45">
      <c r="A305" s="272"/>
      <c r="B305" s="24"/>
      <c r="C305" s="124" t="s">
        <v>353</v>
      </c>
      <c r="D305" s="124" t="s">
        <v>117</v>
      </c>
      <c r="E305" s="125" t="s">
        <v>354</v>
      </c>
      <c r="F305" s="126" t="s">
        <v>355</v>
      </c>
      <c r="G305" s="127" t="s">
        <v>120</v>
      </c>
      <c r="H305" s="128">
        <v>71.98</v>
      </c>
      <c r="I305" s="129"/>
      <c r="J305" s="130">
        <f>ROUND(I305*H305,2)</f>
        <v>0</v>
      </c>
      <c r="K305" s="126"/>
      <c r="L305" s="24"/>
      <c r="M305" s="326" t="s">
        <v>15</v>
      </c>
      <c r="N305" s="131" t="s">
        <v>39</v>
      </c>
      <c r="O305" s="270"/>
      <c r="P305" s="132">
        <f>O305*H305</f>
        <v>0</v>
      </c>
      <c r="Q305" s="132">
        <v>0</v>
      </c>
      <c r="R305" s="132">
        <f>Q305*H305</f>
        <v>0</v>
      </c>
      <c r="S305" s="132">
        <v>0</v>
      </c>
      <c r="T305" s="133">
        <f>S305*H305</f>
        <v>0</v>
      </c>
      <c r="U305" s="272"/>
      <c r="V305" s="272"/>
      <c r="W305" s="272"/>
      <c r="X305" s="272"/>
      <c r="Y305" s="272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2"/>
      <c r="AK305" s="272"/>
      <c r="AL305" s="272"/>
      <c r="AM305" s="272"/>
      <c r="AN305" s="272"/>
      <c r="AO305" s="272"/>
      <c r="AP305" s="272"/>
      <c r="AQ305" s="272"/>
      <c r="AR305" s="277" t="s">
        <v>134</v>
      </c>
      <c r="AS305" s="272"/>
      <c r="AT305" s="277" t="s">
        <v>117</v>
      </c>
      <c r="AU305" s="277" t="s">
        <v>127</v>
      </c>
      <c r="AV305" s="272"/>
      <c r="AW305" s="272"/>
      <c r="AX305" s="272"/>
      <c r="AY305" s="277" t="s">
        <v>1140</v>
      </c>
      <c r="AZ305" s="272"/>
      <c r="BA305" s="272"/>
      <c r="BB305" s="272"/>
      <c r="BC305" s="272"/>
      <c r="BD305" s="272"/>
      <c r="BE305" s="287">
        <f>IF(N305="základní",J305,0)</f>
        <v>0</v>
      </c>
      <c r="BF305" s="287">
        <f>IF(N305="snížená",J305,0)</f>
        <v>0</v>
      </c>
      <c r="BG305" s="287">
        <f>IF(N305="zákl. přenesená",J305,0)</f>
        <v>0</v>
      </c>
      <c r="BH305" s="287">
        <f>IF(N305="sníž. přenesená",J305,0)</f>
        <v>0</v>
      </c>
      <c r="BI305" s="287">
        <f>IF(N305="nulová",J305,0)</f>
        <v>0</v>
      </c>
      <c r="BJ305" s="277" t="s">
        <v>115</v>
      </c>
      <c r="BK305" s="287">
        <f>ROUND(I305*H305,2)</f>
        <v>0</v>
      </c>
      <c r="BL305" s="277" t="s">
        <v>134</v>
      </c>
      <c r="BM305" s="277" t="s">
        <v>1165</v>
      </c>
      <c r="BN305" s="272"/>
    </row>
    <row r="306" spans="1:66" ht="27">
      <c r="A306" s="272"/>
      <c r="B306" s="24"/>
      <c r="C306" s="272"/>
      <c r="D306" s="134" t="s">
        <v>121</v>
      </c>
      <c r="E306" s="272"/>
      <c r="F306" s="135" t="s">
        <v>122</v>
      </c>
      <c r="G306" s="272"/>
      <c r="H306" s="272"/>
      <c r="I306" s="272"/>
      <c r="J306" s="272"/>
      <c r="K306" s="272"/>
      <c r="L306" s="24"/>
      <c r="M306" s="136"/>
      <c r="N306" s="270"/>
      <c r="O306" s="270"/>
      <c r="P306" s="270"/>
      <c r="Q306" s="270"/>
      <c r="R306" s="270"/>
      <c r="S306" s="270"/>
      <c r="T306" s="59"/>
      <c r="U306" s="272"/>
      <c r="V306" s="272"/>
      <c r="W306" s="272"/>
      <c r="X306" s="272"/>
      <c r="Y306" s="272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2"/>
      <c r="AK306" s="272"/>
      <c r="AL306" s="272"/>
      <c r="AM306" s="272"/>
      <c r="AN306" s="272"/>
      <c r="AO306" s="272"/>
      <c r="AP306" s="272"/>
      <c r="AQ306" s="272"/>
      <c r="AR306" s="272"/>
      <c r="AS306" s="272"/>
      <c r="AT306" s="277" t="s">
        <v>121</v>
      </c>
      <c r="AU306" s="277" t="s">
        <v>127</v>
      </c>
      <c r="AV306" s="272"/>
      <c r="AW306" s="272"/>
      <c r="AX306" s="272"/>
      <c r="AY306" s="272"/>
      <c r="AZ306" s="272"/>
      <c r="BA306" s="272"/>
      <c r="BB306" s="272"/>
      <c r="BC306" s="272"/>
      <c r="BD306" s="272"/>
      <c r="BE306" s="272"/>
      <c r="BF306" s="272"/>
      <c r="BG306" s="272"/>
      <c r="BH306" s="272"/>
      <c r="BI306" s="272"/>
      <c r="BJ306" s="272"/>
      <c r="BK306" s="272"/>
      <c r="BL306" s="272"/>
      <c r="BM306" s="272"/>
      <c r="BN306" s="272"/>
    </row>
    <row r="307" spans="1:66">
      <c r="A307" s="138"/>
      <c r="B307" s="137"/>
      <c r="C307" s="138"/>
      <c r="D307" s="134" t="s">
        <v>123</v>
      </c>
      <c r="E307" s="139" t="s">
        <v>15</v>
      </c>
      <c r="F307" s="140" t="s">
        <v>356</v>
      </c>
      <c r="G307" s="138"/>
      <c r="H307" s="139" t="s">
        <v>15</v>
      </c>
      <c r="I307" s="138"/>
      <c r="J307" s="138"/>
      <c r="K307" s="138"/>
      <c r="L307" s="137"/>
      <c r="M307" s="141"/>
      <c r="N307" s="142"/>
      <c r="O307" s="142"/>
      <c r="P307" s="142"/>
      <c r="Q307" s="142"/>
      <c r="R307" s="142"/>
      <c r="S307" s="142"/>
      <c r="T307" s="143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9" t="s">
        <v>123</v>
      </c>
      <c r="AU307" s="139" t="s">
        <v>127</v>
      </c>
      <c r="AV307" s="138" t="s">
        <v>115</v>
      </c>
      <c r="AW307" s="138" t="s">
        <v>1142</v>
      </c>
      <c r="AX307" s="138" t="s">
        <v>794</v>
      </c>
      <c r="AY307" s="139" t="s">
        <v>1140</v>
      </c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</row>
    <row r="308" spans="1:66">
      <c r="A308" s="145"/>
      <c r="B308" s="144"/>
      <c r="C308" s="145"/>
      <c r="D308" s="134" t="s">
        <v>123</v>
      </c>
      <c r="E308" s="146" t="s">
        <v>15</v>
      </c>
      <c r="F308" s="147" t="s">
        <v>178</v>
      </c>
      <c r="G308" s="145"/>
      <c r="H308" s="148">
        <v>12.2</v>
      </c>
      <c r="I308" s="145"/>
      <c r="J308" s="145"/>
      <c r="K308" s="145"/>
      <c r="L308" s="144"/>
      <c r="M308" s="149"/>
      <c r="N308" s="150"/>
      <c r="O308" s="150"/>
      <c r="P308" s="150"/>
      <c r="Q308" s="150"/>
      <c r="R308" s="150"/>
      <c r="S308" s="150"/>
      <c r="T308" s="151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6" t="s">
        <v>123</v>
      </c>
      <c r="AU308" s="146" t="s">
        <v>127</v>
      </c>
      <c r="AV308" s="145" t="s">
        <v>127</v>
      </c>
      <c r="AW308" s="145" t="s">
        <v>1142</v>
      </c>
      <c r="AX308" s="145" t="s">
        <v>794</v>
      </c>
      <c r="AY308" s="146" t="s">
        <v>1140</v>
      </c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</row>
    <row r="309" spans="1:66">
      <c r="A309" s="138"/>
      <c r="B309" s="137"/>
      <c r="C309" s="138"/>
      <c r="D309" s="134" t="s">
        <v>123</v>
      </c>
      <c r="E309" s="139" t="s">
        <v>15</v>
      </c>
      <c r="F309" s="140" t="s">
        <v>357</v>
      </c>
      <c r="G309" s="138"/>
      <c r="H309" s="139" t="s">
        <v>15</v>
      </c>
      <c r="I309" s="138"/>
      <c r="J309" s="138"/>
      <c r="K309" s="138"/>
      <c r="L309" s="137"/>
      <c r="M309" s="141"/>
      <c r="N309" s="142"/>
      <c r="O309" s="142"/>
      <c r="P309" s="142"/>
      <c r="Q309" s="142"/>
      <c r="R309" s="142"/>
      <c r="S309" s="142"/>
      <c r="T309" s="143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9" t="s">
        <v>123</v>
      </c>
      <c r="AU309" s="139" t="s">
        <v>127</v>
      </c>
      <c r="AV309" s="138" t="s">
        <v>115</v>
      </c>
      <c r="AW309" s="138" t="s">
        <v>1142</v>
      </c>
      <c r="AX309" s="138" t="s">
        <v>794</v>
      </c>
      <c r="AY309" s="139" t="s">
        <v>1140</v>
      </c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</row>
    <row r="310" spans="1:66">
      <c r="A310" s="145"/>
      <c r="B310" s="144"/>
      <c r="C310" s="145"/>
      <c r="D310" s="134" t="s">
        <v>123</v>
      </c>
      <c r="E310" s="146" t="s">
        <v>15</v>
      </c>
      <c r="F310" s="147" t="s">
        <v>358</v>
      </c>
      <c r="G310" s="145"/>
      <c r="H310" s="148">
        <v>12.2</v>
      </c>
      <c r="I310" s="145"/>
      <c r="J310" s="145"/>
      <c r="K310" s="145"/>
      <c r="L310" s="144"/>
      <c r="M310" s="149"/>
      <c r="N310" s="150"/>
      <c r="O310" s="150"/>
      <c r="P310" s="150"/>
      <c r="Q310" s="150"/>
      <c r="R310" s="150"/>
      <c r="S310" s="150"/>
      <c r="T310" s="151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6" t="s">
        <v>123</v>
      </c>
      <c r="AU310" s="146" t="s">
        <v>127</v>
      </c>
      <c r="AV310" s="145" t="s">
        <v>127</v>
      </c>
      <c r="AW310" s="145" t="s">
        <v>1142</v>
      </c>
      <c r="AX310" s="145" t="s">
        <v>794</v>
      </c>
      <c r="AY310" s="146" t="s">
        <v>1140</v>
      </c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</row>
    <row r="311" spans="1:66">
      <c r="A311" s="138"/>
      <c r="B311" s="137"/>
      <c r="C311" s="138"/>
      <c r="D311" s="134" t="s">
        <v>123</v>
      </c>
      <c r="E311" s="139" t="s">
        <v>15</v>
      </c>
      <c r="F311" s="140" t="s">
        <v>359</v>
      </c>
      <c r="G311" s="138"/>
      <c r="H311" s="139" t="s">
        <v>15</v>
      </c>
      <c r="I311" s="138"/>
      <c r="J311" s="138"/>
      <c r="K311" s="138"/>
      <c r="L311" s="137"/>
      <c r="M311" s="141"/>
      <c r="N311" s="142"/>
      <c r="O311" s="142"/>
      <c r="P311" s="142"/>
      <c r="Q311" s="142"/>
      <c r="R311" s="142"/>
      <c r="S311" s="142"/>
      <c r="T311" s="143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9" t="s">
        <v>123</v>
      </c>
      <c r="AU311" s="139" t="s">
        <v>127</v>
      </c>
      <c r="AV311" s="138" t="s">
        <v>115</v>
      </c>
      <c r="AW311" s="138" t="s">
        <v>1142</v>
      </c>
      <c r="AX311" s="138" t="s">
        <v>794</v>
      </c>
      <c r="AY311" s="139" t="s">
        <v>1140</v>
      </c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</row>
    <row r="312" spans="1:66">
      <c r="A312" s="145"/>
      <c r="B312" s="144"/>
      <c r="C312" s="145"/>
      <c r="D312" s="134" t="s">
        <v>123</v>
      </c>
      <c r="E312" s="146" t="s">
        <v>15</v>
      </c>
      <c r="F312" s="147" t="s">
        <v>360</v>
      </c>
      <c r="G312" s="145"/>
      <c r="H312" s="148">
        <v>47.58</v>
      </c>
      <c r="I312" s="145"/>
      <c r="J312" s="145"/>
      <c r="K312" s="145"/>
      <c r="L312" s="144"/>
      <c r="M312" s="149"/>
      <c r="N312" s="150"/>
      <c r="O312" s="150"/>
      <c r="P312" s="150"/>
      <c r="Q312" s="150"/>
      <c r="R312" s="150"/>
      <c r="S312" s="150"/>
      <c r="T312" s="151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6" t="s">
        <v>123</v>
      </c>
      <c r="AU312" s="146" t="s">
        <v>127</v>
      </c>
      <c r="AV312" s="145" t="s">
        <v>127</v>
      </c>
      <c r="AW312" s="145" t="s">
        <v>1142</v>
      </c>
      <c r="AX312" s="145" t="s">
        <v>794</v>
      </c>
      <c r="AY312" s="146" t="s">
        <v>1140</v>
      </c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</row>
    <row r="313" spans="1:66">
      <c r="A313" s="153"/>
      <c r="B313" s="152"/>
      <c r="C313" s="153"/>
      <c r="D313" s="134" t="s">
        <v>123</v>
      </c>
      <c r="E313" s="154" t="s">
        <v>15</v>
      </c>
      <c r="F313" s="155" t="s">
        <v>126</v>
      </c>
      <c r="G313" s="153"/>
      <c r="H313" s="156">
        <v>71.98</v>
      </c>
      <c r="I313" s="153"/>
      <c r="J313" s="153"/>
      <c r="K313" s="153"/>
      <c r="L313" s="152"/>
      <c r="M313" s="157"/>
      <c r="N313" s="158"/>
      <c r="O313" s="158"/>
      <c r="P313" s="158"/>
      <c r="Q313" s="158"/>
      <c r="R313" s="158"/>
      <c r="S313" s="158"/>
      <c r="T313" s="159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4" t="s">
        <v>123</v>
      </c>
      <c r="AU313" s="154" t="s">
        <v>127</v>
      </c>
      <c r="AV313" s="153" t="s">
        <v>134</v>
      </c>
      <c r="AW313" s="153" t="s">
        <v>1142</v>
      </c>
      <c r="AX313" s="153" t="s">
        <v>115</v>
      </c>
      <c r="AY313" s="154" t="s">
        <v>1140</v>
      </c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3"/>
      <c r="BN313" s="153"/>
    </row>
    <row r="314" spans="1:66" ht="45">
      <c r="A314" s="272"/>
      <c r="B314" s="24"/>
      <c r="C314" s="124" t="s">
        <v>361</v>
      </c>
      <c r="D314" s="124" t="s">
        <v>117</v>
      </c>
      <c r="E314" s="125" t="s">
        <v>362</v>
      </c>
      <c r="F314" s="126" t="s">
        <v>363</v>
      </c>
      <c r="G314" s="127" t="s">
        <v>120</v>
      </c>
      <c r="H314" s="128">
        <v>1786.038</v>
      </c>
      <c r="I314" s="129"/>
      <c r="J314" s="130">
        <f>ROUND(I314*H314,2)</f>
        <v>0</v>
      </c>
      <c r="K314" s="126"/>
      <c r="L314" s="24"/>
      <c r="M314" s="326" t="s">
        <v>15</v>
      </c>
      <c r="N314" s="131" t="s">
        <v>39</v>
      </c>
      <c r="O314" s="270"/>
      <c r="P314" s="132">
        <f>O314*H314</f>
        <v>0</v>
      </c>
      <c r="Q314" s="132">
        <v>0</v>
      </c>
      <c r="R314" s="132">
        <f>Q314*H314</f>
        <v>0</v>
      </c>
      <c r="S314" s="132">
        <v>0</v>
      </c>
      <c r="T314" s="133">
        <f>S314*H314</f>
        <v>0</v>
      </c>
      <c r="U314" s="272"/>
      <c r="V314" s="272"/>
      <c r="W314" s="272"/>
      <c r="X314" s="272"/>
      <c r="Y314" s="272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2"/>
      <c r="AK314" s="272"/>
      <c r="AL314" s="272"/>
      <c r="AM314" s="272"/>
      <c r="AN314" s="272"/>
      <c r="AO314" s="272"/>
      <c r="AP314" s="272"/>
      <c r="AQ314" s="272"/>
      <c r="AR314" s="277" t="s">
        <v>134</v>
      </c>
      <c r="AS314" s="272"/>
      <c r="AT314" s="277" t="s">
        <v>117</v>
      </c>
      <c r="AU314" s="277" t="s">
        <v>127</v>
      </c>
      <c r="AV314" s="272"/>
      <c r="AW314" s="272"/>
      <c r="AX314" s="272"/>
      <c r="AY314" s="277" t="s">
        <v>1140</v>
      </c>
      <c r="AZ314" s="272"/>
      <c r="BA314" s="272"/>
      <c r="BB314" s="272"/>
      <c r="BC314" s="272"/>
      <c r="BD314" s="272"/>
      <c r="BE314" s="287">
        <f>IF(N314="základní",J314,0)</f>
        <v>0</v>
      </c>
      <c r="BF314" s="287">
        <f>IF(N314="snížená",J314,0)</f>
        <v>0</v>
      </c>
      <c r="BG314" s="287">
        <f>IF(N314="zákl. přenesená",J314,0)</f>
        <v>0</v>
      </c>
      <c r="BH314" s="287">
        <f>IF(N314="sníž. přenesená",J314,0)</f>
        <v>0</v>
      </c>
      <c r="BI314" s="287">
        <f>IF(N314="nulová",J314,0)</f>
        <v>0</v>
      </c>
      <c r="BJ314" s="277" t="s">
        <v>115</v>
      </c>
      <c r="BK314" s="287">
        <f>ROUND(I314*H314,2)</f>
        <v>0</v>
      </c>
      <c r="BL314" s="277" t="s">
        <v>134</v>
      </c>
      <c r="BM314" s="277" t="s">
        <v>1166</v>
      </c>
      <c r="BN314" s="272"/>
    </row>
    <row r="315" spans="1:66" ht="27">
      <c r="A315" s="272"/>
      <c r="B315" s="24"/>
      <c r="C315" s="272"/>
      <c r="D315" s="134" t="s">
        <v>121</v>
      </c>
      <c r="E315" s="272"/>
      <c r="F315" s="135" t="s">
        <v>122</v>
      </c>
      <c r="G315" s="272"/>
      <c r="H315" s="272"/>
      <c r="I315" s="272"/>
      <c r="J315" s="272"/>
      <c r="K315" s="272"/>
      <c r="L315" s="24"/>
      <c r="M315" s="136"/>
      <c r="N315" s="270"/>
      <c r="O315" s="270"/>
      <c r="P315" s="270"/>
      <c r="Q315" s="270"/>
      <c r="R315" s="270"/>
      <c r="S315" s="270"/>
      <c r="T315" s="59"/>
      <c r="U315" s="272"/>
      <c r="V315" s="272"/>
      <c r="W315" s="272"/>
      <c r="X315" s="272"/>
      <c r="Y315" s="272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2"/>
      <c r="AK315" s="272"/>
      <c r="AL315" s="272"/>
      <c r="AM315" s="272"/>
      <c r="AN315" s="272"/>
      <c r="AO315" s="272"/>
      <c r="AP315" s="272"/>
      <c r="AQ315" s="272"/>
      <c r="AR315" s="272"/>
      <c r="AS315" s="272"/>
      <c r="AT315" s="277" t="s">
        <v>121</v>
      </c>
      <c r="AU315" s="277" t="s">
        <v>127</v>
      </c>
      <c r="AV315" s="272"/>
      <c r="AW315" s="272"/>
      <c r="AX315" s="272"/>
      <c r="AY315" s="272"/>
      <c r="AZ315" s="272"/>
      <c r="BA315" s="272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2"/>
      <c r="BM315" s="272"/>
      <c r="BN315" s="272"/>
    </row>
    <row r="316" spans="1:66">
      <c r="A316" s="138"/>
      <c r="B316" s="137"/>
      <c r="C316" s="138"/>
      <c r="D316" s="134" t="s">
        <v>123</v>
      </c>
      <c r="E316" s="139" t="s">
        <v>15</v>
      </c>
      <c r="F316" s="140" t="s">
        <v>364</v>
      </c>
      <c r="G316" s="138"/>
      <c r="H316" s="139" t="s">
        <v>15</v>
      </c>
      <c r="I316" s="138"/>
      <c r="J316" s="138"/>
      <c r="K316" s="138"/>
      <c r="L316" s="137"/>
      <c r="M316" s="141"/>
      <c r="N316" s="142"/>
      <c r="O316" s="142"/>
      <c r="P316" s="142"/>
      <c r="Q316" s="142"/>
      <c r="R316" s="142"/>
      <c r="S316" s="142"/>
      <c r="T316" s="143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9" t="s">
        <v>123</v>
      </c>
      <c r="AU316" s="139" t="s">
        <v>127</v>
      </c>
      <c r="AV316" s="138" t="s">
        <v>115</v>
      </c>
      <c r="AW316" s="138" t="s">
        <v>1142</v>
      </c>
      <c r="AX316" s="138" t="s">
        <v>794</v>
      </c>
      <c r="AY316" s="139" t="s">
        <v>1140</v>
      </c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</row>
    <row r="317" spans="1:66">
      <c r="A317" s="145"/>
      <c r="B317" s="144"/>
      <c r="C317" s="145"/>
      <c r="D317" s="134" t="s">
        <v>123</v>
      </c>
      <c r="E317" s="146" t="s">
        <v>15</v>
      </c>
      <c r="F317" s="147" t="s">
        <v>176</v>
      </c>
      <c r="G317" s="145"/>
      <c r="H317" s="148">
        <v>14.586</v>
      </c>
      <c r="I317" s="145"/>
      <c r="J317" s="145"/>
      <c r="K317" s="145"/>
      <c r="L317" s="144"/>
      <c r="M317" s="149"/>
      <c r="N317" s="150"/>
      <c r="O317" s="150"/>
      <c r="P317" s="150"/>
      <c r="Q317" s="150"/>
      <c r="R317" s="150"/>
      <c r="S317" s="150"/>
      <c r="T317" s="151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6" t="s">
        <v>123</v>
      </c>
      <c r="AU317" s="146" t="s">
        <v>127</v>
      </c>
      <c r="AV317" s="145" t="s">
        <v>127</v>
      </c>
      <c r="AW317" s="145" t="s">
        <v>1142</v>
      </c>
      <c r="AX317" s="145" t="s">
        <v>794</v>
      </c>
      <c r="AY317" s="146" t="s">
        <v>1140</v>
      </c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</row>
    <row r="318" spans="1:66">
      <c r="A318" s="138"/>
      <c r="B318" s="137"/>
      <c r="C318" s="138"/>
      <c r="D318" s="134" t="s">
        <v>123</v>
      </c>
      <c r="E318" s="139" t="s">
        <v>15</v>
      </c>
      <c r="F318" s="140" t="s">
        <v>365</v>
      </c>
      <c r="G318" s="138"/>
      <c r="H318" s="139" t="s">
        <v>15</v>
      </c>
      <c r="I318" s="138"/>
      <c r="J318" s="138"/>
      <c r="K318" s="138"/>
      <c r="L318" s="137"/>
      <c r="M318" s="141"/>
      <c r="N318" s="142"/>
      <c r="O318" s="142"/>
      <c r="P318" s="142"/>
      <c r="Q318" s="142"/>
      <c r="R318" s="142"/>
      <c r="S318" s="142"/>
      <c r="T318" s="143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9" t="s">
        <v>123</v>
      </c>
      <c r="AU318" s="139" t="s">
        <v>127</v>
      </c>
      <c r="AV318" s="138" t="s">
        <v>115</v>
      </c>
      <c r="AW318" s="138" t="s">
        <v>1142</v>
      </c>
      <c r="AX318" s="138" t="s">
        <v>794</v>
      </c>
      <c r="AY318" s="139" t="s">
        <v>1140</v>
      </c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</row>
    <row r="319" spans="1:66">
      <c r="A319" s="145"/>
      <c r="B319" s="144"/>
      <c r="C319" s="145"/>
      <c r="D319" s="134" t="s">
        <v>123</v>
      </c>
      <c r="E319" s="146" t="s">
        <v>15</v>
      </c>
      <c r="F319" s="147" t="s">
        <v>366</v>
      </c>
      <c r="G319" s="145"/>
      <c r="H319" s="148">
        <v>14.586</v>
      </c>
      <c r="I319" s="145"/>
      <c r="J319" s="145"/>
      <c r="K319" s="145"/>
      <c r="L319" s="144"/>
      <c r="M319" s="149"/>
      <c r="N319" s="150"/>
      <c r="O319" s="150"/>
      <c r="P319" s="150"/>
      <c r="Q319" s="150"/>
      <c r="R319" s="150"/>
      <c r="S319" s="150"/>
      <c r="T319" s="151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6" t="s">
        <v>123</v>
      </c>
      <c r="AU319" s="146" t="s">
        <v>127</v>
      </c>
      <c r="AV319" s="145" t="s">
        <v>127</v>
      </c>
      <c r="AW319" s="145" t="s">
        <v>1142</v>
      </c>
      <c r="AX319" s="145" t="s">
        <v>794</v>
      </c>
      <c r="AY319" s="146" t="s">
        <v>1140</v>
      </c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</row>
    <row r="320" spans="1:66">
      <c r="A320" s="138"/>
      <c r="B320" s="137"/>
      <c r="C320" s="138"/>
      <c r="D320" s="134" t="s">
        <v>123</v>
      </c>
      <c r="E320" s="139" t="s">
        <v>15</v>
      </c>
      <c r="F320" s="140" t="s">
        <v>367</v>
      </c>
      <c r="G320" s="138"/>
      <c r="H320" s="139" t="s">
        <v>15</v>
      </c>
      <c r="I320" s="138"/>
      <c r="J320" s="138"/>
      <c r="K320" s="138"/>
      <c r="L320" s="137"/>
      <c r="M320" s="141"/>
      <c r="N320" s="142"/>
      <c r="O320" s="142"/>
      <c r="P320" s="142"/>
      <c r="Q320" s="142"/>
      <c r="R320" s="142"/>
      <c r="S320" s="142"/>
      <c r="T320" s="143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9" t="s">
        <v>123</v>
      </c>
      <c r="AU320" s="139" t="s">
        <v>127</v>
      </c>
      <c r="AV320" s="138" t="s">
        <v>115</v>
      </c>
      <c r="AW320" s="138" t="s">
        <v>1142</v>
      </c>
      <c r="AX320" s="138" t="s">
        <v>794</v>
      </c>
      <c r="AY320" s="139" t="s">
        <v>1140</v>
      </c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</row>
    <row r="321" spans="1:66">
      <c r="A321" s="145"/>
      <c r="B321" s="144"/>
      <c r="C321" s="145"/>
      <c r="D321" s="134" t="s">
        <v>123</v>
      </c>
      <c r="E321" s="146" t="s">
        <v>15</v>
      </c>
      <c r="F321" s="147" t="s">
        <v>368</v>
      </c>
      <c r="G321" s="145"/>
      <c r="H321" s="148">
        <v>18.62</v>
      </c>
      <c r="I321" s="145"/>
      <c r="J321" s="145"/>
      <c r="K321" s="145"/>
      <c r="L321" s="144"/>
      <c r="M321" s="149"/>
      <c r="N321" s="150"/>
      <c r="O321" s="150"/>
      <c r="P321" s="150"/>
      <c r="Q321" s="150"/>
      <c r="R321" s="150"/>
      <c r="S321" s="150"/>
      <c r="T321" s="151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6" t="s">
        <v>123</v>
      </c>
      <c r="AU321" s="146" t="s">
        <v>127</v>
      </c>
      <c r="AV321" s="145" t="s">
        <v>127</v>
      </c>
      <c r="AW321" s="145" t="s">
        <v>1142</v>
      </c>
      <c r="AX321" s="145" t="s">
        <v>794</v>
      </c>
      <c r="AY321" s="146" t="s">
        <v>1140</v>
      </c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</row>
    <row r="322" spans="1:66">
      <c r="A322" s="161"/>
      <c r="B322" s="160"/>
      <c r="C322" s="161"/>
      <c r="D322" s="134" t="s">
        <v>123</v>
      </c>
      <c r="E322" s="162" t="s">
        <v>15</v>
      </c>
      <c r="F322" s="163" t="s">
        <v>182</v>
      </c>
      <c r="G322" s="161"/>
      <c r="H322" s="164">
        <v>47.792000000000002</v>
      </c>
      <c r="I322" s="161"/>
      <c r="J322" s="161"/>
      <c r="K322" s="161"/>
      <c r="L322" s="160"/>
      <c r="M322" s="165"/>
      <c r="N322" s="166"/>
      <c r="O322" s="166"/>
      <c r="P322" s="166"/>
      <c r="Q322" s="166"/>
      <c r="R322" s="166"/>
      <c r="S322" s="166"/>
      <c r="T322" s="167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2" t="s">
        <v>123</v>
      </c>
      <c r="AU322" s="162" t="s">
        <v>127</v>
      </c>
      <c r="AV322" s="161" t="s">
        <v>131</v>
      </c>
      <c r="AW322" s="161" t="s">
        <v>1142</v>
      </c>
      <c r="AX322" s="161" t="s">
        <v>794</v>
      </c>
      <c r="AY322" s="162" t="s">
        <v>1140</v>
      </c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</row>
    <row r="323" spans="1:66">
      <c r="A323" s="138"/>
      <c r="B323" s="137"/>
      <c r="C323" s="138"/>
      <c r="D323" s="134" t="s">
        <v>123</v>
      </c>
      <c r="E323" s="139" t="s">
        <v>15</v>
      </c>
      <c r="F323" s="140" t="s">
        <v>369</v>
      </c>
      <c r="G323" s="138"/>
      <c r="H323" s="139" t="s">
        <v>15</v>
      </c>
      <c r="I323" s="138"/>
      <c r="J323" s="138"/>
      <c r="K323" s="138"/>
      <c r="L323" s="137"/>
      <c r="M323" s="141"/>
      <c r="N323" s="142"/>
      <c r="O323" s="142"/>
      <c r="P323" s="142"/>
      <c r="Q323" s="142"/>
      <c r="R323" s="142"/>
      <c r="S323" s="142"/>
      <c r="T323" s="143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9" t="s">
        <v>123</v>
      </c>
      <c r="AU323" s="139" t="s">
        <v>127</v>
      </c>
      <c r="AV323" s="138" t="s">
        <v>115</v>
      </c>
      <c r="AW323" s="138" t="s">
        <v>1142</v>
      </c>
      <c r="AX323" s="138" t="s">
        <v>794</v>
      </c>
      <c r="AY323" s="139" t="s">
        <v>1140</v>
      </c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</row>
    <row r="324" spans="1:66">
      <c r="A324" s="145"/>
      <c r="B324" s="144"/>
      <c r="C324" s="145"/>
      <c r="D324" s="134" t="s">
        <v>123</v>
      </c>
      <c r="E324" s="146" t="s">
        <v>15</v>
      </c>
      <c r="F324" s="147" t="s">
        <v>370</v>
      </c>
      <c r="G324" s="145"/>
      <c r="H324" s="148">
        <v>81.346000000000004</v>
      </c>
      <c r="I324" s="145"/>
      <c r="J324" s="145"/>
      <c r="K324" s="145"/>
      <c r="L324" s="144"/>
      <c r="M324" s="149"/>
      <c r="N324" s="150"/>
      <c r="O324" s="150"/>
      <c r="P324" s="150"/>
      <c r="Q324" s="150"/>
      <c r="R324" s="150"/>
      <c r="S324" s="150"/>
      <c r="T324" s="151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6" t="s">
        <v>123</v>
      </c>
      <c r="AU324" s="146" t="s">
        <v>127</v>
      </c>
      <c r="AV324" s="145" t="s">
        <v>127</v>
      </c>
      <c r="AW324" s="145" t="s">
        <v>1142</v>
      </c>
      <c r="AX324" s="145" t="s">
        <v>794</v>
      </c>
      <c r="AY324" s="146" t="s">
        <v>1140</v>
      </c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</row>
    <row r="325" spans="1:66">
      <c r="A325" s="161"/>
      <c r="B325" s="160"/>
      <c r="C325" s="161"/>
      <c r="D325" s="134" t="s">
        <v>123</v>
      </c>
      <c r="E325" s="162" t="s">
        <v>15</v>
      </c>
      <c r="F325" s="163" t="s">
        <v>182</v>
      </c>
      <c r="G325" s="161"/>
      <c r="H325" s="164">
        <v>81.346000000000004</v>
      </c>
      <c r="I325" s="161"/>
      <c r="J325" s="161"/>
      <c r="K325" s="161"/>
      <c r="L325" s="160"/>
      <c r="M325" s="165"/>
      <c r="N325" s="166"/>
      <c r="O325" s="166"/>
      <c r="P325" s="166"/>
      <c r="Q325" s="166"/>
      <c r="R325" s="166"/>
      <c r="S325" s="166"/>
      <c r="T325" s="167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2" t="s">
        <v>123</v>
      </c>
      <c r="AU325" s="162" t="s">
        <v>127</v>
      </c>
      <c r="AV325" s="161" t="s">
        <v>131</v>
      </c>
      <c r="AW325" s="161" t="s">
        <v>1142</v>
      </c>
      <c r="AX325" s="161" t="s">
        <v>794</v>
      </c>
      <c r="AY325" s="162" t="s">
        <v>1140</v>
      </c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</row>
    <row r="326" spans="1:66" ht="27">
      <c r="A326" s="138"/>
      <c r="B326" s="137"/>
      <c r="C326" s="138"/>
      <c r="D326" s="134" t="s">
        <v>123</v>
      </c>
      <c r="E326" s="139" t="s">
        <v>15</v>
      </c>
      <c r="F326" s="140" t="s">
        <v>371</v>
      </c>
      <c r="G326" s="138"/>
      <c r="H326" s="139" t="s">
        <v>15</v>
      </c>
      <c r="I326" s="138"/>
      <c r="J326" s="138"/>
      <c r="K326" s="138"/>
      <c r="L326" s="137"/>
      <c r="M326" s="141"/>
      <c r="N326" s="142"/>
      <c r="O326" s="142"/>
      <c r="P326" s="142"/>
      <c r="Q326" s="142"/>
      <c r="R326" s="142"/>
      <c r="S326" s="142"/>
      <c r="T326" s="143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9" t="s">
        <v>123</v>
      </c>
      <c r="AU326" s="139" t="s">
        <v>127</v>
      </c>
      <c r="AV326" s="138" t="s">
        <v>115</v>
      </c>
      <c r="AW326" s="138" t="s">
        <v>1142</v>
      </c>
      <c r="AX326" s="138" t="s">
        <v>794</v>
      </c>
      <c r="AY326" s="139" t="s">
        <v>1140</v>
      </c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</row>
    <row r="327" spans="1:66">
      <c r="A327" s="145"/>
      <c r="B327" s="144"/>
      <c r="C327" s="145"/>
      <c r="D327" s="134" t="s">
        <v>123</v>
      </c>
      <c r="E327" s="146" t="s">
        <v>15</v>
      </c>
      <c r="F327" s="147" t="s">
        <v>372</v>
      </c>
      <c r="G327" s="145"/>
      <c r="H327" s="148">
        <v>784.8</v>
      </c>
      <c r="I327" s="145"/>
      <c r="J327" s="145"/>
      <c r="K327" s="145"/>
      <c r="L327" s="144"/>
      <c r="M327" s="149"/>
      <c r="N327" s="150"/>
      <c r="O327" s="150"/>
      <c r="P327" s="150"/>
      <c r="Q327" s="150"/>
      <c r="R327" s="150"/>
      <c r="S327" s="150"/>
      <c r="T327" s="151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6" t="s">
        <v>123</v>
      </c>
      <c r="AU327" s="146" t="s">
        <v>127</v>
      </c>
      <c r="AV327" s="145" t="s">
        <v>127</v>
      </c>
      <c r="AW327" s="145" t="s">
        <v>1142</v>
      </c>
      <c r="AX327" s="145" t="s">
        <v>794</v>
      </c>
      <c r="AY327" s="146" t="s">
        <v>1140</v>
      </c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</row>
    <row r="328" spans="1:66" ht="27">
      <c r="A328" s="138"/>
      <c r="B328" s="137"/>
      <c r="C328" s="138"/>
      <c r="D328" s="134" t="s">
        <v>123</v>
      </c>
      <c r="E328" s="139" t="s">
        <v>15</v>
      </c>
      <c r="F328" s="140" t="s">
        <v>373</v>
      </c>
      <c r="G328" s="138"/>
      <c r="H328" s="139" t="s">
        <v>15</v>
      </c>
      <c r="I328" s="138"/>
      <c r="J328" s="138"/>
      <c r="K328" s="138"/>
      <c r="L328" s="137"/>
      <c r="M328" s="141"/>
      <c r="N328" s="142"/>
      <c r="O328" s="142"/>
      <c r="P328" s="142"/>
      <c r="Q328" s="142"/>
      <c r="R328" s="142"/>
      <c r="S328" s="142"/>
      <c r="T328" s="143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9" t="s">
        <v>123</v>
      </c>
      <c r="AU328" s="139" t="s">
        <v>127</v>
      </c>
      <c r="AV328" s="138" t="s">
        <v>115</v>
      </c>
      <c r="AW328" s="138" t="s">
        <v>1142</v>
      </c>
      <c r="AX328" s="138" t="s">
        <v>794</v>
      </c>
      <c r="AY328" s="139" t="s">
        <v>1140</v>
      </c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</row>
    <row r="329" spans="1:66">
      <c r="A329" s="145"/>
      <c r="B329" s="144"/>
      <c r="C329" s="145"/>
      <c r="D329" s="134" t="s">
        <v>123</v>
      </c>
      <c r="E329" s="146" t="s">
        <v>15</v>
      </c>
      <c r="F329" s="147" t="s">
        <v>374</v>
      </c>
      <c r="G329" s="145"/>
      <c r="H329" s="148">
        <v>635.4</v>
      </c>
      <c r="I329" s="145"/>
      <c r="J329" s="145"/>
      <c r="K329" s="145"/>
      <c r="L329" s="144"/>
      <c r="M329" s="149"/>
      <c r="N329" s="150"/>
      <c r="O329" s="150"/>
      <c r="P329" s="150"/>
      <c r="Q329" s="150"/>
      <c r="R329" s="150"/>
      <c r="S329" s="150"/>
      <c r="T329" s="151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6" t="s">
        <v>123</v>
      </c>
      <c r="AU329" s="146" t="s">
        <v>127</v>
      </c>
      <c r="AV329" s="145" t="s">
        <v>127</v>
      </c>
      <c r="AW329" s="145" t="s">
        <v>1142</v>
      </c>
      <c r="AX329" s="145" t="s">
        <v>794</v>
      </c>
      <c r="AY329" s="146" t="s">
        <v>1140</v>
      </c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</row>
    <row r="330" spans="1:66">
      <c r="A330" s="161"/>
      <c r="B330" s="160"/>
      <c r="C330" s="161"/>
      <c r="D330" s="134" t="s">
        <v>123</v>
      </c>
      <c r="E330" s="162" t="s">
        <v>15</v>
      </c>
      <c r="F330" s="163" t="s">
        <v>182</v>
      </c>
      <c r="G330" s="161"/>
      <c r="H330" s="164">
        <v>1420.2</v>
      </c>
      <c r="I330" s="161"/>
      <c r="J330" s="161"/>
      <c r="K330" s="161"/>
      <c r="L330" s="160"/>
      <c r="M330" s="165"/>
      <c r="N330" s="166"/>
      <c r="O330" s="166"/>
      <c r="P330" s="166"/>
      <c r="Q330" s="166"/>
      <c r="R330" s="166"/>
      <c r="S330" s="166"/>
      <c r="T330" s="167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2" t="s">
        <v>123</v>
      </c>
      <c r="AU330" s="162" t="s">
        <v>127</v>
      </c>
      <c r="AV330" s="161" t="s">
        <v>131</v>
      </c>
      <c r="AW330" s="161" t="s">
        <v>1142</v>
      </c>
      <c r="AX330" s="161" t="s">
        <v>794</v>
      </c>
      <c r="AY330" s="162" t="s">
        <v>1140</v>
      </c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</row>
    <row r="331" spans="1:66">
      <c r="A331" s="138"/>
      <c r="B331" s="137"/>
      <c r="C331" s="138"/>
      <c r="D331" s="134" t="s">
        <v>123</v>
      </c>
      <c r="E331" s="139" t="s">
        <v>15</v>
      </c>
      <c r="F331" s="140" t="s">
        <v>375</v>
      </c>
      <c r="G331" s="138"/>
      <c r="H331" s="139" t="s">
        <v>15</v>
      </c>
      <c r="I331" s="138"/>
      <c r="J331" s="138"/>
      <c r="K331" s="138"/>
      <c r="L331" s="137"/>
      <c r="M331" s="141"/>
      <c r="N331" s="142"/>
      <c r="O331" s="142"/>
      <c r="P331" s="142"/>
      <c r="Q331" s="142"/>
      <c r="R331" s="142"/>
      <c r="S331" s="142"/>
      <c r="T331" s="143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9" t="s">
        <v>123</v>
      </c>
      <c r="AU331" s="139" t="s">
        <v>127</v>
      </c>
      <c r="AV331" s="138" t="s">
        <v>115</v>
      </c>
      <c r="AW331" s="138" t="s">
        <v>1142</v>
      </c>
      <c r="AX331" s="138" t="s">
        <v>794</v>
      </c>
      <c r="AY331" s="139" t="s">
        <v>1140</v>
      </c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</row>
    <row r="332" spans="1:66">
      <c r="A332" s="145"/>
      <c r="B332" s="144"/>
      <c r="C332" s="145"/>
      <c r="D332" s="134" t="s">
        <v>123</v>
      </c>
      <c r="E332" s="146" t="s">
        <v>15</v>
      </c>
      <c r="F332" s="147" t="s">
        <v>376</v>
      </c>
      <c r="G332" s="145"/>
      <c r="H332" s="148">
        <v>130.80000000000001</v>
      </c>
      <c r="I332" s="145"/>
      <c r="J332" s="145"/>
      <c r="K332" s="145"/>
      <c r="L332" s="144"/>
      <c r="M332" s="149"/>
      <c r="N332" s="150"/>
      <c r="O332" s="150"/>
      <c r="P332" s="150"/>
      <c r="Q332" s="150"/>
      <c r="R332" s="150"/>
      <c r="S332" s="150"/>
      <c r="T332" s="151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6" t="s">
        <v>123</v>
      </c>
      <c r="AU332" s="146" t="s">
        <v>127</v>
      </c>
      <c r="AV332" s="145" t="s">
        <v>127</v>
      </c>
      <c r="AW332" s="145" t="s">
        <v>1142</v>
      </c>
      <c r="AX332" s="145" t="s">
        <v>794</v>
      </c>
      <c r="AY332" s="146" t="s">
        <v>1140</v>
      </c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</row>
    <row r="333" spans="1:66">
      <c r="A333" s="138"/>
      <c r="B333" s="137"/>
      <c r="C333" s="138"/>
      <c r="D333" s="134" t="s">
        <v>123</v>
      </c>
      <c r="E333" s="139" t="s">
        <v>15</v>
      </c>
      <c r="F333" s="140" t="s">
        <v>377</v>
      </c>
      <c r="G333" s="138"/>
      <c r="H333" s="139" t="s">
        <v>15</v>
      </c>
      <c r="I333" s="138"/>
      <c r="J333" s="138"/>
      <c r="K333" s="138"/>
      <c r="L333" s="137"/>
      <c r="M333" s="141"/>
      <c r="N333" s="142"/>
      <c r="O333" s="142"/>
      <c r="P333" s="142"/>
      <c r="Q333" s="142"/>
      <c r="R333" s="142"/>
      <c r="S333" s="142"/>
      <c r="T333" s="143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9" t="s">
        <v>123</v>
      </c>
      <c r="AU333" s="139" t="s">
        <v>127</v>
      </c>
      <c r="AV333" s="138" t="s">
        <v>115</v>
      </c>
      <c r="AW333" s="138" t="s">
        <v>1142</v>
      </c>
      <c r="AX333" s="138" t="s">
        <v>794</v>
      </c>
      <c r="AY333" s="139" t="s">
        <v>1140</v>
      </c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</row>
    <row r="334" spans="1:66">
      <c r="A334" s="145"/>
      <c r="B334" s="144"/>
      <c r="C334" s="145"/>
      <c r="D334" s="134" t="s">
        <v>123</v>
      </c>
      <c r="E334" s="146" t="s">
        <v>15</v>
      </c>
      <c r="F334" s="147" t="s">
        <v>378</v>
      </c>
      <c r="G334" s="145"/>
      <c r="H334" s="148">
        <v>105.9</v>
      </c>
      <c r="I334" s="145"/>
      <c r="J334" s="145"/>
      <c r="K334" s="145"/>
      <c r="L334" s="144"/>
      <c r="M334" s="149"/>
      <c r="N334" s="150"/>
      <c r="O334" s="150"/>
      <c r="P334" s="150"/>
      <c r="Q334" s="150"/>
      <c r="R334" s="150"/>
      <c r="S334" s="150"/>
      <c r="T334" s="151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6" t="s">
        <v>123</v>
      </c>
      <c r="AU334" s="146" t="s">
        <v>127</v>
      </c>
      <c r="AV334" s="145" t="s">
        <v>127</v>
      </c>
      <c r="AW334" s="145" t="s">
        <v>1142</v>
      </c>
      <c r="AX334" s="145" t="s">
        <v>794</v>
      </c>
      <c r="AY334" s="146" t="s">
        <v>1140</v>
      </c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</row>
    <row r="335" spans="1:66">
      <c r="A335" s="161"/>
      <c r="B335" s="160"/>
      <c r="C335" s="161"/>
      <c r="D335" s="134" t="s">
        <v>123</v>
      </c>
      <c r="E335" s="162" t="s">
        <v>15</v>
      </c>
      <c r="F335" s="163" t="s">
        <v>182</v>
      </c>
      <c r="G335" s="161"/>
      <c r="H335" s="164">
        <v>236.7</v>
      </c>
      <c r="I335" s="161"/>
      <c r="J335" s="161"/>
      <c r="K335" s="161"/>
      <c r="L335" s="160"/>
      <c r="M335" s="165"/>
      <c r="N335" s="166"/>
      <c r="O335" s="166"/>
      <c r="P335" s="166"/>
      <c r="Q335" s="166"/>
      <c r="R335" s="166"/>
      <c r="S335" s="166"/>
      <c r="T335" s="167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2" t="s">
        <v>123</v>
      </c>
      <c r="AU335" s="162" t="s">
        <v>127</v>
      </c>
      <c r="AV335" s="161" t="s">
        <v>131</v>
      </c>
      <c r="AW335" s="161" t="s">
        <v>1142</v>
      </c>
      <c r="AX335" s="161" t="s">
        <v>794</v>
      </c>
      <c r="AY335" s="162" t="s">
        <v>1140</v>
      </c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</row>
    <row r="336" spans="1:66">
      <c r="A336" s="153"/>
      <c r="B336" s="152"/>
      <c r="C336" s="153"/>
      <c r="D336" s="134" t="s">
        <v>123</v>
      </c>
      <c r="E336" s="154" t="s">
        <v>15</v>
      </c>
      <c r="F336" s="155" t="s">
        <v>126</v>
      </c>
      <c r="G336" s="153"/>
      <c r="H336" s="156">
        <v>1786.038</v>
      </c>
      <c r="I336" s="153"/>
      <c r="J336" s="153"/>
      <c r="K336" s="153"/>
      <c r="L336" s="152"/>
      <c r="M336" s="157"/>
      <c r="N336" s="158"/>
      <c r="O336" s="158"/>
      <c r="P336" s="158"/>
      <c r="Q336" s="158"/>
      <c r="R336" s="158"/>
      <c r="S336" s="158"/>
      <c r="T336" s="159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4" t="s">
        <v>123</v>
      </c>
      <c r="AU336" s="154" t="s">
        <v>127</v>
      </c>
      <c r="AV336" s="153" t="s">
        <v>134</v>
      </c>
      <c r="AW336" s="153" t="s">
        <v>1142</v>
      </c>
      <c r="AX336" s="153" t="s">
        <v>115</v>
      </c>
      <c r="AY336" s="154" t="s">
        <v>1140</v>
      </c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153"/>
      <c r="BN336" s="153"/>
    </row>
    <row r="337" spans="1:66" ht="45">
      <c r="A337" s="272"/>
      <c r="B337" s="24"/>
      <c r="C337" s="124" t="s">
        <v>379</v>
      </c>
      <c r="D337" s="124" t="s">
        <v>117</v>
      </c>
      <c r="E337" s="125" t="s">
        <v>380</v>
      </c>
      <c r="F337" s="126" t="s">
        <v>381</v>
      </c>
      <c r="G337" s="127" t="s">
        <v>130</v>
      </c>
      <c r="H337" s="128">
        <v>1</v>
      </c>
      <c r="I337" s="129"/>
      <c r="J337" s="130">
        <f>ROUND(I337*H337,2)</f>
        <v>0</v>
      </c>
      <c r="K337" s="126"/>
      <c r="L337" s="24"/>
      <c r="M337" s="326" t="s">
        <v>15</v>
      </c>
      <c r="N337" s="131" t="s">
        <v>39</v>
      </c>
      <c r="O337" s="270"/>
      <c r="P337" s="132">
        <f>O337*H337</f>
        <v>0</v>
      </c>
      <c r="Q337" s="132">
        <v>0</v>
      </c>
      <c r="R337" s="132">
        <f>Q337*H337</f>
        <v>0</v>
      </c>
      <c r="S337" s="132">
        <v>0</v>
      </c>
      <c r="T337" s="133">
        <f>S337*H337</f>
        <v>0</v>
      </c>
      <c r="U337" s="272"/>
      <c r="V337" s="272"/>
      <c r="W337" s="272"/>
      <c r="X337" s="272"/>
      <c r="Y337" s="272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2"/>
      <c r="AK337" s="272"/>
      <c r="AL337" s="272"/>
      <c r="AM337" s="272"/>
      <c r="AN337" s="272"/>
      <c r="AO337" s="272"/>
      <c r="AP337" s="272"/>
      <c r="AQ337" s="272"/>
      <c r="AR337" s="277" t="s">
        <v>134</v>
      </c>
      <c r="AS337" s="272"/>
      <c r="AT337" s="277" t="s">
        <v>117</v>
      </c>
      <c r="AU337" s="277" t="s">
        <v>127</v>
      </c>
      <c r="AV337" s="272"/>
      <c r="AW337" s="272"/>
      <c r="AX337" s="272"/>
      <c r="AY337" s="277" t="s">
        <v>1140</v>
      </c>
      <c r="AZ337" s="272"/>
      <c r="BA337" s="272"/>
      <c r="BB337" s="272"/>
      <c r="BC337" s="272"/>
      <c r="BD337" s="272"/>
      <c r="BE337" s="287">
        <f>IF(N337="základní",J337,0)</f>
        <v>0</v>
      </c>
      <c r="BF337" s="287">
        <f>IF(N337="snížená",J337,0)</f>
        <v>0</v>
      </c>
      <c r="BG337" s="287">
        <f>IF(N337="zákl. přenesená",J337,0)</f>
        <v>0</v>
      </c>
      <c r="BH337" s="287">
        <f>IF(N337="sníž. přenesená",J337,0)</f>
        <v>0</v>
      </c>
      <c r="BI337" s="287">
        <f>IF(N337="nulová",J337,0)</f>
        <v>0</v>
      </c>
      <c r="BJ337" s="277" t="s">
        <v>115</v>
      </c>
      <c r="BK337" s="287">
        <f>ROUND(I337*H337,2)</f>
        <v>0</v>
      </c>
      <c r="BL337" s="277" t="s">
        <v>134</v>
      </c>
      <c r="BM337" s="277" t="s">
        <v>1167</v>
      </c>
      <c r="BN337" s="272"/>
    </row>
    <row r="338" spans="1:66" ht="27">
      <c r="A338" s="272"/>
      <c r="B338" s="24"/>
      <c r="C338" s="272"/>
      <c r="D338" s="134" t="s">
        <v>121</v>
      </c>
      <c r="E338" s="272"/>
      <c r="F338" s="135" t="s">
        <v>122</v>
      </c>
      <c r="G338" s="272"/>
      <c r="H338" s="272"/>
      <c r="I338" s="272"/>
      <c r="J338" s="272"/>
      <c r="K338" s="272"/>
      <c r="L338" s="24"/>
      <c r="M338" s="136"/>
      <c r="N338" s="270"/>
      <c r="O338" s="270"/>
      <c r="P338" s="270"/>
      <c r="Q338" s="270"/>
      <c r="R338" s="270"/>
      <c r="S338" s="270"/>
      <c r="T338" s="59"/>
      <c r="U338" s="272"/>
      <c r="V338" s="272"/>
      <c r="W338" s="272"/>
      <c r="X338" s="272"/>
      <c r="Y338" s="272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2"/>
      <c r="AK338" s="272"/>
      <c r="AL338" s="272"/>
      <c r="AM338" s="272"/>
      <c r="AN338" s="272"/>
      <c r="AO338" s="272"/>
      <c r="AP338" s="272"/>
      <c r="AQ338" s="272"/>
      <c r="AR338" s="272"/>
      <c r="AS338" s="272"/>
      <c r="AT338" s="277" t="s">
        <v>121</v>
      </c>
      <c r="AU338" s="277" t="s">
        <v>127</v>
      </c>
      <c r="AV338" s="272"/>
      <c r="AW338" s="272"/>
      <c r="AX338" s="272"/>
      <c r="AY338" s="272"/>
      <c r="AZ338" s="272"/>
      <c r="BA338" s="272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2"/>
      <c r="BM338" s="272"/>
      <c r="BN338" s="272"/>
    </row>
    <row r="339" spans="1:66">
      <c r="A339" s="145"/>
      <c r="B339" s="144"/>
      <c r="C339" s="145"/>
      <c r="D339" s="134" t="s">
        <v>123</v>
      </c>
      <c r="E339" s="146" t="s">
        <v>15</v>
      </c>
      <c r="F339" s="147" t="s">
        <v>115</v>
      </c>
      <c r="G339" s="145"/>
      <c r="H339" s="148">
        <v>1</v>
      </c>
      <c r="I339" s="145"/>
      <c r="J339" s="145"/>
      <c r="K339" s="145"/>
      <c r="L339" s="144"/>
      <c r="M339" s="149"/>
      <c r="N339" s="150"/>
      <c r="O339" s="150"/>
      <c r="P339" s="150"/>
      <c r="Q339" s="150"/>
      <c r="R339" s="150"/>
      <c r="S339" s="150"/>
      <c r="T339" s="151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6" t="s">
        <v>123</v>
      </c>
      <c r="AU339" s="146" t="s">
        <v>127</v>
      </c>
      <c r="AV339" s="145" t="s">
        <v>127</v>
      </c>
      <c r="AW339" s="145" t="s">
        <v>1142</v>
      </c>
      <c r="AX339" s="145" t="s">
        <v>794</v>
      </c>
      <c r="AY339" s="146" t="s">
        <v>1140</v>
      </c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</row>
    <row r="340" spans="1:66">
      <c r="A340" s="153"/>
      <c r="B340" s="152"/>
      <c r="C340" s="153"/>
      <c r="D340" s="134" t="s">
        <v>123</v>
      </c>
      <c r="E340" s="154" t="s">
        <v>15</v>
      </c>
      <c r="F340" s="155" t="s">
        <v>126</v>
      </c>
      <c r="G340" s="153"/>
      <c r="H340" s="156">
        <v>1</v>
      </c>
      <c r="I340" s="153"/>
      <c r="J340" s="153"/>
      <c r="K340" s="153"/>
      <c r="L340" s="152"/>
      <c r="M340" s="157"/>
      <c r="N340" s="158"/>
      <c r="O340" s="158"/>
      <c r="P340" s="158"/>
      <c r="Q340" s="158"/>
      <c r="R340" s="158"/>
      <c r="S340" s="158"/>
      <c r="T340" s="159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4" t="s">
        <v>123</v>
      </c>
      <c r="AU340" s="154" t="s">
        <v>127</v>
      </c>
      <c r="AV340" s="153" t="s">
        <v>134</v>
      </c>
      <c r="AW340" s="153" t="s">
        <v>1142</v>
      </c>
      <c r="AX340" s="153" t="s">
        <v>115</v>
      </c>
      <c r="AY340" s="154" t="s">
        <v>1140</v>
      </c>
      <c r="AZ340" s="153"/>
      <c r="BA340" s="153"/>
      <c r="BB340" s="153"/>
      <c r="BC340" s="153"/>
      <c r="BD340" s="153"/>
      <c r="BE340" s="153"/>
      <c r="BF340" s="153"/>
      <c r="BG340" s="153"/>
      <c r="BH340" s="153"/>
      <c r="BI340" s="153"/>
      <c r="BJ340" s="153"/>
      <c r="BK340" s="153"/>
      <c r="BL340" s="153"/>
      <c r="BM340" s="153"/>
      <c r="BN340" s="153"/>
    </row>
    <row r="341" spans="1:66" ht="45">
      <c r="A341" s="272"/>
      <c r="B341" s="24"/>
      <c r="C341" s="124" t="s">
        <v>382</v>
      </c>
      <c r="D341" s="124" t="s">
        <v>117</v>
      </c>
      <c r="E341" s="125" t="s">
        <v>383</v>
      </c>
      <c r="F341" s="126" t="s">
        <v>384</v>
      </c>
      <c r="G341" s="127" t="s">
        <v>130</v>
      </c>
      <c r="H341" s="128">
        <v>1</v>
      </c>
      <c r="I341" s="129"/>
      <c r="J341" s="130">
        <f>ROUND(I341*H341,2)</f>
        <v>0</v>
      </c>
      <c r="K341" s="126"/>
      <c r="L341" s="24"/>
      <c r="M341" s="326" t="s">
        <v>15</v>
      </c>
      <c r="N341" s="131" t="s">
        <v>39</v>
      </c>
      <c r="O341" s="270"/>
      <c r="P341" s="132">
        <f>O341*H341</f>
        <v>0</v>
      </c>
      <c r="Q341" s="132">
        <v>0</v>
      </c>
      <c r="R341" s="132">
        <f>Q341*H341</f>
        <v>0</v>
      </c>
      <c r="S341" s="132">
        <v>0</v>
      </c>
      <c r="T341" s="133">
        <f>S341*H341</f>
        <v>0</v>
      </c>
      <c r="U341" s="272"/>
      <c r="V341" s="272"/>
      <c r="W341" s="272"/>
      <c r="X341" s="272"/>
      <c r="Y341" s="272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2"/>
      <c r="AK341" s="272"/>
      <c r="AL341" s="272"/>
      <c r="AM341" s="272"/>
      <c r="AN341" s="272"/>
      <c r="AO341" s="272"/>
      <c r="AP341" s="272"/>
      <c r="AQ341" s="272"/>
      <c r="AR341" s="277" t="s">
        <v>134</v>
      </c>
      <c r="AS341" s="272"/>
      <c r="AT341" s="277" t="s">
        <v>117</v>
      </c>
      <c r="AU341" s="277" t="s">
        <v>127</v>
      </c>
      <c r="AV341" s="272"/>
      <c r="AW341" s="272"/>
      <c r="AX341" s="272"/>
      <c r="AY341" s="277" t="s">
        <v>1140</v>
      </c>
      <c r="AZ341" s="272"/>
      <c r="BA341" s="272"/>
      <c r="BB341" s="272"/>
      <c r="BC341" s="272"/>
      <c r="BD341" s="272"/>
      <c r="BE341" s="287">
        <f>IF(N341="základní",J341,0)</f>
        <v>0</v>
      </c>
      <c r="BF341" s="287">
        <f>IF(N341="snížená",J341,0)</f>
        <v>0</v>
      </c>
      <c r="BG341" s="287">
        <f>IF(N341="zákl. přenesená",J341,0)</f>
        <v>0</v>
      </c>
      <c r="BH341" s="287">
        <f>IF(N341="sníž. přenesená",J341,0)</f>
        <v>0</v>
      </c>
      <c r="BI341" s="287">
        <f>IF(N341="nulová",J341,0)</f>
        <v>0</v>
      </c>
      <c r="BJ341" s="277" t="s">
        <v>115</v>
      </c>
      <c r="BK341" s="287">
        <f>ROUND(I341*H341,2)</f>
        <v>0</v>
      </c>
      <c r="BL341" s="277" t="s">
        <v>134</v>
      </c>
      <c r="BM341" s="277" t="s">
        <v>1168</v>
      </c>
      <c r="BN341" s="272"/>
    </row>
    <row r="342" spans="1:66" ht="27">
      <c r="A342" s="272"/>
      <c r="B342" s="24"/>
      <c r="C342" s="272"/>
      <c r="D342" s="134" t="s">
        <v>121</v>
      </c>
      <c r="E342" s="272"/>
      <c r="F342" s="135" t="s">
        <v>122</v>
      </c>
      <c r="G342" s="272"/>
      <c r="H342" s="272"/>
      <c r="I342" s="272"/>
      <c r="J342" s="272"/>
      <c r="K342" s="272"/>
      <c r="L342" s="24"/>
      <c r="M342" s="136"/>
      <c r="N342" s="270"/>
      <c r="O342" s="270"/>
      <c r="P342" s="270"/>
      <c r="Q342" s="270"/>
      <c r="R342" s="270"/>
      <c r="S342" s="270"/>
      <c r="T342" s="59"/>
      <c r="U342" s="272"/>
      <c r="V342" s="272"/>
      <c r="W342" s="272"/>
      <c r="X342" s="272"/>
      <c r="Y342" s="272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2"/>
      <c r="AK342" s="272"/>
      <c r="AL342" s="272"/>
      <c r="AM342" s="272"/>
      <c r="AN342" s="272"/>
      <c r="AO342" s="272"/>
      <c r="AP342" s="272"/>
      <c r="AQ342" s="272"/>
      <c r="AR342" s="272"/>
      <c r="AS342" s="272"/>
      <c r="AT342" s="277" t="s">
        <v>121</v>
      </c>
      <c r="AU342" s="277" t="s">
        <v>127</v>
      </c>
      <c r="AV342" s="272"/>
      <c r="AW342" s="272"/>
      <c r="AX342" s="272"/>
      <c r="AY342" s="272"/>
      <c r="AZ342" s="272"/>
      <c r="BA342" s="272"/>
      <c r="BB342" s="272"/>
      <c r="BC342" s="272"/>
      <c r="BD342" s="272"/>
      <c r="BE342" s="272"/>
      <c r="BF342" s="272"/>
      <c r="BG342" s="272"/>
      <c r="BH342" s="272"/>
      <c r="BI342" s="272"/>
      <c r="BJ342" s="272"/>
      <c r="BK342" s="272"/>
      <c r="BL342" s="272"/>
      <c r="BM342" s="272"/>
      <c r="BN342" s="272"/>
    </row>
    <row r="343" spans="1:66">
      <c r="A343" s="145"/>
      <c r="B343" s="144"/>
      <c r="C343" s="145"/>
      <c r="D343" s="134" t="s">
        <v>123</v>
      </c>
      <c r="E343" s="146" t="s">
        <v>15</v>
      </c>
      <c r="F343" s="147" t="s">
        <v>115</v>
      </c>
      <c r="G343" s="145"/>
      <c r="H343" s="148">
        <v>1</v>
      </c>
      <c r="I343" s="145"/>
      <c r="J343" s="145"/>
      <c r="K343" s="145"/>
      <c r="L343" s="144"/>
      <c r="M343" s="149"/>
      <c r="N343" s="150"/>
      <c r="O343" s="150"/>
      <c r="P343" s="150"/>
      <c r="Q343" s="150"/>
      <c r="R343" s="150"/>
      <c r="S343" s="150"/>
      <c r="T343" s="151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6" t="s">
        <v>123</v>
      </c>
      <c r="AU343" s="146" t="s">
        <v>127</v>
      </c>
      <c r="AV343" s="145" t="s">
        <v>127</v>
      </c>
      <c r="AW343" s="145" t="s">
        <v>1142</v>
      </c>
      <c r="AX343" s="145" t="s">
        <v>794</v>
      </c>
      <c r="AY343" s="146" t="s">
        <v>1140</v>
      </c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</row>
    <row r="344" spans="1:66">
      <c r="A344" s="153"/>
      <c r="B344" s="152"/>
      <c r="C344" s="153"/>
      <c r="D344" s="134" t="s">
        <v>123</v>
      </c>
      <c r="E344" s="154" t="s">
        <v>15</v>
      </c>
      <c r="F344" s="155" t="s">
        <v>126</v>
      </c>
      <c r="G344" s="153"/>
      <c r="H344" s="156">
        <v>1</v>
      </c>
      <c r="I344" s="153"/>
      <c r="J344" s="153"/>
      <c r="K344" s="153"/>
      <c r="L344" s="152"/>
      <c r="M344" s="157"/>
      <c r="N344" s="158"/>
      <c r="O344" s="158"/>
      <c r="P344" s="158"/>
      <c r="Q344" s="158"/>
      <c r="R344" s="158"/>
      <c r="S344" s="158"/>
      <c r="T344" s="159"/>
      <c r="U344" s="15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4" t="s">
        <v>123</v>
      </c>
      <c r="AU344" s="154" t="s">
        <v>127</v>
      </c>
      <c r="AV344" s="153" t="s">
        <v>134</v>
      </c>
      <c r="AW344" s="153" t="s">
        <v>1142</v>
      </c>
      <c r="AX344" s="153" t="s">
        <v>115</v>
      </c>
      <c r="AY344" s="154" t="s">
        <v>1140</v>
      </c>
      <c r="AZ344" s="153"/>
      <c r="BA344" s="153"/>
      <c r="BB344" s="153"/>
      <c r="BC344" s="153"/>
      <c r="BD344" s="153"/>
      <c r="BE344" s="153"/>
      <c r="BF344" s="153"/>
      <c r="BG344" s="153"/>
      <c r="BH344" s="153"/>
      <c r="BI344" s="153"/>
      <c r="BJ344" s="153"/>
      <c r="BK344" s="153"/>
      <c r="BL344" s="153"/>
      <c r="BM344" s="153"/>
      <c r="BN344" s="153"/>
    </row>
    <row r="345" spans="1:66" ht="45">
      <c r="A345" s="272"/>
      <c r="B345" s="24"/>
      <c r="C345" s="124" t="s">
        <v>385</v>
      </c>
      <c r="D345" s="124" t="s">
        <v>117</v>
      </c>
      <c r="E345" s="125" t="s">
        <v>386</v>
      </c>
      <c r="F345" s="126" t="s">
        <v>387</v>
      </c>
      <c r="G345" s="127" t="s">
        <v>130</v>
      </c>
      <c r="H345" s="128">
        <v>1</v>
      </c>
      <c r="I345" s="129"/>
      <c r="J345" s="130">
        <f>ROUND(I345*H345,2)</f>
        <v>0</v>
      </c>
      <c r="K345" s="126"/>
      <c r="L345" s="24"/>
      <c r="M345" s="326" t="s">
        <v>15</v>
      </c>
      <c r="N345" s="131" t="s">
        <v>39</v>
      </c>
      <c r="O345" s="270"/>
      <c r="P345" s="132">
        <f>O345*H345</f>
        <v>0</v>
      </c>
      <c r="Q345" s="132">
        <v>0</v>
      </c>
      <c r="R345" s="132">
        <f>Q345*H345</f>
        <v>0</v>
      </c>
      <c r="S345" s="132">
        <v>0</v>
      </c>
      <c r="T345" s="133">
        <f>S345*H345</f>
        <v>0</v>
      </c>
      <c r="U345" s="272"/>
      <c r="V345" s="272"/>
      <c r="W345" s="272"/>
      <c r="X345" s="272"/>
      <c r="Y345" s="272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2"/>
      <c r="AK345" s="272"/>
      <c r="AL345" s="272"/>
      <c r="AM345" s="272"/>
      <c r="AN345" s="272"/>
      <c r="AO345" s="272"/>
      <c r="AP345" s="272"/>
      <c r="AQ345" s="272"/>
      <c r="AR345" s="277" t="s">
        <v>134</v>
      </c>
      <c r="AS345" s="272"/>
      <c r="AT345" s="277" t="s">
        <v>117</v>
      </c>
      <c r="AU345" s="277" t="s">
        <v>127</v>
      </c>
      <c r="AV345" s="272"/>
      <c r="AW345" s="272"/>
      <c r="AX345" s="272"/>
      <c r="AY345" s="277" t="s">
        <v>1140</v>
      </c>
      <c r="AZ345" s="272"/>
      <c r="BA345" s="272"/>
      <c r="BB345" s="272"/>
      <c r="BC345" s="272"/>
      <c r="BD345" s="272"/>
      <c r="BE345" s="287">
        <f>IF(N345="základní",J345,0)</f>
        <v>0</v>
      </c>
      <c r="BF345" s="287">
        <f>IF(N345="snížená",J345,0)</f>
        <v>0</v>
      </c>
      <c r="BG345" s="287">
        <f>IF(N345="zákl. přenesená",J345,0)</f>
        <v>0</v>
      </c>
      <c r="BH345" s="287">
        <f>IF(N345="sníž. přenesená",J345,0)</f>
        <v>0</v>
      </c>
      <c r="BI345" s="287">
        <f>IF(N345="nulová",J345,0)</f>
        <v>0</v>
      </c>
      <c r="BJ345" s="277" t="s">
        <v>115</v>
      </c>
      <c r="BK345" s="287">
        <f>ROUND(I345*H345,2)</f>
        <v>0</v>
      </c>
      <c r="BL345" s="277" t="s">
        <v>134</v>
      </c>
      <c r="BM345" s="277" t="s">
        <v>1169</v>
      </c>
      <c r="BN345" s="272"/>
    </row>
    <row r="346" spans="1:66" ht="27">
      <c r="A346" s="272"/>
      <c r="B346" s="24"/>
      <c r="C346" s="272"/>
      <c r="D346" s="134" t="s">
        <v>121</v>
      </c>
      <c r="E346" s="272"/>
      <c r="F346" s="135" t="s">
        <v>122</v>
      </c>
      <c r="G346" s="272"/>
      <c r="H346" s="272"/>
      <c r="I346" s="272"/>
      <c r="J346" s="272"/>
      <c r="K346" s="272"/>
      <c r="L346" s="24"/>
      <c r="M346" s="136"/>
      <c r="N346" s="270"/>
      <c r="O346" s="270"/>
      <c r="P346" s="270"/>
      <c r="Q346" s="270"/>
      <c r="R346" s="270"/>
      <c r="S346" s="270"/>
      <c r="T346" s="59"/>
      <c r="U346" s="272"/>
      <c r="V346" s="272"/>
      <c r="W346" s="272"/>
      <c r="X346" s="272"/>
      <c r="Y346" s="272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2"/>
      <c r="AK346" s="272"/>
      <c r="AL346" s="272"/>
      <c r="AM346" s="272"/>
      <c r="AN346" s="272"/>
      <c r="AO346" s="272"/>
      <c r="AP346" s="272"/>
      <c r="AQ346" s="272"/>
      <c r="AR346" s="272"/>
      <c r="AS346" s="272"/>
      <c r="AT346" s="277" t="s">
        <v>121</v>
      </c>
      <c r="AU346" s="277" t="s">
        <v>127</v>
      </c>
      <c r="AV346" s="272"/>
      <c r="AW346" s="272"/>
      <c r="AX346" s="272"/>
      <c r="AY346" s="272"/>
      <c r="AZ346" s="272"/>
      <c r="BA346" s="272"/>
      <c r="BB346" s="272"/>
      <c r="BC346" s="272"/>
      <c r="BD346" s="272"/>
      <c r="BE346" s="272"/>
      <c r="BF346" s="272"/>
      <c r="BG346" s="272"/>
      <c r="BH346" s="272"/>
      <c r="BI346" s="272"/>
      <c r="BJ346" s="272"/>
      <c r="BK346" s="272"/>
      <c r="BL346" s="272"/>
      <c r="BM346" s="272"/>
      <c r="BN346" s="272"/>
    </row>
    <row r="347" spans="1:66">
      <c r="A347" s="145"/>
      <c r="B347" s="144"/>
      <c r="C347" s="145"/>
      <c r="D347" s="134" t="s">
        <v>123</v>
      </c>
      <c r="E347" s="146" t="s">
        <v>15</v>
      </c>
      <c r="F347" s="147" t="s">
        <v>115</v>
      </c>
      <c r="G347" s="145"/>
      <c r="H347" s="148">
        <v>1</v>
      </c>
      <c r="I347" s="145"/>
      <c r="J347" s="145"/>
      <c r="K347" s="145"/>
      <c r="L347" s="144"/>
      <c r="M347" s="149"/>
      <c r="N347" s="150"/>
      <c r="O347" s="150"/>
      <c r="P347" s="150"/>
      <c r="Q347" s="150"/>
      <c r="R347" s="150"/>
      <c r="S347" s="150"/>
      <c r="T347" s="151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6" t="s">
        <v>123</v>
      </c>
      <c r="AU347" s="146" t="s">
        <v>127</v>
      </c>
      <c r="AV347" s="145" t="s">
        <v>127</v>
      </c>
      <c r="AW347" s="145" t="s">
        <v>1142</v>
      </c>
      <c r="AX347" s="145" t="s">
        <v>794</v>
      </c>
      <c r="AY347" s="146" t="s">
        <v>1140</v>
      </c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</row>
    <row r="348" spans="1:66">
      <c r="A348" s="153"/>
      <c r="B348" s="152"/>
      <c r="C348" s="153"/>
      <c r="D348" s="134" t="s">
        <v>123</v>
      </c>
      <c r="E348" s="154" t="s">
        <v>15</v>
      </c>
      <c r="F348" s="155" t="s">
        <v>126</v>
      </c>
      <c r="G348" s="153"/>
      <c r="H348" s="156">
        <v>1</v>
      </c>
      <c r="I348" s="153"/>
      <c r="J348" s="153"/>
      <c r="K348" s="153"/>
      <c r="L348" s="152"/>
      <c r="M348" s="157"/>
      <c r="N348" s="158"/>
      <c r="O348" s="158"/>
      <c r="P348" s="158"/>
      <c r="Q348" s="158"/>
      <c r="R348" s="158"/>
      <c r="S348" s="158"/>
      <c r="T348" s="159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4" t="s">
        <v>123</v>
      </c>
      <c r="AU348" s="154" t="s">
        <v>127</v>
      </c>
      <c r="AV348" s="153" t="s">
        <v>134</v>
      </c>
      <c r="AW348" s="153" t="s">
        <v>1142</v>
      </c>
      <c r="AX348" s="153" t="s">
        <v>115</v>
      </c>
      <c r="AY348" s="154" t="s">
        <v>1140</v>
      </c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3"/>
      <c r="BN348" s="153"/>
    </row>
    <row r="349" spans="1:66" ht="45">
      <c r="A349" s="272"/>
      <c r="B349" s="24"/>
      <c r="C349" s="124" t="s">
        <v>388</v>
      </c>
      <c r="D349" s="124" t="s">
        <v>117</v>
      </c>
      <c r="E349" s="125" t="s">
        <v>389</v>
      </c>
      <c r="F349" s="126" t="s">
        <v>390</v>
      </c>
      <c r="G349" s="127" t="s">
        <v>120</v>
      </c>
      <c r="H349" s="128">
        <v>811.96</v>
      </c>
      <c r="I349" s="129"/>
      <c r="J349" s="130">
        <f>ROUND(I349*H349,2)</f>
        <v>0</v>
      </c>
      <c r="K349" s="126"/>
      <c r="L349" s="24"/>
      <c r="M349" s="326" t="s">
        <v>15</v>
      </c>
      <c r="N349" s="131" t="s">
        <v>39</v>
      </c>
      <c r="O349" s="270"/>
      <c r="P349" s="132">
        <f>O349*H349</f>
        <v>0</v>
      </c>
      <c r="Q349" s="132">
        <v>0</v>
      </c>
      <c r="R349" s="132">
        <f>Q349*H349</f>
        <v>0</v>
      </c>
      <c r="S349" s="132">
        <v>0</v>
      </c>
      <c r="T349" s="133">
        <f>S349*H349</f>
        <v>0</v>
      </c>
      <c r="U349" s="272"/>
      <c r="V349" s="272"/>
      <c r="W349" s="272"/>
      <c r="X349" s="272"/>
      <c r="Y349" s="272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2"/>
      <c r="AK349" s="272"/>
      <c r="AL349" s="272"/>
      <c r="AM349" s="272"/>
      <c r="AN349" s="272"/>
      <c r="AO349" s="272"/>
      <c r="AP349" s="272"/>
      <c r="AQ349" s="272"/>
      <c r="AR349" s="277" t="s">
        <v>134</v>
      </c>
      <c r="AS349" s="272"/>
      <c r="AT349" s="277" t="s">
        <v>117</v>
      </c>
      <c r="AU349" s="277" t="s">
        <v>127</v>
      </c>
      <c r="AV349" s="272"/>
      <c r="AW349" s="272"/>
      <c r="AX349" s="272"/>
      <c r="AY349" s="277" t="s">
        <v>1140</v>
      </c>
      <c r="AZ349" s="272"/>
      <c r="BA349" s="272"/>
      <c r="BB349" s="272"/>
      <c r="BC349" s="272"/>
      <c r="BD349" s="272"/>
      <c r="BE349" s="287">
        <f>IF(N349="základní",J349,0)</f>
        <v>0</v>
      </c>
      <c r="BF349" s="287">
        <f>IF(N349="snížená",J349,0)</f>
        <v>0</v>
      </c>
      <c r="BG349" s="287">
        <f>IF(N349="zákl. přenesená",J349,0)</f>
        <v>0</v>
      </c>
      <c r="BH349" s="287">
        <f>IF(N349="sníž. přenesená",J349,0)</f>
        <v>0</v>
      </c>
      <c r="BI349" s="287">
        <f>IF(N349="nulová",J349,0)</f>
        <v>0</v>
      </c>
      <c r="BJ349" s="277" t="s">
        <v>115</v>
      </c>
      <c r="BK349" s="287">
        <f>ROUND(I349*H349,2)</f>
        <v>0</v>
      </c>
      <c r="BL349" s="277" t="s">
        <v>134</v>
      </c>
      <c r="BM349" s="277" t="s">
        <v>1170</v>
      </c>
      <c r="BN349" s="272"/>
    </row>
    <row r="350" spans="1:66" ht="27">
      <c r="A350" s="272"/>
      <c r="B350" s="24"/>
      <c r="C350" s="272"/>
      <c r="D350" s="134" t="s">
        <v>121</v>
      </c>
      <c r="E350" s="272"/>
      <c r="F350" s="135" t="s">
        <v>122</v>
      </c>
      <c r="G350" s="272"/>
      <c r="H350" s="272"/>
      <c r="I350" s="272"/>
      <c r="J350" s="272"/>
      <c r="K350" s="272"/>
      <c r="L350" s="24"/>
      <c r="M350" s="136"/>
      <c r="N350" s="270"/>
      <c r="O350" s="270"/>
      <c r="P350" s="270"/>
      <c r="Q350" s="270"/>
      <c r="R350" s="270"/>
      <c r="S350" s="270"/>
      <c r="T350" s="59"/>
      <c r="U350" s="272"/>
      <c r="V350" s="272"/>
      <c r="W350" s="272"/>
      <c r="X350" s="272"/>
      <c r="Y350" s="272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2"/>
      <c r="AK350" s="272"/>
      <c r="AL350" s="272"/>
      <c r="AM350" s="272"/>
      <c r="AN350" s="272"/>
      <c r="AO350" s="272"/>
      <c r="AP350" s="272"/>
      <c r="AQ350" s="272"/>
      <c r="AR350" s="272"/>
      <c r="AS350" s="272"/>
      <c r="AT350" s="277" t="s">
        <v>121</v>
      </c>
      <c r="AU350" s="277" t="s">
        <v>127</v>
      </c>
      <c r="AV350" s="272"/>
      <c r="AW350" s="272"/>
      <c r="AX350" s="272"/>
      <c r="AY350" s="272"/>
      <c r="AZ350" s="272"/>
      <c r="BA350" s="272"/>
      <c r="BB350" s="272"/>
      <c r="BC350" s="272"/>
      <c r="BD350" s="272"/>
      <c r="BE350" s="272"/>
      <c r="BF350" s="272"/>
      <c r="BG350" s="272"/>
      <c r="BH350" s="272"/>
      <c r="BI350" s="272"/>
      <c r="BJ350" s="272"/>
      <c r="BK350" s="272"/>
      <c r="BL350" s="272"/>
      <c r="BM350" s="272"/>
      <c r="BN350" s="272"/>
    </row>
    <row r="351" spans="1:66">
      <c r="A351" s="138"/>
      <c r="B351" s="137"/>
      <c r="C351" s="138"/>
      <c r="D351" s="134" t="s">
        <v>123</v>
      </c>
      <c r="E351" s="139" t="s">
        <v>15</v>
      </c>
      <c r="F351" s="140" t="s">
        <v>391</v>
      </c>
      <c r="G351" s="138"/>
      <c r="H351" s="139" t="s">
        <v>15</v>
      </c>
      <c r="I351" s="138"/>
      <c r="J351" s="138"/>
      <c r="K351" s="138"/>
      <c r="L351" s="137"/>
      <c r="M351" s="141"/>
      <c r="N351" s="142"/>
      <c r="O351" s="142"/>
      <c r="P351" s="142"/>
      <c r="Q351" s="142"/>
      <c r="R351" s="142"/>
      <c r="S351" s="142"/>
      <c r="T351" s="143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9" t="s">
        <v>123</v>
      </c>
      <c r="AU351" s="139" t="s">
        <v>127</v>
      </c>
      <c r="AV351" s="138" t="s">
        <v>115</v>
      </c>
      <c r="AW351" s="138" t="s">
        <v>1142</v>
      </c>
      <c r="AX351" s="138" t="s">
        <v>794</v>
      </c>
      <c r="AY351" s="139" t="s">
        <v>1140</v>
      </c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</row>
    <row r="352" spans="1:66">
      <c r="A352" s="145"/>
      <c r="B352" s="144"/>
      <c r="C352" s="145"/>
      <c r="D352" s="134" t="s">
        <v>123</v>
      </c>
      <c r="E352" s="146" t="s">
        <v>15</v>
      </c>
      <c r="F352" s="147" t="s">
        <v>180</v>
      </c>
      <c r="G352" s="145"/>
      <c r="H352" s="148">
        <v>10.7</v>
      </c>
      <c r="I352" s="145"/>
      <c r="J352" s="145"/>
      <c r="K352" s="145"/>
      <c r="L352" s="144"/>
      <c r="M352" s="149"/>
      <c r="N352" s="150"/>
      <c r="O352" s="150"/>
      <c r="P352" s="150"/>
      <c r="Q352" s="150"/>
      <c r="R352" s="150"/>
      <c r="S352" s="150"/>
      <c r="T352" s="151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6" t="s">
        <v>123</v>
      </c>
      <c r="AU352" s="146" t="s">
        <v>127</v>
      </c>
      <c r="AV352" s="145" t="s">
        <v>127</v>
      </c>
      <c r="AW352" s="145" t="s">
        <v>1142</v>
      </c>
      <c r="AX352" s="145" t="s">
        <v>794</v>
      </c>
      <c r="AY352" s="146" t="s">
        <v>1140</v>
      </c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</row>
    <row r="353" spans="1:66">
      <c r="A353" s="138"/>
      <c r="B353" s="137"/>
      <c r="C353" s="138"/>
      <c r="D353" s="134" t="s">
        <v>123</v>
      </c>
      <c r="E353" s="139" t="s">
        <v>15</v>
      </c>
      <c r="F353" s="140" t="s">
        <v>392</v>
      </c>
      <c r="G353" s="138"/>
      <c r="H353" s="139" t="s">
        <v>15</v>
      </c>
      <c r="I353" s="138"/>
      <c r="J353" s="138"/>
      <c r="K353" s="138"/>
      <c r="L353" s="137"/>
      <c r="M353" s="141"/>
      <c r="N353" s="142"/>
      <c r="O353" s="142"/>
      <c r="P353" s="142"/>
      <c r="Q353" s="142"/>
      <c r="R353" s="142"/>
      <c r="S353" s="142"/>
      <c r="T353" s="143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9" t="s">
        <v>123</v>
      </c>
      <c r="AU353" s="139" t="s">
        <v>127</v>
      </c>
      <c r="AV353" s="138" t="s">
        <v>115</v>
      </c>
      <c r="AW353" s="138" t="s">
        <v>1142</v>
      </c>
      <c r="AX353" s="138" t="s">
        <v>794</v>
      </c>
      <c r="AY353" s="139" t="s">
        <v>1140</v>
      </c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</row>
    <row r="354" spans="1:66">
      <c r="A354" s="145"/>
      <c r="B354" s="144"/>
      <c r="C354" s="145"/>
      <c r="D354" s="134" t="s">
        <v>123</v>
      </c>
      <c r="E354" s="146" t="s">
        <v>15</v>
      </c>
      <c r="F354" s="147" t="s">
        <v>393</v>
      </c>
      <c r="G354" s="145"/>
      <c r="H354" s="148">
        <v>10.7</v>
      </c>
      <c r="I354" s="145"/>
      <c r="J354" s="145"/>
      <c r="K354" s="145"/>
      <c r="L354" s="144"/>
      <c r="M354" s="149"/>
      <c r="N354" s="150"/>
      <c r="O354" s="150"/>
      <c r="P354" s="150"/>
      <c r="Q354" s="150"/>
      <c r="R354" s="150"/>
      <c r="S354" s="150"/>
      <c r="T354" s="151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6" t="s">
        <v>123</v>
      </c>
      <c r="AU354" s="146" t="s">
        <v>127</v>
      </c>
      <c r="AV354" s="145" t="s">
        <v>127</v>
      </c>
      <c r="AW354" s="145" t="s">
        <v>1142</v>
      </c>
      <c r="AX354" s="145" t="s">
        <v>794</v>
      </c>
      <c r="AY354" s="146" t="s">
        <v>1140</v>
      </c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</row>
    <row r="355" spans="1:66">
      <c r="A355" s="161"/>
      <c r="B355" s="160"/>
      <c r="C355" s="161"/>
      <c r="D355" s="134" t="s">
        <v>123</v>
      </c>
      <c r="E355" s="162" t="s">
        <v>15</v>
      </c>
      <c r="F355" s="163" t="s">
        <v>182</v>
      </c>
      <c r="G355" s="161"/>
      <c r="H355" s="164">
        <v>21.4</v>
      </c>
      <c r="I355" s="161"/>
      <c r="J355" s="161"/>
      <c r="K355" s="161"/>
      <c r="L355" s="160"/>
      <c r="M355" s="165"/>
      <c r="N355" s="166"/>
      <c r="O355" s="166"/>
      <c r="P355" s="166"/>
      <c r="Q355" s="166"/>
      <c r="R355" s="166"/>
      <c r="S355" s="166"/>
      <c r="T355" s="167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2" t="s">
        <v>123</v>
      </c>
      <c r="AU355" s="162" t="s">
        <v>127</v>
      </c>
      <c r="AV355" s="161" t="s">
        <v>131</v>
      </c>
      <c r="AW355" s="161" t="s">
        <v>1142</v>
      </c>
      <c r="AX355" s="161" t="s">
        <v>794</v>
      </c>
      <c r="AY355" s="162" t="s">
        <v>1140</v>
      </c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</row>
    <row r="356" spans="1:66">
      <c r="A356" s="138"/>
      <c r="B356" s="137"/>
      <c r="C356" s="138"/>
      <c r="D356" s="134" t="s">
        <v>123</v>
      </c>
      <c r="E356" s="139" t="s">
        <v>15</v>
      </c>
      <c r="F356" s="140" t="s">
        <v>394</v>
      </c>
      <c r="G356" s="138"/>
      <c r="H356" s="139" t="s">
        <v>15</v>
      </c>
      <c r="I356" s="138"/>
      <c r="J356" s="138"/>
      <c r="K356" s="138"/>
      <c r="L356" s="137"/>
      <c r="M356" s="141"/>
      <c r="N356" s="142"/>
      <c r="O356" s="142"/>
      <c r="P356" s="142"/>
      <c r="Q356" s="142"/>
      <c r="R356" s="142"/>
      <c r="S356" s="142"/>
      <c r="T356" s="143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9" t="s">
        <v>123</v>
      </c>
      <c r="AU356" s="139" t="s">
        <v>127</v>
      </c>
      <c r="AV356" s="138" t="s">
        <v>115</v>
      </c>
      <c r="AW356" s="138" t="s">
        <v>1142</v>
      </c>
      <c r="AX356" s="138" t="s">
        <v>794</v>
      </c>
      <c r="AY356" s="139" t="s">
        <v>1140</v>
      </c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</row>
    <row r="357" spans="1:66">
      <c r="A357" s="145"/>
      <c r="B357" s="144"/>
      <c r="C357" s="145"/>
      <c r="D357" s="134" t="s">
        <v>123</v>
      </c>
      <c r="E357" s="146" t="s">
        <v>15</v>
      </c>
      <c r="F357" s="147" t="s">
        <v>395</v>
      </c>
      <c r="G357" s="145"/>
      <c r="H357" s="148">
        <v>51.36</v>
      </c>
      <c r="I357" s="145"/>
      <c r="J357" s="145"/>
      <c r="K357" s="145"/>
      <c r="L357" s="144"/>
      <c r="M357" s="149"/>
      <c r="N357" s="150"/>
      <c r="O357" s="150"/>
      <c r="P357" s="150"/>
      <c r="Q357" s="150"/>
      <c r="R357" s="150"/>
      <c r="S357" s="150"/>
      <c r="T357" s="151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6" t="s">
        <v>123</v>
      </c>
      <c r="AU357" s="146" t="s">
        <v>127</v>
      </c>
      <c r="AV357" s="145" t="s">
        <v>127</v>
      </c>
      <c r="AW357" s="145" t="s">
        <v>1142</v>
      </c>
      <c r="AX357" s="145" t="s">
        <v>794</v>
      </c>
      <c r="AY357" s="146" t="s">
        <v>1140</v>
      </c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</row>
    <row r="358" spans="1:66">
      <c r="A358" s="161"/>
      <c r="B358" s="160"/>
      <c r="C358" s="161"/>
      <c r="D358" s="134" t="s">
        <v>123</v>
      </c>
      <c r="E358" s="162" t="s">
        <v>15</v>
      </c>
      <c r="F358" s="163" t="s">
        <v>182</v>
      </c>
      <c r="G358" s="161"/>
      <c r="H358" s="164">
        <v>51.36</v>
      </c>
      <c r="I358" s="161"/>
      <c r="J358" s="161"/>
      <c r="K358" s="161"/>
      <c r="L358" s="160"/>
      <c r="M358" s="165"/>
      <c r="N358" s="166"/>
      <c r="O358" s="166"/>
      <c r="P358" s="166"/>
      <c r="Q358" s="166"/>
      <c r="R358" s="166"/>
      <c r="S358" s="166"/>
      <c r="T358" s="167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2" t="s">
        <v>123</v>
      </c>
      <c r="AU358" s="162" t="s">
        <v>127</v>
      </c>
      <c r="AV358" s="161" t="s">
        <v>131</v>
      </c>
      <c r="AW358" s="161" t="s">
        <v>1142</v>
      </c>
      <c r="AX358" s="161" t="s">
        <v>794</v>
      </c>
      <c r="AY358" s="162" t="s">
        <v>1140</v>
      </c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</row>
    <row r="359" spans="1:66" ht="27">
      <c r="A359" s="138"/>
      <c r="B359" s="137"/>
      <c r="C359" s="138"/>
      <c r="D359" s="134" t="s">
        <v>123</v>
      </c>
      <c r="E359" s="139" t="s">
        <v>15</v>
      </c>
      <c r="F359" s="140" t="s">
        <v>396</v>
      </c>
      <c r="G359" s="138"/>
      <c r="H359" s="139" t="s">
        <v>15</v>
      </c>
      <c r="I359" s="138"/>
      <c r="J359" s="138"/>
      <c r="K359" s="138"/>
      <c r="L359" s="137"/>
      <c r="M359" s="141"/>
      <c r="N359" s="142"/>
      <c r="O359" s="142"/>
      <c r="P359" s="142"/>
      <c r="Q359" s="142"/>
      <c r="R359" s="142"/>
      <c r="S359" s="142"/>
      <c r="T359" s="143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9" t="s">
        <v>123</v>
      </c>
      <c r="AU359" s="139" t="s">
        <v>127</v>
      </c>
      <c r="AV359" s="138" t="s">
        <v>115</v>
      </c>
      <c r="AW359" s="138" t="s">
        <v>1142</v>
      </c>
      <c r="AX359" s="138" t="s">
        <v>794</v>
      </c>
      <c r="AY359" s="139" t="s">
        <v>1140</v>
      </c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</row>
    <row r="360" spans="1:66">
      <c r="A360" s="145"/>
      <c r="B360" s="144"/>
      <c r="C360" s="145"/>
      <c r="D360" s="134" t="s">
        <v>123</v>
      </c>
      <c r="E360" s="146" t="s">
        <v>15</v>
      </c>
      <c r="F360" s="147" t="s">
        <v>397</v>
      </c>
      <c r="G360" s="145"/>
      <c r="H360" s="148">
        <v>633.6</v>
      </c>
      <c r="I360" s="145"/>
      <c r="J360" s="145"/>
      <c r="K360" s="145"/>
      <c r="L360" s="144"/>
      <c r="M360" s="149"/>
      <c r="N360" s="150"/>
      <c r="O360" s="150"/>
      <c r="P360" s="150"/>
      <c r="Q360" s="150"/>
      <c r="R360" s="150"/>
      <c r="S360" s="150"/>
      <c r="T360" s="151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6" t="s">
        <v>123</v>
      </c>
      <c r="AU360" s="146" t="s">
        <v>127</v>
      </c>
      <c r="AV360" s="145" t="s">
        <v>127</v>
      </c>
      <c r="AW360" s="145" t="s">
        <v>1142</v>
      </c>
      <c r="AX360" s="145" t="s">
        <v>794</v>
      </c>
      <c r="AY360" s="146" t="s">
        <v>1140</v>
      </c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</row>
    <row r="361" spans="1:66">
      <c r="A361" s="161"/>
      <c r="B361" s="160"/>
      <c r="C361" s="161"/>
      <c r="D361" s="134" t="s">
        <v>123</v>
      </c>
      <c r="E361" s="162" t="s">
        <v>15</v>
      </c>
      <c r="F361" s="163" t="s">
        <v>182</v>
      </c>
      <c r="G361" s="161"/>
      <c r="H361" s="164">
        <v>633.6</v>
      </c>
      <c r="I361" s="161"/>
      <c r="J361" s="161"/>
      <c r="K361" s="161"/>
      <c r="L361" s="160"/>
      <c r="M361" s="165"/>
      <c r="N361" s="166"/>
      <c r="O361" s="166"/>
      <c r="P361" s="166"/>
      <c r="Q361" s="166"/>
      <c r="R361" s="166"/>
      <c r="S361" s="166"/>
      <c r="T361" s="167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2" t="s">
        <v>123</v>
      </c>
      <c r="AU361" s="162" t="s">
        <v>127</v>
      </c>
      <c r="AV361" s="161" t="s">
        <v>131</v>
      </c>
      <c r="AW361" s="161" t="s">
        <v>1142</v>
      </c>
      <c r="AX361" s="161" t="s">
        <v>794</v>
      </c>
      <c r="AY361" s="162" t="s">
        <v>1140</v>
      </c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</row>
    <row r="362" spans="1:66">
      <c r="A362" s="138"/>
      <c r="B362" s="137"/>
      <c r="C362" s="138"/>
      <c r="D362" s="134" t="s">
        <v>123</v>
      </c>
      <c r="E362" s="139" t="s">
        <v>15</v>
      </c>
      <c r="F362" s="140" t="s">
        <v>398</v>
      </c>
      <c r="G362" s="138"/>
      <c r="H362" s="139" t="s">
        <v>15</v>
      </c>
      <c r="I362" s="138"/>
      <c r="J362" s="138"/>
      <c r="K362" s="138"/>
      <c r="L362" s="137"/>
      <c r="M362" s="141"/>
      <c r="N362" s="142"/>
      <c r="O362" s="142"/>
      <c r="P362" s="142"/>
      <c r="Q362" s="142"/>
      <c r="R362" s="142"/>
      <c r="S362" s="142"/>
      <c r="T362" s="143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9" t="s">
        <v>123</v>
      </c>
      <c r="AU362" s="139" t="s">
        <v>127</v>
      </c>
      <c r="AV362" s="138" t="s">
        <v>115</v>
      </c>
      <c r="AW362" s="138" t="s">
        <v>1142</v>
      </c>
      <c r="AX362" s="138" t="s">
        <v>794</v>
      </c>
      <c r="AY362" s="139" t="s">
        <v>1140</v>
      </c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</row>
    <row r="363" spans="1:66">
      <c r="A363" s="145"/>
      <c r="B363" s="144"/>
      <c r="C363" s="145"/>
      <c r="D363" s="134" t="s">
        <v>123</v>
      </c>
      <c r="E363" s="146" t="s">
        <v>15</v>
      </c>
      <c r="F363" s="147" t="s">
        <v>399</v>
      </c>
      <c r="G363" s="145"/>
      <c r="H363" s="148">
        <v>105.6</v>
      </c>
      <c r="I363" s="145"/>
      <c r="J363" s="145"/>
      <c r="K363" s="145"/>
      <c r="L363" s="144"/>
      <c r="M363" s="149"/>
      <c r="N363" s="150"/>
      <c r="O363" s="150"/>
      <c r="P363" s="150"/>
      <c r="Q363" s="150"/>
      <c r="R363" s="150"/>
      <c r="S363" s="150"/>
      <c r="T363" s="151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6" t="s">
        <v>123</v>
      </c>
      <c r="AU363" s="146" t="s">
        <v>127</v>
      </c>
      <c r="AV363" s="145" t="s">
        <v>127</v>
      </c>
      <c r="AW363" s="145" t="s">
        <v>1142</v>
      </c>
      <c r="AX363" s="145" t="s">
        <v>794</v>
      </c>
      <c r="AY363" s="146" t="s">
        <v>1140</v>
      </c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</row>
    <row r="364" spans="1:66">
      <c r="A364" s="153"/>
      <c r="B364" s="152"/>
      <c r="C364" s="153"/>
      <c r="D364" s="134" t="s">
        <v>123</v>
      </c>
      <c r="E364" s="154" t="s">
        <v>15</v>
      </c>
      <c r="F364" s="155" t="s">
        <v>126</v>
      </c>
      <c r="G364" s="153"/>
      <c r="H364" s="156">
        <v>811.96</v>
      </c>
      <c r="I364" s="153"/>
      <c r="J364" s="153"/>
      <c r="K364" s="153"/>
      <c r="L364" s="152"/>
      <c r="M364" s="157"/>
      <c r="N364" s="158"/>
      <c r="O364" s="158"/>
      <c r="P364" s="158"/>
      <c r="Q364" s="158"/>
      <c r="R364" s="158"/>
      <c r="S364" s="158"/>
      <c r="T364" s="159"/>
      <c r="U364" s="15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4" t="s">
        <v>123</v>
      </c>
      <c r="AU364" s="154" t="s">
        <v>127</v>
      </c>
      <c r="AV364" s="153" t="s">
        <v>134</v>
      </c>
      <c r="AW364" s="153" t="s">
        <v>1142</v>
      </c>
      <c r="AX364" s="153" t="s">
        <v>115</v>
      </c>
      <c r="AY364" s="154" t="s">
        <v>1140</v>
      </c>
      <c r="AZ364" s="153"/>
      <c r="BA364" s="153"/>
      <c r="BB364" s="153"/>
      <c r="BC364" s="153"/>
      <c r="BD364" s="153"/>
      <c r="BE364" s="153"/>
      <c r="BF364" s="153"/>
      <c r="BG364" s="153"/>
      <c r="BH364" s="153"/>
      <c r="BI364" s="153"/>
      <c r="BJ364" s="153"/>
      <c r="BK364" s="153"/>
      <c r="BL364" s="153"/>
      <c r="BM364" s="153"/>
      <c r="BN364" s="153"/>
    </row>
    <row r="365" spans="1:66" ht="45">
      <c r="A365" s="272"/>
      <c r="B365" s="24"/>
      <c r="C365" s="124" t="s">
        <v>400</v>
      </c>
      <c r="D365" s="124" t="s">
        <v>117</v>
      </c>
      <c r="E365" s="125" t="s">
        <v>401</v>
      </c>
      <c r="F365" s="126" t="s">
        <v>402</v>
      </c>
      <c r="G365" s="127" t="s">
        <v>120</v>
      </c>
      <c r="H365" s="128">
        <v>2476.8000000000002</v>
      </c>
      <c r="I365" s="129"/>
      <c r="J365" s="130">
        <f>ROUND(I365*H365,2)</f>
        <v>0</v>
      </c>
      <c r="K365" s="126"/>
      <c r="L365" s="24"/>
      <c r="M365" s="326" t="s">
        <v>15</v>
      </c>
      <c r="N365" s="131" t="s">
        <v>39</v>
      </c>
      <c r="O365" s="270"/>
      <c r="P365" s="132">
        <f>O365*H365</f>
        <v>0</v>
      </c>
      <c r="Q365" s="132">
        <v>0</v>
      </c>
      <c r="R365" s="132">
        <f>Q365*H365</f>
        <v>0</v>
      </c>
      <c r="S365" s="132">
        <v>0</v>
      </c>
      <c r="T365" s="133">
        <f>S365*H365</f>
        <v>0</v>
      </c>
      <c r="U365" s="272"/>
      <c r="V365" s="272"/>
      <c r="W365" s="272"/>
      <c r="X365" s="272"/>
      <c r="Y365" s="272"/>
      <c r="Z365" s="272"/>
      <c r="AA365" s="272"/>
      <c r="AB365" s="272"/>
      <c r="AC365" s="272"/>
      <c r="AD365" s="272"/>
      <c r="AE365" s="272"/>
      <c r="AF365" s="272"/>
      <c r="AG365" s="272"/>
      <c r="AH365" s="272"/>
      <c r="AI365" s="272"/>
      <c r="AJ365" s="272"/>
      <c r="AK365" s="272"/>
      <c r="AL365" s="272"/>
      <c r="AM365" s="272"/>
      <c r="AN365" s="272"/>
      <c r="AO365" s="272"/>
      <c r="AP365" s="272"/>
      <c r="AQ365" s="272"/>
      <c r="AR365" s="277" t="s">
        <v>134</v>
      </c>
      <c r="AS365" s="272"/>
      <c r="AT365" s="277" t="s">
        <v>117</v>
      </c>
      <c r="AU365" s="277" t="s">
        <v>127</v>
      </c>
      <c r="AV365" s="272"/>
      <c r="AW365" s="272"/>
      <c r="AX365" s="272"/>
      <c r="AY365" s="277" t="s">
        <v>1140</v>
      </c>
      <c r="AZ365" s="272"/>
      <c r="BA365" s="272"/>
      <c r="BB365" s="272"/>
      <c r="BC365" s="272"/>
      <c r="BD365" s="272"/>
      <c r="BE365" s="287">
        <f>IF(N365="základní",J365,0)</f>
        <v>0</v>
      </c>
      <c r="BF365" s="287">
        <f>IF(N365="snížená",J365,0)</f>
        <v>0</v>
      </c>
      <c r="BG365" s="287">
        <f>IF(N365="zákl. přenesená",J365,0)</f>
        <v>0</v>
      </c>
      <c r="BH365" s="287">
        <f>IF(N365="sníž. přenesená",J365,0)</f>
        <v>0</v>
      </c>
      <c r="BI365" s="287">
        <f>IF(N365="nulová",J365,0)</f>
        <v>0</v>
      </c>
      <c r="BJ365" s="277" t="s">
        <v>115</v>
      </c>
      <c r="BK365" s="287">
        <f>ROUND(I365*H365,2)</f>
        <v>0</v>
      </c>
      <c r="BL365" s="277" t="s">
        <v>134</v>
      </c>
      <c r="BM365" s="277" t="s">
        <v>1171</v>
      </c>
      <c r="BN365" s="272"/>
    </row>
    <row r="366" spans="1:66" ht="27">
      <c r="A366" s="272"/>
      <c r="B366" s="24"/>
      <c r="C366" s="272"/>
      <c r="D366" s="134" t="s">
        <v>121</v>
      </c>
      <c r="E366" s="272"/>
      <c r="F366" s="135" t="s">
        <v>122</v>
      </c>
      <c r="G366" s="272"/>
      <c r="H366" s="272"/>
      <c r="I366" s="272"/>
      <c r="J366" s="272"/>
      <c r="K366" s="272"/>
      <c r="L366" s="24"/>
      <c r="M366" s="136"/>
      <c r="N366" s="270"/>
      <c r="O366" s="270"/>
      <c r="P366" s="270"/>
      <c r="Q366" s="270"/>
      <c r="R366" s="270"/>
      <c r="S366" s="270"/>
      <c r="T366" s="59"/>
      <c r="U366" s="272"/>
      <c r="V366" s="272"/>
      <c r="W366" s="272"/>
      <c r="X366" s="272"/>
      <c r="Y366" s="272"/>
      <c r="Z366" s="272"/>
      <c r="AA366" s="272"/>
      <c r="AB366" s="272"/>
      <c r="AC366" s="272"/>
      <c r="AD366" s="272"/>
      <c r="AE366" s="272"/>
      <c r="AF366" s="272"/>
      <c r="AG366" s="272"/>
      <c r="AH366" s="272"/>
      <c r="AI366" s="272"/>
      <c r="AJ366" s="272"/>
      <c r="AK366" s="272"/>
      <c r="AL366" s="272"/>
      <c r="AM366" s="272"/>
      <c r="AN366" s="272"/>
      <c r="AO366" s="272"/>
      <c r="AP366" s="272"/>
      <c r="AQ366" s="272"/>
      <c r="AR366" s="272"/>
      <c r="AS366" s="272"/>
      <c r="AT366" s="277" t="s">
        <v>121</v>
      </c>
      <c r="AU366" s="277" t="s">
        <v>127</v>
      </c>
      <c r="AV366" s="272"/>
      <c r="AW366" s="272"/>
      <c r="AX366" s="272"/>
      <c r="AY366" s="272"/>
      <c r="AZ366" s="272"/>
      <c r="BA366" s="272"/>
      <c r="BB366" s="272"/>
      <c r="BC366" s="272"/>
      <c r="BD366" s="272"/>
      <c r="BE366" s="272"/>
      <c r="BF366" s="272"/>
      <c r="BG366" s="272"/>
      <c r="BH366" s="272"/>
      <c r="BI366" s="272"/>
      <c r="BJ366" s="272"/>
      <c r="BK366" s="272"/>
      <c r="BL366" s="272"/>
      <c r="BM366" s="272"/>
      <c r="BN366" s="272"/>
    </row>
    <row r="367" spans="1:66">
      <c r="A367" s="138"/>
      <c r="B367" s="137"/>
      <c r="C367" s="138"/>
      <c r="D367" s="134" t="s">
        <v>123</v>
      </c>
      <c r="E367" s="139" t="s">
        <v>15</v>
      </c>
      <c r="F367" s="140" t="s">
        <v>403</v>
      </c>
      <c r="G367" s="138"/>
      <c r="H367" s="139" t="s">
        <v>15</v>
      </c>
      <c r="I367" s="138"/>
      <c r="J367" s="138"/>
      <c r="K367" s="138"/>
      <c r="L367" s="137"/>
      <c r="M367" s="141"/>
      <c r="N367" s="142"/>
      <c r="O367" s="142"/>
      <c r="P367" s="142"/>
      <c r="Q367" s="142"/>
      <c r="R367" s="142"/>
      <c r="S367" s="142"/>
      <c r="T367" s="143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9" t="s">
        <v>123</v>
      </c>
      <c r="AU367" s="139" t="s">
        <v>127</v>
      </c>
      <c r="AV367" s="138" t="s">
        <v>115</v>
      </c>
      <c r="AW367" s="138" t="s">
        <v>1142</v>
      </c>
      <c r="AX367" s="138" t="s">
        <v>794</v>
      </c>
      <c r="AY367" s="139" t="s">
        <v>1140</v>
      </c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</row>
    <row r="368" spans="1:66">
      <c r="A368" s="145"/>
      <c r="B368" s="144"/>
      <c r="C368" s="145"/>
      <c r="D368" s="134" t="s">
        <v>123</v>
      </c>
      <c r="E368" s="146" t="s">
        <v>15</v>
      </c>
      <c r="F368" s="147" t="s">
        <v>404</v>
      </c>
      <c r="G368" s="145"/>
      <c r="H368" s="148">
        <v>915.6</v>
      </c>
      <c r="I368" s="145"/>
      <c r="J368" s="145"/>
      <c r="K368" s="145"/>
      <c r="L368" s="144"/>
      <c r="M368" s="149"/>
      <c r="N368" s="150"/>
      <c r="O368" s="150"/>
      <c r="P368" s="150"/>
      <c r="Q368" s="150"/>
      <c r="R368" s="150"/>
      <c r="S368" s="150"/>
      <c r="T368" s="151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6" t="s">
        <v>123</v>
      </c>
      <c r="AU368" s="146" t="s">
        <v>127</v>
      </c>
      <c r="AV368" s="145" t="s">
        <v>127</v>
      </c>
      <c r="AW368" s="145" t="s">
        <v>1142</v>
      </c>
      <c r="AX368" s="145" t="s">
        <v>794</v>
      </c>
      <c r="AY368" s="146" t="s">
        <v>1140</v>
      </c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</row>
    <row r="369" spans="1:66">
      <c r="A369" s="138"/>
      <c r="B369" s="137"/>
      <c r="C369" s="138"/>
      <c r="D369" s="134" t="s">
        <v>123</v>
      </c>
      <c r="E369" s="139" t="s">
        <v>15</v>
      </c>
      <c r="F369" s="140" t="s">
        <v>405</v>
      </c>
      <c r="G369" s="138"/>
      <c r="H369" s="139" t="s">
        <v>15</v>
      </c>
      <c r="I369" s="138"/>
      <c r="J369" s="138"/>
      <c r="K369" s="138"/>
      <c r="L369" s="137"/>
      <c r="M369" s="141"/>
      <c r="N369" s="142"/>
      <c r="O369" s="142"/>
      <c r="P369" s="142"/>
      <c r="Q369" s="142"/>
      <c r="R369" s="142"/>
      <c r="S369" s="142"/>
      <c r="T369" s="143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9" t="s">
        <v>123</v>
      </c>
      <c r="AU369" s="139" t="s">
        <v>127</v>
      </c>
      <c r="AV369" s="138" t="s">
        <v>115</v>
      </c>
      <c r="AW369" s="138" t="s">
        <v>1142</v>
      </c>
      <c r="AX369" s="138" t="s">
        <v>794</v>
      </c>
      <c r="AY369" s="139" t="s">
        <v>1140</v>
      </c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</row>
    <row r="370" spans="1:66">
      <c r="A370" s="145"/>
      <c r="B370" s="144"/>
      <c r="C370" s="145"/>
      <c r="D370" s="134" t="s">
        <v>123</v>
      </c>
      <c r="E370" s="146" t="s">
        <v>15</v>
      </c>
      <c r="F370" s="147" t="s">
        <v>406</v>
      </c>
      <c r="G370" s="145"/>
      <c r="H370" s="148">
        <v>741.3</v>
      </c>
      <c r="I370" s="145"/>
      <c r="J370" s="145"/>
      <c r="K370" s="145"/>
      <c r="L370" s="144"/>
      <c r="M370" s="149"/>
      <c r="N370" s="150"/>
      <c r="O370" s="150"/>
      <c r="P370" s="150"/>
      <c r="Q370" s="150"/>
      <c r="R370" s="150"/>
      <c r="S370" s="150"/>
      <c r="T370" s="151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6" t="s">
        <v>123</v>
      </c>
      <c r="AU370" s="146" t="s">
        <v>127</v>
      </c>
      <c r="AV370" s="145" t="s">
        <v>127</v>
      </c>
      <c r="AW370" s="145" t="s">
        <v>1142</v>
      </c>
      <c r="AX370" s="145" t="s">
        <v>794</v>
      </c>
      <c r="AY370" s="146" t="s">
        <v>1140</v>
      </c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</row>
    <row r="371" spans="1:66">
      <c r="A371" s="138"/>
      <c r="B371" s="137"/>
      <c r="C371" s="138"/>
      <c r="D371" s="134" t="s">
        <v>123</v>
      </c>
      <c r="E371" s="139" t="s">
        <v>15</v>
      </c>
      <c r="F371" s="140" t="s">
        <v>407</v>
      </c>
      <c r="G371" s="138"/>
      <c r="H371" s="139" t="s">
        <v>15</v>
      </c>
      <c r="I371" s="138"/>
      <c r="J371" s="138"/>
      <c r="K371" s="138"/>
      <c r="L371" s="137"/>
      <c r="M371" s="141"/>
      <c r="N371" s="142"/>
      <c r="O371" s="142"/>
      <c r="P371" s="142"/>
      <c r="Q371" s="142"/>
      <c r="R371" s="142"/>
      <c r="S371" s="142"/>
      <c r="T371" s="143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9" t="s">
        <v>123</v>
      </c>
      <c r="AU371" s="139" t="s">
        <v>127</v>
      </c>
      <c r="AV371" s="138" t="s">
        <v>115</v>
      </c>
      <c r="AW371" s="138" t="s">
        <v>1142</v>
      </c>
      <c r="AX371" s="138" t="s">
        <v>794</v>
      </c>
      <c r="AY371" s="139" t="s">
        <v>1140</v>
      </c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</row>
    <row r="372" spans="1:66">
      <c r="A372" s="145"/>
      <c r="B372" s="144"/>
      <c r="C372" s="145"/>
      <c r="D372" s="134" t="s">
        <v>123</v>
      </c>
      <c r="E372" s="146" t="s">
        <v>15</v>
      </c>
      <c r="F372" s="147" t="s">
        <v>408</v>
      </c>
      <c r="G372" s="145"/>
      <c r="H372" s="148">
        <v>739.2</v>
      </c>
      <c r="I372" s="145"/>
      <c r="J372" s="145"/>
      <c r="K372" s="145"/>
      <c r="L372" s="144"/>
      <c r="M372" s="149"/>
      <c r="N372" s="150"/>
      <c r="O372" s="150"/>
      <c r="P372" s="150"/>
      <c r="Q372" s="150"/>
      <c r="R372" s="150"/>
      <c r="S372" s="150"/>
      <c r="T372" s="151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6" t="s">
        <v>123</v>
      </c>
      <c r="AU372" s="146" t="s">
        <v>127</v>
      </c>
      <c r="AV372" s="145" t="s">
        <v>127</v>
      </c>
      <c r="AW372" s="145" t="s">
        <v>1142</v>
      </c>
      <c r="AX372" s="145" t="s">
        <v>794</v>
      </c>
      <c r="AY372" s="146" t="s">
        <v>1140</v>
      </c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</row>
    <row r="373" spans="1:66">
      <c r="A373" s="161"/>
      <c r="B373" s="160"/>
      <c r="C373" s="161"/>
      <c r="D373" s="134" t="s">
        <v>123</v>
      </c>
      <c r="E373" s="162" t="s">
        <v>15</v>
      </c>
      <c r="F373" s="163" t="s">
        <v>182</v>
      </c>
      <c r="G373" s="161"/>
      <c r="H373" s="164">
        <v>2396.1</v>
      </c>
      <c r="I373" s="161"/>
      <c r="J373" s="161"/>
      <c r="K373" s="161"/>
      <c r="L373" s="160"/>
      <c r="M373" s="165"/>
      <c r="N373" s="166"/>
      <c r="O373" s="166"/>
      <c r="P373" s="166"/>
      <c r="Q373" s="166"/>
      <c r="R373" s="166"/>
      <c r="S373" s="166"/>
      <c r="T373" s="167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2" t="s">
        <v>123</v>
      </c>
      <c r="AU373" s="162" t="s">
        <v>127</v>
      </c>
      <c r="AV373" s="161" t="s">
        <v>131</v>
      </c>
      <c r="AW373" s="161" t="s">
        <v>1142</v>
      </c>
      <c r="AX373" s="161" t="s">
        <v>794</v>
      </c>
      <c r="AY373" s="162" t="s">
        <v>1140</v>
      </c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</row>
    <row r="374" spans="1:66">
      <c r="A374" s="138"/>
      <c r="B374" s="137"/>
      <c r="C374" s="138"/>
      <c r="D374" s="134" t="s">
        <v>123</v>
      </c>
      <c r="E374" s="139" t="s">
        <v>15</v>
      </c>
      <c r="F374" s="140" t="s">
        <v>409</v>
      </c>
      <c r="G374" s="138"/>
      <c r="H374" s="139" t="s">
        <v>15</v>
      </c>
      <c r="I374" s="138"/>
      <c r="J374" s="138"/>
      <c r="K374" s="138"/>
      <c r="L374" s="137"/>
      <c r="M374" s="141"/>
      <c r="N374" s="142"/>
      <c r="O374" s="142"/>
      <c r="P374" s="142"/>
      <c r="Q374" s="142"/>
      <c r="R374" s="142"/>
      <c r="S374" s="142"/>
      <c r="T374" s="143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9" t="s">
        <v>123</v>
      </c>
      <c r="AU374" s="139" t="s">
        <v>127</v>
      </c>
      <c r="AV374" s="138" t="s">
        <v>115</v>
      </c>
      <c r="AW374" s="138" t="s">
        <v>1142</v>
      </c>
      <c r="AX374" s="138" t="s">
        <v>794</v>
      </c>
      <c r="AY374" s="139" t="s">
        <v>1140</v>
      </c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</row>
    <row r="375" spans="1:66">
      <c r="A375" s="145"/>
      <c r="B375" s="144"/>
      <c r="C375" s="145"/>
      <c r="D375" s="134" t="s">
        <v>123</v>
      </c>
      <c r="E375" s="146" t="s">
        <v>15</v>
      </c>
      <c r="F375" s="147" t="s">
        <v>260</v>
      </c>
      <c r="G375" s="145"/>
      <c r="H375" s="148">
        <v>10.08</v>
      </c>
      <c r="I375" s="145"/>
      <c r="J375" s="145"/>
      <c r="K375" s="145"/>
      <c r="L375" s="144"/>
      <c r="M375" s="149"/>
      <c r="N375" s="150"/>
      <c r="O375" s="150"/>
      <c r="P375" s="150"/>
      <c r="Q375" s="150"/>
      <c r="R375" s="150"/>
      <c r="S375" s="150"/>
      <c r="T375" s="151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6" t="s">
        <v>123</v>
      </c>
      <c r="AU375" s="146" t="s">
        <v>127</v>
      </c>
      <c r="AV375" s="145" t="s">
        <v>127</v>
      </c>
      <c r="AW375" s="145" t="s">
        <v>1142</v>
      </c>
      <c r="AX375" s="145" t="s">
        <v>794</v>
      </c>
      <c r="AY375" s="146" t="s">
        <v>1140</v>
      </c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</row>
    <row r="376" spans="1:66">
      <c r="A376" s="138"/>
      <c r="B376" s="137"/>
      <c r="C376" s="138"/>
      <c r="D376" s="134" t="s">
        <v>123</v>
      </c>
      <c r="E376" s="139" t="s">
        <v>15</v>
      </c>
      <c r="F376" s="140" t="s">
        <v>410</v>
      </c>
      <c r="G376" s="138"/>
      <c r="H376" s="139" t="s">
        <v>15</v>
      </c>
      <c r="I376" s="138"/>
      <c r="J376" s="138"/>
      <c r="K376" s="138"/>
      <c r="L376" s="137"/>
      <c r="M376" s="141"/>
      <c r="N376" s="142"/>
      <c r="O376" s="142"/>
      <c r="P376" s="142"/>
      <c r="Q376" s="142"/>
      <c r="R376" s="142"/>
      <c r="S376" s="142"/>
      <c r="T376" s="143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9" t="s">
        <v>123</v>
      </c>
      <c r="AU376" s="139" t="s">
        <v>127</v>
      </c>
      <c r="AV376" s="138" t="s">
        <v>115</v>
      </c>
      <c r="AW376" s="138" t="s">
        <v>1142</v>
      </c>
      <c r="AX376" s="138" t="s">
        <v>794</v>
      </c>
      <c r="AY376" s="139" t="s">
        <v>1140</v>
      </c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</row>
    <row r="377" spans="1:66">
      <c r="A377" s="145"/>
      <c r="B377" s="144"/>
      <c r="C377" s="145"/>
      <c r="D377" s="134" t="s">
        <v>123</v>
      </c>
      <c r="E377" s="146" t="s">
        <v>15</v>
      </c>
      <c r="F377" s="147" t="s">
        <v>258</v>
      </c>
      <c r="G377" s="145"/>
      <c r="H377" s="148">
        <v>6.68</v>
      </c>
      <c r="I377" s="145"/>
      <c r="J377" s="145"/>
      <c r="K377" s="145"/>
      <c r="L377" s="144"/>
      <c r="M377" s="149"/>
      <c r="N377" s="150"/>
      <c r="O377" s="150"/>
      <c r="P377" s="150"/>
      <c r="Q377" s="150"/>
      <c r="R377" s="150"/>
      <c r="S377" s="150"/>
      <c r="T377" s="151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6" t="s">
        <v>123</v>
      </c>
      <c r="AU377" s="146" t="s">
        <v>127</v>
      </c>
      <c r="AV377" s="145" t="s">
        <v>127</v>
      </c>
      <c r="AW377" s="145" t="s">
        <v>1142</v>
      </c>
      <c r="AX377" s="145" t="s">
        <v>794</v>
      </c>
      <c r="AY377" s="146" t="s">
        <v>1140</v>
      </c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</row>
    <row r="378" spans="1:66">
      <c r="A378" s="138"/>
      <c r="B378" s="137"/>
      <c r="C378" s="138"/>
      <c r="D378" s="134" t="s">
        <v>123</v>
      </c>
      <c r="E378" s="139" t="s">
        <v>15</v>
      </c>
      <c r="F378" s="140" t="s">
        <v>411</v>
      </c>
      <c r="G378" s="138"/>
      <c r="H378" s="139" t="s">
        <v>15</v>
      </c>
      <c r="I378" s="138"/>
      <c r="J378" s="138"/>
      <c r="K378" s="138"/>
      <c r="L378" s="137"/>
      <c r="M378" s="141"/>
      <c r="N378" s="142"/>
      <c r="O378" s="142"/>
      <c r="P378" s="142"/>
      <c r="Q378" s="142"/>
      <c r="R378" s="142"/>
      <c r="S378" s="142"/>
      <c r="T378" s="143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9" t="s">
        <v>123</v>
      </c>
      <c r="AU378" s="139" t="s">
        <v>127</v>
      </c>
      <c r="AV378" s="138" t="s">
        <v>115</v>
      </c>
      <c r="AW378" s="138" t="s">
        <v>1142</v>
      </c>
      <c r="AX378" s="138" t="s">
        <v>794</v>
      </c>
      <c r="AY378" s="139" t="s">
        <v>1140</v>
      </c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</row>
    <row r="379" spans="1:66">
      <c r="A379" s="145"/>
      <c r="B379" s="144"/>
      <c r="C379" s="145"/>
      <c r="D379" s="134" t="s">
        <v>123</v>
      </c>
      <c r="E379" s="146" t="s">
        <v>15</v>
      </c>
      <c r="F379" s="147" t="s">
        <v>256</v>
      </c>
      <c r="G379" s="145"/>
      <c r="H379" s="148">
        <v>8.08</v>
      </c>
      <c r="I379" s="145"/>
      <c r="J379" s="145"/>
      <c r="K379" s="145"/>
      <c r="L379" s="144"/>
      <c r="M379" s="149"/>
      <c r="N379" s="150"/>
      <c r="O379" s="150"/>
      <c r="P379" s="150"/>
      <c r="Q379" s="150"/>
      <c r="R379" s="150"/>
      <c r="S379" s="150"/>
      <c r="T379" s="151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6" t="s">
        <v>123</v>
      </c>
      <c r="AU379" s="146" t="s">
        <v>127</v>
      </c>
      <c r="AV379" s="145" t="s">
        <v>127</v>
      </c>
      <c r="AW379" s="145" t="s">
        <v>1142</v>
      </c>
      <c r="AX379" s="145" t="s">
        <v>794</v>
      </c>
      <c r="AY379" s="146" t="s">
        <v>1140</v>
      </c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</row>
    <row r="380" spans="1:66">
      <c r="A380" s="161"/>
      <c r="B380" s="160"/>
      <c r="C380" s="161"/>
      <c r="D380" s="134" t="s">
        <v>123</v>
      </c>
      <c r="E380" s="162" t="s">
        <v>15</v>
      </c>
      <c r="F380" s="163" t="s">
        <v>182</v>
      </c>
      <c r="G380" s="161"/>
      <c r="H380" s="164">
        <v>24.84</v>
      </c>
      <c r="I380" s="161"/>
      <c r="J380" s="161"/>
      <c r="K380" s="161"/>
      <c r="L380" s="160"/>
      <c r="M380" s="165"/>
      <c r="N380" s="166"/>
      <c r="O380" s="166"/>
      <c r="P380" s="166"/>
      <c r="Q380" s="166"/>
      <c r="R380" s="166"/>
      <c r="S380" s="166"/>
      <c r="T380" s="167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2" t="s">
        <v>123</v>
      </c>
      <c r="AU380" s="162" t="s">
        <v>127</v>
      </c>
      <c r="AV380" s="161" t="s">
        <v>131</v>
      </c>
      <c r="AW380" s="161" t="s">
        <v>1142</v>
      </c>
      <c r="AX380" s="161" t="s">
        <v>794</v>
      </c>
      <c r="AY380" s="162" t="s">
        <v>1140</v>
      </c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</row>
    <row r="381" spans="1:66">
      <c r="A381" s="138"/>
      <c r="B381" s="137"/>
      <c r="C381" s="138"/>
      <c r="D381" s="134" t="s">
        <v>123</v>
      </c>
      <c r="E381" s="139" t="s">
        <v>15</v>
      </c>
      <c r="F381" s="140" t="s">
        <v>412</v>
      </c>
      <c r="G381" s="138"/>
      <c r="H381" s="139" t="s">
        <v>15</v>
      </c>
      <c r="I381" s="138"/>
      <c r="J381" s="138"/>
      <c r="K381" s="138"/>
      <c r="L381" s="137"/>
      <c r="M381" s="141"/>
      <c r="N381" s="142"/>
      <c r="O381" s="142"/>
      <c r="P381" s="142"/>
      <c r="Q381" s="142"/>
      <c r="R381" s="142"/>
      <c r="S381" s="142"/>
      <c r="T381" s="143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9" t="s">
        <v>123</v>
      </c>
      <c r="AU381" s="139" t="s">
        <v>127</v>
      </c>
      <c r="AV381" s="138" t="s">
        <v>115</v>
      </c>
      <c r="AW381" s="138" t="s">
        <v>1142</v>
      </c>
      <c r="AX381" s="138" t="s">
        <v>794</v>
      </c>
      <c r="AY381" s="139" t="s">
        <v>1140</v>
      </c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</row>
    <row r="382" spans="1:66">
      <c r="A382" s="145"/>
      <c r="B382" s="144"/>
      <c r="C382" s="145"/>
      <c r="D382" s="134" t="s">
        <v>123</v>
      </c>
      <c r="E382" s="146" t="s">
        <v>15</v>
      </c>
      <c r="F382" s="147" t="s">
        <v>349</v>
      </c>
      <c r="G382" s="145"/>
      <c r="H382" s="148">
        <v>32.1</v>
      </c>
      <c r="I382" s="145"/>
      <c r="J382" s="145"/>
      <c r="K382" s="145"/>
      <c r="L382" s="144"/>
      <c r="M382" s="149"/>
      <c r="N382" s="150"/>
      <c r="O382" s="150"/>
      <c r="P382" s="150"/>
      <c r="Q382" s="150"/>
      <c r="R382" s="150"/>
      <c r="S382" s="150"/>
      <c r="T382" s="151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6" t="s">
        <v>123</v>
      </c>
      <c r="AU382" s="146" t="s">
        <v>127</v>
      </c>
      <c r="AV382" s="145" t="s">
        <v>127</v>
      </c>
      <c r="AW382" s="145" t="s">
        <v>1142</v>
      </c>
      <c r="AX382" s="145" t="s">
        <v>794</v>
      </c>
      <c r="AY382" s="146" t="s">
        <v>1140</v>
      </c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</row>
    <row r="383" spans="1:66">
      <c r="A383" s="138"/>
      <c r="B383" s="137"/>
      <c r="C383" s="138"/>
      <c r="D383" s="134" t="s">
        <v>123</v>
      </c>
      <c r="E383" s="139" t="s">
        <v>15</v>
      </c>
      <c r="F383" s="140" t="s">
        <v>413</v>
      </c>
      <c r="G383" s="138"/>
      <c r="H383" s="139" t="s">
        <v>15</v>
      </c>
      <c r="I383" s="138"/>
      <c r="J383" s="138"/>
      <c r="K383" s="138"/>
      <c r="L383" s="137"/>
      <c r="M383" s="141"/>
      <c r="N383" s="142"/>
      <c r="O383" s="142"/>
      <c r="P383" s="142"/>
      <c r="Q383" s="142"/>
      <c r="R383" s="142"/>
      <c r="S383" s="142"/>
      <c r="T383" s="143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9" t="s">
        <v>123</v>
      </c>
      <c r="AU383" s="139" t="s">
        <v>127</v>
      </c>
      <c r="AV383" s="138" t="s">
        <v>115</v>
      </c>
      <c r="AW383" s="138" t="s">
        <v>1142</v>
      </c>
      <c r="AX383" s="138" t="s">
        <v>794</v>
      </c>
      <c r="AY383" s="139" t="s">
        <v>1140</v>
      </c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</row>
    <row r="384" spans="1:66">
      <c r="A384" s="145"/>
      <c r="B384" s="144"/>
      <c r="C384" s="145"/>
      <c r="D384" s="134" t="s">
        <v>123</v>
      </c>
      <c r="E384" s="146" t="s">
        <v>15</v>
      </c>
      <c r="F384" s="147" t="s">
        <v>331</v>
      </c>
      <c r="G384" s="145"/>
      <c r="H384" s="148">
        <v>38.76</v>
      </c>
      <c r="I384" s="145"/>
      <c r="J384" s="145"/>
      <c r="K384" s="145"/>
      <c r="L384" s="144"/>
      <c r="M384" s="149"/>
      <c r="N384" s="150"/>
      <c r="O384" s="150"/>
      <c r="P384" s="150"/>
      <c r="Q384" s="150"/>
      <c r="R384" s="150"/>
      <c r="S384" s="150"/>
      <c r="T384" s="151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6" t="s">
        <v>123</v>
      </c>
      <c r="AU384" s="146" t="s">
        <v>127</v>
      </c>
      <c r="AV384" s="145" t="s">
        <v>127</v>
      </c>
      <c r="AW384" s="145" t="s">
        <v>1142</v>
      </c>
      <c r="AX384" s="145" t="s">
        <v>794</v>
      </c>
      <c r="AY384" s="146" t="s">
        <v>1140</v>
      </c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</row>
    <row r="385" spans="1:66">
      <c r="A385" s="145"/>
      <c r="B385" s="144"/>
      <c r="C385" s="145"/>
      <c r="D385" s="134" t="s">
        <v>123</v>
      </c>
      <c r="E385" s="146" t="s">
        <v>15</v>
      </c>
      <c r="F385" s="147" t="s">
        <v>414</v>
      </c>
      <c r="G385" s="145"/>
      <c r="H385" s="148">
        <v>-15</v>
      </c>
      <c r="I385" s="145"/>
      <c r="J385" s="145"/>
      <c r="K385" s="145"/>
      <c r="L385" s="144"/>
      <c r="M385" s="149"/>
      <c r="N385" s="150"/>
      <c r="O385" s="150"/>
      <c r="P385" s="150"/>
      <c r="Q385" s="150"/>
      <c r="R385" s="150"/>
      <c r="S385" s="150"/>
      <c r="T385" s="151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6" t="s">
        <v>123</v>
      </c>
      <c r="AU385" s="146" t="s">
        <v>127</v>
      </c>
      <c r="AV385" s="145" t="s">
        <v>127</v>
      </c>
      <c r="AW385" s="145" t="s">
        <v>1142</v>
      </c>
      <c r="AX385" s="145" t="s">
        <v>794</v>
      </c>
      <c r="AY385" s="146" t="s">
        <v>1140</v>
      </c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</row>
    <row r="386" spans="1:66">
      <c r="A386" s="161"/>
      <c r="B386" s="160"/>
      <c r="C386" s="161"/>
      <c r="D386" s="134" t="s">
        <v>123</v>
      </c>
      <c r="E386" s="162" t="s">
        <v>15</v>
      </c>
      <c r="F386" s="163" t="s">
        <v>182</v>
      </c>
      <c r="G386" s="161"/>
      <c r="H386" s="164">
        <v>55.86</v>
      </c>
      <c r="I386" s="161"/>
      <c r="J386" s="161"/>
      <c r="K386" s="161"/>
      <c r="L386" s="160"/>
      <c r="M386" s="165"/>
      <c r="N386" s="166"/>
      <c r="O386" s="166"/>
      <c r="P386" s="166"/>
      <c r="Q386" s="166"/>
      <c r="R386" s="166"/>
      <c r="S386" s="166"/>
      <c r="T386" s="167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2" t="s">
        <v>123</v>
      </c>
      <c r="AU386" s="162" t="s">
        <v>127</v>
      </c>
      <c r="AV386" s="161" t="s">
        <v>131</v>
      </c>
      <c r="AW386" s="161" t="s">
        <v>1142</v>
      </c>
      <c r="AX386" s="161" t="s">
        <v>794</v>
      </c>
      <c r="AY386" s="162" t="s">
        <v>1140</v>
      </c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</row>
    <row r="387" spans="1:66">
      <c r="A387" s="153"/>
      <c r="B387" s="152"/>
      <c r="C387" s="153"/>
      <c r="D387" s="134" t="s">
        <v>123</v>
      </c>
      <c r="E387" s="154" t="s">
        <v>15</v>
      </c>
      <c r="F387" s="155" t="s">
        <v>126</v>
      </c>
      <c r="G387" s="153"/>
      <c r="H387" s="156">
        <v>2476.8000000000002</v>
      </c>
      <c r="I387" s="153"/>
      <c r="J387" s="153"/>
      <c r="K387" s="153"/>
      <c r="L387" s="152"/>
      <c r="M387" s="157"/>
      <c r="N387" s="158"/>
      <c r="O387" s="158"/>
      <c r="P387" s="158"/>
      <c r="Q387" s="158"/>
      <c r="R387" s="158"/>
      <c r="S387" s="158"/>
      <c r="T387" s="159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4" t="s">
        <v>123</v>
      </c>
      <c r="AU387" s="154" t="s">
        <v>127</v>
      </c>
      <c r="AV387" s="153" t="s">
        <v>134</v>
      </c>
      <c r="AW387" s="153" t="s">
        <v>1142</v>
      </c>
      <c r="AX387" s="153" t="s">
        <v>115</v>
      </c>
      <c r="AY387" s="154" t="s">
        <v>1140</v>
      </c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  <c r="BJ387" s="153"/>
      <c r="BK387" s="153"/>
      <c r="BL387" s="153"/>
      <c r="BM387" s="153"/>
      <c r="BN387" s="153"/>
    </row>
    <row r="388" spans="1:66" ht="30">
      <c r="A388" s="272"/>
      <c r="B388" s="24"/>
      <c r="C388" s="124" t="s">
        <v>415</v>
      </c>
      <c r="D388" s="124" t="s">
        <v>117</v>
      </c>
      <c r="E388" s="125" t="s">
        <v>416</v>
      </c>
      <c r="F388" s="126" t="s">
        <v>417</v>
      </c>
      <c r="G388" s="127" t="s">
        <v>120</v>
      </c>
      <c r="H388" s="128">
        <v>127.629</v>
      </c>
      <c r="I388" s="129"/>
      <c r="J388" s="130">
        <f>ROUND(I388*H388,2)</f>
        <v>0</v>
      </c>
      <c r="K388" s="126"/>
      <c r="L388" s="24"/>
      <c r="M388" s="326" t="s">
        <v>15</v>
      </c>
      <c r="N388" s="131" t="s">
        <v>39</v>
      </c>
      <c r="O388" s="270"/>
      <c r="P388" s="132">
        <f>O388*H388</f>
        <v>0</v>
      </c>
      <c r="Q388" s="132">
        <v>0</v>
      </c>
      <c r="R388" s="132">
        <f>Q388*H388</f>
        <v>0</v>
      </c>
      <c r="S388" s="132">
        <v>0</v>
      </c>
      <c r="T388" s="133">
        <f>S388*H388</f>
        <v>0</v>
      </c>
      <c r="U388" s="272"/>
      <c r="V388" s="272"/>
      <c r="W388" s="272"/>
      <c r="X388" s="272"/>
      <c r="Y388" s="272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2"/>
      <c r="AK388" s="272"/>
      <c r="AL388" s="272"/>
      <c r="AM388" s="272"/>
      <c r="AN388" s="272"/>
      <c r="AO388" s="272"/>
      <c r="AP388" s="272"/>
      <c r="AQ388" s="272"/>
      <c r="AR388" s="277" t="s">
        <v>134</v>
      </c>
      <c r="AS388" s="272"/>
      <c r="AT388" s="277" t="s">
        <v>117</v>
      </c>
      <c r="AU388" s="277" t="s">
        <v>127</v>
      </c>
      <c r="AV388" s="272"/>
      <c r="AW388" s="272"/>
      <c r="AX388" s="272"/>
      <c r="AY388" s="277" t="s">
        <v>1140</v>
      </c>
      <c r="AZ388" s="272"/>
      <c r="BA388" s="272"/>
      <c r="BB388" s="272"/>
      <c r="BC388" s="272"/>
      <c r="BD388" s="272"/>
      <c r="BE388" s="287">
        <f>IF(N388="základní",J388,0)</f>
        <v>0</v>
      </c>
      <c r="BF388" s="287">
        <f>IF(N388="snížená",J388,0)</f>
        <v>0</v>
      </c>
      <c r="BG388" s="287">
        <f>IF(N388="zákl. přenesená",J388,0)</f>
        <v>0</v>
      </c>
      <c r="BH388" s="287">
        <f>IF(N388="sníž. přenesená",J388,0)</f>
        <v>0</v>
      </c>
      <c r="BI388" s="287">
        <f>IF(N388="nulová",J388,0)</f>
        <v>0</v>
      </c>
      <c r="BJ388" s="277" t="s">
        <v>115</v>
      </c>
      <c r="BK388" s="287">
        <f>ROUND(I388*H388,2)</f>
        <v>0</v>
      </c>
      <c r="BL388" s="277" t="s">
        <v>134</v>
      </c>
      <c r="BM388" s="277" t="s">
        <v>1172</v>
      </c>
      <c r="BN388" s="272"/>
    </row>
    <row r="389" spans="1:66" ht="27">
      <c r="A389" s="272"/>
      <c r="B389" s="24"/>
      <c r="C389" s="272"/>
      <c r="D389" s="134" t="s">
        <v>121</v>
      </c>
      <c r="E389" s="272"/>
      <c r="F389" s="135" t="s">
        <v>122</v>
      </c>
      <c r="G389" s="272"/>
      <c r="H389" s="272"/>
      <c r="I389" s="272"/>
      <c r="J389" s="272"/>
      <c r="K389" s="272"/>
      <c r="L389" s="24"/>
      <c r="M389" s="136"/>
      <c r="N389" s="270"/>
      <c r="O389" s="270"/>
      <c r="P389" s="270"/>
      <c r="Q389" s="270"/>
      <c r="R389" s="270"/>
      <c r="S389" s="270"/>
      <c r="T389" s="59"/>
      <c r="U389" s="272"/>
      <c r="V389" s="272"/>
      <c r="W389" s="272"/>
      <c r="X389" s="272"/>
      <c r="Y389" s="272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2"/>
      <c r="AK389" s="272"/>
      <c r="AL389" s="272"/>
      <c r="AM389" s="272"/>
      <c r="AN389" s="272"/>
      <c r="AO389" s="272"/>
      <c r="AP389" s="272"/>
      <c r="AQ389" s="272"/>
      <c r="AR389" s="272"/>
      <c r="AS389" s="272"/>
      <c r="AT389" s="277" t="s">
        <v>121</v>
      </c>
      <c r="AU389" s="277" t="s">
        <v>127</v>
      </c>
      <c r="AV389" s="272"/>
      <c r="AW389" s="272"/>
      <c r="AX389" s="272"/>
      <c r="AY389" s="272"/>
      <c r="AZ389" s="272"/>
      <c r="BA389" s="272"/>
      <c r="BB389" s="272"/>
      <c r="BC389" s="272"/>
      <c r="BD389" s="272"/>
      <c r="BE389" s="272"/>
      <c r="BF389" s="272"/>
      <c r="BG389" s="272"/>
      <c r="BH389" s="272"/>
      <c r="BI389" s="272"/>
      <c r="BJ389" s="272"/>
      <c r="BK389" s="272"/>
      <c r="BL389" s="272"/>
      <c r="BM389" s="272"/>
      <c r="BN389" s="272"/>
    </row>
    <row r="390" spans="1:66">
      <c r="A390" s="138"/>
      <c r="B390" s="137"/>
      <c r="C390" s="138"/>
      <c r="D390" s="134" t="s">
        <v>123</v>
      </c>
      <c r="E390" s="139" t="s">
        <v>15</v>
      </c>
      <c r="F390" s="140" t="s">
        <v>418</v>
      </c>
      <c r="G390" s="138"/>
      <c r="H390" s="139" t="s">
        <v>15</v>
      </c>
      <c r="I390" s="138"/>
      <c r="J390" s="138"/>
      <c r="K390" s="138"/>
      <c r="L390" s="137"/>
      <c r="M390" s="141"/>
      <c r="N390" s="142"/>
      <c r="O390" s="142"/>
      <c r="P390" s="142"/>
      <c r="Q390" s="142"/>
      <c r="R390" s="142"/>
      <c r="S390" s="142"/>
      <c r="T390" s="143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9" t="s">
        <v>123</v>
      </c>
      <c r="AU390" s="139" t="s">
        <v>127</v>
      </c>
      <c r="AV390" s="138" t="s">
        <v>115</v>
      </c>
      <c r="AW390" s="138" t="s">
        <v>1142</v>
      </c>
      <c r="AX390" s="138" t="s">
        <v>794</v>
      </c>
      <c r="AY390" s="139" t="s">
        <v>1140</v>
      </c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</row>
    <row r="391" spans="1:66">
      <c r="A391" s="145"/>
      <c r="B391" s="144"/>
      <c r="C391" s="145"/>
      <c r="D391" s="134" t="s">
        <v>123</v>
      </c>
      <c r="E391" s="146" t="s">
        <v>15</v>
      </c>
      <c r="F391" s="147" t="s">
        <v>358</v>
      </c>
      <c r="G391" s="145"/>
      <c r="H391" s="148">
        <v>12.2</v>
      </c>
      <c r="I391" s="145"/>
      <c r="J391" s="145"/>
      <c r="K391" s="145"/>
      <c r="L391" s="144"/>
      <c r="M391" s="149"/>
      <c r="N391" s="150"/>
      <c r="O391" s="150"/>
      <c r="P391" s="150"/>
      <c r="Q391" s="150"/>
      <c r="R391" s="150"/>
      <c r="S391" s="150"/>
      <c r="T391" s="151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6" t="s">
        <v>123</v>
      </c>
      <c r="AU391" s="146" t="s">
        <v>127</v>
      </c>
      <c r="AV391" s="145" t="s">
        <v>127</v>
      </c>
      <c r="AW391" s="145" t="s">
        <v>1142</v>
      </c>
      <c r="AX391" s="145" t="s">
        <v>794</v>
      </c>
      <c r="AY391" s="146" t="s">
        <v>1140</v>
      </c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</row>
    <row r="392" spans="1:66">
      <c r="A392" s="138"/>
      <c r="B392" s="137"/>
      <c r="C392" s="138"/>
      <c r="D392" s="134" t="s">
        <v>123</v>
      </c>
      <c r="E392" s="139" t="s">
        <v>15</v>
      </c>
      <c r="F392" s="140" t="s">
        <v>419</v>
      </c>
      <c r="G392" s="138"/>
      <c r="H392" s="139" t="s">
        <v>15</v>
      </c>
      <c r="I392" s="138"/>
      <c r="J392" s="138"/>
      <c r="K392" s="138"/>
      <c r="L392" s="137"/>
      <c r="M392" s="141"/>
      <c r="N392" s="142"/>
      <c r="O392" s="142"/>
      <c r="P392" s="142"/>
      <c r="Q392" s="142"/>
      <c r="R392" s="142"/>
      <c r="S392" s="142"/>
      <c r="T392" s="143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9" t="s">
        <v>123</v>
      </c>
      <c r="AU392" s="139" t="s">
        <v>127</v>
      </c>
      <c r="AV392" s="138" t="s">
        <v>115</v>
      </c>
      <c r="AW392" s="138" t="s">
        <v>1142</v>
      </c>
      <c r="AX392" s="138" t="s">
        <v>794</v>
      </c>
      <c r="AY392" s="139" t="s">
        <v>1140</v>
      </c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</row>
    <row r="393" spans="1:66">
      <c r="A393" s="145"/>
      <c r="B393" s="144"/>
      <c r="C393" s="145"/>
      <c r="D393" s="134" t="s">
        <v>123</v>
      </c>
      <c r="E393" s="146" t="s">
        <v>15</v>
      </c>
      <c r="F393" s="147" t="s">
        <v>366</v>
      </c>
      <c r="G393" s="145"/>
      <c r="H393" s="148">
        <v>14.586</v>
      </c>
      <c r="I393" s="145"/>
      <c r="J393" s="145"/>
      <c r="K393" s="145"/>
      <c r="L393" s="144"/>
      <c r="M393" s="149"/>
      <c r="N393" s="150"/>
      <c r="O393" s="150"/>
      <c r="P393" s="150"/>
      <c r="Q393" s="150"/>
      <c r="R393" s="150"/>
      <c r="S393" s="150"/>
      <c r="T393" s="151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6" t="s">
        <v>123</v>
      </c>
      <c r="AU393" s="146" t="s">
        <v>127</v>
      </c>
      <c r="AV393" s="145" t="s">
        <v>127</v>
      </c>
      <c r="AW393" s="145" t="s">
        <v>1142</v>
      </c>
      <c r="AX393" s="145" t="s">
        <v>794</v>
      </c>
      <c r="AY393" s="146" t="s">
        <v>1140</v>
      </c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</row>
    <row r="394" spans="1:66">
      <c r="A394" s="138"/>
      <c r="B394" s="137"/>
      <c r="C394" s="138"/>
      <c r="D394" s="134" t="s">
        <v>123</v>
      </c>
      <c r="E394" s="139" t="s">
        <v>15</v>
      </c>
      <c r="F394" s="140" t="s">
        <v>420</v>
      </c>
      <c r="G394" s="138"/>
      <c r="H394" s="139" t="s">
        <v>15</v>
      </c>
      <c r="I394" s="138"/>
      <c r="J394" s="138"/>
      <c r="K394" s="138"/>
      <c r="L394" s="137"/>
      <c r="M394" s="141"/>
      <c r="N394" s="142"/>
      <c r="O394" s="142"/>
      <c r="P394" s="142"/>
      <c r="Q394" s="142"/>
      <c r="R394" s="142"/>
      <c r="S394" s="142"/>
      <c r="T394" s="143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9" t="s">
        <v>123</v>
      </c>
      <c r="AU394" s="139" t="s">
        <v>127</v>
      </c>
      <c r="AV394" s="138" t="s">
        <v>115</v>
      </c>
      <c r="AW394" s="138" t="s">
        <v>1142</v>
      </c>
      <c r="AX394" s="138" t="s">
        <v>794</v>
      </c>
      <c r="AY394" s="139" t="s">
        <v>1140</v>
      </c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</row>
    <row r="395" spans="1:66">
      <c r="A395" s="145"/>
      <c r="B395" s="144"/>
      <c r="C395" s="145"/>
      <c r="D395" s="134" t="s">
        <v>123</v>
      </c>
      <c r="E395" s="146" t="s">
        <v>15</v>
      </c>
      <c r="F395" s="147" t="s">
        <v>393</v>
      </c>
      <c r="G395" s="145"/>
      <c r="H395" s="148">
        <v>10.7</v>
      </c>
      <c r="I395" s="145"/>
      <c r="J395" s="145"/>
      <c r="K395" s="145"/>
      <c r="L395" s="144"/>
      <c r="M395" s="149"/>
      <c r="N395" s="150"/>
      <c r="O395" s="150"/>
      <c r="P395" s="150"/>
      <c r="Q395" s="150"/>
      <c r="R395" s="150"/>
      <c r="S395" s="150"/>
      <c r="T395" s="151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6" t="s">
        <v>123</v>
      </c>
      <c r="AU395" s="146" t="s">
        <v>127</v>
      </c>
      <c r="AV395" s="145" t="s">
        <v>127</v>
      </c>
      <c r="AW395" s="145" t="s">
        <v>1142</v>
      </c>
      <c r="AX395" s="145" t="s">
        <v>794</v>
      </c>
      <c r="AY395" s="146" t="s">
        <v>1140</v>
      </c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</row>
    <row r="396" spans="1:66">
      <c r="A396" s="161"/>
      <c r="B396" s="160"/>
      <c r="C396" s="161"/>
      <c r="D396" s="134" t="s">
        <v>123</v>
      </c>
      <c r="E396" s="162" t="s">
        <v>15</v>
      </c>
      <c r="F396" s="163" t="s">
        <v>182</v>
      </c>
      <c r="G396" s="161"/>
      <c r="H396" s="164">
        <v>37.485999999999997</v>
      </c>
      <c r="I396" s="161"/>
      <c r="J396" s="161"/>
      <c r="K396" s="161"/>
      <c r="L396" s="160"/>
      <c r="M396" s="165"/>
      <c r="N396" s="166"/>
      <c r="O396" s="166"/>
      <c r="P396" s="166"/>
      <c r="Q396" s="166"/>
      <c r="R396" s="166"/>
      <c r="S396" s="166"/>
      <c r="T396" s="167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2" t="s">
        <v>123</v>
      </c>
      <c r="AU396" s="162" t="s">
        <v>127</v>
      </c>
      <c r="AV396" s="161" t="s">
        <v>131</v>
      </c>
      <c r="AW396" s="161" t="s">
        <v>1142</v>
      </c>
      <c r="AX396" s="161" t="s">
        <v>794</v>
      </c>
      <c r="AY396" s="162" t="s">
        <v>1140</v>
      </c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</row>
    <row r="397" spans="1:66" ht="27">
      <c r="A397" s="138"/>
      <c r="B397" s="137"/>
      <c r="C397" s="138"/>
      <c r="D397" s="134" t="s">
        <v>123</v>
      </c>
      <c r="E397" s="139" t="s">
        <v>15</v>
      </c>
      <c r="F397" s="140" t="s">
        <v>421</v>
      </c>
      <c r="G397" s="138"/>
      <c r="H397" s="139" t="s">
        <v>15</v>
      </c>
      <c r="I397" s="138"/>
      <c r="J397" s="138"/>
      <c r="K397" s="138"/>
      <c r="L397" s="137"/>
      <c r="M397" s="141"/>
      <c r="N397" s="142"/>
      <c r="O397" s="142"/>
      <c r="P397" s="142"/>
      <c r="Q397" s="142"/>
      <c r="R397" s="142"/>
      <c r="S397" s="142"/>
      <c r="T397" s="143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9" t="s">
        <v>123</v>
      </c>
      <c r="AU397" s="139" t="s">
        <v>127</v>
      </c>
      <c r="AV397" s="138" t="s">
        <v>115</v>
      </c>
      <c r="AW397" s="138" t="s">
        <v>1142</v>
      </c>
      <c r="AX397" s="138" t="s">
        <v>794</v>
      </c>
      <c r="AY397" s="139" t="s">
        <v>1140</v>
      </c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</row>
    <row r="398" spans="1:66">
      <c r="A398" s="145"/>
      <c r="B398" s="144"/>
      <c r="C398" s="145"/>
      <c r="D398" s="134" t="s">
        <v>123</v>
      </c>
      <c r="E398" s="146" t="s">
        <v>15</v>
      </c>
      <c r="F398" s="147" t="s">
        <v>225</v>
      </c>
      <c r="G398" s="145"/>
      <c r="H398" s="148">
        <v>23.79</v>
      </c>
      <c r="I398" s="145"/>
      <c r="J398" s="145"/>
      <c r="K398" s="145"/>
      <c r="L398" s="144"/>
      <c r="M398" s="149"/>
      <c r="N398" s="150"/>
      <c r="O398" s="150"/>
      <c r="P398" s="150"/>
      <c r="Q398" s="150"/>
      <c r="R398" s="150"/>
      <c r="S398" s="150"/>
      <c r="T398" s="151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6" t="s">
        <v>123</v>
      </c>
      <c r="AU398" s="146" t="s">
        <v>127</v>
      </c>
      <c r="AV398" s="145" t="s">
        <v>127</v>
      </c>
      <c r="AW398" s="145" t="s">
        <v>1142</v>
      </c>
      <c r="AX398" s="145" t="s">
        <v>794</v>
      </c>
      <c r="AY398" s="146" t="s">
        <v>1140</v>
      </c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</row>
    <row r="399" spans="1:66" ht="27">
      <c r="A399" s="138"/>
      <c r="B399" s="137"/>
      <c r="C399" s="138"/>
      <c r="D399" s="134" t="s">
        <v>123</v>
      </c>
      <c r="E399" s="139" t="s">
        <v>15</v>
      </c>
      <c r="F399" s="140" t="s">
        <v>422</v>
      </c>
      <c r="G399" s="138"/>
      <c r="H399" s="139" t="s">
        <v>15</v>
      </c>
      <c r="I399" s="138"/>
      <c r="J399" s="138"/>
      <c r="K399" s="138"/>
      <c r="L399" s="137"/>
      <c r="M399" s="141"/>
      <c r="N399" s="142"/>
      <c r="O399" s="142"/>
      <c r="P399" s="142"/>
      <c r="Q399" s="142"/>
      <c r="R399" s="142"/>
      <c r="S399" s="142"/>
      <c r="T399" s="143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9" t="s">
        <v>123</v>
      </c>
      <c r="AU399" s="139" t="s">
        <v>127</v>
      </c>
      <c r="AV399" s="138" t="s">
        <v>115</v>
      </c>
      <c r="AW399" s="138" t="s">
        <v>1142</v>
      </c>
      <c r="AX399" s="138" t="s">
        <v>794</v>
      </c>
      <c r="AY399" s="139" t="s">
        <v>1140</v>
      </c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</row>
    <row r="400" spans="1:66">
      <c r="A400" s="145"/>
      <c r="B400" s="144"/>
      <c r="C400" s="145"/>
      <c r="D400" s="134" t="s">
        <v>123</v>
      </c>
      <c r="E400" s="146" t="s">
        <v>15</v>
      </c>
      <c r="F400" s="147" t="s">
        <v>223</v>
      </c>
      <c r="G400" s="145"/>
      <c r="H400" s="148">
        <v>40.673000000000002</v>
      </c>
      <c r="I400" s="145"/>
      <c r="J400" s="145"/>
      <c r="K400" s="145"/>
      <c r="L400" s="144"/>
      <c r="M400" s="149"/>
      <c r="N400" s="150"/>
      <c r="O400" s="150"/>
      <c r="P400" s="150"/>
      <c r="Q400" s="150"/>
      <c r="R400" s="150"/>
      <c r="S400" s="150"/>
      <c r="T400" s="151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6" t="s">
        <v>123</v>
      </c>
      <c r="AU400" s="146" t="s">
        <v>127</v>
      </c>
      <c r="AV400" s="145" t="s">
        <v>127</v>
      </c>
      <c r="AW400" s="145" t="s">
        <v>1142</v>
      </c>
      <c r="AX400" s="145" t="s">
        <v>794</v>
      </c>
      <c r="AY400" s="146" t="s">
        <v>1140</v>
      </c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</row>
    <row r="401" spans="1:66" ht="27">
      <c r="A401" s="138"/>
      <c r="B401" s="137"/>
      <c r="C401" s="138"/>
      <c r="D401" s="134" t="s">
        <v>123</v>
      </c>
      <c r="E401" s="139" t="s">
        <v>15</v>
      </c>
      <c r="F401" s="140" t="s">
        <v>423</v>
      </c>
      <c r="G401" s="138"/>
      <c r="H401" s="139" t="s">
        <v>15</v>
      </c>
      <c r="I401" s="138"/>
      <c r="J401" s="138"/>
      <c r="K401" s="138"/>
      <c r="L401" s="137"/>
      <c r="M401" s="141"/>
      <c r="N401" s="142"/>
      <c r="O401" s="142"/>
      <c r="P401" s="142"/>
      <c r="Q401" s="142"/>
      <c r="R401" s="142"/>
      <c r="S401" s="142"/>
      <c r="T401" s="143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9" t="s">
        <v>123</v>
      </c>
      <c r="AU401" s="139" t="s">
        <v>127</v>
      </c>
      <c r="AV401" s="138" t="s">
        <v>115</v>
      </c>
      <c r="AW401" s="138" t="s">
        <v>1142</v>
      </c>
      <c r="AX401" s="138" t="s">
        <v>794</v>
      </c>
      <c r="AY401" s="139" t="s">
        <v>1140</v>
      </c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</row>
    <row r="402" spans="1:66">
      <c r="A402" s="145"/>
      <c r="B402" s="144"/>
      <c r="C402" s="145"/>
      <c r="D402" s="134" t="s">
        <v>123</v>
      </c>
      <c r="E402" s="146" t="s">
        <v>15</v>
      </c>
      <c r="F402" s="147" t="s">
        <v>227</v>
      </c>
      <c r="G402" s="145"/>
      <c r="H402" s="148">
        <v>25.68</v>
      </c>
      <c r="I402" s="145"/>
      <c r="J402" s="145"/>
      <c r="K402" s="145"/>
      <c r="L402" s="144"/>
      <c r="M402" s="149"/>
      <c r="N402" s="150"/>
      <c r="O402" s="150"/>
      <c r="P402" s="150"/>
      <c r="Q402" s="150"/>
      <c r="R402" s="150"/>
      <c r="S402" s="150"/>
      <c r="T402" s="151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6" t="s">
        <v>123</v>
      </c>
      <c r="AU402" s="146" t="s">
        <v>127</v>
      </c>
      <c r="AV402" s="145" t="s">
        <v>127</v>
      </c>
      <c r="AW402" s="145" t="s">
        <v>1142</v>
      </c>
      <c r="AX402" s="145" t="s">
        <v>794</v>
      </c>
      <c r="AY402" s="146" t="s">
        <v>1140</v>
      </c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</row>
    <row r="403" spans="1:66">
      <c r="A403" s="161"/>
      <c r="B403" s="160"/>
      <c r="C403" s="161"/>
      <c r="D403" s="134" t="s">
        <v>123</v>
      </c>
      <c r="E403" s="162" t="s">
        <v>15</v>
      </c>
      <c r="F403" s="163" t="s">
        <v>182</v>
      </c>
      <c r="G403" s="161"/>
      <c r="H403" s="164">
        <v>90.143000000000001</v>
      </c>
      <c r="I403" s="161"/>
      <c r="J403" s="161"/>
      <c r="K403" s="161"/>
      <c r="L403" s="160"/>
      <c r="M403" s="165"/>
      <c r="N403" s="166"/>
      <c r="O403" s="166"/>
      <c r="P403" s="166"/>
      <c r="Q403" s="166"/>
      <c r="R403" s="166"/>
      <c r="S403" s="166"/>
      <c r="T403" s="167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2" t="s">
        <v>123</v>
      </c>
      <c r="AU403" s="162" t="s">
        <v>127</v>
      </c>
      <c r="AV403" s="161" t="s">
        <v>131</v>
      </c>
      <c r="AW403" s="161" t="s">
        <v>1142</v>
      </c>
      <c r="AX403" s="161" t="s">
        <v>794</v>
      </c>
      <c r="AY403" s="162" t="s">
        <v>1140</v>
      </c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</row>
    <row r="404" spans="1:66">
      <c r="A404" s="153"/>
      <c r="B404" s="152"/>
      <c r="C404" s="153"/>
      <c r="D404" s="134" t="s">
        <v>123</v>
      </c>
      <c r="E404" s="154" t="s">
        <v>15</v>
      </c>
      <c r="F404" s="155" t="s">
        <v>126</v>
      </c>
      <c r="G404" s="153"/>
      <c r="H404" s="156">
        <v>127.629</v>
      </c>
      <c r="I404" s="153"/>
      <c r="J404" s="153"/>
      <c r="K404" s="153"/>
      <c r="L404" s="152"/>
      <c r="M404" s="157"/>
      <c r="N404" s="158"/>
      <c r="O404" s="158"/>
      <c r="P404" s="158"/>
      <c r="Q404" s="158"/>
      <c r="R404" s="158"/>
      <c r="S404" s="158"/>
      <c r="T404" s="159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4" t="s">
        <v>123</v>
      </c>
      <c r="AU404" s="154" t="s">
        <v>127</v>
      </c>
      <c r="AV404" s="153" t="s">
        <v>134</v>
      </c>
      <c r="AW404" s="153" t="s">
        <v>1142</v>
      </c>
      <c r="AX404" s="153" t="s">
        <v>115</v>
      </c>
      <c r="AY404" s="154" t="s">
        <v>1140</v>
      </c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3"/>
      <c r="BN404" s="153"/>
    </row>
    <row r="405" spans="1:66" ht="30">
      <c r="A405" s="272"/>
      <c r="B405" s="24"/>
      <c r="C405" s="124" t="s">
        <v>424</v>
      </c>
      <c r="D405" s="124" t="s">
        <v>117</v>
      </c>
      <c r="E405" s="125" t="s">
        <v>425</v>
      </c>
      <c r="F405" s="126" t="s">
        <v>426</v>
      </c>
      <c r="G405" s="127" t="s">
        <v>120</v>
      </c>
      <c r="H405" s="128">
        <v>1369.2</v>
      </c>
      <c r="I405" s="129"/>
      <c r="J405" s="130">
        <f>ROUND(I405*H405,2)</f>
        <v>0</v>
      </c>
      <c r="K405" s="126"/>
      <c r="L405" s="24"/>
      <c r="M405" s="326" t="s">
        <v>15</v>
      </c>
      <c r="N405" s="131" t="s">
        <v>39</v>
      </c>
      <c r="O405" s="270"/>
      <c r="P405" s="132">
        <f>O405*H405</f>
        <v>0</v>
      </c>
      <c r="Q405" s="132">
        <v>0</v>
      </c>
      <c r="R405" s="132">
        <f>Q405*H405</f>
        <v>0</v>
      </c>
      <c r="S405" s="132">
        <v>0</v>
      </c>
      <c r="T405" s="133">
        <f>S405*H405</f>
        <v>0</v>
      </c>
      <c r="U405" s="272"/>
      <c r="V405" s="272"/>
      <c r="W405" s="272"/>
      <c r="X405" s="272"/>
      <c r="Y405" s="272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2"/>
      <c r="AK405" s="272"/>
      <c r="AL405" s="272"/>
      <c r="AM405" s="272"/>
      <c r="AN405" s="272"/>
      <c r="AO405" s="272"/>
      <c r="AP405" s="272"/>
      <c r="AQ405" s="272"/>
      <c r="AR405" s="277" t="s">
        <v>134</v>
      </c>
      <c r="AS405" s="272"/>
      <c r="AT405" s="277" t="s">
        <v>117</v>
      </c>
      <c r="AU405" s="277" t="s">
        <v>127</v>
      </c>
      <c r="AV405" s="272"/>
      <c r="AW405" s="272"/>
      <c r="AX405" s="272"/>
      <c r="AY405" s="277" t="s">
        <v>1140</v>
      </c>
      <c r="AZ405" s="272"/>
      <c r="BA405" s="272"/>
      <c r="BB405" s="272"/>
      <c r="BC405" s="272"/>
      <c r="BD405" s="272"/>
      <c r="BE405" s="287">
        <f>IF(N405="základní",J405,0)</f>
        <v>0</v>
      </c>
      <c r="BF405" s="287">
        <f>IF(N405="snížená",J405,0)</f>
        <v>0</v>
      </c>
      <c r="BG405" s="287">
        <f>IF(N405="zákl. přenesená",J405,0)</f>
        <v>0</v>
      </c>
      <c r="BH405" s="287">
        <f>IF(N405="sníž. přenesená",J405,0)</f>
        <v>0</v>
      </c>
      <c r="BI405" s="287">
        <f>IF(N405="nulová",J405,0)</f>
        <v>0</v>
      </c>
      <c r="BJ405" s="277" t="s">
        <v>115</v>
      </c>
      <c r="BK405" s="287">
        <f>ROUND(I405*H405,2)</f>
        <v>0</v>
      </c>
      <c r="BL405" s="277" t="s">
        <v>134</v>
      </c>
      <c r="BM405" s="277" t="s">
        <v>1173</v>
      </c>
      <c r="BN405" s="272"/>
    </row>
    <row r="406" spans="1:66" ht="27">
      <c r="A406" s="272"/>
      <c r="B406" s="24"/>
      <c r="C406" s="272"/>
      <c r="D406" s="134" t="s">
        <v>121</v>
      </c>
      <c r="E406" s="272"/>
      <c r="F406" s="135" t="s">
        <v>122</v>
      </c>
      <c r="G406" s="272"/>
      <c r="H406" s="272"/>
      <c r="I406" s="272"/>
      <c r="J406" s="272"/>
      <c r="K406" s="272"/>
      <c r="L406" s="24"/>
      <c r="M406" s="136"/>
      <c r="N406" s="270"/>
      <c r="O406" s="270"/>
      <c r="P406" s="270"/>
      <c r="Q406" s="270"/>
      <c r="R406" s="270"/>
      <c r="S406" s="270"/>
      <c r="T406" s="59"/>
      <c r="U406" s="272"/>
      <c r="V406" s="272"/>
      <c r="W406" s="272"/>
      <c r="X406" s="272"/>
      <c r="Y406" s="272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2"/>
      <c r="AK406" s="272"/>
      <c r="AL406" s="272"/>
      <c r="AM406" s="272"/>
      <c r="AN406" s="272"/>
      <c r="AO406" s="272"/>
      <c r="AP406" s="272"/>
      <c r="AQ406" s="272"/>
      <c r="AR406" s="272"/>
      <c r="AS406" s="272"/>
      <c r="AT406" s="277" t="s">
        <v>121</v>
      </c>
      <c r="AU406" s="277" t="s">
        <v>127</v>
      </c>
      <c r="AV406" s="272"/>
      <c r="AW406" s="272"/>
      <c r="AX406" s="272"/>
      <c r="AY406" s="272"/>
      <c r="AZ406" s="272"/>
      <c r="BA406" s="272"/>
      <c r="BB406" s="272"/>
      <c r="BC406" s="272"/>
      <c r="BD406" s="272"/>
      <c r="BE406" s="272"/>
      <c r="BF406" s="272"/>
      <c r="BG406" s="272"/>
      <c r="BH406" s="272"/>
      <c r="BI406" s="272"/>
      <c r="BJ406" s="272"/>
      <c r="BK406" s="272"/>
      <c r="BL406" s="272"/>
      <c r="BM406" s="272"/>
      <c r="BN406" s="272"/>
    </row>
    <row r="407" spans="1:66" ht="27">
      <c r="A407" s="138"/>
      <c r="B407" s="137"/>
      <c r="C407" s="138"/>
      <c r="D407" s="134" t="s">
        <v>123</v>
      </c>
      <c r="E407" s="139" t="s">
        <v>15</v>
      </c>
      <c r="F407" s="140" t="s">
        <v>427</v>
      </c>
      <c r="G407" s="138"/>
      <c r="H407" s="139" t="s">
        <v>15</v>
      </c>
      <c r="I407" s="138"/>
      <c r="J407" s="138"/>
      <c r="K407" s="138"/>
      <c r="L407" s="137"/>
      <c r="M407" s="141"/>
      <c r="N407" s="142"/>
      <c r="O407" s="142"/>
      <c r="P407" s="142"/>
      <c r="Q407" s="142"/>
      <c r="R407" s="142"/>
      <c r="S407" s="142"/>
      <c r="T407" s="143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9" t="s">
        <v>123</v>
      </c>
      <c r="AU407" s="139" t="s">
        <v>127</v>
      </c>
      <c r="AV407" s="138" t="s">
        <v>115</v>
      </c>
      <c r="AW407" s="138" t="s">
        <v>1142</v>
      </c>
      <c r="AX407" s="138" t="s">
        <v>794</v>
      </c>
      <c r="AY407" s="139" t="s">
        <v>1140</v>
      </c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</row>
    <row r="408" spans="1:66">
      <c r="A408" s="145"/>
      <c r="B408" s="144"/>
      <c r="C408" s="145"/>
      <c r="D408" s="134" t="s">
        <v>123</v>
      </c>
      <c r="E408" s="146" t="s">
        <v>15</v>
      </c>
      <c r="F408" s="147" t="s">
        <v>428</v>
      </c>
      <c r="G408" s="145"/>
      <c r="H408" s="148">
        <v>392.4</v>
      </c>
      <c r="I408" s="145"/>
      <c r="J408" s="145"/>
      <c r="K408" s="145"/>
      <c r="L408" s="144"/>
      <c r="M408" s="149"/>
      <c r="N408" s="150"/>
      <c r="O408" s="150"/>
      <c r="P408" s="150"/>
      <c r="Q408" s="150"/>
      <c r="R408" s="150"/>
      <c r="S408" s="150"/>
      <c r="T408" s="151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6" t="s">
        <v>123</v>
      </c>
      <c r="AU408" s="146" t="s">
        <v>127</v>
      </c>
      <c r="AV408" s="145" t="s">
        <v>127</v>
      </c>
      <c r="AW408" s="145" t="s">
        <v>1142</v>
      </c>
      <c r="AX408" s="145" t="s">
        <v>794</v>
      </c>
      <c r="AY408" s="146" t="s">
        <v>1140</v>
      </c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</row>
    <row r="409" spans="1:66" ht="27">
      <c r="A409" s="138"/>
      <c r="B409" s="137"/>
      <c r="C409" s="138"/>
      <c r="D409" s="134" t="s">
        <v>123</v>
      </c>
      <c r="E409" s="139" t="s">
        <v>15</v>
      </c>
      <c r="F409" s="140" t="s">
        <v>429</v>
      </c>
      <c r="G409" s="138"/>
      <c r="H409" s="139" t="s">
        <v>15</v>
      </c>
      <c r="I409" s="138"/>
      <c r="J409" s="138"/>
      <c r="K409" s="138"/>
      <c r="L409" s="137"/>
      <c r="M409" s="141"/>
      <c r="N409" s="142"/>
      <c r="O409" s="142"/>
      <c r="P409" s="142"/>
      <c r="Q409" s="142"/>
      <c r="R409" s="142"/>
      <c r="S409" s="142"/>
      <c r="T409" s="143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9" t="s">
        <v>123</v>
      </c>
      <c r="AU409" s="139" t="s">
        <v>127</v>
      </c>
      <c r="AV409" s="138" t="s">
        <v>115</v>
      </c>
      <c r="AW409" s="138" t="s">
        <v>1142</v>
      </c>
      <c r="AX409" s="138" t="s">
        <v>794</v>
      </c>
      <c r="AY409" s="139" t="s">
        <v>1140</v>
      </c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</row>
    <row r="410" spans="1:66">
      <c r="A410" s="145"/>
      <c r="B410" s="144"/>
      <c r="C410" s="145"/>
      <c r="D410" s="134" t="s">
        <v>123</v>
      </c>
      <c r="E410" s="146" t="s">
        <v>15</v>
      </c>
      <c r="F410" s="147" t="s">
        <v>430</v>
      </c>
      <c r="G410" s="145"/>
      <c r="H410" s="148">
        <v>317.7</v>
      </c>
      <c r="I410" s="145"/>
      <c r="J410" s="145"/>
      <c r="K410" s="145"/>
      <c r="L410" s="144"/>
      <c r="M410" s="149"/>
      <c r="N410" s="150"/>
      <c r="O410" s="150"/>
      <c r="P410" s="150"/>
      <c r="Q410" s="150"/>
      <c r="R410" s="150"/>
      <c r="S410" s="150"/>
      <c r="T410" s="151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6" t="s">
        <v>123</v>
      </c>
      <c r="AU410" s="146" t="s">
        <v>127</v>
      </c>
      <c r="AV410" s="145" t="s">
        <v>127</v>
      </c>
      <c r="AW410" s="145" t="s">
        <v>1142</v>
      </c>
      <c r="AX410" s="145" t="s">
        <v>794</v>
      </c>
      <c r="AY410" s="146" t="s">
        <v>1140</v>
      </c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</row>
    <row r="411" spans="1:66" ht="27">
      <c r="A411" s="138"/>
      <c r="B411" s="137"/>
      <c r="C411" s="138"/>
      <c r="D411" s="134" t="s">
        <v>123</v>
      </c>
      <c r="E411" s="139" t="s">
        <v>15</v>
      </c>
      <c r="F411" s="140" t="s">
        <v>431</v>
      </c>
      <c r="G411" s="138"/>
      <c r="H411" s="139" t="s">
        <v>15</v>
      </c>
      <c r="I411" s="138"/>
      <c r="J411" s="138"/>
      <c r="K411" s="138"/>
      <c r="L411" s="137"/>
      <c r="M411" s="141"/>
      <c r="N411" s="142"/>
      <c r="O411" s="142"/>
      <c r="P411" s="142"/>
      <c r="Q411" s="142"/>
      <c r="R411" s="142"/>
      <c r="S411" s="142"/>
      <c r="T411" s="143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9" t="s">
        <v>123</v>
      </c>
      <c r="AU411" s="139" t="s">
        <v>127</v>
      </c>
      <c r="AV411" s="138" t="s">
        <v>115</v>
      </c>
      <c r="AW411" s="138" t="s">
        <v>1142</v>
      </c>
      <c r="AX411" s="138" t="s">
        <v>794</v>
      </c>
      <c r="AY411" s="139" t="s">
        <v>1140</v>
      </c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</row>
    <row r="412" spans="1:66">
      <c r="A412" s="145"/>
      <c r="B412" s="144"/>
      <c r="C412" s="145"/>
      <c r="D412" s="134" t="s">
        <v>123</v>
      </c>
      <c r="E412" s="146" t="s">
        <v>15</v>
      </c>
      <c r="F412" s="147" t="s">
        <v>432</v>
      </c>
      <c r="G412" s="145"/>
      <c r="H412" s="148">
        <v>316.8</v>
      </c>
      <c r="I412" s="145"/>
      <c r="J412" s="145"/>
      <c r="K412" s="145"/>
      <c r="L412" s="144"/>
      <c r="M412" s="149"/>
      <c r="N412" s="150"/>
      <c r="O412" s="150"/>
      <c r="P412" s="150"/>
      <c r="Q412" s="150"/>
      <c r="R412" s="150"/>
      <c r="S412" s="150"/>
      <c r="T412" s="151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6" t="s">
        <v>123</v>
      </c>
      <c r="AU412" s="146" t="s">
        <v>127</v>
      </c>
      <c r="AV412" s="145" t="s">
        <v>127</v>
      </c>
      <c r="AW412" s="145" t="s">
        <v>1142</v>
      </c>
      <c r="AX412" s="145" t="s">
        <v>794</v>
      </c>
      <c r="AY412" s="146" t="s">
        <v>1140</v>
      </c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</row>
    <row r="413" spans="1:66">
      <c r="A413" s="161"/>
      <c r="B413" s="160"/>
      <c r="C413" s="161"/>
      <c r="D413" s="134" t="s">
        <v>123</v>
      </c>
      <c r="E413" s="162" t="s">
        <v>15</v>
      </c>
      <c r="F413" s="163" t="s">
        <v>182</v>
      </c>
      <c r="G413" s="161"/>
      <c r="H413" s="164">
        <v>1026.9000000000001</v>
      </c>
      <c r="I413" s="161"/>
      <c r="J413" s="161"/>
      <c r="K413" s="161"/>
      <c r="L413" s="160"/>
      <c r="M413" s="165"/>
      <c r="N413" s="166"/>
      <c r="O413" s="166"/>
      <c r="P413" s="166"/>
      <c r="Q413" s="166"/>
      <c r="R413" s="166"/>
      <c r="S413" s="166"/>
      <c r="T413" s="167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2" t="s">
        <v>123</v>
      </c>
      <c r="AU413" s="162" t="s">
        <v>127</v>
      </c>
      <c r="AV413" s="161" t="s">
        <v>131</v>
      </c>
      <c r="AW413" s="161" t="s">
        <v>1142</v>
      </c>
      <c r="AX413" s="161" t="s">
        <v>794</v>
      </c>
      <c r="AY413" s="162" t="s">
        <v>1140</v>
      </c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</row>
    <row r="414" spans="1:66" ht="27">
      <c r="A414" s="138"/>
      <c r="B414" s="137"/>
      <c r="C414" s="138"/>
      <c r="D414" s="134" t="s">
        <v>123</v>
      </c>
      <c r="E414" s="139" t="s">
        <v>15</v>
      </c>
      <c r="F414" s="140" t="s">
        <v>433</v>
      </c>
      <c r="G414" s="138"/>
      <c r="H414" s="139" t="s">
        <v>15</v>
      </c>
      <c r="I414" s="138"/>
      <c r="J414" s="138"/>
      <c r="K414" s="138"/>
      <c r="L414" s="137"/>
      <c r="M414" s="141"/>
      <c r="N414" s="142"/>
      <c r="O414" s="142"/>
      <c r="P414" s="142"/>
      <c r="Q414" s="142"/>
      <c r="R414" s="142"/>
      <c r="S414" s="142"/>
      <c r="T414" s="143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9" t="s">
        <v>123</v>
      </c>
      <c r="AU414" s="139" t="s">
        <v>127</v>
      </c>
      <c r="AV414" s="138" t="s">
        <v>115</v>
      </c>
      <c r="AW414" s="138" t="s">
        <v>1142</v>
      </c>
      <c r="AX414" s="138" t="s">
        <v>794</v>
      </c>
      <c r="AY414" s="139" t="s">
        <v>1140</v>
      </c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</row>
    <row r="415" spans="1:66">
      <c r="A415" s="145"/>
      <c r="B415" s="144"/>
      <c r="C415" s="145"/>
      <c r="D415" s="134" t="s">
        <v>123</v>
      </c>
      <c r="E415" s="146" t="s">
        <v>15</v>
      </c>
      <c r="F415" s="147" t="s">
        <v>376</v>
      </c>
      <c r="G415" s="145"/>
      <c r="H415" s="148">
        <v>130.80000000000001</v>
      </c>
      <c r="I415" s="145"/>
      <c r="J415" s="145"/>
      <c r="K415" s="145"/>
      <c r="L415" s="144"/>
      <c r="M415" s="149"/>
      <c r="N415" s="150"/>
      <c r="O415" s="150"/>
      <c r="P415" s="150"/>
      <c r="Q415" s="150"/>
      <c r="R415" s="150"/>
      <c r="S415" s="150"/>
      <c r="T415" s="151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6" t="s">
        <v>123</v>
      </c>
      <c r="AU415" s="146" t="s">
        <v>127</v>
      </c>
      <c r="AV415" s="145" t="s">
        <v>127</v>
      </c>
      <c r="AW415" s="145" t="s">
        <v>1142</v>
      </c>
      <c r="AX415" s="145" t="s">
        <v>794</v>
      </c>
      <c r="AY415" s="146" t="s">
        <v>1140</v>
      </c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</row>
    <row r="416" spans="1:66" ht="27">
      <c r="A416" s="138"/>
      <c r="B416" s="137"/>
      <c r="C416" s="138"/>
      <c r="D416" s="134" t="s">
        <v>123</v>
      </c>
      <c r="E416" s="139" t="s">
        <v>15</v>
      </c>
      <c r="F416" s="140" t="s">
        <v>434</v>
      </c>
      <c r="G416" s="138"/>
      <c r="H416" s="139" t="s">
        <v>15</v>
      </c>
      <c r="I416" s="138"/>
      <c r="J416" s="138"/>
      <c r="K416" s="138"/>
      <c r="L416" s="137"/>
      <c r="M416" s="141"/>
      <c r="N416" s="142"/>
      <c r="O416" s="142"/>
      <c r="P416" s="142"/>
      <c r="Q416" s="142"/>
      <c r="R416" s="142"/>
      <c r="S416" s="142"/>
      <c r="T416" s="143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9" t="s">
        <v>123</v>
      </c>
      <c r="AU416" s="139" t="s">
        <v>127</v>
      </c>
      <c r="AV416" s="138" t="s">
        <v>115</v>
      </c>
      <c r="AW416" s="138" t="s">
        <v>1142</v>
      </c>
      <c r="AX416" s="138" t="s">
        <v>794</v>
      </c>
      <c r="AY416" s="139" t="s">
        <v>1140</v>
      </c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</row>
    <row r="417" spans="1:66">
      <c r="A417" s="145"/>
      <c r="B417" s="144"/>
      <c r="C417" s="145"/>
      <c r="D417" s="134" t="s">
        <v>123</v>
      </c>
      <c r="E417" s="146" t="s">
        <v>15</v>
      </c>
      <c r="F417" s="147" t="s">
        <v>378</v>
      </c>
      <c r="G417" s="145"/>
      <c r="H417" s="148">
        <v>105.9</v>
      </c>
      <c r="I417" s="145"/>
      <c r="J417" s="145"/>
      <c r="K417" s="145"/>
      <c r="L417" s="144"/>
      <c r="M417" s="149"/>
      <c r="N417" s="150"/>
      <c r="O417" s="150"/>
      <c r="P417" s="150"/>
      <c r="Q417" s="150"/>
      <c r="R417" s="150"/>
      <c r="S417" s="150"/>
      <c r="T417" s="151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6" t="s">
        <v>123</v>
      </c>
      <c r="AU417" s="146" t="s">
        <v>127</v>
      </c>
      <c r="AV417" s="145" t="s">
        <v>127</v>
      </c>
      <c r="AW417" s="145" t="s">
        <v>1142</v>
      </c>
      <c r="AX417" s="145" t="s">
        <v>794</v>
      </c>
      <c r="AY417" s="146" t="s">
        <v>1140</v>
      </c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</row>
    <row r="418" spans="1:66" ht="27">
      <c r="A418" s="138"/>
      <c r="B418" s="137"/>
      <c r="C418" s="138"/>
      <c r="D418" s="134" t="s">
        <v>123</v>
      </c>
      <c r="E418" s="139" t="s">
        <v>15</v>
      </c>
      <c r="F418" s="140" t="s">
        <v>435</v>
      </c>
      <c r="G418" s="138"/>
      <c r="H418" s="139" t="s">
        <v>15</v>
      </c>
      <c r="I418" s="138"/>
      <c r="J418" s="138"/>
      <c r="K418" s="138"/>
      <c r="L418" s="137"/>
      <c r="M418" s="141"/>
      <c r="N418" s="142"/>
      <c r="O418" s="142"/>
      <c r="P418" s="142"/>
      <c r="Q418" s="142"/>
      <c r="R418" s="142"/>
      <c r="S418" s="142"/>
      <c r="T418" s="143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9" t="s">
        <v>123</v>
      </c>
      <c r="AU418" s="139" t="s">
        <v>127</v>
      </c>
      <c r="AV418" s="138" t="s">
        <v>115</v>
      </c>
      <c r="AW418" s="138" t="s">
        <v>1142</v>
      </c>
      <c r="AX418" s="138" t="s">
        <v>794</v>
      </c>
      <c r="AY418" s="139" t="s">
        <v>1140</v>
      </c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</row>
    <row r="419" spans="1:66">
      <c r="A419" s="145"/>
      <c r="B419" s="144"/>
      <c r="C419" s="145"/>
      <c r="D419" s="134" t="s">
        <v>123</v>
      </c>
      <c r="E419" s="146" t="s">
        <v>15</v>
      </c>
      <c r="F419" s="147" t="s">
        <v>399</v>
      </c>
      <c r="G419" s="145"/>
      <c r="H419" s="148">
        <v>105.6</v>
      </c>
      <c r="I419" s="145"/>
      <c r="J419" s="145"/>
      <c r="K419" s="145"/>
      <c r="L419" s="144"/>
      <c r="M419" s="149"/>
      <c r="N419" s="150"/>
      <c r="O419" s="150"/>
      <c r="P419" s="150"/>
      <c r="Q419" s="150"/>
      <c r="R419" s="150"/>
      <c r="S419" s="150"/>
      <c r="T419" s="151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6" t="s">
        <v>123</v>
      </c>
      <c r="AU419" s="146" t="s">
        <v>127</v>
      </c>
      <c r="AV419" s="145" t="s">
        <v>127</v>
      </c>
      <c r="AW419" s="145" t="s">
        <v>1142</v>
      </c>
      <c r="AX419" s="145" t="s">
        <v>794</v>
      </c>
      <c r="AY419" s="146" t="s">
        <v>1140</v>
      </c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</row>
    <row r="420" spans="1:66">
      <c r="A420" s="161"/>
      <c r="B420" s="160"/>
      <c r="C420" s="161"/>
      <c r="D420" s="134" t="s">
        <v>123</v>
      </c>
      <c r="E420" s="162" t="s">
        <v>15</v>
      </c>
      <c r="F420" s="163" t="s">
        <v>182</v>
      </c>
      <c r="G420" s="161"/>
      <c r="H420" s="164">
        <v>342.3</v>
      </c>
      <c r="I420" s="161"/>
      <c r="J420" s="161"/>
      <c r="K420" s="161"/>
      <c r="L420" s="160"/>
      <c r="M420" s="165"/>
      <c r="N420" s="166"/>
      <c r="O420" s="166"/>
      <c r="P420" s="166"/>
      <c r="Q420" s="166"/>
      <c r="R420" s="166"/>
      <c r="S420" s="166"/>
      <c r="T420" s="167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2" t="s">
        <v>123</v>
      </c>
      <c r="AU420" s="162" t="s">
        <v>127</v>
      </c>
      <c r="AV420" s="161" t="s">
        <v>131</v>
      </c>
      <c r="AW420" s="161" t="s">
        <v>1142</v>
      </c>
      <c r="AX420" s="161" t="s">
        <v>794</v>
      </c>
      <c r="AY420" s="162" t="s">
        <v>1140</v>
      </c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</row>
    <row r="421" spans="1:66">
      <c r="A421" s="153"/>
      <c r="B421" s="152"/>
      <c r="C421" s="153"/>
      <c r="D421" s="134" t="s">
        <v>123</v>
      </c>
      <c r="E421" s="154" t="s">
        <v>15</v>
      </c>
      <c r="F421" s="155" t="s">
        <v>126</v>
      </c>
      <c r="G421" s="153"/>
      <c r="H421" s="156">
        <v>1369.2</v>
      </c>
      <c r="I421" s="153"/>
      <c r="J421" s="153"/>
      <c r="K421" s="153"/>
      <c r="L421" s="152"/>
      <c r="M421" s="157"/>
      <c r="N421" s="158"/>
      <c r="O421" s="158"/>
      <c r="P421" s="158"/>
      <c r="Q421" s="158"/>
      <c r="R421" s="158"/>
      <c r="S421" s="158"/>
      <c r="T421" s="159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4" t="s">
        <v>123</v>
      </c>
      <c r="AU421" s="154" t="s">
        <v>127</v>
      </c>
      <c r="AV421" s="153" t="s">
        <v>134</v>
      </c>
      <c r="AW421" s="153" t="s">
        <v>1142</v>
      </c>
      <c r="AX421" s="153" t="s">
        <v>115</v>
      </c>
      <c r="AY421" s="154" t="s">
        <v>1140</v>
      </c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  <c r="BJ421" s="153"/>
      <c r="BK421" s="153"/>
      <c r="BL421" s="153"/>
      <c r="BM421" s="153"/>
      <c r="BN421" s="153"/>
    </row>
    <row r="422" spans="1:66" ht="45">
      <c r="A422" s="272"/>
      <c r="B422" s="24"/>
      <c r="C422" s="124" t="s">
        <v>436</v>
      </c>
      <c r="D422" s="124" t="s">
        <v>117</v>
      </c>
      <c r="E422" s="125" t="s">
        <v>437</v>
      </c>
      <c r="F422" s="126" t="s">
        <v>438</v>
      </c>
      <c r="G422" s="127" t="s">
        <v>120</v>
      </c>
      <c r="H422" s="128">
        <v>1117.0429999999999</v>
      </c>
      <c r="I422" s="129"/>
      <c r="J422" s="130">
        <f>ROUND(I422*H422,2)</f>
        <v>0</v>
      </c>
      <c r="K422" s="126"/>
      <c r="L422" s="24"/>
      <c r="M422" s="326" t="s">
        <v>15</v>
      </c>
      <c r="N422" s="131" t="s">
        <v>39</v>
      </c>
      <c r="O422" s="270"/>
      <c r="P422" s="132">
        <f>O422*H422</f>
        <v>0</v>
      </c>
      <c r="Q422" s="132">
        <v>0</v>
      </c>
      <c r="R422" s="132">
        <f>Q422*H422</f>
        <v>0</v>
      </c>
      <c r="S422" s="132">
        <v>0</v>
      </c>
      <c r="T422" s="133">
        <f>S422*H422</f>
        <v>0</v>
      </c>
      <c r="U422" s="272"/>
      <c r="V422" s="272"/>
      <c r="W422" s="272"/>
      <c r="X422" s="272"/>
      <c r="Y422" s="272"/>
      <c r="Z422" s="272"/>
      <c r="AA422" s="272"/>
      <c r="AB422" s="272"/>
      <c r="AC422" s="272"/>
      <c r="AD422" s="272"/>
      <c r="AE422" s="272"/>
      <c r="AF422" s="272"/>
      <c r="AG422" s="272"/>
      <c r="AH422" s="272"/>
      <c r="AI422" s="272"/>
      <c r="AJ422" s="272"/>
      <c r="AK422" s="272"/>
      <c r="AL422" s="272"/>
      <c r="AM422" s="272"/>
      <c r="AN422" s="272"/>
      <c r="AO422" s="272"/>
      <c r="AP422" s="272"/>
      <c r="AQ422" s="272"/>
      <c r="AR422" s="277" t="s">
        <v>134</v>
      </c>
      <c r="AS422" s="272"/>
      <c r="AT422" s="277" t="s">
        <v>117</v>
      </c>
      <c r="AU422" s="277" t="s">
        <v>127</v>
      </c>
      <c r="AV422" s="272"/>
      <c r="AW422" s="272"/>
      <c r="AX422" s="272"/>
      <c r="AY422" s="277" t="s">
        <v>1140</v>
      </c>
      <c r="AZ422" s="272"/>
      <c r="BA422" s="272"/>
      <c r="BB422" s="272"/>
      <c r="BC422" s="272"/>
      <c r="BD422" s="272"/>
      <c r="BE422" s="287">
        <f>IF(N422="základní",J422,0)</f>
        <v>0</v>
      </c>
      <c r="BF422" s="287">
        <f>IF(N422="snížená",J422,0)</f>
        <v>0</v>
      </c>
      <c r="BG422" s="287">
        <f>IF(N422="zákl. přenesená",J422,0)</f>
        <v>0</v>
      </c>
      <c r="BH422" s="287">
        <f>IF(N422="sníž. přenesená",J422,0)</f>
        <v>0</v>
      </c>
      <c r="BI422" s="287">
        <f>IF(N422="nulová",J422,0)</f>
        <v>0</v>
      </c>
      <c r="BJ422" s="277" t="s">
        <v>115</v>
      </c>
      <c r="BK422" s="287">
        <f>ROUND(I422*H422,2)</f>
        <v>0</v>
      </c>
      <c r="BL422" s="277" t="s">
        <v>134</v>
      </c>
      <c r="BM422" s="277" t="s">
        <v>1174</v>
      </c>
      <c r="BN422" s="272"/>
    </row>
    <row r="423" spans="1:66" ht="27">
      <c r="A423" s="272"/>
      <c r="B423" s="24"/>
      <c r="C423" s="272"/>
      <c r="D423" s="134" t="s">
        <v>121</v>
      </c>
      <c r="E423" s="272"/>
      <c r="F423" s="135" t="s">
        <v>122</v>
      </c>
      <c r="G423" s="272"/>
      <c r="H423" s="272"/>
      <c r="I423" s="272"/>
      <c r="J423" s="272"/>
      <c r="K423" s="272"/>
      <c r="L423" s="24"/>
      <c r="M423" s="136"/>
      <c r="N423" s="270"/>
      <c r="O423" s="270"/>
      <c r="P423" s="270"/>
      <c r="Q423" s="270"/>
      <c r="R423" s="270"/>
      <c r="S423" s="270"/>
      <c r="T423" s="59"/>
      <c r="U423" s="272"/>
      <c r="V423" s="272"/>
      <c r="W423" s="272"/>
      <c r="X423" s="272"/>
      <c r="Y423" s="272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2"/>
      <c r="AK423" s="272"/>
      <c r="AL423" s="272"/>
      <c r="AM423" s="272"/>
      <c r="AN423" s="272"/>
      <c r="AO423" s="272"/>
      <c r="AP423" s="272"/>
      <c r="AQ423" s="272"/>
      <c r="AR423" s="272"/>
      <c r="AS423" s="272"/>
      <c r="AT423" s="277" t="s">
        <v>121</v>
      </c>
      <c r="AU423" s="277" t="s">
        <v>127</v>
      </c>
      <c r="AV423" s="272"/>
      <c r="AW423" s="272"/>
      <c r="AX423" s="272"/>
      <c r="AY423" s="272"/>
      <c r="AZ423" s="272"/>
      <c r="BA423" s="272"/>
      <c r="BB423" s="272"/>
      <c r="BC423" s="272"/>
      <c r="BD423" s="272"/>
      <c r="BE423" s="272"/>
      <c r="BF423" s="272"/>
      <c r="BG423" s="272"/>
      <c r="BH423" s="272"/>
      <c r="BI423" s="272"/>
      <c r="BJ423" s="272"/>
      <c r="BK423" s="272"/>
      <c r="BL423" s="272"/>
      <c r="BM423" s="272"/>
      <c r="BN423" s="272"/>
    </row>
    <row r="424" spans="1:66">
      <c r="A424" s="138"/>
      <c r="B424" s="137"/>
      <c r="C424" s="138"/>
      <c r="D424" s="134" t="s">
        <v>123</v>
      </c>
      <c r="E424" s="139" t="s">
        <v>15</v>
      </c>
      <c r="F424" s="140" t="s">
        <v>439</v>
      </c>
      <c r="G424" s="138"/>
      <c r="H424" s="139" t="s">
        <v>15</v>
      </c>
      <c r="I424" s="138"/>
      <c r="J424" s="138"/>
      <c r="K424" s="138"/>
      <c r="L424" s="137"/>
      <c r="M424" s="141"/>
      <c r="N424" s="142"/>
      <c r="O424" s="142"/>
      <c r="P424" s="142"/>
      <c r="Q424" s="142"/>
      <c r="R424" s="142"/>
      <c r="S424" s="142"/>
      <c r="T424" s="143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9" t="s">
        <v>123</v>
      </c>
      <c r="AU424" s="139" t="s">
        <v>127</v>
      </c>
      <c r="AV424" s="138" t="s">
        <v>115</v>
      </c>
      <c r="AW424" s="138" t="s">
        <v>1142</v>
      </c>
      <c r="AX424" s="138" t="s">
        <v>794</v>
      </c>
      <c r="AY424" s="139" t="s">
        <v>1140</v>
      </c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</row>
    <row r="425" spans="1:66">
      <c r="A425" s="145"/>
      <c r="B425" s="144"/>
      <c r="C425" s="145"/>
      <c r="D425" s="134" t="s">
        <v>123</v>
      </c>
      <c r="E425" s="146" t="s">
        <v>15</v>
      </c>
      <c r="F425" s="147" t="s">
        <v>225</v>
      </c>
      <c r="G425" s="145"/>
      <c r="H425" s="148">
        <v>23.79</v>
      </c>
      <c r="I425" s="145"/>
      <c r="J425" s="145"/>
      <c r="K425" s="145"/>
      <c r="L425" s="144"/>
      <c r="M425" s="149"/>
      <c r="N425" s="150"/>
      <c r="O425" s="150"/>
      <c r="P425" s="150"/>
      <c r="Q425" s="150"/>
      <c r="R425" s="150"/>
      <c r="S425" s="150"/>
      <c r="T425" s="151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6" t="s">
        <v>123</v>
      </c>
      <c r="AU425" s="146" t="s">
        <v>127</v>
      </c>
      <c r="AV425" s="145" t="s">
        <v>127</v>
      </c>
      <c r="AW425" s="145" t="s">
        <v>1142</v>
      </c>
      <c r="AX425" s="145" t="s">
        <v>794</v>
      </c>
      <c r="AY425" s="146" t="s">
        <v>1140</v>
      </c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</row>
    <row r="426" spans="1:66">
      <c r="A426" s="138"/>
      <c r="B426" s="137"/>
      <c r="C426" s="138"/>
      <c r="D426" s="134" t="s">
        <v>123</v>
      </c>
      <c r="E426" s="139" t="s">
        <v>15</v>
      </c>
      <c r="F426" s="140" t="s">
        <v>440</v>
      </c>
      <c r="G426" s="138"/>
      <c r="H426" s="139" t="s">
        <v>15</v>
      </c>
      <c r="I426" s="138"/>
      <c r="J426" s="138"/>
      <c r="K426" s="138"/>
      <c r="L426" s="137"/>
      <c r="M426" s="141"/>
      <c r="N426" s="142"/>
      <c r="O426" s="142"/>
      <c r="P426" s="142"/>
      <c r="Q426" s="142"/>
      <c r="R426" s="142"/>
      <c r="S426" s="142"/>
      <c r="T426" s="143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9" t="s">
        <v>123</v>
      </c>
      <c r="AU426" s="139" t="s">
        <v>127</v>
      </c>
      <c r="AV426" s="138" t="s">
        <v>115</v>
      </c>
      <c r="AW426" s="138" t="s">
        <v>1142</v>
      </c>
      <c r="AX426" s="138" t="s">
        <v>794</v>
      </c>
      <c r="AY426" s="139" t="s">
        <v>1140</v>
      </c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</row>
    <row r="427" spans="1:66">
      <c r="A427" s="145"/>
      <c r="B427" s="144"/>
      <c r="C427" s="145"/>
      <c r="D427" s="134" t="s">
        <v>123</v>
      </c>
      <c r="E427" s="146" t="s">
        <v>15</v>
      </c>
      <c r="F427" s="147" t="s">
        <v>223</v>
      </c>
      <c r="G427" s="145"/>
      <c r="H427" s="148">
        <v>40.673000000000002</v>
      </c>
      <c r="I427" s="145"/>
      <c r="J427" s="145"/>
      <c r="K427" s="145"/>
      <c r="L427" s="144"/>
      <c r="M427" s="149"/>
      <c r="N427" s="150"/>
      <c r="O427" s="150"/>
      <c r="P427" s="150"/>
      <c r="Q427" s="150"/>
      <c r="R427" s="150"/>
      <c r="S427" s="150"/>
      <c r="T427" s="151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6" t="s">
        <v>123</v>
      </c>
      <c r="AU427" s="146" t="s">
        <v>127</v>
      </c>
      <c r="AV427" s="145" t="s">
        <v>127</v>
      </c>
      <c r="AW427" s="145" t="s">
        <v>1142</v>
      </c>
      <c r="AX427" s="145" t="s">
        <v>794</v>
      </c>
      <c r="AY427" s="146" t="s">
        <v>1140</v>
      </c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</row>
    <row r="428" spans="1:66">
      <c r="A428" s="138"/>
      <c r="B428" s="137"/>
      <c r="C428" s="138"/>
      <c r="D428" s="134" t="s">
        <v>123</v>
      </c>
      <c r="E428" s="139" t="s">
        <v>15</v>
      </c>
      <c r="F428" s="140" t="s">
        <v>441</v>
      </c>
      <c r="G428" s="138"/>
      <c r="H428" s="139" t="s">
        <v>15</v>
      </c>
      <c r="I428" s="138"/>
      <c r="J428" s="138"/>
      <c r="K428" s="138"/>
      <c r="L428" s="137"/>
      <c r="M428" s="141"/>
      <c r="N428" s="142"/>
      <c r="O428" s="142"/>
      <c r="P428" s="142"/>
      <c r="Q428" s="142"/>
      <c r="R428" s="142"/>
      <c r="S428" s="142"/>
      <c r="T428" s="143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9" t="s">
        <v>123</v>
      </c>
      <c r="AU428" s="139" t="s">
        <v>127</v>
      </c>
      <c r="AV428" s="138" t="s">
        <v>115</v>
      </c>
      <c r="AW428" s="138" t="s">
        <v>1142</v>
      </c>
      <c r="AX428" s="138" t="s">
        <v>794</v>
      </c>
      <c r="AY428" s="139" t="s">
        <v>1140</v>
      </c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</row>
    <row r="429" spans="1:66">
      <c r="A429" s="145"/>
      <c r="B429" s="144"/>
      <c r="C429" s="145"/>
      <c r="D429" s="134" t="s">
        <v>123</v>
      </c>
      <c r="E429" s="146" t="s">
        <v>15</v>
      </c>
      <c r="F429" s="147" t="s">
        <v>227</v>
      </c>
      <c r="G429" s="145"/>
      <c r="H429" s="148">
        <v>25.68</v>
      </c>
      <c r="I429" s="145"/>
      <c r="J429" s="145"/>
      <c r="K429" s="145"/>
      <c r="L429" s="144"/>
      <c r="M429" s="149"/>
      <c r="N429" s="150"/>
      <c r="O429" s="150"/>
      <c r="P429" s="150"/>
      <c r="Q429" s="150"/>
      <c r="R429" s="150"/>
      <c r="S429" s="150"/>
      <c r="T429" s="151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6" t="s">
        <v>123</v>
      </c>
      <c r="AU429" s="146" t="s">
        <v>127</v>
      </c>
      <c r="AV429" s="145" t="s">
        <v>127</v>
      </c>
      <c r="AW429" s="145" t="s">
        <v>1142</v>
      </c>
      <c r="AX429" s="145" t="s">
        <v>794</v>
      </c>
      <c r="AY429" s="146" t="s">
        <v>1140</v>
      </c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</row>
    <row r="430" spans="1:66">
      <c r="A430" s="161"/>
      <c r="B430" s="160"/>
      <c r="C430" s="161"/>
      <c r="D430" s="134" t="s">
        <v>123</v>
      </c>
      <c r="E430" s="162" t="s">
        <v>15</v>
      </c>
      <c r="F430" s="163" t="s">
        <v>182</v>
      </c>
      <c r="G430" s="161"/>
      <c r="H430" s="164">
        <v>90.143000000000001</v>
      </c>
      <c r="I430" s="161"/>
      <c r="J430" s="161"/>
      <c r="K430" s="161"/>
      <c r="L430" s="160"/>
      <c r="M430" s="165"/>
      <c r="N430" s="166"/>
      <c r="O430" s="166"/>
      <c r="P430" s="166"/>
      <c r="Q430" s="166"/>
      <c r="R430" s="166"/>
      <c r="S430" s="166"/>
      <c r="T430" s="167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2" t="s">
        <v>123</v>
      </c>
      <c r="AU430" s="162" t="s">
        <v>127</v>
      </c>
      <c r="AV430" s="161" t="s">
        <v>131</v>
      </c>
      <c r="AW430" s="161" t="s">
        <v>1142</v>
      </c>
      <c r="AX430" s="161" t="s">
        <v>794</v>
      </c>
      <c r="AY430" s="162" t="s">
        <v>1140</v>
      </c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</row>
    <row r="431" spans="1:66">
      <c r="A431" s="138"/>
      <c r="B431" s="137"/>
      <c r="C431" s="138"/>
      <c r="D431" s="134" t="s">
        <v>123</v>
      </c>
      <c r="E431" s="139" t="s">
        <v>15</v>
      </c>
      <c r="F431" s="140" t="s">
        <v>442</v>
      </c>
      <c r="G431" s="138"/>
      <c r="H431" s="139" t="s">
        <v>15</v>
      </c>
      <c r="I431" s="138"/>
      <c r="J431" s="138"/>
      <c r="K431" s="138"/>
      <c r="L431" s="137"/>
      <c r="M431" s="141"/>
      <c r="N431" s="142"/>
      <c r="O431" s="142"/>
      <c r="P431" s="142"/>
      <c r="Q431" s="142"/>
      <c r="R431" s="142"/>
      <c r="S431" s="142"/>
      <c r="T431" s="143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9" t="s">
        <v>123</v>
      </c>
      <c r="AU431" s="139" t="s">
        <v>127</v>
      </c>
      <c r="AV431" s="138" t="s">
        <v>115</v>
      </c>
      <c r="AW431" s="138" t="s">
        <v>1142</v>
      </c>
      <c r="AX431" s="138" t="s">
        <v>794</v>
      </c>
      <c r="AY431" s="139" t="s">
        <v>1140</v>
      </c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</row>
    <row r="432" spans="1:66">
      <c r="A432" s="145"/>
      <c r="B432" s="144"/>
      <c r="C432" s="145"/>
      <c r="D432" s="134" t="s">
        <v>123</v>
      </c>
      <c r="E432" s="146" t="s">
        <v>428</v>
      </c>
      <c r="F432" s="147" t="s">
        <v>443</v>
      </c>
      <c r="G432" s="145"/>
      <c r="H432" s="148">
        <v>392.4</v>
      </c>
      <c r="I432" s="145"/>
      <c r="J432" s="145"/>
      <c r="K432" s="145"/>
      <c r="L432" s="144"/>
      <c r="M432" s="149"/>
      <c r="N432" s="150"/>
      <c r="O432" s="150"/>
      <c r="P432" s="150"/>
      <c r="Q432" s="150"/>
      <c r="R432" s="150"/>
      <c r="S432" s="150"/>
      <c r="T432" s="151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6" t="s">
        <v>123</v>
      </c>
      <c r="AU432" s="146" t="s">
        <v>127</v>
      </c>
      <c r="AV432" s="145" t="s">
        <v>127</v>
      </c>
      <c r="AW432" s="145" t="s">
        <v>1142</v>
      </c>
      <c r="AX432" s="145" t="s">
        <v>794</v>
      </c>
      <c r="AY432" s="146" t="s">
        <v>1140</v>
      </c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</row>
    <row r="433" spans="1:66">
      <c r="A433" s="138"/>
      <c r="B433" s="137"/>
      <c r="C433" s="138"/>
      <c r="D433" s="134" t="s">
        <v>123</v>
      </c>
      <c r="E433" s="139" t="s">
        <v>15</v>
      </c>
      <c r="F433" s="140" t="s">
        <v>444</v>
      </c>
      <c r="G433" s="138"/>
      <c r="H433" s="139" t="s">
        <v>15</v>
      </c>
      <c r="I433" s="138"/>
      <c r="J433" s="138"/>
      <c r="K433" s="138"/>
      <c r="L433" s="137"/>
      <c r="M433" s="141"/>
      <c r="N433" s="142"/>
      <c r="O433" s="142"/>
      <c r="P433" s="142"/>
      <c r="Q433" s="142"/>
      <c r="R433" s="142"/>
      <c r="S433" s="142"/>
      <c r="T433" s="143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9" t="s">
        <v>123</v>
      </c>
      <c r="AU433" s="139" t="s">
        <v>127</v>
      </c>
      <c r="AV433" s="138" t="s">
        <v>115</v>
      </c>
      <c r="AW433" s="138" t="s">
        <v>1142</v>
      </c>
      <c r="AX433" s="138" t="s">
        <v>794</v>
      </c>
      <c r="AY433" s="139" t="s">
        <v>1140</v>
      </c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</row>
    <row r="434" spans="1:66">
      <c r="A434" s="145"/>
      <c r="B434" s="144"/>
      <c r="C434" s="145"/>
      <c r="D434" s="134" t="s">
        <v>123</v>
      </c>
      <c r="E434" s="146" t="s">
        <v>430</v>
      </c>
      <c r="F434" s="147" t="s">
        <v>445</v>
      </c>
      <c r="G434" s="145"/>
      <c r="H434" s="148">
        <v>317.7</v>
      </c>
      <c r="I434" s="145"/>
      <c r="J434" s="145"/>
      <c r="K434" s="145"/>
      <c r="L434" s="144"/>
      <c r="M434" s="149"/>
      <c r="N434" s="150"/>
      <c r="O434" s="150"/>
      <c r="P434" s="150"/>
      <c r="Q434" s="150"/>
      <c r="R434" s="150"/>
      <c r="S434" s="150"/>
      <c r="T434" s="151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6" t="s">
        <v>123</v>
      </c>
      <c r="AU434" s="146" t="s">
        <v>127</v>
      </c>
      <c r="AV434" s="145" t="s">
        <v>127</v>
      </c>
      <c r="AW434" s="145" t="s">
        <v>1142</v>
      </c>
      <c r="AX434" s="145" t="s">
        <v>794</v>
      </c>
      <c r="AY434" s="146" t="s">
        <v>1140</v>
      </c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</row>
    <row r="435" spans="1:66">
      <c r="A435" s="138"/>
      <c r="B435" s="137"/>
      <c r="C435" s="138"/>
      <c r="D435" s="134" t="s">
        <v>123</v>
      </c>
      <c r="E435" s="139" t="s">
        <v>15</v>
      </c>
      <c r="F435" s="140" t="s">
        <v>446</v>
      </c>
      <c r="G435" s="138"/>
      <c r="H435" s="139" t="s">
        <v>15</v>
      </c>
      <c r="I435" s="138"/>
      <c r="J435" s="138"/>
      <c r="K435" s="138"/>
      <c r="L435" s="137"/>
      <c r="M435" s="141"/>
      <c r="N435" s="142"/>
      <c r="O435" s="142"/>
      <c r="P435" s="142"/>
      <c r="Q435" s="142"/>
      <c r="R435" s="142"/>
      <c r="S435" s="142"/>
      <c r="T435" s="143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9" t="s">
        <v>123</v>
      </c>
      <c r="AU435" s="139" t="s">
        <v>127</v>
      </c>
      <c r="AV435" s="138" t="s">
        <v>115</v>
      </c>
      <c r="AW435" s="138" t="s">
        <v>1142</v>
      </c>
      <c r="AX435" s="138" t="s">
        <v>794</v>
      </c>
      <c r="AY435" s="139" t="s">
        <v>1140</v>
      </c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</row>
    <row r="436" spans="1:66">
      <c r="A436" s="145"/>
      <c r="B436" s="144"/>
      <c r="C436" s="145"/>
      <c r="D436" s="134" t="s">
        <v>123</v>
      </c>
      <c r="E436" s="146" t="s">
        <v>432</v>
      </c>
      <c r="F436" s="147" t="s">
        <v>447</v>
      </c>
      <c r="G436" s="145"/>
      <c r="H436" s="148">
        <v>316.8</v>
      </c>
      <c r="I436" s="145"/>
      <c r="J436" s="145"/>
      <c r="K436" s="145"/>
      <c r="L436" s="144"/>
      <c r="M436" s="149"/>
      <c r="N436" s="150"/>
      <c r="O436" s="150"/>
      <c r="P436" s="150"/>
      <c r="Q436" s="150"/>
      <c r="R436" s="150"/>
      <c r="S436" s="150"/>
      <c r="T436" s="151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6" t="s">
        <v>123</v>
      </c>
      <c r="AU436" s="146" t="s">
        <v>127</v>
      </c>
      <c r="AV436" s="145" t="s">
        <v>127</v>
      </c>
      <c r="AW436" s="145" t="s">
        <v>1142</v>
      </c>
      <c r="AX436" s="145" t="s">
        <v>794</v>
      </c>
      <c r="AY436" s="146" t="s">
        <v>1140</v>
      </c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</row>
    <row r="437" spans="1:66">
      <c r="A437" s="161"/>
      <c r="B437" s="160"/>
      <c r="C437" s="161"/>
      <c r="D437" s="134" t="s">
        <v>123</v>
      </c>
      <c r="E437" s="162" t="s">
        <v>448</v>
      </c>
      <c r="F437" s="163" t="s">
        <v>182</v>
      </c>
      <c r="G437" s="161"/>
      <c r="H437" s="164">
        <v>1026.9000000000001</v>
      </c>
      <c r="I437" s="161"/>
      <c r="J437" s="161"/>
      <c r="K437" s="161"/>
      <c r="L437" s="160"/>
      <c r="M437" s="165"/>
      <c r="N437" s="166"/>
      <c r="O437" s="166"/>
      <c r="P437" s="166"/>
      <c r="Q437" s="166"/>
      <c r="R437" s="166"/>
      <c r="S437" s="166"/>
      <c r="T437" s="167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2" t="s">
        <v>123</v>
      </c>
      <c r="AU437" s="162" t="s">
        <v>127</v>
      </c>
      <c r="AV437" s="161" t="s">
        <v>131</v>
      </c>
      <c r="AW437" s="161" t="s">
        <v>1142</v>
      </c>
      <c r="AX437" s="161" t="s">
        <v>794</v>
      </c>
      <c r="AY437" s="162" t="s">
        <v>1140</v>
      </c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</row>
    <row r="438" spans="1:66">
      <c r="A438" s="153"/>
      <c r="B438" s="152"/>
      <c r="C438" s="153"/>
      <c r="D438" s="134" t="s">
        <v>123</v>
      </c>
      <c r="E438" s="154" t="s">
        <v>15</v>
      </c>
      <c r="F438" s="155" t="s">
        <v>126</v>
      </c>
      <c r="G438" s="153"/>
      <c r="H438" s="156">
        <v>1117.0429999999999</v>
      </c>
      <c r="I438" s="153"/>
      <c r="J438" s="153"/>
      <c r="K438" s="153"/>
      <c r="L438" s="152"/>
      <c r="M438" s="157"/>
      <c r="N438" s="158"/>
      <c r="O438" s="158"/>
      <c r="P438" s="158"/>
      <c r="Q438" s="158"/>
      <c r="R438" s="158"/>
      <c r="S438" s="158"/>
      <c r="T438" s="159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4" t="s">
        <v>123</v>
      </c>
      <c r="AU438" s="154" t="s">
        <v>127</v>
      </c>
      <c r="AV438" s="153" t="s">
        <v>134</v>
      </c>
      <c r="AW438" s="153" t="s">
        <v>1142</v>
      </c>
      <c r="AX438" s="153" t="s">
        <v>115</v>
      </c>
      <c r="AY438" s="154" t="s">
        <v>1140</v>
      </c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3"/>
      <c r="BN438" s="153"/>
    </row>
    <row r="439" spans="1:66">
      <c r="A439" s="145"/>
      <c r="B439" s="144"/>
      <c r="C439" s="145"/>
      <c r="D439" s="134" t="s">
        <v>123</v>
      </c>
      <c r="E439" s="146" t="s">
        <v>449</v>
      </c>
      <c r="F439" s="147" t="s">
        <v>450</v>
      </c>
      <c r="G439" s="145"/>
      <c r="H439" s="148">
        <v>0.3</v>
      </c>
      <c r="I439" s="145"/>
      <c r="J439" s="145"/>
      <c r="K439" s="145"/>
      <c r="L439" s="144"/>
      <c r="M439" s="149"/>
      <c r="N439" s="150"/>
      <c r="O439" s="150"/>
      <c r="P439" s="150"/>
      <c r="Q439" s="150"/>
      <c r="R439" s="150"/>
      <c r="S439" s="150"/>
      <c r="T439" s="151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6" t="s">
        <v>123</v>
      </c>
      <c r="AU439" s="146" t="s">
        <v>127</v>
      </c>
      <c r="AV439" s="145" t="s">
        <v>127</v>
      </c>
      <c r="AW439" s="145" t="s">
        <v>1142</v>
      </c>
      <c r="AX439" s="145" t="s">
        <v>794</v>
      </c>
      <c r="AY439" s="146" t="s">
        <v>1140</v>
      </c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</row>
    <row r="440" spans="1:66" ht="30">
      <c r="A440" s="272"/>
      <c r="B440" s="24"/>
      <c r="C440" s="124" t="s">
        <v>451</v>
      </c>
      <c r="D440" s="124" t="s">
        <v>117</v>
      </c>
      <c r="E440" s="125" t="s">
        <v>452</v>
      </c>
      <c r="F440" s="126" t="s">
        <v>453</v>
      </c>
      <c r="G440" s="127" t="s">
        <v>120</v>
      </c>
      <c r="H440" s="128">
        <v>1.5</v>
      </c>
      <c r="I440" s="129"/>
      <c r="J440" s="130">
        <f>ROUND(I440*H440,2)</f>
        <v>0</v>
      </c>
      <c r="K440" s="126"/>
      <c r="L440" s="24"/>
      <c r="M440" s="326" t="s">
        <v>15</v>
      </c>
      <c r="N440" s="131" t="s">
        <v>39</v>
      </c>
      <c r="O440" s="270"/>
      <c r="P440" s="132">
        <f>O440*H440</f>
        <v>0</v>
      </c>
      <c r="Q440" s="132">
        <v>0</v>
      </c>
      <c r="R440" s="132">
        <f>Q440*H440</f>
        <v>0</v>
      </c>
      <c r="S440" s="132">
        <v>0</v>
      </c>
      <c r="T440" s="133">
        <f>S440*H440</f>
        <v>0</v>
      </c>
      <c r="U440" s="272"/>
      <c r="V440" s="272"/>
      <c r="W440" s="272"/>
      <c r="X440" s="272"/>
      <c r="Y440" s="272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2"/>
      <c r="AK440" s="272"/>
      <c r="AL440" s="272"/>
      <c r="AM440" s="272"/>
      <c r="AN440" s="272"/>
      <c r="AO440" s="272"/>
      <c r="AP440" s="272"/>
      <c r="AQ440" s="272"/>
      <c r="AR440" s="277" t="s">
        <v>134</v>
      </c>
      <c r="AS440" s="272"/>
      <c r="AT440" s="277" t="s">
        <v>117</v>
      </c>
      <c r="AU440" s="277" t="s">
        <v>127</v>
      </c>
      <c r="AV440" s="272"/>
      <c r="AW440" s="272"/>
      <c r="AX440" s="272"/>
      <c r="AY440" s="277" t="s">
        <v>1140</v>
      </c>
      <c r="AZ440" s="272"/>
      <c r="BA440" s="272"/>
      <c r="BB440" s="272"/>
      <c r="BC440" s="272"/>
      <c r="BD440" s="272"/>
      <c r="BE440" s="287">
        <f>IF(N440="základní",J440,0)</f>
        <v>0</v>
      </c>
      <c r="BF440" s="287">
        <f>IF(N440="snížená",J440,0)</f>
        <v>0</v>
      </c>
      <c r="BG440" s="287">
        <f>IF(N440="zákl. přenesená",J440,0)</f>
        <v>0</v>
      </c>
      <c r="BH440" s="287">
        <f>IF(N440="sníž. přenesená",J440,0)</f>
        <v>0</v>
      </c>
      <c r="BI440" s="287">
        <f>IF(N440="nulová",J440,0)</f>
        <v>0</v>
      </c>
      <c r="BJ440" s="277" t="s">
        <v>115</v>
      </c>
      <c r="BK440" s="287">
        <f>ROUND(I440*H440,2)</f>
        <v>0</v>
      </c>
      <c r="BL440" s="277" t="s">
        <v>134</v>
      </c>
      <c r="BM440" s="277" t="s">
        <v>1175</v>
      </c>
      <c r="BN440" s="272"/>
    </row>
    <row r="441" spans="1:66" ht="27">
      <c r="A441" s="272"/>
      <c r="B441" s="24"/>
      <c r="C441" s="272"/>
      <c r="D441" s="134" t="s">
        <v>121</v>
      </c>
      <c r="E441" s="272"/>
      <c r="F441" s="135" t="s">
        <v>122</v>
      </c>
      <c r="G441" s="272"/>
      <c r="H441" s="272"/>
      <c r="I441" s="272"/>
      <c r="J441" s="272"/>
      <c r="K441" s="272"/>
      <c r="L441" s="24"/>
      <c r="M441" s="136"/>
      <c r="N441" s="270"/>
      <c r="O441" s="270"/>
      <c r="P441" s="270"/>
      <c r="Q441" s="270"/>
      <c r="R441" s="270"/>
      <c r="S441" s="270"/>
      <c r="T441" s="59"/>
      <c r="U441" s="272"/>
      <c r="V441" s="272"/>
      <c r="W441" s="272"/>
      <c r="X441" s="272"/>
      <c r="Y441" s="272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2"/>
      <c r="AK441" s="272"/>
      <c r="AL441" s="272"/>
      <c r="AM441" s="272"/>
      <c r="AN441" s="272"/>
      <c r="AO441" s="272"/>
      <c r="AP441" s="272"/>
      <c r="AQ441" s="272"/>
      <c r="AR441" s="272"/>
      <c r="AS441" s="272"/>
      <c r="AT441" s="277" t="s">
        <v>121</v>
      </c>
      <c r="AU441" s="277" t="s">
        <v>127</v>
      </c>
      <c r="AV441" s="272"/>
      <c r="AW441" s="272"/>
      <c r="AX441" s="272"/>
      <c r="AY441" s="272"/>
      <c r="AZ441" s="272"/>
      <c r="BA441" s="272"/>
      <c r="BB441" s="272"/>
      <c r="BC441" s="272"/>
      <c r="BD441" s="272"/>
      <c r="BE441" s="272"/>
      <c r="BF441" s="272"/>
      <c r="BG441" s="272"/>
      <c r="BH441" s="272"/>
      <c r="BI441" s="272"/>
      <c r="BJ441" s="272"/>
      <c r="BK441" s="272"/>
      <c r="BL441" s="272"/>
      <c r="BM441" s="272"/>
      <c r="BN441" s="272"/>
    </row>
    <row r="442" spans="1:66" ht="27">
      <c r="A442" s="138"/>
      <c r="B442" s="137"/>
      <c r="C442" s="138"/>
      <c r="D442" s="134" t="s">
        <v>123</v>
      </c>
      <c r="E442" s="139" t="s">
        <v>15</v>
      </c>
      <c r="F442" s="140" t="s">
        <v>454</v>
      </c>
      <c r="G442" s="138"/>
      <c r="H442" s="139" t="s">
        <v>15</v>
      </c>
      <c r="I442" s="138"/>
      <c r="J442" s="138"/>
      <c r="K442" s="138"/>
      <c r="L442" s="137"/>
      <c r="M442" s="141"/>
      <c r="N442" s="142"/>
      <c r="O442" s="142"/>
      <c r="P442" s="142"/>
      <c r="Q442" s="142"/>
      <c r="R442" s="142"/>
      <c r="S442" s="142"/>
      <c r="T442" s="143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9" t="s">
        <v>123</v>
      </c>
      <c r="AU442" s="139" t="s">
        <v>127</v>
      </c>
      <c r="AV442" s="138" t="s">
        <v>115</v>
      </c>
      <c r="AW442" s="138" t="s">
        <v>1142</v>
      </c>
      <c r="AX442" s="138" t="s">
        <v>794</v>
      </c>
      <c r="AY442" s="139" t="s">
        <v>1140</v>
      </c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</row>
    <row r="443" spans="1:66">
      <c r="A443" s="145"/>
      <c r="B443" s="144"/>
      <c r="C443" s="145"/>
      <c r="D443" s="134" t="s">
        <v>123</v>
      </c>
      <c r="E443" s="146" t="s">
        <v>15</v>
      </c>
      <c r="F443" s="147" t="s">
        <v>455</v>
      </c>
      <c r="G443" s="145"/>
      <c r="H443" s="148">
        <v>1.5</v>
      </c>
      <c r="I443" s="145"/>
      <c r="J443" s="145"/>
      <c r="K443" s="145"/>
      <c r="L443" s="144"/>
      <c r="M443" s="149"/>
      <c r="N443" s="150"/>
      <c r="O443" s="150"/>
      <c r="P443" s="150"/>
      <c r="Q443" s="150"/>
      <c r="R443" s="150"/>
      <c r="S443" s="150"/>
      <c r="T443" s="151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6" t="s">
        <v>123</v>
      </c>
      <c r="AU443" s="146" t="s">
        <v>127</v>
      </c>
      <c r="AV443" s="145" t="s">
        <v>127</v>
      </c>
      <c r="AW443" s="145" t="s">
        <v>1142</v>
      </c>
      <c r="AX443" s="145" t="s">
        <v>794</v>
      </c>
      <c r="AY443" s="146" t="s">
        <v>1140</v>
      </c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</row>
    <row r="444" spans="1:66">
      <c r="A444" s="153"/>
      <c r="B444" s="152"/>
      <c r="C444" s="153"/>
      <c r="D444" s="134" t="s">
        <v>123</v>
      </c>
      <c r="E444" s="154" t="s">
        <v>15</v>
      </c>
      <c r="F444" s="155" t="s">
        <v>126</v>
      </c>
      <c r="G444" s="153"/>
      <c r="H444" s="156">
        <v>1.5</v>
      </c>
      <c r="I444" s="153"/>
      <c r="J444" s="153"/>
      <c r="K444" s="153"/>
      <c r="L444" s="152"/>
      <c r="M444" s="157"/>
      <c r="N444" s="158"/>
      <c r="O444" s="158"/>
      <c r="P444" s="158"/>
      <c r="Q444" s="158"/>
      <c r="R444" s="158"/>
      <c r="S444" s="158"/>
      <c r="T444" s="159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4" t="s">
        <v>123</v>
      </c>
      <c r="AU444" s="154" t="s">
        <v>127</v>
      </c>
      <c r="AV444" s="153" t="s">
        <v>134</v>
      </c>
      <c r="AW444" s="153" t="s">
        <v>1142</v>
      </c>
      <c r="AX444" s="153" t="s">
        <v>115</v>
      </c>
      <c r="AY444" s="154" t="s">
        <v>1140</v>
      </c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3"/>
      <c r="BN444" s="153"/>
    </row>
    <row r="445" spans="1:66">
      <c r="A445" s="272"/>
      <c r="B445" s="24"/>
      <c r="C445" s="124" t="s">
        <v>456</v>
      </c>
      <c r="D445" s="124" t="s">
        <v>117</v>
      </c>
      <c r="E445" s="125" t="s">
        <v>457</v>
      </c>
      <c r="F445" s="126" t="s">
        <v>458</v>
      </c>
      <c r="G445" s="127" t="s">
        <v>120</v>
      </c>
      <c r="H445" s="128">
        <v>3649.9490000000001</v>
      </c>
      <c r="I445" s="129"/>
      <c r="J445" s="130">
        <f>ROUND(I445*H445,2)</f>
        <v>0</v>
      </c>
      <c r="K445" s="126"/>
      <c r="L445" s="24"/>
      <c r="M445" s="326" t="s">
        <v>15</v>
      </c>
      <c r="N445" s="131" t="s">
        <v>39</v>
      </c>
      <c r="O445" s="270"/>
      <c r="P445" s="132">
        <f>O445*H445</f>
        <v>0</v>
      </c>
      <c r="Q445" s="132">
        <v>0</v>
      </c>
      <c r="R445" s="132">
        <f>Q445*H445</f>
        <v>0</v>
      </c>
      <c r="S445" s="132">
        <v>0</v>
      </c>
      <c r="T445" s="133">
        <f>S445*H445</f>
        <v>0</v>
      </c>
      <c r="U445" s="272"/>
      <c r="V445" s="272"/>
      <c r="W445" s="272"/>
      <c r="X445" s="272"/>
      <c r="Y445" s="272"/>
      <c r="Z445" s="272"/>
      <c r="AA445" s="272"/>
      <c r="AB445" s="272"/>
      <c r="AC445" s="272"/>
      <c r="AD445" s="272"/>
      <c r="AE445" s="272"/>
      <c r="AF445" s="272"/>
      <c r="AG445" s="272"/>
      <c r="AH445" s="272"/>
      <c r="AI445" s="272"/>
      <c r="AJ445" s="272"/>
      <c r="AK445" s="272"/>
      <c r="AL445" s="272"/>
      <c r="AM445" s="272"/>
      <c r="AN445" s="272"/>
      <c r="AO445" s="272"/>
      <c r="AP445" s="272"/>
      <c r="AQ445" s="272"/>
      <c r="AR445" s="277" t="s">
        <v>134</v>
      </c>
      <c r="AS445" s="272"/>
      <c r="AT445" s="277" t="s">
        <v>117</v>
      </c>
      <c r="AU445" s="277" t="s">
        <v>127</v>
      </c>
      <c r="AV445" s="272"/>
      <c r="AW445" s="272"/>
      <c r="AX445" s="272"/>
      <c r="AY445" s="277" t="s">
        <v>1140</v>
      </c>
      <c r="AZ445" s="272"/>
      <c r="BA445" s="272"/>
      <c r="BB445" s="272"/>
      <c r="BC445" s="272"/>
      <c r="BD445" s="272"/>
      <c r="BE445" s="287">
        <f>IF(N445="základní",J445,0)</f>
        <v>0</v>
      </c>
      <c r="BF445" s="287">
        <f>IF(N445="snížená",J445,0)</f>
        <v>0</v>
      </c>
      <c r="BG445" s="287">
        <f>IF(N445="zákl. přenesená",J445,0)</f>
        <v>0</v>
      </c>
      <c r="BH445" s="287">
        <f>IF(N445="sníž. přenesená",J445,0)</f>
        <v>0</v>
      </c>
      <c r="BI445" s="287">
        <f>IF(N445="nulová",J445,0)</f>
        <v>0</v>
      </c>
      <c r="BJ445" s="277" t="s">
        <v>115</v>
      </c>
      <c r="BK445" s="287">
        <f>ROUND(I445*H445,2)</f>
        <v>0</v>
      </c>
      <c r="BL445" s="277" t="s">
        <v>134</v>
      </c>
      <c r="BM445" s="277" t="s">
        <v>1176</v>
      </c>
      <c r="BN445" s="272"/>
    </row>
    <row r="446" spans="1:66" ht="27">
      <c r="A446" s="272"/>
      <c r="B446" s="24"/>
      <c r="C446" s="272"/>
      <c r="D446" s="134" t="s">
        <v>121</v>
      </c>
      <c r="E446" s="272"/>
      <c r="F446" s="135" t="s">
        <v>122</v>
      </c>
      <c r="G446" s="272"/>
      <c r="H446" s="272"/>
      <c r="I446" s="272"/>
      <c r="J446" s="272"/>
      <c r="K446" s="272"/>
      <c r="L446" s="24"/>
      <c r="M446" s="136"/>
      <c r="N446" s="270"/>
      <c r="O446" s="270"/>
      <c r="P446" s="270"/>
      <c r="Q446" s="270"/>
      <c r="R446" s="270"/>
      <c r="S446" s="270"/>
      <c r="T446" s="59"/>
      <c r="U446" s="272"/>
      <c r="V446" s="272"/>
      <c r="W446" s="272"/>
      <c r="X446" s="272"/>
      <c r="Y446" s="272"/>
      <c r="Z446" s="272"/>
      <c r="AA446" s="272"/>
      <c r="AB446" s="272"/>
      <c r="AC446" s="272"/>
      <c r="AD446" s="272"/>
      <c r="AE446" s="272"/>
      <c r="AF446" s="272"/>
      <c r="AG446" s="272"/>
      <c r="AH446" s="272"/>
      <c r="AI446" s="272"/>
      <c r="AJ446" s="272"/>
      <c r="AK446" s="272"/>
      <c r="AL446" s="272"/>
      <c r="AM446" s="272"/>
      <c r="AN446" s="272"/>
      <c r="AO446" s="272"/>
      <c r="AP446" s="272"/>
      <c r="AQ446" s="272"/>
      <c r="AR446" s="272"/>
      <c r="AS446" s="272"/>
      <c r="AT446" s="277" t="s">
        <v>121</v>
      </c>
      <c r="AU446" s="277" t="s">
        <v>127</v>
      </c>
      <c r="AV446" s="272"/>
      <c r="AW446" s="272"/>
      <c r="AX446" s="272"/>
      <c r="AY446" s="272"/>
      <c r="AZ446" s="272"/>
      <c r="BA446" s="272"/>
      <c r="BB446" s="272"/>
      <c r="BC446" s="272"/>
      <c r="BD446" s="272"/>
      <c r="BE446" s="272"/>
      <c r="BF446" s="272"/>
      <c r="BG446" s="272"/>
      <c r="BH446" s="272"/>
      <c r="BI446" s="272"/>
      <c r="BJ446" s="272"/>
      <c r="BK446" s="272"/>
      <c r="BL446" s="272"/>
      <c r="BM446" s="272"/>
      <c r="BN446" s="272"/>
    </row>
    <row r="447" spans="1:66">
      <c r="A447" s="138"/>
      <c r="B447" s="137"/>
      <c r="C447" s="138"/>
      <c r="D447" s="134" t="s">
        <v>123</v>
      </c>
      <c r="E447" s="139" t="s">
        <v>15</v>
      </c>
      <c r="F447" s="140" t="s">
        <v>356</v>
      </c>
      <c r="G447" s="138"/>
      <c r="H447" s="139" t="s">
        <v>15</v>
      </c>
      <c r="I447" s="138"/>
      <c r="J447" s="138"/>
      <c r="K447" s="138"/>
      <c r="L447" s="137"/>
      <c r="M447" s="141"/>
      <c r="N447" s="142"/>
      <c r="O447" s="142"/>
      <c r="P447" s="142"/>
      <c r="Q447" s="142"/>
      <c r="R447" s="142"/>
      <c r="S447" s="142"/>
      <c r="T447" s="143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9" t="s">
        <v>123</v>
      </c>
      <c r="AU447" s="139" t="s">
        <v>127</v>
      </c>
      <c r="AV447" s="138" t="s">
        <v>115</v>
      </c>
      <c r="AW447" s="138" t="s">
        <v>1142</v>
      </c>
      <c r="AX447" s="138" t="s">
        <v>794</v>
      </c>
      <c r="AY447" s="139" t="s">
        <v>1140</v>
      </c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</row>
    <row r="448" spans="1:66">
      <c r="A448" s="145"/>
      <c r="B448" s="144"/>
      <c r="C448" s="145"/>
      <c r="D448" s="134" t="s">
        <v>123</v>
      </c>
      <c r="E448" s="146" t="s">
        <v>15</v>
      </c>
      <c r="F448" s="147" t="s">
        <v>178</v>
      </c>
      <c r="G448" s="145"/>
      <c r="H448" s="148">
        <v>12.2</v>
      </c>
      <c r="I448" s="145"/>
      <c r="J448" s="145"/>
      <c r="K448" s="145"/>
      <c r="L448" s="144"/>
      <c r="M448" s="149"/>
      <c r="N448" s="150"/>
      <c r="O448" s="150"/>
      <c r="P448" s="150"/>
      <c r="Q448" s="150"/>
      <c r="R448" s="150"/>
      <c r="S448" s="150"/>
      <c r="T448" s="151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6" t="s">
        <v>123</v>
      </c>
      <c r="AU448" s="146" t="s">
        <v>127</v>
      </c>
      <c r="AV448" s="145" t="s">
        <v>127</v>
      </c>
      <c r="AW448" s="145" t="s">
        <v>1142</v>
      </c>
      <c r="AX448" s="145" t="s">
        <v>794</v>
      </c>
      <c r="AY448" s="146" t="s">
        <v>1140</v>
      </c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</row>
    <row r="449" spans="1:66">
      <c r="A449" s="138"/>
      <c r="B449" s="137"/>
      <c r="C449" s="138"/>
      <c r="D449" s="134" t="s">
        <v>123</v>
      </c>
      <c r="E449" s="139" t="s">
        <v>15</v>
      </c>
      <c r="F449" s="140" t="s">
        <v>364</v>
      </c>
      <c r="G449" s="138"/>
      <c r="H449" s="139" t="s">
        <v>15</v>
      </c>
      <c r="I449" s="138"/>
      <c r="J449" s="138"/>
      <c r="K449" s="138"/>
      <c r="L449" s="137"/>
      <c r="M449" s="141"/>
      <c r="N449" s="142"/>
      <c r="O449" s="142"/>
      <c r="P449" s="142"/>
      <c r="Q449" s="142"/>
      <c r="R449" s="142"/>
      <c r="S449" s="142"/>
      <c r="T449" s="143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9" t="s">
        <v>123</v>
      </c>
      <c r="AU449" s="139" t="s">
        <v>127</v>
      </c>
      <c r="AV449" s="138" t="s">
        <v>115</v>
      </c>
      <c r="AW449" s="138" t="s">
        <v>1142</v>
      </c>
      <c r="AX449" s="138" t="s">
        <v>794</v>
      </c>
      <c r="AY449" s="139" t="s">
        <v>1140</v>
      </c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</row>
    <row r="450" spans="1:66">
      <c r="A450" s="145"/>
      <c r="B450" s="144"/>
      <c r="C450" s="145"/>
      <c r="D450" s="134" t="s">
        <v>123</v>
      </c>
      <c r="E450" s="146" t="s">
        <v>15</v>
      </c>
      <c r="F450" s="147" t="s">
        <v>176</v>
      </c>
      <c r="G450" s="145"/>
      <c r="H450" s="148">
        <v>14.586</v>
      </c>
      <c r="I450" s="145"/>
      <c r="J450" s="145"/>
      <c r="K450" s="145"/>
      <c r="L450" s="144"/>
      <c r="M450" s="149"/>
      <c r="N450" s="150"/>
      <c r="O450" s="150"/>
      <c r="P450" s="150"/>
      <c r="Q450" s="150"/>
      <c r="R450" s="150"/>
      <c r="S450" s="150"/>
      <c r="T450" s="151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6" t="s">
        <v>123</v>
      </c>
      <c r="AU450" s="146" t="s">
        <v>127</v>
      </c>
      <c r="AV450" s="145" t="s">
        <v>127</v>
      </c>
      <c r="AW450" s="145" t="s">
        <v>1142</v>
      </c>
      <c r="AX450" s="145" t="s">
        <v>794</v>
      </c>
      <c r="AY450" s="146" t="s">
        <v>1140</v>
      </c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</row>
    <row r="451" spans="1:66">
      <c r="A451" s="138"/>
      <c r="B451" s="137"/>
      <c r="C451" s="138"/>
      <c r="D451" s="134" t="s">
        <v>123</v>
      </c>
      <c r="E451" s="139" t="s">
        <v>15</v>
      </c>
      <c r="F451" s="140" t="s">
        <v>391</v>
      </c>
      <c r="G451" s="138"/>
      <c r="H451" s="139" t="s">
        <v>15</v>
      </c>
      <c r="I451" s="138"/>
      <c r="J451" s="138"/>
      <c r="K451" s="138"/>
      <c r="L451" s="137"/>
      <c r="M451" s="141"/>
      <c r="N451" s="142"/>
      <c r="O451" s="142"/>
      <c r="P451" s="142"/>
      <c r="Q451" s="142"/>
      <c r="R451" s="142"/>
      <c r="S451" s="142"/>
      <c r="T451" s="143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9" t="s">
        <v>123</v>
      </c>
      <c r="AU451" s="139" t="s">
        <v>127</v>
      </c>
      <c r="AV451" s="138" t="s">
        <v>115</v>
      </c>
      <c r="AW451" s="138" t="s">
        <v>1142</v>
      </c>
      <c r="AX451" s="138" t="s">
        <v>794</v>
      </c>
      <c r="AY451" s="139" t="s">
        <v>1140</v>
      </c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</row>
    <row r="452" spans="1:66">
      <c r="A452" s="145"/>
      <c r="B452" s="144"/>
      <c r="C452" s="145"/>
      <c r="D452" s="134" t="s">
        <v>123</v>
      </c>
      <c r="E452" s="146" t="s">
        <v>15</v>
      </c>
      <c r="F452" s="147" t="s">
        <v>180</v>
      </c>
      <c r="G452" s="145"/>
      <c r="H452" s="148">
        <v>10.7</v>
      </c>
      <c r="I452" s="145"/>
      <c r="J452" s="145"/>
      <c r="K452" s="145"/>
      <c r="L452" s="144"/>
      <c r="M452" s="149"/>
      <c r="N452" s="150"/>
      <c r="O452" s="150"/>
      <c r="P452" s="150"/>
      <c r="Q452" s="150"/>
      <c r="R452" s="150"/>
      <c r="S452" s="150"/>
      <c r="T452" s="151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6" t="s">
        <v>123</v>
      </c>
      <c r="AU452" s="146" t="s">
        <v>127</v>
      </c>
      <c r="AV452" s="145" t="s">
        <v>127</v>
      </c>
      <c r="AW452" s="145" t="s">
        <v>1142</v>
      </c>
      <c r="AX452" s="145" t="s">
        <v>794</v>
      </c>
      <c r="AY452" s="146" t="s">
        <v>1140</v>
      </c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</row>
    <row r="453" spans="1:66">
      <c r="A453" s="161"/>
      <c r="B453" s="160"/>
      <c r="C453" s="161"/>
      <c r="D453" s="134" t="s">
        <v>123</v>
      </c>
      <c r="E453" s="162" t="s">
        <v>15</v>
      </c>
      <c r="F453" s="163" t="s">
        <v>182</v>
      </c>
      <c r="G453" s="161"/>
      <c r="H453" s="164">
        <v>37.485999999999997</v>
      </c>
      <c r="I453" s="161"/>
      <c r="J453" s="161"/>
      <c r="K453" s="161"/>
      <c r="L453" s="160"/>
      <c r="M453" s="165"/>
      <c r="N453" s="166"/>
      <c r="O453" s="166"/>
      <c r="P453" s="166"/>
      <c r="Q453" s="166"/>
      <c r="R453" s="166"/>
      <c r="S453" s="166"/>
      <c r="T453" s="167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2" t="s">
        <v>123</v>
      </c>
      <c r="AU453" s="162" t="s">
        <v>127</v>
      </c>
      <c r="AV453" s="161" t="s">
        <v>131</v>
      </c>
      <c r="AW453" s="161" t="s">
        <v>1142</v>
      </c>
      <c r="AX453" s="161" t="s">
        <v>794</v>
      </c>
      <c r="AY453" s="162" t="s">
        <v>1140</v>
      </c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</row>
    <row r="454" spans="1:66">
      <c r="A454" s="138"/>
      <c r="B454" s="137"/>
      <c r="C454" s="138"/>
      <c r="D454" s="134" t="s">
        <v>123</v>
      </c>
      <c r="E454" s="139" t="s">
        <v>15</v>
      </c>
      <c r="F454" s="140" t="s">
        <v>367</v>
      </c>
      <c r="G454" s="138"/>
      <c r="H454" s="139" t="s">
        <v>15</v>
      </c>
      <c r="I454" s="138"/>
      <c r="J454" s="138"/>
      <c r="K454" s="138"/>
      <c r="L454" s="137"/>
      <c r="M454" s="141"/>
      <c r="N454" s="142"/>
      <c r="O454" s="142"/>
      <c r="P454" s="142"/>
      <c r="Q454" s="142"/>
      <c r="R454" s="142"/>
      <c r="S454" s="142"/>
      <c r="T454" s="143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9" t="s">
        <v>123</v>
      </c>
      <c r="AU454" s="139" t="s">
        <v>127</v>
      </c>
      <c r="AV454" s="138" t="s">
        <v>115</v>
      </c>
      <c r="AW454" s="138" t="s">
        <v>1142</v>
      </c>
      <c r="AX454" s="138" t="s">
        <v>794</v>
      </c>
      <c r="AY454" s="139" t="s">
        <v>1140</v>
      </c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</row>
    <row r="455" spans="1:66">
      <c r="A455" s="145"/>
      <c r="B455" s="144"/>
      <c r="C455" s="145"/>
      <c r="D455" s="134" t="s">
        <v>123</v>
      </c>
      <c r="E455" s="146" t="s">
        <v>15</v>
      </c>
      <c r="F455" s="147" t="s">
        <v>368</v>
      </c>
      <c r="G455" s="145"/>
      <c r="H455" s="148">
        <v>18.62</v>
      </c>
      <c r="I455" s="145"/>
      <c r="J455" s="145"/>
      <c r="K455" s="145"/>
      <c r="L455" s="144"/>
      <c r="M455" s="149"/>
      <c r="N455" s="150"/>
      <c r="O455" s="150"/>
      <c r="P455" s="150"/>
      <c r="Q455" s="150"/>
      <c r="R455" s="150"/>
      <c r="S455" s="150"/>
      <c r="T455" s="151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6" t="s">
        <v>123</v>
      </c>
      <c r="AU455" s="146" t="s">
        <v>127</v>
      </c>
      <c r="AV455" s="145" t="s">
        <v>127</v>
      </c>
      <c r="AW455" s="145" t="s">
        <v>1142</v>
      </c>
      <c r="AX455" s="145" t="s">
        <v>794</v>
      </c>
      <c r="AY455" s="146" t="s">
        <v>1140</v>
      </c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</row>
    <row r="456" spans="1:66">
      <c r="A456" s="161"/>
      <c r="B456" s="160"/>
      <c r="C456" s="161"/>
      <c r="D456" s="134" t="s">
        <v>123</v>
      </c>
      <c r="E456" s="162" t="s">
        <v>15</v>
      </c>
      <c r="F456" s="163" t="s">
        <v>182</v>
      </c>
      <c r="G456" s="161"/>
      <c r="H456" s="164">
        <v>18.62</v>
      </c>
      <c r="I456" s="161"/>
      <c r="J456" s="161"/>
      <c r="K456" s="161"/>
      <c r="L456" s="160"/>
      <c r="M456" s="165"/>
      <c r="N456" s="166"/>
      <c r="O456" s="166"/>
      <c r="P456" s="166"/>
      <c r="Q456" s="166"/>
      <c r="R456" s="166"/>
      <c r="S456" s="166"/>
      <c r="T456" s="167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2" t="s">
        <v>123</v>
      </c>
      <c r="AU456" s="162" t="s">
        <v>127</v>
      </c>
      <c r="AV456" s="161" t="s">
        <v>131</v>
      </c>
      <c r="AW456" s="161" t="s">
        <v>1142</v>
      </c>
      <c r="AX456" s="161" t="s">
        <v>794</v>
      </c>
      <c r="AY456" s="162" t="s">
        <v>1140</v>
      </c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</row>
    <row r="457" spans="1:66">
      <c r="A457" s="138"/>
      <c r="B457" s="137"/>
      <c r="C457" s="138"/>
      <c r="D457" s="134" t="s">
        <v>123</v>
      </c>
      <c r="E457" s="139" t="s">
        <v>15</v>
      </c>
      <c r="F457" s="140" t="s">
        <v>459</v>
      </c>
      <c r="G457" s="138"/>
      <c r="H457" s="139" t="s">
        <v>15</v>
      </c>
      <c r="I457" s="138"/>
      <c r="J457" s="138"/>
      <c r="K457" s="138"/>
      <c r="L457" s="137"/>
      <c r="M457" s="141"/>
      <c r="N457" s="142"/>
      <c r="O457" s="142"/>
      <c r="P457" s="142"/>
      <c r="Q457" s="142"/>
      <c r="R457" s="142"/>
      <c r="S457" s="142"/>
      <c r="T457" s="143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9" t="s">
        <v>123</v>
      </c>
      <c r="AU457" s="139" t="s">
        <v>127</v>
      </c>
      <c r="AV457" s="138" t="s">
        <v>115</v>
      </c>
      <c r="AW457" s="138" t="s">
        <v>1142</v>
      </c>
      <c r="AX457" s="138" t="s">
        <v>794</v>
      </c>
      <c r="AY457" s="139" t="s">
        <v>1140</v>
      </c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</row>
    <row r="458" spans="1:66">
      <c r="A458" s="145"/>
      <c r="B458" s="144"/>
      <c r="C458" s="145"/>
      <c r="D458" s="134" t="s">
        <v>123</v>
      </c>
      <c r="E458" s="146" t="s">
        <v>15</v>
      </c>
      <c r="F458" s="147" t="s">
        <v>225</v>
      </c>
      <c r="G458" s="145"/>
      <c r="H458" s="148">
        <v>23.79</v>
      </c>
      <c r="I458" s="145"/>
      <c r="J458" s="145"/>
      <c r="K458" s="145"/>
      <c r="L458" s="144"/>
      <c r="M458" s="149"/>
      <c r="N458" s="150"/>
      <c r="O458" s="150"/>
      <c r="P458" s="150"/>
      <c r="Q458" s="150"/>
      <c r="R458" s="150"/>
      <c r="S458" s="150"/>
      <c r="T458" s="151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6" t="s">
        <v>123</v>
      </c>
      <c r="AU458" s="146" t="s">
        <v>127</v>
      </c>
      <c r="AV458" s="145" t="s">
        <v>127</v>
      </c>
      <c r="AW458" s="145" t="s">
        <v>1142</v>
      </c>
      <c r="AX458" s="145" t="s">
        <v>794</v>
      </c>
      <c r="AY458" s="146" t="s">
        <v>1140</v>
      </c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</row>
    <row r="459" spans="1:66">
      <c r="A459" s="138"/>
      <c r="B459" s="137"/>
      <c r="C459" s="138"/>
      <c r="D459" s="134" t="s">
        <v>123</v>
      </c>
      <c r="E459" s="139" t="s">
        <v>15</v>
      </c>
      <c r="F459" s="140" t="s">
        <v>460</v>
      </c>
      <c r="G459" s="138"/>
      <c r="H459" s="139" t="s">
        <v>15</v>
      </c>
      <c r="I459" s="138"/>
      <c r="J459" s="138"/>
      <c r="K459" s="138"/>
      <c r="L459" s="137"/>
      <c r="M459" s="141"/>
      <c r="N459" s="142"/>
      <c r="O459" s="142"/>
      <c r="P459" s="142"/>
      <c r="Q459" s="142"/>
      <c r="R459" s="142"/>
      <c r="S459" s="142"/>
      <c r="T459" s="143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9" t="s">
        <v>123</v>
      </c>
      <c r="AU459" s="139" t="s">
        <v>127</v>
      </c>
      <c r="AV459" s="138" t="s">
        <v>115</v>
      </c>
      <c r="AW459" s="138" t="s">
        <v>1142</v>
      </c>
      <c r="AX459" s="138" t="s">
        <v>794</v>
      </c>
      <c r="AY459" s="139" t="s">
        <v>1140</v>
      </c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</row>
    <row r="460" spans="1:66">
      <c r="A460" s="145"/>
      <c r="B460" s="144"/>
      <c r="C460" s="145"/>
      <c r="D460" s="134" t="s">
        <v>123</v>
      </c>
      <c r="E460" s="146" t="s">
        <v>15</v>
      </c>
      <c r="F460" s="147" t="s">
        <v>223</v>
      </c>
      <c r="G460" s="145"/>
      <c r="H460" s="148">
        <v>40.673000000000002</v>
      </c>
      <c r="I460" s="145"/>
      <c r="J460" s="145"/>
      <c r="K460" s="145"/>
      <c r="L460" s="144"/>
      <c r="M460" s="149"/>
      <c r="N460" s="150"/>
      <c r="O460" s="150"/>
      <c r="P460" s="150"/>
      <c r="Q460" s="150"/>
      <c r="R460" s="150"/>
      <c r="S460" s="150"/>
      <c r="T460" s="151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6" t="s">
        <v>123</v>
      </c>
      <c r="AU460" s="146" t="s">
        <v>127</v>
      </c>
      <c r="AV460" s="145" t="s">
        <v>127</v>
      </c>
      <c r="AW460" s="145" t="s">
        <v>1142</v>
      </c>
      <c r="AX460" s="145" t="s">
        <v>794</v>
      </c>
      <c r="AY460" s="146" t="s">
        <v>1140</v>
      </c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</row>
    <row r="461" spans="1:66">
      <c r="A461" s="138"/>
      <c r="B461" s="137"/>
      <c r="C461" s="138"/>
      <c r="D461" s="134" t="s">
        <v>123</v>
      </c>
      <c r="E461" s="139" t="s">
        <v>15</v>
      </c>
      <c r="F461" s="140" t="s">
        <v>461</v>
      </c>
      <c r="G461" s="138"/>
      <c r="H461" s="139" t="s">
        <v>15</v>
      </c>
      <c r="I461" s="138"/>
      <c r="J461" s="138"/>
      <c r="K461" s="138"/>
      <c r="L461" s="137"/>
      <c r="M461" s="141"/>
      <c r="N461" s="142"/>
      <c r="O461" s="142"/>
      <c r="P461" s="142"/>
      <c r="Q461" s="142"/>
      <c r="R461" s="142"/>
      <c r="S461" s="142"/>
      <c r="T461" s="143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9" t="s">
        <v>123</v>
      </c>
      <c r="AU461" s="139" t="s">
        <v>127</v>
      </c>
      <c r="AV461" s="138" t="s">
        <v>115</v>
      </c>
      <c r="AW461" s="138" t="s">
        <v>1142</v>
      </c>
      <c r="AX461" s="138" t="s">
        <v>794</v>
      </c>
      <c r="AY461" s="139" t="s">
        <v>1140</v>
      </c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</row>
    <row r="462" spans="1:66">
      <c r="A462" s="145"/>
      <c r="B462" s="144"/>
      <c r="C462" s="145"/>
      <c r="D462" s="134" t="s">
        <v>123</v>
      </c>
      <c r="E462" s="146" t="s">
        <v>15</v>
      </c>
      <c r="F462" s="147" t="s">
        <v>227</v>
      </c>
      <c r="G462" s="145"/>
      <c r="H462" s="148">
        <v>25.68</v>
      </c>
      <c r="I462" s="145"/>
      <c r="J462" s="145"/>
      <c r="K462" s="145"/>
      <c r="L462" s="144"/>
      <c r="M462" s="149"/>
      <c r="N462" s="150"/>
      <c r="O462" s="150"/>
      <c r="P462" s="150"/>
      <c r="Q462" s="150"/>
      <c r="R462" s="150"/>
      <c r="S462" s="150"/>
      <c r="T462" s="151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6" t="s">
        <v>123</v>
      </c>
      <c r="AU462" s="146" t="s">
        <v>127</v>
      </c>
      <c r="AV462" s="145" t="s">
        <v>127</v>
      </c>
      <c r="AW462" s="145" t="s">
        <v>1142</v>
      </c>
      <c r="AX462" s="145" t="s">
        <v>794</v>
      </c>
      <c r="AY462" s="146" t="s">
        <v>1140</v>
      </c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</row>
    <row r="463" spans="1:66">
      <c r="A463" s="161"/>
      <c r="B463" s="160"/>
      <c r="C463" s="161"/>
      <c r="D463" s="134" t="s">
        <v>123</v>
      </c>
      <c r="E463" s="162" t="s">
        <v>15</v>
      </c>
      <c r="F463" s="163" t="s">
        <v>182</v>
      </c>
      <c r="G463" s="161"/>
      <c r="H463" s="164">
        <v>90.143000000000001</v>
      </c>
      <c r="I463" s="161"/>
      <c r="J463" s="161"/>
      <c r="K463" s="161"/>
      <c r="L463" s="160"/>
      <c r="M463" s="165"/>
      <c r="N463" s="166"/>
      <c r="O463" s="166"/>
      <c r="P463" s="166"/>
      <c r="Q463" s="166"/>
      <c r="R463" s="166"/>
      <c r="S463" s="166"/>
      <c r="T463" s="167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2" t="s">
        <v>123</v>
      </c>
      <c r="AU463" s="162" t="s">
        <v>127</v>
      </c>
      <c r="AV463" s="161" t="s">
        <v>131</v>
      </c>
      <c r="AW463" s="161" t="s">
        <v>1142</v>
      </c>
      <c r="AX463" s="161" t="s">
        <v>794</v>
      </c>
      <c r="AY463" s="162" t="s">
        <v>1140</v>
      </c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</row>
    <row r="464" spans="1:66" ht="27">
      <c r="A464" s="138"/>
      <c r="B464" s="137"/>
      <c r="C464" s="138"/>
      <c r="D464" s="134" t="s">
        <v>123</v>
      </c>
      <c r="E464" s="139" t="s">
        <v>15</v>
      </c>
      <c r="F464" s="140" t="s">
        <v>462</v>
      </c>
      <c r="G464" s="138"/>
      <c r="H464" s="139" t="s">
        <v>15</v>
      </c>
      <c r="I464" s="138"/>
      <c r="J464" s="138"/>
      <c r="K464" s="138"/>
      <c r="L464" s="137"/>
      <c r="M464" s="141"/>
      <c r="N464" s="142"/>
      <c r="O464" s="142"/>
      <c r="P464" s="142"/>
      <c r="Q464" s="142"/>
      <c r="R464" s="142"/>
      <c r="S464" s="142"/>
      <c r="T464" s="143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9" t="s">
        <v>123</v>
      </c>
      <c r="AU464" s="139" t="s">
        <v>127</v>
      </c>
      <c r="AV464" s="138" t="s">
        <v>115</v>
      </c>
      <c r="AW464" s="138" t="s">
        <v>1142</v>
      </c>
      <c r="AX464" s="138" t="s">
        <v>794</v>
      </c>
      <c r="AY464" s="139" t="s">
        <v>1140</v>
      </c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</row>
    <row r="465" spans="1:66">
      <c r="A465" s="145"/>
      <c r="B465" s="144"/>
      <c r="C465" s="145"/>
      <c r="D465" s="134" t="s">
        <v>123</v>
      </c>
      <c r="E465" s="146" t="s">
        <v>15</v>
      </c>
      <c r="F465" s="147" t="s">
        <v>428</v>
      </c>
      <c r="G465" s="145"/>
      <c r="H465" s="148">
        <v>392.4</v>
      </c>
      <c r="I465" s="145"/>
      <c r="J465" s="145"/>
      <c r="K465" s="145"/>
      <c r="L465" s="144"/>
      <c r="M465" s="149"/>
      <c r="N465" s="150"/>
      <c r="O465" s="150"/>
      <c r="P465" s="150"/>
      <c r="Q465" s="150"/>
      <c r="R465" s="150"/>
      <c r="S465" s="150"/>
      <c r="T465" s="151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6" t="s">
        <v>123</v>
      </c>
      <c r="AU465" s="146" t="s">
        <v>127</v>
      </c>
      <c r="AV465" s="145" t="s">
        <v>127</v>
      </c>
      <c r="AW465" s="145" t="s">
        <v>1142</v>
      </c>
      <c r="AX465" s="145" t="s">
        <v>794</v>
      </c>
      <c r="AY465" s="146" t="s">
        <v>1140</v>
      </c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</row>
    <row r="466" spans="1:66" ht="27">
      <c r="A466" s="138"/>
      <c r="B466" s="137"/>
      <c r="C466" s="138"/>
      <c r="D466" s="134" t="s">
        <v>123</v>
      </c>
      <c r="E466" s="139" t="s">
        <v>15</v>
      </c>
      <c r="F466" s="140" t="s">
        <v>463</v>
      </c>
      <c r="G466" s="138"/>
      <c r="H466" s="139" t="s">
        <v>15</v>
      </c>
      <c r="I466" s="138"/>
      <c r="J466" s="138"/>
      <c r="K466" s="138"/>
      <c r="L466" s="137"/>
      <c r="M466" s="141"/>
      <c r="N466" s="142"/>
      <c r="O466" s="142"/>
      <c r="P466" s="142"/>
      <c r="Q466" s="142"/>
      <c r="R466" s="142"/>
      <c r="S466" s="142"/>
      <c r="T466" s="143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9" t="s">
        <v>123</v>
      </c>
      <c r="AU466" s="139" t="s">
        <v>127</v>
      </c>
      <c r="AV466" s="138" t="s">
        <v>115</v>
      </c>
      <c r="AW466" s="138" t="s">
        <v>1142</v>
      </c>
      <c r="AX466" s="138" t="s">
        <v>794</v>
      </c>
      <c r="AY466" s="139" t="s">
        <v>1140</v>
      </c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</row>
    <row r="467" spans="1:66">
      <c r="A467" s="145"/>
      <c r="B467" s="144"/>
      <c r="C467" s="145"/>
      <c r="D467" s="134" t="s">
        <v>123</v>
      </c>
      <c r="E467" s="146" t="s">
        <v>15</v>
      </c>
      <c r="F467" s="147" t="s">
        <v>430</v>
      </c>
      <c r="G467" s="145"/>
      <c r="H467" s="148">
        <v>317.7</v>
      </c>
      <c r="I467" s="145"/>
      <c r="J467" s="145"/>
      <c r="K467" s="145"/>
      <c r="L467" s="144"/>
      <c r="M467" s="149"/>
      <c r="N467" s="150"/>
      <c r="O467" s="150"/>
      <c r="P467" s="150"/>
      <c r="Q467" s="150"/>
      <c r="R467" s="150"/>
      <c r="S467" s="150"/>
      <c r="T467" s="151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6" t="s">
        <v>123</v>
      </c>
      <c r="AU467" s="146" t="s">
        <v>127</v>
      </c>
      <c r="AV467" s="145" t="s">
        <v>127</v>
      </c>
      <c r="AW467" s="145" t="s">
        <v>1142</v>
      </c>
      <c r="AX467" s="145" t="s">
        <v>794</v>
      </c>
      <c r="AY467" s="146" t="s">
        <v>1140</v>
      </c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</row>
    <row r="468" spans="1:66" ht="27">
      <c r="A468" s="138"/>
      <c r="B468" s="137"/>
      <c r="C468" s="138"/>
      <c r="D468" s="134" t="s">
        <v>123</v>
      </c>
      <c r="E468" s="139" t="s">
        <v>15</v>
      </c>
      <c r="F468" s="140" t="s">
        <v>464</v>
      </c>
      <c r="G468" s="138"/>
      <c r="H468" s="139" t="s">
        <v>15</v>
      </c>
      <c r="I468" s="138"/>
      <c r="J468" s="138"/>
      <c r="K468" s="138"/>
      <c r="L468" s="137"/>
      <c r="M468" s="141"/>
      <c r="N468" s="142"/>
      <c r="O468" s="142"/>
      <c r="P468" s="142"/>
      <c r="Q468" s="142"/>
      <c r="R468" s="142"/>
      <c r="S468" s="142"/>
      <c r="T468" s="143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9" t="s">
        <v>123</v>
      </c>
      <c r="AU468" s="139" t="s">
        <v>127</v>
      </c>
      <c r="AV468" s="138" t="s">
        <v>115</v>
      </c>
      <c r="AW468" s="138" t="s">
        <v>1142</v>
      </c>
      <c r="AX468" s="138" t="s">
        <v>794</v>
      </c>
      <c r="AY468" s="139" t="s">
        <v>1140</v>
      </c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</row>
    <row r="469" spans="1:66">
      <c r="A469" s="145"/>
      <c r="B469" s="144"/>
      <c r="C469" s="145"/>
      <c r="D469" s="134" t="s">
        <v>123</v>
      </c>
      <c r="E469" s="146" t="s">
        <v>15</v>
      </c>
      <c r="F469" s="147" t="s">
        <v>432</v>
      </c>
      <c r="G469" s="145"/>
      <c r="H469" s="148">
        <v>316.8</v>
      </c>
      <c r="I469" s="145"/>
      <c r="J469" s="145"/>
      <c r="K469" s="145"/>
      <c r="L469" s="144"/>
      <c r="M469" s="149"/>
      <c r="N469" s="150"/>
      <c r="O469" s="150"/>
      <c r="P469" s="150"/>
      <c r="Q469" s="150"/>
      <c r="R469" s="150"/>
      <c r="S469" s="150"/>
      <c r="T469" s="151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6" t="s">
        <v>123</v>
      </c>
      <c r="AU469" s="146" t="s">
        <v>127</v>
      </c>
      <c r="AV469" s="145" t="s">
        <v>127</v>
      </c>
      <c r="AW469" s="145" t="s">
        <v>1142</v>
      </c>
      <c r="AX469" s="145" t="s">
        <v>794</v>
      </c>
      <c r="AY469" s="146" t="s">
        <v>1140</v>
      </c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</row>
    <row r="470" spans="1:66">
      <c r="A470" s="161"/>
      <c r="B470" s="160"/>
      <c r="C470" s="161"/>
      <c r="D470" s="134" t="s">
        <v>123</v>
      </c>
      <c r="E470" s="162" t="s">
        <v>15</v>
      </c>
      <c r="F470" s="163" t="s">
        <v>182</v>
      </c>
      <c r="G470" s="161"/>
      <c r="H470" s="164">
        <v>1026.9000000000001</v>
      </c>
      <c r="I470" s="161"/>
      <c r="J470" s="161"/>
      <c r="K470" s="161"/>
      <c r="L470" s="160"/>
      <c r="M470" s="165"/>
      <c r="N470" s="166"/>
      <c r="O470" s="166"/>
      <c r="P470" s="166"/>
      <c r="Q470" s="166"/>
      <c r="R470" s="166"/>
      <c r="S470" s="166"/>
      <c r="T470" s="167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2" t="s">
        <v>123</v>
      </c>
      <c r="AU470" s="162" t="s">
        <v>127</v>
      </c>
      <c r="AV470" s="161" t="s">
        <v>131</v>
      </c>
      <c r="AW470" s="161" t="s">
        <v>1142</v>
      </c>
      <c r="AX470" s="161" t="s">
        <v>794</v>
      </c>
      <c r="AY470" s="162" t="s">
        <v>1140</v>
      </c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</row>
    <row r="471" spans="1:66">
      <c r="A471" s="138"/>
      <c r="B471" s="137"/>
      <c r="C471" s="138"/>
      <c r="D471" s="134" t="s">
        <v>123</v>
      </c>
      <c r="E471" s="139" t="s">
        <v>15</v>
      </c>
      <c r="F471" s="140" t="s">
        <v>403</v>
      </c>
      <c r="G471" s="138"/>
      <c r="H471" s="139" t="s">
        <v>15</v>
      </c>
      <c r="I471" s="138"/>
      <c r="J471" s="138"/>
      <c r="K471" s="138"/>
      <c r="L471" s="137"/>
      <c r="M471" s="141"/>
      <c r="N471" s="142"/>
      <c r="O471" s="142"/>
      <c r="P471" s="142"/>
      <c r="Q471" s="142"/>
      <c r="R471" s="142"/>
      <c r="S471" s="142"/>
      <c r="T471" s="143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9" t="s">
        <v>123</v>
      </c>
      <c r="AU471" s="139" t="s">
        <v>127</v>
      </c>
      <c r="AV471" s="138" t="s">
        <v>115</v>
      </c>
      <c r="AW471" s="138" t="s">
        <v>1142</v>
      </c>
      <c r="AX471" s="138" t="s">
        <v>794</v>
      </c>
      <c r="AY471" s="139" t="s">
        <v>1140</v>
      </c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</row>
    <row r="472" spans="1:66">
      <c r="A472" s="145"/>
      <c r="B472" s="144"/>
      <c r="C472" s="145"/>
      <c r="D472" s="134" t="s">
        <v>123</v>
      </c>
      <c r="E472" s="146" t="s">
        <v>15</v>
      </c>
      <c r="F472" s="147" t="s">
        <v>404</v>
      </c>
      <c r="G472" s="145"/>
      <c r="H472" s="148">
        <v>915.6</v>
      </c>
      <c r="I472" s="145"/>
      <c r="J472" s="145"/>
      <c r="K472" s="145"/>
      <c r="L472" s="144"/>
      <c r="M472" s="149"/>
      <c r="N472" s="150"/>
      <c r="O472" s="150"/>
      <c r="P472" s="150"/>
      <c r="Q472" s="150"/>
      <c r="R472" s="150"/>
      <c r="S472" s="150"/>
      <c r="T472" s="151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6" t="s">
        <v>123</v>
      </c>
      <c r="AU472" s="146" t="s">
        <v>127</v>
      </c>
      <c r="AV472" s="145" t="s">
        <v>127</v>
      </c>
      <c r="AW472" s="145" t="s">
        <v>1142</v>
      </c>
      <c r="AX472" s="145" t="s">
        <v>794</v>
      </c>
      <c r="AY472" s="146" t="s">
        <v>1140</v>
      </c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</row>
    <row r="473" spans="1:66">
      <c r="A473" s="138"/>
      <c r="B473" s="137"/>
      <c r="C473" s="138"/>
      <c r="D473" s="134" t="s">
        <v>123</v>
      </c>
      <c r="E473" s="139" t="s">
        <v>15</v>
      </c>
      <c r="F473" s="140" t="s">
        <v>405</v>
      </c>
      <c r="G473" s="138"/>
      <c r="H473" s="139" t="s">
        <v>15</v>
      </c>
      <c r="I473" s="138"/>
      <c r="J473" s="138"/>
      <c r="K473" s="138"/>
      <c r="L473" s="137"/>
      <c r="M473" s="141"/>
      <c r="N473" s="142"/>
      <c r="O473" s="142"/>
      <c r="P473" s="142"/>
      <c r="Q473" s="142"/>
      <c r="R473" s="142"/>
      <c r="S473" s="142"/>
      <c r="T473" s="143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9" t="s">
        <v>123</v>
      </c>
      <c r="AU473" s="139" t="s">
        <v>127</v>
      </c>
      <c r="AV473" s="138" t="s">
        <v>115</v>
      </c>
      <c r="AW473" s="138" t="s">
        <v>1142</v>
      </c>
      <c r="AX473" s="138" t="s">
        <v>794</v>
      </c>
      <c r="AY473" s="139" t="s">
        <v>1140</v>
      </c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</row>
    <row r="474" spans="1:66">
      <c r="A474" s="145"/>
      <c r="B474" s="144"/>
      <c r="C474" s="145"/>
      <c r="D474" s="134" t="s">
        <v>123</v>
      </c>
      <c r="E474" s="146" t="s">
        <v>15</v>
      </c>
      <c r="F474" s="147" t="s">
        <v>406</v>
      </c>
      <c r="G474" s="145"/>
      <c r="H474" s="148">
        <v>741.3</v>
      </c>
      <c r="I474" s="145"/>
      <c r="J474" s="145"/>
      <c r="K474" s="145"/>
      <c r="L474" s="144"/>
      <c r="M474" s="149"/>
      <c r="N474" s="150"/>
      <c r="O474" s="150"/>
      <c r="P474" s="150"/>
      <c r="Q474" s="150"/>
      <c r="R474" s="150"/>
      <c r="S474" s="150"/>
      <c r="T474" s="151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6" t="s">
        <v>123</v>
      </c>
      <c r="AU474" s="146" t="s">
        <v>127</v>
      </c>
      <c r="AV474" s="145" t="s">
        <v>127</v>
      </c>
      <c r="AW474" s="145" t="s">
        <v>1142</v>
      </c>
      <c r="AX474" s="145" t="s">
        <v>794</v>
      </c>
      <c r="AY474" s="146" t="s">
        <v>1140</v>
      </c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</row>
    <row r="475" spans="1:66">
      <c r="A475" s="138"/>
      <c r="B475" s="137"/>
      <c r="C475" s="138"/>
      <c r="D475" s="134" t="s">
        <v>123</v>
      </c>
      <c r="E475" s="139" t="s">
        <v>15</v>
      </c>
      <c r="F475" s="140" t="s">
        <v>407</v>
      </c>
      <c r="G475" s="138"/>
      <c r="H475" s="139" t="s">
        <v>15</v>
      </c>
      <c r="I475" s="138"/>
      <c r="J475" s="138"/>
      <c r="K475" s="138"/>
      <c r="L475" s="137"/>
      <c r="M475" s="141"/>
      <c r="N475" s="142"/>
      <c r="O475" s="142"/>
      <c r="P475" s="142"/>
      <c r="Q475" s="142"/>
      <c r="R475" s="142"/>
      <c r="S475" s="142"/>
      <c r="T475" s="143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9" t="s">
        <v>123</v>
      </c>
      <c r="AU475" s="139" t="s">
        <v>127</v>
      </c>
      <c r="AV475" s="138" t="s">
        <v>115</v>
      </c>
      <c r="AW475" s="138" t="s">
        <v>1142</v>
      </c>
      <c r="AX475" s="138" t="s">
        <v>794</v>
      </c>
      <c r="AY475" s="139" t="s">
        <v>1140</v>
      </c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</row>
    <row r="476" spans="1:66">
      <c r="A476" s="145"/>
      <c r="B476" s="144"/>
      <c r="C476" s="145"/>
      <c r="D476" s="134" t="s">
        <v>123</v>
      </c>
      <c r="E476" s="146" t="s">
        <v>15</v>
      </c>
      <c r="F476" s="147" t="s">
        <v>408</v>
      </c>
      <c r="G476" s="145"/>
      <c r="H476" s="148">
        <v>739.2</v>
      </c>
      <c r="I476" s="145"/>
      <c r="J476" s="145"/>
      <c r="K476" s="145"/>
      <c r="L476" s="144"/>
      <c r="M476" s="149"/>
      <c r="N476" s="150"/>
      <c r="O476" s="150"/>
      <c r="P476" s="150"/>
      <c r="Q476" s="150"/>
      <c r="R476" s="150"/>
      <c r="S476" s="150"/>
      <c r="T476" s="151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6" t="s">
        <v>123</v>
      </c>
      <c r="AU476" s="146" t="s">
        <v>127</v>
      </c>
      <c r="AV476" s="145" t="s">
        <v>127</v>
      </c>
      <c r="AW476" s="145" t="s">
        <v>1142</v>
      </c>
      <c r="AX476" s="145" t="s">
        <v>794</v>
      </c>
      <c r="AY476" s="146" t="s">
        <v>1140</v>
      </c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</row>
    <row r="477" spans="1:66">
      <c r="A477" s="161"/>
      <c r="B477" s="160"/>
      <c r="C477" s="161"/>
      <c r="D477" s="134" t="s">
        <v>123</v>
      </c>
      <c r="E477" s="162" t="s">
        <v>15</v>
      </c>
      <c r="F477" s="163" t="s">
        <v>182</v>
      </c>
      <c r="G477" s="161"/>
      <c r="H477" s="164">
        <v>2396.1</v>
      </c>
      <c r="I477" s="161"/>
      <c r="J477" s="161"/>
      <c r="K477" s="161"/>
      <c r="L477" s="160"/>
      <c r="M477" s="165"/>
      <c r="N477" s="166"/>
      <c r="O477" s="166"/>
      <c r="P477" s="166"/>
      <c r="Q477" s="166"/>
      <c r="R477" s="166"/>
      <c r="S477" s="166"/>
      <c r="T477" s="167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2" t="s">
        <v>123</v>
      </c>
      <c r="AU477" s="162" t="s">
        <v>127</v>
      </c>
      <c r="AV477" s="161" t="s">
        <v>131</v>
      </c>
      <c r="AW477" s="161" t="s">
        <v>1142</v>
      </c>
      <c r="AX477" s="161" t="s">
        <v>794</v>
      </c>
      <c r="AY477" s="162" t="s">
        <v>1140</v>
      </c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</row>
    <row r="478" spans="1:66">
      <c r="A478" s="138"/>
      <c r="B478" s="137"/>
      <c r="C478" s="138"/>
      <c r="D478" s="134" t="s">
        <v>123</v>
      </c>
      <c r="E478" s="139" t="s">
        <v>15</v>
      </c>
      <c r="F478" s="140" t="s">
        <v>409</v>
      </c>
      <c r="G478" s="138"/>
      <c r="H478" s="139" t="s">
        <v>15</v>
      </c>
      <c r="I478" s="138"/>
      <c r="J478" s="138"/>
      <c r="K478" s="138"/>
      <c r="L478" s="137"/>
      <c r="M478" s="141"/>
      <c r="N478" s="142"/>
      <c r="O478" s="142"/>
      <c r="P478" s="142"/>
      <c r="Q478" s="142"/>
      <c r="R478" s="142"/>
      <c r="S478" s="142"/>
      <c r="T478" s="143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9" t="s">
        <v>123</v>
      </c>
      <c r="AU478" s="139" t="s">
        <v>127</v>
      </c>
      <c r="AV478" s="138" t="s">
        <v>115</v>
      </c>
      <c r="AW478" s="138" t="s">
        <v>1142</v>
      </c>
      <c r="AX478" s="138" t="s">
        <v>794</v>
      </c>
      <c r="AY478" s="139" t="s">
        <v>1140</v>
      </c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</row>
    <row r="479" spans="1:66">
      <c r="A479" s="145"/>
      <c r="B479" s="144"/>
      <c r="C479" s="145"/>
      <c r="D479" s="134" t="s">
        <v>123</v>
      </c>
      <c r="E479" s="146" t="s">
        <v>15</v>
      </c>
      <c r="F479" s="147" t="s">
        <v>260</v>
      </c>
      <c r="G479" s="145"/>
      <c r="H479" s="148">
        <v>10.08</v>
      </c>
      <c r="I479" s="145"/>
      <c r="J479" s="145"/>
      <c r="K479" s="145"/>
      <c r="L479" s="144"/>
      <c r="M479" s="149"/>
      <c r="N479" s="150"/>
      <c r="O479" s="150"/>
      <c r="P479" s="150"/>
      <c r="Q479" s="150"/>
      <c r="R479" s="150"/>
      <c r="S479" s="150"/>
      <c r="T479" s="151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6" t="s">
        <v>123</v>
      </c>
      <c r="AU479" s="146" t="s">
        <v>127</v>
      </c>
      <c r="AV479" s="145" t="s">
        <v>127</v>
      </c>
      <c r="AW479" s="145" t="s">
        <v>1142</v>
      </c>
      <c r="AX479" s="145" t="s">
        <v>794</v>
      </c>
      <c r="AY479" s="146" t="s">
        <v>1140</v>
      </c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</row>
    <row r="480" spans="1:66">
      <c r="A480" s="138"/>
      <c r="B480" s="137"/>
      <c r="C480" s="138"/>
      <c r="D480" s="134" t="s">
        <v>123</v>
      </c>
      <c r="E480" s="139" t="s">
        <v>15</v>
      </c>
      <c r="F480" s="140" t="s">
        <v>410</v>
      </c>
      <c r="G480" s="138"/>
      <c r="H480" s="139" t="s">
        <v>15</v>
      </c>
      <c r="I480" s="138"/>
      <c r="J480" s="138"/>
      <c r="K480" s="138"/>
      <c r="L480" s="137"/>
      <c r="M480" s="141"/>
      <c r="N480" s="142"/>
      <c r="O480" s="142"/>
      <c r="P480" s="142"/>
      <c r="Q480" s="142"/>
      <c r="R480" s="142"/>
      <c r="S480" s="142"/>
      <c r="T480" s="143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9" t="s">
        <v>123</v>
      </c>
      <c r="AU480" s="139" t="s">
        <v>127</v>
      </c>
      <c r="AV480" s="138" t="s">
        <v>115</v>
      </c>
      <c r="AW480" s="138" t="s">
        <v>1142</v>
      </c>
      <c r="AX480" s="138" t="s">
        <v>794</v>
      </c>
      <c r="AY480" s="139" t="s">
        <v>1140</v>
      </c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</row>
    <row r="481" spans="1:66">
      <c r="A481" s="145"/>
      <c r="B481" s="144"/>
      <c r="C481" s="145"/>
      <c r="D481" s="134" t="s">
        <v>123</v>
      </c>
      <c r="E481" s="146" t="s">
        <v>15</v>
      </c>
      <c r="F481" s="147" t="s">
        <v>258</v>
      </c>
      <c r="G481" s="145"/>
      <c r="H481" s="148">
        <v>6.68</v>
      </c>
      <c r="I481" s="145"/>
      <c r="J481" s="145"/>
      <c r="K481" s="145"/>
      <c r="L481" s="144"/>
      <c r="M481" s="149"/>
      <c r="N481" s="150"/>
      <c r="O481" s="150"/>
      <c r="P481" s="150"/>
      <c r="Q481" s="150"/>
      <c r="R481" s="150"/>
      <c r="S481" s="150"/>
      <c r="T481" s="151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6" t="s">
        <v>123</v>
      </c>
      <c r="AU481" s="146" t="s">
        <v>127</v>
      </c>
      <c r="AV481" s="145" t="s">
        <v>127</v>
      </c>
      <c r="AW481" s="145" t="s">
        <v>1142</v>
      </c>
      <c r="AX481" s="145" t="s">
        <v>794</v>
      </c>
      <c r="AY481" s="146" t="s">
        <v>1140</v>
      </c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</row>
    <row r="482" spans="1:66">
      <c r="A482" s="138"/>
      <c r="B482" s="137"/>
      <c r="C482" s="138"/>
      <c r="D482" s="134" t="s">
        <v>123</v>
      </c>
      <c r="E482" s="139" t="s">
        <v>15</v>
      </c>
      <c r="F482" s="140" t="s">
        <v>411</v>
      </c>
      <c r="G482" s="138"/>
      <c r="H482" s="139" t="s">
        <v>15</v>
      </c>
      <c r="I482" s="138"/>
      <c r="J482" s="138"/>
      <c r="K482" s="138"/>
      <c r="L482" s="137"/>
      <c r="M482" s="141"/>
      <c r="N482" s="142"/>
      <c r="O482" s="142"/>
      <c r="P482" s="142"/>
      <c r="Q482" s="142"/>
      <c r="R482" s="142"/>
      <c r="S482" s="142"/>
      <c r="T482" s="143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9" t="s">
        <v>123</v>
      </c>
      <c r="AU482" s="139" t="s">
        <v>127</v>
      </c>
      <c r="AV482" s="138" t="s">
        <v>115</v>
      </c>
      <c r="AW482" s="138" t="s">
        <v>1142</v>
      </c>
      <c r="AX482" s="138" t="s">
        <v>794</v>
      </c>
      <c r="AY482" s="139" t="s">
        <v>1140</v>
      </c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</row>
    <row r="483" spans="1:66">
      <c r="A483" s="145"/>
      <c r="B483" s="144"/>
      <c r="C483" s="145"/>
      <c r="D483" s="134" t="s">
        <v>123</v>
      </c>
      <c r="E483" s="146" t="s">
        <v>15</v>
      </c>
      <c r="F483" s="147" t="s">
        <v>256</v>
      </c>
      <c r="G483" s="145"/>
      <c r="H483" s="148">
        <v>8.08</v>
      </c>
      <c r="I483" s="145"/>
      <c r="J483" s="145"/>
      <c r="K483" s="145"/>
      <c r="L483" s="144"/>
      <c r="M483" s="149"/>
      <c r="N483" s="150"/>
      <c r="O483" s="150"/>
      <c r="P483" s="150"/>
      <c r="Q483" s="150"/>
      <c r="R483" s="150"/>
      <c r="S483" s="150"/>
      <c r="T483" s="151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6" t="s">
        <v>123</v>
      </c>
      <c r="AU483" s="146" t="s">
        <v>127</v>
      </c>
      <c r="AV483" s="145" t="s">
        <v>127</v>
      </c>
      <c r="AW483" s="145" t="s">
        <v>1142</v>
      </c>
      <c r="AX483" s="145" t="s">
        <v>794</v>
      </c>
      <c r="AY483" s="146" t="s">
        <v>1140</v>
      </c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</row>
    <row r="484" spans="1:66">
      <c r="A484" s="161"/>
      <c r="B484" s="160"/>
      <c r="C484" s="161"/>
      <c r="D484" s="134" t="s">
        <v>123</v>
      </c>
      <c r="E484" s="162" t="s">
        <v>15</v>
      </c>
      <c r="F484" s="163" t="s">
        <v>182</v>
      </c>
      <c r="G484" s="161"/>
      <c r="H484" s="164">
        <v>24.84</v>
      </c>
      <c r="I484" s="161"/>
      <c r="J484" s="161"/>
      <c r="K484" s="161"/>
      <c r="L484" s="160"/>
      <c r="M484" s="165"/>
      <c r="N484" s="166"/>
      <c r="O484" s="166"/>
      <c r="P484" s="166"/>
      <c r="Q484" s="166"/>
      <c r="R484" s="166"/>
      <c r="S484" s="166"/>
      <c r="T484" s="167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2" t="s">
        <v>123</v>
      </c>
      <c r="AU484" s="162" t="s">
        <v>127</v>
      </c>
      <c r="AV484" s="161" t="s">
        <v>131</v>
      </c>
      <c r="AW484" s="161" t="s">
        <v>1142</v>
      </c>
      <c r="AX484" s="161" t="s">
        <v>794</v>
      </c>
      <c r="AY484" s="162" t="s">
        <v>1140</v>
      </c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</row>
    <row r="485" spans="1:66">
      <c r="A485" s="138"/>
      <c r="B485" s="137"/>
      <c r="C485" s="138"/>
      <c r="D485" s="134" t="s">
        <v>123</v>
      </c>
      <c r="E485" s="139" t="s">
        <v>15</v>
      </c>
      <c r="F485" s="140" t="s">
        <v>412</v>
      </c>
      <c r="G485" s="138"/>
      <c r="H485" s="139" t="s">
        <v>15</v>
      </c>
      <c r="I485" s="138"/>
      <c r="J485" s="138"/>
      <c r="K485" s="138"/>
      <c r="L485" s="137"/>
      <c r="M485" s="141"/>
      <c r="N485" s="142"/>
      <c r="O485" s="142"/>
      <c r="P485" s="142"/>
      <c r="Q485" s="142"/>
      <c r="R485" s="142"/>
      <c r="S485" s="142"/>
      <c r="T485" s="143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9" t="s">
        <v>123</v>
      </c>
      <c r="AU485" s="139" t="s">
        <v>127</v>
      </c>
      <c r="AV485" s="138" t="s">
        <v>115</v>
      </c>
      <c r="AW485" s="138" t="s">
        <v>1142</v>
      </c>
      <c r="AX485" s="138" t="s">
        <v>794</v>
      </c>
      <c r="AY485" s="139" t="s">
        <v>1140</v>
      </c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</row>
    <row r="486" spans="1:66">
      <c r="A486" s="145"/>
      <c r="B486" s="144"/>
      <c r="C486" s="145"/>
      <c r="D486" s="134" t="s">
        <v>123</v>
      </c>
      <c r="E486" s="146" t="s">
        <v>15</v>
      </c>
      <c r="F486" s="147" t="s">
        <v>349</v>
      </c>
      <c r="G486" s="145"/>
      <c r="H486" s="148">
        <v>32.1</v>
      </c>
      <c r="I486" s="145"/>
      <c r="J486" s="145"/>
      <c r="K486" s="145"/>
      <c r="L486" s="144"/>
      <c r="M486" s="149"/>
      <c r="N486" s="150"/>
      <c r="O486" s="150"/>
      <c r="P486" s="150"/>
      <c r="Q486" s="150"/>
      <c r="R486" s="150"/>
      <c r="S486" s="150"/>
      <c r="T486" s="151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6" t="s">
        <v>123</v>
      </c>
      <c r="AU486" s="146" t="s">
        <v>127</v>
      </c>
      <c r="AV486" s="145" t="s">
        <v>127</v>
      </c>
      <c r="AW486" s="145" t="s">
        <v>1142</v>
      </c>
      <c r="AX486" s="145" t="s">
        <v>794</v>
      </c>
      <c r="AY486" s="146" t="s">
        <v>1140</v>
      </c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</row>
    <row r="487" spans="1:66">
      <c r="A487" s="138"/>
      <c r="B487" s="137"/>
      <c r="C487" s="138"/>
      <c r="D487" s="134" t="s">
        <v>123</v>
      </c>
      <c r="E487" s="139" t="s">
        <v>15</v>
      </c>
      <c r="F487" s="140" t="s">
        <v>413</v>
      </c>
      <c r="G487" s="138"/>
      <c r="H487" s="139" t="s">
        <v>15</v>
      </c>
      <c r="I487" s="138"/>
      <c r="J487" s="138"/>
      <c r="K487" s="138"/>
      <c r="L487" s="137"/>
      <c r="M487" s="141"/>
      <c r="N487" s="142"/>
      <c r="O487" s="142"/>
      <c r="P487" s="142"/>
      <c r="Q487" s="142"/>
      <c r="R487" s="142"/>
      <c r="S487" s="142"/>
      <c r="T487" s="143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9" t="s">
        <v>123</v>
      </c>
      <c r="AU487" s="139" t="s">
        <v>127</v>
      </c>
      <c r="AV487" s="138" t="s">
        <v>115</v>
      </c>
      <c r="AW487" s="138" t="s">
        <v>1142</v>
      </c>
      <c r="AX487" s="138" t="s">
        <v>794</v>
      </c>
      <c r="AY487" s="139" t="s">
        <v>1140</v>
      </c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</row>
    <row r="488" spans="1:66">
      <c r="A488" s="145"/>
      <c r="B488" s="144"/>
      <c r="C488" s="145"/>
      <c r="D488" s="134" t="s">
        <v>123</v>
      </c>
      <c r="E488" s="146" t="s">
        <v>15</v>
      </c>
      <c r="F488" s="147" t="s">
        <v>331</v>
      </c>
      <c r="G488" s="145"/>
      <c r="H488" s="148">
        <v>38.76</v>
      </c>
      <c r="I488" s="145"/>
      <c r="J488" s="145"/>
      <c r="K488" s="145"/>
      <c r="L488" s="144"/>
      <c r="M488" s="149"/>
      <c r="N488" s="150"/>
      <c r="O488" s="150"/>
      <c r="P488" s="150"/>
      <c r="Q488" s="150"/>
      <c r="R488" s="150"/>
      <c r="S488" s="150"/>
      <c r="T488" s="151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6" t="s">
        <v>123</v>
      </c>
      <c r="AU488" s="146" t="s">
        <v>127</v>
      </c>
      <c r="AV488" s="145" t="s">
        <v>127</v>
      </c>
      <c r="AW488" s="145" t="s">
        <v>1142</v>
      </c>
      <c r="AX488" s="145" t="s">
        <v>794</v>
      </c>
      <c r="AY488" s="146" t="s">
        <v>1140</v>
      </c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</row>
    <row r="489" spans="1:66">
      <c r="A489" s="145"/>
      <c r="B489" s="144"/>
      <c r="C489" s="145"/>
      <c r="D489" s="134" t="s">
        <v>123</v>
      </c>
      <c r="E489" s="146" t="s">
        <v>15</v>
      </c>
      <c r="F489" s="147" t="s">
        <v>414</v>
      </c>
      <c r="G489" s="145"/>
      <c r="H489" s="148">
        <v>-15</v>
      </c>
      <c r="I489" s="145"/>
      <c r="J489" s="145"/>
      <c r="K489" s="145"/>
      <c r="L489" s="144"/>
      <c r="M489" s="149"/>
      <c r="N489" s="150"/>
      <c r="O489" s="150"/>
      <c r="P489" s="150"/>
      <c r="Q489" s="150"/>
      <c r="R489" s="150"/>
      <c r="S489" s="150"/>
      <c r="T489" s="151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6" t="s">
        <v>123</v>
      </c>
      <c r="AU489" s="146" t="s">
        <v>127</v>
      </c>
      <c r="AV489" s="145" t="s">
        <v>127</v>
      </c>
      <c r="AW489" s="145" t="s">
        <v>1142</v>
      </c>
      <c r="AX489" s="145" t="s">
        <v>794</v>
      </c>
      <c r="AY489" s="146" t="s">
        <v>1140</v>
      </c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</row>
    <row r="490" spans="1:66">
      <c r="A490" s="161"/>
      <c r="B490" s="160"/>
      <c r="C490" s="161"/>
      <c r="D490" s="134" t="s">
        <v>123</v>
      </c>
      <c r="E490" s="162" t="s">
        <v>15</v>
      </c>
      <c r="F490" s="163" t="s">
        <v>182</v>
      </c>
      <c r="G490" s="161"/>
      <c r="H490" s="164">
        <v>55.86</v>
      </c>
      <c r="I490" s="161"/>
      <c r="J490" s="161"/>
      <c r="K490" s="161"/>
      <c r="L490" s="160"/>
      <c r="M490" s="165"/>
      <c r="N490" s="166"/>
      <c r="O490" s="166"/>
      <c r="P490" s="166"/>
      <c r="Q490" s="166"/>
      <c r="R490" s="166"/>
      <c r="S490" s="166"/>
      <c r="T490" s="167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2" t="s">
        <v>123</v>
      </c>
      <c r="AU490" s="162" t="s">
        <v>127</v>
      </c>
      <c r="AV490" s="161" t="s">
        <v>131</v>
      </c>
      <c r="AW490" s="161" t="s">
        <v>1142</v>
      </c>
      <c r="AX490" s="161" t="s">
        <v>794</v>
      </c>
      <c r="AY490" s="162" t="s">
        <v>1140</v>
      </c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</row>
    <row r="491" spans="1:66">
      <c r="A491" s="153"/>
      <c r="B491" s="152"/>
      <c r="C491" s="153"/>
      <c r="D491" s="134" t="s">
        <v>123</v>
      </c>
      <c r="E491" s="154" t="s">
        <v>15</v>
      </c>
      <c r="F491" s="155" t="s">
        <v>126</v>
      </c>
      <c r="G491" s="153"/>
      <c r="H491" s="156">
        <v>3649.9490000000001</v>
      </c>
      <c r="I491" s="153"/>
      <c r="J491" s="153"/>
      <c r="K491" s="153"/>
      <c r="L491" s="152"/>
      <c r="M491" s="157"/>
      <c r="N491" s="158"/>
      <c r="O491" s="158"/>
      <c r="P491" s="158"/>
      <c r="Q491" s="158"/>
      <c r="R491" s="158"/>
      <c r="S491" s="158"/>
      <c r="T491" s="159"/>
      <c r="U491" s="153"/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4" t="s">
        <v>123</v>
      </c>
      <c r="AU491" s="154" t="s">
        <v>127</v>
      </c>
      <c r="AV491" s="153" t="s">
        <v>134</v>
      </c>
      <c r="AW491" s="153" t="s">
        <v>1142</v>
      </c>
      <c r="AX491" s="153" t="s">
        <v>115</v>
      </c>
      <c r="AY491" s="154" t="s">
        <v>1140</v>
      </c>
      <c r="AZ491" s="153"/>
      <c r="BA491" s="153"/>
      <c r="BB491" s="153"/>
      <c r="BC491" s="153"/>
      <c r="BD491" s="153"/>
      <c r="BE491" s="153"/>
      <c r="BF491" s="153"/>
      <c r="BG491" s="153"/>
      <c r="BH491" s="153"/>
      <c r="BI491" s="153"/>
      <c r="BJ491" s="153"/>
      <c r="BK491" s="153"/>
      <c r="BL491" s="153"/>
      <c r="BM491" s="153"/>
      <c r="BN491" s="153"/>
    </row>
    <row r="492" spans="1:66" ht="45">
      <c r="A492" s="272"/>
      <c r="B492" s="24"/>
      <c r="C492" s="124" t="s">
        <v>465</v>
      </c>
      <c r="D492" s="124" t="s">
        <v>117</v>
      </c>
      <c r="E492" s="125" t="s">
        <v>466</v>
      </c>
      <c r="F492" s="126" t="s">
        <v>467</v>
      </c>
      <c r="G492" s="127" t="s">
        <v>468</v>
      </c>
      <c r="H492" s="128">
        <v>4210.5600000000004</v>
      </c>
      <c r="I492" s="129"/>
      <c r="J492" s="130">
        <f>ROUND(I492*H492,2)</f>
        <v>0</v>
      </c>
      <c r="K492" s="126"/>
      <c r="L492" s="24"/>
      <c r="M492" s="326" t="s">
        <v>15</v>
      </c>
      <c r="N492" s="131" t="s">
        <v>39</v>
      </c>
      <c r="O492" s="270"/>
      <c r="P492" s="132">
        <f>O492*H492</f>
        <v>0</v>
      </c>
      <c r="Q492" s="132">
        <v>0</v>
      </c>
      <c r="R492" s="132">
        <f>Q492*H492</f>
        <v>0</v>
      </c>
      <c r="S492" s="132">
        <v>0</v>
      </c>
      <c r="T492" s="133">
        <f>S492*H492</f>
        <v>0</v>
      </c>
      <c r="U492" s="272"/>
      <c r="V492" s="272"/>
      <c r="W492" s="272"/>
      <c r="X492" s="272"/>
      <c r="Y492" s="272"/>
      <c r="Z492" s="272"/>
      <c r="AA492" s="272"/>
      <c r="AB492" s="272"/>
      <c r="AC492" s="272"/>
      <c r="AD492" s="272"/>
      <c r="AE492" s="272"/>
      <c r="AF492" s="272"/>
      <c r="AG492" s="272"/>
      <c r="AH492" s="272"/>
      <c r="AI492" s="272"/>
      <c r="AJ492" s="272"/>
      <c r="AK492" s="272"/>
      <c r="AL492" s="272"/>
      <c r="AM492" s="272"/>
      <c r="AN492" s="272"/>
      <c r="AO492" s="272"/>
      <c r="AP492" s="272"/>
      <c r="AQ492" s="272"/>
      <c r="AR492" s="277" t="s">
        <v>134</v>
      </c>
      <c r="AS492" s="272"/>
      <c r="AT492" s="277" t="s">
        <v>117</v>
      </c>
      <c r="AU492" s="277" t="s">
        <v>127</v>
      </c>
      <c r="AV492" s="272"/>
      <c r="AW492" s="272"/>
      <c r="AX492" s="272"/>
      <c r="AY492" s="277" t="s">
        <v>1140</v>
      </c>
      <c r="AZ492" s="272"/>
      <c r="BA492" s="272"/>
      <c r="BB492" s="272"/>
      <c r="BC492" s="272"/>
      <c r="BD492" s="272"/>
      <c r="BE492" s="287">
        <f>IF(N492="základní",J492,0)</f>
        <v>0</v>
      </c>
      <c r="BF492" s="287">
        <f>IF(N492="snížená",J492,0)</f>
        <v>0</v>
      </c>
      <c r="BG492" s="287">
        <f>IF(N492="zákl. přenesená",J492,0)</f>
        <v>0</v>
      </c>
      <c r="BH492" s="287">
        <f>IF(N492="sníž. přenesená",J492,0)</f>
        <v>0</v>
      </c>
      <c r="BI492" s="287">
        <f>IF(N492="nulová",J492,0)</f>
        <v>0</v>
      </c>
      <c r="BJ492" s="277" t="s">
        <v>115</v>
      </c>
      <c r="BK492" s="287">
        <f>ROUND(I492*H492,2)</f>
        <v>0</v>
      </c>
      <c r="BL492" s="277" t="s">
        <v>134</v>
      </c>
      <c r="BM492" s="277" t="s">
        <v>1177</v>
      </c>
      <c r="BN492" s="272"/>
    </row>
    <row r="493" spans="1:66" ht="27">
      <c r="A493" s="272"/>
      <c r="B493" s="24"/>
      <c r="C493" s="272"/>
      <c r="D493" s="134" t="s">
        <v>121</v>
      </c>
      <c r="E493" s="272"/>
      <c r="F493" s="135" t="s">
        <v>122</v>
      </c>
      <c r="G493" s="272"/>
      <c r="H493" s="272"/>
      <c r="I493" s="272"/>
      <c r="J493" s="272"/>
      <c r="K493" s="272"/>
      <c r="L493" s="24"/>
      <c r="M493" s="136"/>
      <c r="N493" s="270"/>
      <c r="O493" s="270"/>
      <c r="P493" s="270"/>
      <c r="Q493" s="270"/>
      <c r="R493" s="270"/>
      <c r="S493" s="270"/>
      <c r="T493" s="59"/>
      <c r="U493" s="272"/>
      <c r="V493" s="272"/>
      <c r="W493" s="272"/>
      <c r="X493" s="272"/>
      <c r="Y493" s="272"/>
      <c r="Z493" s="272"/>
      <c r="AA493" s="272"/>
      <c r="AB493" s="272"/>
      <c r="AC493" s="272"/>
      <c r="AD493" s="272"/>
      <c r="AE493" s="272"/>
      <c r="AF493" s="272"/>
      <c r="AG493" s="272"/>
      <c r="AH493" s="272"/>
      <c r="AI493" s="272"/>
      <c r="AJ493" s="272"/>
      <c r="AK493" s="272"/>
      <c r="AL493" s="272"/>
      <c r="AM493" s="272"/>
      <c r="AN493" s="272"/>
      <c r="AO493" s="272"/>
      <c r="AP493" s="272"/>
      <c r="AQ493" s="272"/>
      <c r="AR493" s="272"/>
      <c r="AS493" s="272"/>
      <c r="AT493" s="277" t="s">
        <v>121</v>
      </c>
      <c r="AU493" s="277" t="s">
        <v>127</v>
      </c>
      <c r="AV493" s="272"/>
      <c r="AW493" s="272"/>
      <c r="AX493" s="272"/>
      <c r="AY493" s="272"/>
      <c r="AZ493" s="272"/>
      <c r="BA493" s="272"/>
      <c r="BB493" s="272"/>
      <c r="BC493" s="272"/>
      <c r="BD493" s="272"/>
      <c r="BE493" s="272"/>
      <c r="BF493" s="272"/>
      <c r="BG493" s="272"/>
      <c r="BH493" s="272"/>
      <c r="BI493" s="272"/>
      <c r="BJ493" s="272"/>
      <c r="BK493" s="272"/>
      <c r="BL493" s="272"/>
      <c r="BM493" s="272"/>
      <c r="BN493" s="272"/>
    </row>
    <row r="494" spans="1:66">
      <c r="A494" s="138"/>
      <c r="B494" s="137"/>
      <c r="C494" s="138"/>
      <c r="D494" s="134" t="s">
        <v>123</v>
      </c>
      <c r="E494" s="139" t="s">
        <v>15</v>
      </c>
      <c r="F494" s="140" t="s">
        <v>469</v>
      </c>
      <c r="G494" s="138"/>
      <c r="H494" s="139" t="s">
        <v>15</v>
      </c>
      <c r="I494" s="138"/>
      <c r="J494" s="138"/>
      <c r="K494" s="138"/>
      <c r="L494" s="137"/>
      <c r="M494" s="141"/>
      <c r="N494" s="142"/>
      <c r="O494" s="142"/>
      <c r="P494" s="142"/>
      <c r="Q494" s="142"/>
      <c r="R494" s="142"/>
      <c r="S494" s="142"/>
      <c r="T494" s="143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9" t="s">
        <v>123</v>
      </c>
      <c r="AU494" s="139" t="s">
        <v>127</v>
      </c>
      <c r="AV494" s="138" t="s">
        <v>115</v>
      </c>
      <c r="AW494" s="138" t="s">
        <v>1142</v>
      </c>
      <c r="AX494" s="138" t="s">
        <v>794</v>
      </c>
      <c r="AY494" s="139" t="s">
        <v>1140</v>
      </c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</row>
    <row r="495" spans="1:66">
      <c r="A495" s="145"/>
      <c r="B495" s="144"/>
      <c r="C495" s="145"/>
      <c r="D495" s="134" t="s">
        <v>123</v>
      </c>
      <c r="E495" s="146" t="s">
        <v>15</v>
      </c>
      <c r="F495" s="147" t="s">
        <v>470</v>
      </c>
      <c r="G495" s="145"/>
      <c r="H495" s="148">
        <v>1556.52</v>
      </c>
      <c r="I495" s="145"/>
      <c r="J495" s="145"/>
      <c r="K495" s="145"/>
      <c r="L495" s="144"/>
      <c r="M495" s="149"/>
      <c r="N495" s="150"/>
      <c r="O495" s="150"/>
      <c r="P495" s="150"/>
      <c r="Q495" s="150"/>
      <c r="R495" s="150"/>
      <c r="S495" s="150"/>
      <c r="T495" s="151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6" t="s">
        <v>123</v>
      </c>
      <c r="AU495" s="146" t="s">
        <v>127</v>
      </c>
      <c r="AV495" s="145" t="s">
        <v>127</v>
      </c>
      <c r="AW495" s="145" t="s">
        <v>1142</v>
      </c>
      <c r="AX495" s="145" t="s">
        <v>794</v>
      </c>
      <c r="AY495" s="146" t="s">
        <v>1140</v>
      </c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</row>
    <row r="496" spans="1:66">
      <c r="A496" s="138"/>
      <c r="B496" s="137"/>
      <c r="C496" s="138"/>
      <c r="D496" s="134" t="s">
        <v>123</v>
      </c>
      <c r="E496" s="139" t="s">
        <v>15</v>
      </c>
      <c r="F496" s="140" t="s">
        <v>471</v>
      </c>
      <c r="G496" s="138"/>
      <c r="H496" s="139" t="s">
        <v>15</v>
      </c>
      <c r="I496" s="138"/>
      <c r="J496" s="138"/>
      <c r="K496" s="138"/>
      <c r="L496" s="137"/>
      <c r="M496" s="141"/>
      <c r="N496" s="142"/>
      <c r="O496" s="142"/>
      <c r="P496" s="142"/>
      <c r="Q496" s="142"/>
      <c r="R496" s="142"/>
      <c r="S496" s="142"/>
      <c r="T496" s="143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9" t="s">
        <v>123</v>
      </c>
      <c r="AU496" s="139" t="s">
        <v>127</v>
      </c>
      <c r="AV496" s="138" t="s">
        <v>115</v>
      </c>
      <c r="AW496" s="138" t="s">
        <v>1142</v>
      </c>
      <c r="AX496" s="138" t="s">
        <v>794</v>
      </c>
      <c r="AY496" s="139" t="s">
        <v>1140</v>
      </c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</row>
    <row r="497" spans="1:66">
      <c r="A497" s="145"/>
      <c r="B497" s="144"/>
      <c r="C497" s="145"/>
      <c r="D497" s="134" t="s">
        <v>123</v>
      </c>
      <c r="E497" s="146" t="s">
        <v>15</v>
      </c>
      <c r="F497" s="147" t="s">
        <v>472</v>
      </c>
      <c r="G497" s="145"/>
      <c r="H497" s="148">
        <v>1260.21</v>
      </c>
      <c r="I497" s="145"/>
      <c r="J497" s="145"/>
      <c r="K497" s="145"/>
      <c r="L497" s="144"/>
      <c r="M497" s="149"/>
      <c r="N497" s="150"/>
      <c r="O497" s="150"/>
      <c r="P497" s="150"/>
      <c r="Q497" s="150"/>
      <c r="R497" s="150"/>
      <c r="S497" s="150"/>
      <c r="T497" s="151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6" t="s">
        <v>123</v>
      </c>
      <c r="AU497" s="146" t="s">
        <v>127</v>
      </c>
      <c r="AV497" s="145" t="s">
        <v>127</v>
      </c>
      <c r="AW497" s="145" t="s">
        <v>1142</v>
      </c>
      <c r="AX497" s="145" t="s">
        <v>794</v>
      </c>
      <c r="AY497" s="146" t="s">
        <v>1140</v>
      </c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</row>
    <row r="498" spans="1:66">
      <c r="A498" s="138"/>
      <c r="B498" s="137"/>
      <c r="C498" s="138"/>
      <c r="D498" s="134" t="s">
        <v>123</v>
      </c>
      <c r="E498" s="139" t="s">
        <v>15</v>
      </c>
      <c r="F498" s="140" t="s">
        <v>473</v>
      </c>
      <c r="G498" s="138"/>
      <c r="H498" s="139" t="s">
        <v>15</v>
      </c>
      <c r="I498" s="138"/>
      <c r="J498" s="138"/>
      <c r="K498" s="138"/>
      <c r="L498" s="137"/>
      <c r="M498" s="141"/>
      <c r="N498" s="142"/>
      <c r="O498" s="142"/>
      <c r="P498" s="142"/>
      <c r="Q498" s="142"/>
      <c r="R498" s="142"/>
      <c r="S498" s="142"/>
      <c r="T498" s="143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9" t="s">
        <v>123</v>
      </c>
      <c r="AU498" s="139" t="s">
        <v>127</v>
      </c>
      <c r="AV498" s="138" t="s">
        <v>115</v>
      </c>
      <c r="AW498" s="138" t="s">
        <v>1142</v>
      </c>
      <c r="AX498" s="138" t="s">
        <v>794</v>
      </c>
      <c r="AY498" s="139" t="s">
        <v>1140</v>
      </c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</row>
    <row r="499" spans="1:66">
      <c r="A499" s="145"/>
      <c r="B499" s="144"/>
      <c r="C499" s="145"/>
      <c r="D499" s="134" t="s">
        <v>123</v>
      </c>
      <c r="E499" s="146" t="s">
        <v>15</v>
      </c>
      <c r="F499" s="147" t="s">
        <v>474</v>
      </c>
      <c r="G499" s="145"/>
      <c r="H499" s="148">
        <v>1256.6400000000001</v>
      </c>
      <c r="I499" s="145"/>
      <c r="J499" s="145"/>
      <c r="K499" s="145"/>
      <c r="L499" s="144"/>
      <c r="M499" s="149"/>
      <c r="N499" s="150"/>
      <c r="O499" s="150"/>
      <c r="P499" s="150"/>
      <c r="Q499" s="150"/>
      <c r="R499" s="150"/>
      <c r="S499" s="150"/>
      <c r="T499" s="151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6" t="s">
        <v>123</v>
      </c>
      <c r="AU499" s="146" t="s">
        <v>127</v>
      </c>
      <c r="AV499" s="145" t="s">
        <v>127</v>
      </c>
      <c r="AW499" s="145" t="s">
        <v>1142</v>
      </c>
      <c r="AX499" s="145" t="s">
        <v>794</v>
      </c>
      <c r="AY499" s="146" t="s">
        <v>1140</v>
      </c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</row>
    <row r="500" spans="1:66">
      <c r="A500" s="161"/>
      <c r="B500" s="160"/>
      <c r="C500" s="161"/>
      <c r="D500" s="134" t="s">
        <v>123</v>
      </c>
      <c r="E500" s="162" t="s">
        <v>15</v>
      </c>
      <c r="F500" s="163" t="s">
        <v>182</v>
      </c>
      <c r="G500" s="161"/>
      <c r="H500" s="164">
        <v>4073.37</v>
      </c>
      <c r="I500" s="161"/>
      <c r="J500" s="161"/>
      <c r="K500" s="161"/>
      <c r="L500" s="160"/>
      <c r="M500" s="165"/>
      <c r="N500" s="166"/>
      <c r="O500" s="166"/>
      <c r="P500" s="166"/>
      <c r="Q500" s="166"/>
      <c r="R500" s="166"/>
      <c r="S500" s="166"/>
      <c r="T500" s="167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2" t="s">
        <v>123</v>
      </c>
      <c r="AU500" s="162" t="s">
        <v>127</v>
      </c>
      <c r="AV500" s="161" t="s">
        <v>131</v>
      </c>
      <c r="AW500" s="161" t="s">
        <v>1142</v>
      </c>
      <c r="AX500" s="161" t="s">
        <v>794</v>
      </c>
      <c r="AY500" s="162" t="s">
        <v>1140</v>
      </c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</row>
    <row r="501" spans="1:66">
      <c r="A501" s="138"/>
      <c r="B501" s="137"/>
      <c r="C501" s="138"/>
      <c r="D501" s="134" t="s">
        <v>123</v>
      </c>
      <c r="E501" s="139" t="s">
        <v>15</v>
      </c>
      <c r="F501" s="140" t="s">
        <v>475</v>
      </c>
      <c r="G501" s="138"/>
      <c r="H501" s="139" t="s">
        <v>15</v>
      </c>
      <c r="I501" s="138"/>
      <c r="J501" s="138"/>
      <c r="K501" s="138"/>
      <c r="L501" s="137"/>
      <c r="M501" s="141"/>
      <c r="N501" s="142"/>
      <c r="O501" s="142"/>
      <c r="P501" s="142"/>
      <c r="Q501" s="142"/>
      <c r="R501" s="142"/>
      <c r="S501" s="142"/>
      <c r="T501" s="143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9" t="s">
        <v>123</v>
      </c>
      <c r="AU501" s="139" t="s">
        <v>127</v>
      </c>
      <c r="AV501" s="138" t="s">
        <v>115</v>
      </c>
      <c r="AW501" s="138" t="s">
        <v>1142</v>
      </c>
      <c r="AX501" s="138" t="s">
        <v>794</v>
      </c>
      <c r="AY501" s="139" t="s">
        <v>1140</v>
      </c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</row>
    <row r="502" spans="1:66">
      <c r="A502" s="145"/>
      <c r="B502" s="144"/>
      <c r="C502" s="145"/>
      <c r="D502" s="134" t="s">
        <v>123</v>
      </c>
      <c r="E502" s="146" t="s">
        <v>15</v>
      </c>
      <c r="F502" s="147" t="s">
        <v>476</v>
      </c>
      <c r="G502" s="145"/>
      <c r="H502" s="148">
        <v>17.135999999999999</v>
      </c>
      <c r="I502" s="145"/>
      <c r="J502" s="145"/>
      <c r="K502" s="145"/>
      <c r="L502" s="144"/>
      <c r="M502" s="149"/>
      <c r="N502" s="150"/>
      <c r="O502" s="150"/>
      <c r="P502" s="150"/>
      <c r="Q502" s="150"/>
      <c r="R502" s="150"/>
      <c r="S502" s="150"/>
      <c r="T502" s="151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6" t="s">
        <v>123</v>
      </c>
      <c r="AU502" s="146" t="s">
        <v>127</v>
      </c>
      <c r="AV502" s="145" t="s">
        <v>127</v>
      </c>
      <c r="AW502" s="145" t="s">
        <v>1142</v>
      </c>
      <c r="AX502" s="145" t="s">
        <v>794</v>
      </c>
      <c r="AY502" s="146" t="s">
        <v>1140</v>
      </c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</row>
    <row r="503" spans="1:66">
      <c r="A503" s="138"/>
      <c r="B503" s="137"/>
      <c r="C503" s="138"/>
      <c r="D503" s="134" t="s">
        <v>123</v>
      </c>
      <c r="E503" s="139" t="s">
        <v>15</v>
      </c>
      <c r="F503" s="140" t="s">
        <v>477</v>
      </c>
      <c r="G503" s="138"/>
      <c r="H503" s="139" t="s">
        <v>15</v>
      </c>
      <c r="I503" s="138"/>
      <c r="J503" s="138"/>
      <c r="K503" s="138"/>
      <c r="L503" s="137"/>
      <c r="M503" s="141"/>
      <c r="N503" s="142"/>
      <c r="O503" s="142"/>
      <c r="P503" s="142"/>
      <c r="Q503" s="142"/>
      <c r="R503" s="142"/>
      <c r="S503" s="142"/>
      <c r="T503" s="143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9" t="s">
        <v>123</v>
      </c>
      <c r="AU503" s="139" t="s">
        <v>127</v>
      </c>
      <c r="AV503" s="138" t="s">
        <v>115</v>
      </c>
      <c r="AW503" s="138" t="s">
        <v>1142</v>
      </c>
      <c r="AX503" s="138" t="s">
        <v>794</v>
      </c>
      <c r="AY503" s="139" t="s">
        <v>1140</v>
      </c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</row>
    <row r="504" spans="1:66">
      <c r="A504" s="145"/>
      <c r="B504" s="144"/>
      <c r="C504" s="145"/>
      <c r="D504" s="134" t="s">
        <v>123</v>
      </c>
      <c r="E504" s="146" t="s">
        <v>15</v>
      </c>
      <c r="F504" s="147" t="s">
        <v>478</v>
      </c>
      <c r="G504" s="145"/>
      <c r="H504" s="148">
        <v>11.356</v>
      </c>
      <c r="I504" s="145"/>
      <c r="J504" s="145"/>
      <c r="K504" s="145"/>
      <c r="L504" s="144"/>
      <c r="M504" s="149"/>
      <c r="N504" s="150"/>
      <c r="O504" s="150"/>
      <c r="P504" s="150"/>
      <c r="Q504" s="150"/>
      <c r="R504" s="150"/>
      <c r="S504" s="150"/>
      <c r="T504" s="151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6" t="s">
        <v>123</v>
      </c>
      <c r="AU504" s="146" t="s">
        <v>127</v>
      </c>
      <c r="AV504" s="145" t="s">
        <v>127</v>
      </c>
      <c r="AW504" s="145" t="s">
        <v>1142</v>
      </c>
      <c r="AX504" s="145" t="s">
        <v>794</v>
      </c>
      <c r="AY504" s="146" t="s">
        <v>1140</v>
      </c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</row>
    <row r="505" spans="1:66">
      <c r="A505" s="138"/>
      <c r="B505" s="137"/>
      <c r="C505" s="138"/>
      <c r="D505" s="134" t="s">
        <v>123</v>
      </c>
      <c r="E505" s="139" t="s">
        <v>15</v>
      </c>
      <c r="F505" s="140" t="s">
        <v>479</v>
      </c>
      <c r="G505" s="138"/>
      <c r="H505" s="139" t="s">
        <v>15</v>
      </c>
      <c r="I505" s="138"/>
      <c r="J505" s="138"/>
      <c r="K505" s="138"/>
      <c r="L505" s="137"/>
      <c r="M505" s="141"/>
      <c r="N505" s="142"/>
      <c r="O505" s="142"/>
      <c r="P505" s="142"/>
      <c r="Q505" s="142"/>
      <c r="R505" s="142"/>
      <c r="S505" s="142"/>
      <c r="T505" s="143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9" t="s">
        <v>123</v>
      </c>
      <c r="AU505" s="139" t="s">
        <v>127</v>
      </c>
      <c r="AV505" s="138" t="s">
        <v>115</v>
      </c>
      <c r="AW505" s="138" t="s">
        <v>1142</v>
      </c>
      <c r="AX505" s="138" t="s">
        <v>794</v>
      </c>
      <c r="AY505" s="139" t="s">
        <v>1140</v>
      </c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</row>
    <row r="506" spans="1:66">
      <c r="A506" s="145"/>
      <c r="B506" s="144"/>
      <c r="C506" s="145"/>
      <c r="D506" s="134" t="s">
        <v>123</v>
      </c>
      <c r="E506" s="146" t="s">
        <v>15</v>
      </c>
      <c r="F506" s="147" t="s">
        <v>480</v>
      </c>
      <c r="G506" s="145"/>
      <c r="H506" s="148">
        <v>13.736000000000001</v>
      </c>
      <c r="I506" s="145"/>
      <c r="J506" s="145"/>
      <c r="K506" s="145"/>
      <c r="L506" s="144"/>
      <c r="M506" s="149"/>
      <c r="N506" s="150"/>
      <c r="O506" s="150"/>
      <c r="P506" s="150"/>
      <c r="Q506" s="150"/>
      <c r="R506" s="150"/>
      <c r="S506" s="150"/>
      <c r="T506" s="151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6" t="s">
        <v>123</v>
      </c>
      <c r="AU506" s="146" t="s">
        <v>127</v>
      </c>
      <c r="AV506" s="145" t="s">
        <v>127</v>
      </c>
      <c r="AW506" s="145" t="s">
        <v>1142</v>
      </c>
      <c r="AX506" s="145" t="s">
        <v>794</v>
      </c>
      <c r="AY506" s="146" t="s">
        <v>1140</v>
      </c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</row>
    <row r="507" spans="1:66">
      <c r="A507" s="161"/>
      <c r="B507" s="160"/>
      <c r="C507" s="161"/>
      <c r="D507" s="134" t="s">
        <v>123</v>
      </c>
      <c r="E507" s="162" t="s">
        <v>15</v>
      </c>
      <c r="F507" s="163" t="s">
        <v>182</v>
      </c>
      <c r="G507" s="161"/>
      <c r="H507" s="164">
        <v>42.228000000000002</v>
      </c>
      <c r="I507" s="161"/>
      <c r="J507" s="161"/>
      <c r="K507" s="161"/>
      <c r="L507" s="160"/>
      <c r="M507" s="165"/>
      <c r="N507" s="166"/>
      <c r="O507" s="166"/>
      <c r="P507" s="166"/>
      <c r="Q507" s="166"/>
      <c r="R507" s="166"/>
      <c r="S507" s="166"/>
      <c r="T507" s="167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2" t="s">
        <v>123</v>
      </c>
      <c r="AU507" s="162" t="s">
        <v>127</v>
      </c>
      <c r="AV507" s="161" t="s">
        <v>131</v>
      </c>
      <c r="AW507" s="161" t="s">
        <v>1142</v>
      </c>
      <c r="AX507" s="161" t="s">
        <v>794</v>
      </c>
      <c r="AY507" s="162" t="s">
        <v>1140</v>
      </c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</row>
    <row r="508" spans="1:66">
      <c r="A508" s="138"/>
      <c r="B508" s="137"/>
      <c r="C508" s="138"/>
      <c r="D508" s="134" t="s">
        <v>123</v>
      </c>
      <c r="E508" s="139" t="s">
        <v>15</v>
      </c>
      <c r="F508" s="140" t="s">
        <v>481</v>
      </c>
      <c r="G508" s="138"/>
      <c r="H508" s="139" t="s">
        <v>15</v>
      </c>
      <c r="I508" s="138"/>
      <c r="J508" s="138"/>
      <c r="K508" s="138"/>
      <c r="L508" s="137"/>
      <c r="M508" s="141"/>
      <c r="N508" s="142"/>
      <c r="O508" s="142"/>
      <c r="P508" s="142"/>
      <c r="Q508" s="142"/>
      <c r="R508" s="142"/>
      <c r="S508" s="142"/>
      <c r="T508" s="143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9" t="s">
        <v>123</v>
      </c>
      <c r="AU508" s="139" t="s">
        <v>127</v>
      </c>
      <c r="AV508" s="138" t="s">
        <v>115</v>
      </c>
      <c r="AW508" s="138" t="s">
        <v>1142</v>
      </c>
      <c r="AX508" s="138" t="s">
        <v>794</v>
      </c>
      <c r="AY508" s="139" t="s">
        <v>1140</v>
      </c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</row>
    <row r="509" spans="1:66">
      <c r="A509" s="145"/>
      <c r="B509" s="144"/>
      <c r="C509" s="145"/>
      <c r="D509" s="134" t="s">
        <v>123</v>
      </c>
      <c r="E509" s="146" t="s">
        <v>15</v>
      </c>
      <c r="F509" s="147" t="s">
        <v>482</v>
      </c>
      <c r="G509" s="145"/>
      <c r="H509" s="148">
        <v>54.57</v>
      </c>
      <c r="I509" s="145"/>
      <c r="J509" s="145"/>
      <c r="K509" s="145"/>
      <c r="L509" s="144"/>
      <c r="M509" s="149"/>
      <c r="N509" s="150"/>
      <c r="O509" s="150"/>
      <c r="P509" s="150"/>
      <c r="Q509" s="150"/>
      <c r="R509" s="150"/>
      <c r="S509" s="150"/>
      <c r="T509" s="151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6" t="s">
        <v>123</v>
      </c>
      <c r="AU509" s="146" t="s">
        <v>127</v>
      </c>
      <c r="AV509" s="145" t="s">
        <v>127</v>
      </c>
      <c r="AW509" s="145" t="s">
        <v>1142</v>
      </c>
      <c r="AX509" s="145" t="s">
        <v>794</v>
      </c>
      <c r="AY509" s="146" t="s">
        <v>1140</v>
      </c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</row>
    <row r="510" spans="1:66">
      <c r="A510" s="138"/>
      <c r="B510" s="137"/>
      <c r="C510" s="138"/>
      <c r="D510" s="134" t="s">
        <v>123</v>
      </c>
      <c r="E510" s="139" t="s">
        <v>15</v>
      </c>
      <c r="F510" s="140" t="s">
        <v>483</v>
      </c>
      <c r="G510" s="138"/>
      <c r="H510" s="139" t="s">
        <v>15</v>
      </c>
      <c r="I510" s="138"/>
      <c r="J510" s="138"/>
      <c r="K510" s="138"/>
      <c r="L510" s="137"/>
      <c r="M510" s="141"/>
      <c r="N510" s="142"/>
      <c r="O510" s="142"/>
      <c r="P510" s="142"/>
      <c r="Q510" s="142"/>
      <c r="R510" s="142"/>
      <c r="S510" s="142"/>
      <c r="T510" s="143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9" t="s">
        <v>123</v>
      </c>
      <c r="AU510" s="139" t="s">
        <v>127</v>
      </c>
      <c r="AV510" s="138" t="s">
        <v>115</v>
      </c>
      <c r="AW510" s="138" t="s">
        <v>1142</v>
      </c>
      <c r="AX510" s="138" t="s">
        <v>794</v>
      </c>
      <c r="AY510" s="139" t="s">
        <v>1140</v>
      </c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</row>
    <row r="511" spans="1:66">
      <c r="A511" s="145"/>
      <c r="B511" s="144"/>
      <c r="C511" s="145"/>
      <c r="D511" s="134" t="s">
        <v>123</v>
      </c>
      <c r="E511" s="146" t="s">
        <v>15</v>
      </c>
      <c r="F511" s="147" t="s">
        <v>484</v>
      </c>
      <c r="G511" s="145"/>
      <c r="H511" s="148">
        <v>65.891999999999996</v>
      </c>
      <c r="I511" s="145"/>
      <c r="J511" s="145"/>
      <c r="K511" s="145"/>
      <c r="L511" s="144"/>
      <c r="M511" s="149"/>
      <c r="N511" s="150"/>
      <c r="O511" s="150"/>
      <c r="P511" s="150"/>
      <c r="Q511" s="150"/>
      <c r="R511" s="150"/>
      <c r="S511" s="150"/>
      <c r="T511" s="151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6" t="s">
        <v>123</v>
      </c>
      <c r="AU511" s="146" t="s">
        <v>127</v>
      </c>
      <c r="AV511" s="145" t="s">
        <v>127</v>
      </c>
      <c r="AW511" s="145" t="s">
        <v>1142</v>
      </c>
      <c r="AX511" s="145" t="s">
        <v>794</v>
      </c>
      <c r="AY511" s="146" t="s">
        <v>1140</v>
      </c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</row>
    <row r="512" spans="1:66">
      <c r="A512" s="145"/>
      <c r="B512" s="144"/>
      <c r="C512" s="145"/>
      <c r="D512" s="134" t="s">
        <v>123</v>
      </c>
      <c r="E512" s="146" t="s">
        <v>15</v>
      </c>
      <c r="F512" s="147" t="s">
        <v>485</v>
      </c>
      <c r="G512" s="145"/>
      <c r="H512" s="148">
        <v>-25.5</v>
      </c>
      <c r="I512" s="145"/>
      <c r="J512" s="145"/>
      <c r="K512" s="145"/>
      <c r="L512" s="144"/>
      <c r="M512" s="149"/>
      <c r="N512" s="150"/>
      <c r="O512" s="150"/>
      <c r="P512" s="150"/>
      <c r="Q512" s="150"/>
      <c r="R512" s="150"/>
      <c r="S512" s="150"/>
      <c r="T512" s="151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6" t="s">
        <v>123</v>
      </c>
      <c r="AU512" s="146" t="s">
        <v>127</v>
      </c>
      <c r="AV512" s="145" t="s">
        <v>127</v>
      </c>
      <c r="AW512" s="145" t="s">
        <v>1142</v>
      </c>
      <c r="AX512" s="145" t="s">
        <v>794</v>
      </c>
      <c r="AY512" s="146" t="s">
        <v>1140</v>
      </c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</row>
    <row r="513" spans="1:66">
      <c r="A513" s="153"/>
      <c r="B513" s="152"/>
      <c r="C513" s="153"/>
      <c r="D513" s="134" t="s">
        <v>123</v>
      </c>
      <c r="E513" s="154" t="s">
        <v>15</v>
      </c>
      <c r="F513" s="155" t="s">
        <v>126</v>
      </c>
      <c r="G513" s="153"/>
      <c r="H513" s="156">
        <v>4210.5600000000004</v>
      </c>
      <c r="I513" s="153"/>
      <c r="J513" s="153"/>
      <c r="K513" s="153"/>
      <c r="L513" s="152"/>
      <c r="M513" s="157"/>
      <c r="N513" s="158"/>
      <c r="O513" s="158"/>
      <c r="P513" s="158"/>
      <c r="Q513" s="158"/>
      <c r="R513" s="158"/>
      <c r="S513" s="158"/>
      <c r="T513" s="159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4" t="s">
        <v>123</v>
      </c>
      <c r="AU513" s="154" t="s">
        <v>127</v>
      </c>
      <c r="AV513" s="153" t="s">
        <v>134</v>
      </c>
      <c r="AW513" s="153" t="s">
        <v>1142</v>
      </c>
      <c r="AX513" s="153" t="s">
        <v>115</v>
      </c>
      <c r="AY513" s="154" t="s">
        <v>1140</v>
      </c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3"/>
      <c r="BN513" s="153"/>
    </row>
    <row r="514" spans="1:66" ht="45">
      <c r="A514" s="272"/>
      <c r="B514" s="24"/>
      <c r="C514" s="124" t="s">
        <v>486</v>
      </c>
      <c r="D514" s="124" t="s">
        <v>117</v>
      </c>
      <c r="E514" s="125" t="s">
        <v>487</v>
      </c>
      <c r="F514" s="126" t="s">
        <v>488</v>
      </c>
      <c r="G514" s="127" t="s">
        <v>120</v>
      </c>
      <c r="H514" s="128">
        <v>15</v>
      </c>
      <c r="I514" s="129"/>
      <c r="J514" s="130">
        <f>ROUND(I514*H514,2)</f>
        <v>0</v>
      </c>
      <c r="K514" s="126"/>
      <c r="L514" s="24"/>
      <c r="M514" s="326" t="s">
        <v>15</v>
      </c>
      <c r="N514" s="131" t="s">
        <v>39</v>
      </c>
      <c r="O514" s="270"/>
      <c r="P514" s="132">
        <f>O514*H514</f>
        <v>0</v>
      </c>
      <c r="Q514" s="132">
        <v>0</v>
      </c>
      <c r="R514" s="132">
        <f>Q514*H514</f>
        <v>0</v>
      </c>
      <c r="S514" s="132">
        <v>0</v>
      </c>
      <c r="T514" s="133">
        <f>S514*H514</f>
        <v>0</v>
      </c>
      <c r="U514" s="272"/>
      <c r="V514" s="272"/>
      <c r="W514" s="272"/>
      <c r="X514" s="272"/>
      <c r="Y514" s="272"/>
      <c r="Z514" s="272"/>
      <c r="AA514" s="272"/>
      <c r="AB514" s="272"/>
      <c r="AC514" s="272"/>
      <c r="AD514" s="272"/>
      <c r="AE514" s="272"/>
      <c r="AF514" s="272"/>
      <c r="AG514" s="272"/>
      <c r="AH514" s="272"/>
      <c r="AI514" s="272"/>
      <c r="AJ514" s="272"/>
      <c r="AK514" s="272"/>
      <c r="AL514" s="272"/>
      <c r="AM514" s="272"/>
      <c r="AN514" s="272"/>
      <c r="AO514" s="272"/>
      <c r="AP514" s="272"/>
      <c r="AQ514" s="272"/>
      <c r="AR514" s="277" t="s">
        <v>134</v>
      </c>
      <c r="AS514" s="272"/>
      <c r="AT514" s="277" t="s">
        <v>117</v>
      </c>
      <c r="AU514" s="277" t="s">
        <v>127</v>
      </c>
      <c r="AV514" s="272"/>
      <c r="AW514" s="272"/>
      <c r="AX514" s="272"/>
      <c r="AY514" s="277" t="s">
        <v>1140</v>
      </c>
      <c r="AZ514" s="272"/>
      <c r="BA514" s="272"/>
      <c r="BB514" s="272"/>
      <c r="BC514" s="272"/>
      <c r="BD514" s="272"/>
      <c r="BE514" s="287">
        <f>IF(N514="základní",J514,0)</f>
        <v>0</v>
      </c>
      <c r="BF514" s="287">
        <f>IF(N514="snížená",J514,0)</f>
        <v>0</v>
      </c>
      <c r="BG514" s="287">
        <f>IF(N514="zákl. přenesená",J514,0)</f>
        <v>0</v>
      </c>
      <c r="BH514" s="287">
        <f>IF(N514="sníž. přenesená",J514,0)</f>
        <v>0</v>
      </c>
      <c r="BI514" s="287">
        <f>IF(N514="nulová",J514,0)</f>
        <v>0</v>
      </c>
      <c r="BJ514" s="277" t="s">
        <v>115</v>
      </c>
      <c r="BK514" s="287">
        <f>ROUND(I514*H514,2)</f>
        <v>0</v>
      </c>
      <c r="BL514" s="277" t="s">
        <v>134</v>
      </c>
      <c r="BM514" s="277" t="s">
        <v>1178</v>
      </c>
      <c r="BN514" s="272"/>
    </row>
    <row r="515" spans="1:66" ht="27">
      <c r="A515" s="272"/>
      <c r="B515" s="24"/>
      <c r="C515" s="272"/>
      <c r="D515" s="134" t="s">
        <v>121</v>
      </c>
      <c r="E515" s="272"/>
      <c r="F515" s="135" t="s">
        <v>122</v>
      </c>
      <c r="G515" s="272"/>
      <c r="H515" s="272"/>
      <c r="I515" s="272"/>
      <c r="J515" s="272"/>
      <c r="K515" s="272"/>
      <c r="L515" s="24"/>
      <c r="M515" s="136"/>
      <c r="N515" s="270"/>
      <c r="O515" s="270"/>
      <c r="P515" s="270"/>
      <c r="Q515" s="270"/>
      <c r="R515" s="270"/>
      <c r="S515" s="270"/>
      <c r="T515" s="59"/>
      <c r="U515" s="272"/>
      <c r="V515" s="272"/>
      <c r="W515" s="272"/>
      <c r="X515" s="272"/>
      <c r="Y515" s="272"/>
      <c r="Z515" s="272"/>
      <c r="AA515" s="272"/>
      <c r="AB515" s="272"/>
      <c r="AC515" s="272"/>
      <c r="AD515" s="272"/>
      <c r="AE515" s="272"/>
      <c r="AF515" s="272"/>
      <c r="AG515" s="272"/>
      <c r="AH515" s="272"/>
      <c r="AI515" s="272"/>
      <c r="AJ515" s="272"/>
      <c r="AK515" s="272"/>
      <c r="AL515" s="272"/>
      <c r="AM515" s="272"/>
      <c r="AN515" s="272"/>
      <c r="AO515" s="272"/>
      <c r="AP515" s="272"/>
      <c r="AQ515" s="272"/>
      <c r="AR515" s="272"/>
      <c r="AS515" s="272"/>
      <c r="AT515" s="277" t="s">
        <v>121</v>
      </c>
      <c r="AU515" s="277" t="s">
        <v>127</v>
      </c>
      <c r="AV515" s="272"/>
      <c r="AW515" s="272"/>
      <c r="AX515" s="272"/>
      <c r="AY515" s="272"/>
      <c r="AZ515" s="272"/>
      <c r="BA515" s="272"/>
      <c r="BB515" s="272"/>
      <c r="BC515" s="272"/>
      <c r="BD515" s="272"/>
      <c r="BE515" s="272"/>
      <c r="BF515" s="272"/>
      <c r="BG515" s="272"/>
      <c r="BH515" s="272"/>
      <c r="BI515" s="272"/>
      <c r="BJ515" s="272"/>
      <c r="BK515" s="272"/>
      <c r="BL515" s="272"/>
      <c r="BM515" s="272"/>
      <c r="BN515" s="272"/>
    </row>
    <row r="516" spans="1:66">
      <c r="A516" s="138"/>
      <c r="B516" s="137"/>
      <c r="C516" s="138"/>
      <c r="D516" s="134" t="s">
        <v>123</v>
      </c>
      <c r="E516" s="139" t="s">
        <v>15</v>
      </c>
      <c r="F516" s="140" t="s">
        <v>329</v>
      </c>
      <c r="G516" s="138"/>
      <c r="H516" s="139" t="s">
        <v>15</v>
      </c>
      <c r="I516" s="138"/>
      <c r="J516" s="138"/>
      <c r="K516" s="138"/>
      <c r="L516" s="137"/>
      <c r="M516" s="141"/>
      <c r="N516" s="142"/>
      <c r="O516" s="142"/>
      <c r="P516" s="142"/>
      <c r="Q516" s="142"/>
      <c r="R516" s="142"/>
      <c r="S516" s="142"/>
      <c r="T516" s="143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9" t="s">
        <v>123</v>
      </c>
      <c r="AU516" s="139" t="s">
        <v>127</v>
      </c>
      <c r="AV516" s="138" t="s">
        <v>115</v>
      </c>
      <c r="AW516" s="138" t="s">
        <v>1142</v>
      </c>
      <c r="AX516" s="138" t="s">
        <v>794</v>
      </c>
      <c r="AY516" s="139" t="s">
        <v>1140</v>
      </c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</row>
    <row r="517" spans="1:66">
      <c r="A517" s="145"/>
      <c r="B517" s="144"/>
      <c r="C517" s="145"/>
      <c r="D517" s="134" t="s">
        <v>123</v>
      </c>
      <c r="E517" s="146" t="s">
        <v>15</v>
      </c>
      <c r="F517" s="147" t="s">
        <v>330</v>
      </c>
      <c r="G517" s="145"/>
      <c r="H517" s="148">
        <v>15</v>
      </c>
      <c r="I517" s="145"/>
      <c r="J517" s="145"/>
      <c r="K517" s="145"/>
      <c r="L517" s="144"/>
      <c r="M517" s="149"/>
      <c r="N517" s="150"/>
      <c r="O517" s="150"/>
      <c r="P517" s="150"/>
      <c r="Q517" s="150"/>
      <c r="R517" s="150"/>
      <c r="S517" s="150"/>
      <c r="T517" s="151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6" t="s">
        <v>123</v>
      </c>
      <c r="AU517" s="146" t="s">
        <v>127</v>
      </c>
      <c r="AV517" s="145" t="s">
        <v>127</v>
      </c>
      <c r="AW517" s="145" t="s">
        <v>1142</v>
      </c>
      <c r="AX517" s="145" t="s">
        <v>794</v>
      </c>
      <c r="AY517" s="146" t="s">
        <v>1140</v>
      </c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</row>
    <row r="518" spans="1:66">
      <c r="A518" s="153"/>
      <c r="B518" s="152"/>
      <c r="C518" s="153"/>
      <c r="D518" s="134" t="s">
        <v>123</v>
      </c>
      <c r="E518" s="154" t="s">
        <v>489</v>
      </c>
      <c r="F518" s="155" t="s">
        <v>126</v>
      </c>
      <c r="G518" s="153"/>
      <c r="H518" s="156">
        <v>15</v>
      </c>
      <c r="I518" s="153"/>
      <c r="J518" s="153"/>
      <c r="K518" s="153"/>
      <c r="L518" s="152"/>
      <c r="M518" s="157"/>
      <c r="N518" s="158"/>
      <c r="O518" s="158"/>
      <c r="P518" s="158"/>
      <c r="Q518" s="158"/>
      <c r="R518" s="158"/>
      <c r="S518" s="158"/>
      <c r="T518" s="159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4" t="s">
        <v>123</v>
      </c>
      <c r="AU518" s="154" t="s">
        <v>127</v>
      </c>
      <c r="AV518" s="153" t="s">
        <v>134</v>
      </c>
      <c r="AW518" s="153" t="s">
        <v>1142</v>
      </c>
      <c r="AX518" s="153" t="s">
        <v>115</v>
      </c>
      <c r="AY518" s="154" t="s">
        <v>1140</v>
      </c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3"/>
      <c r="BN518" s="153"/>
    </row>
    <row r="519" spans="1:66" ht="60">
      <c r="A519" s="272"/>
      <c r="B519" s="24"/>
      <c r="C519" s="124" t="s">
        <v>490</v>
      </c>
      <c r="D519" s="124" t="s">
        <v>117</v>
      </c>
      <c r="E519" s="125" t="s">
        <v>491</v>
      </c>
      <c r="F519" s="126" t="s">
        <v>492</v>
      </c>
      <c r="G519" s="127" t="s">
        <v>120</v>
      </c>
      <c r="H519" s="128">
        <v>1.5</v>
      </c>
      <c r="I519" s="129"/>
      <c r="J519" s="130">
        <f>ROUND(I519*H519,2)</f>
        <v>0</v>
      </c>
      <c r="K519" s="126"/>
      <c r="L519" s="24"/>
      <c r="M519" s="326" t="s">
        <v>15</v>
      </c>
      <c r="N519" s="131" t="s">
        <v>39</v>
      </c>
      <c r="O519" s="270"/>
      <c r="P519" s="132">
        <f>O519*H519</f>
        <v>0</v>
      </c>
      <c r="Q519" s="132">
        <v>0</v>
      </c>
      <c r="R519" s="132">
        <f>Q519*H519</f>
        <v>0</v>
      </c>
      <c r="S519" s="132">
        <v>0</v>
      </c>
      <c r="T519" s="133">
        <f>S519*H519</f>
        <v>0</v>
      </c>
      <c r="U519" s="272"/>
      <c r="V519" s="272"/>
      <c r="W519" s="272"/>
      <c r="X519" s="272"/>
      <c r="Y519" s="272"/>
      <c r="Z519" s="272"/>
      <c r="AA519" s="272"/>
      <c r="AB519" s="272"/>
      <c r="AC519" s="272"/>
      <c r="AD519" s="272"/>
      <c r="AE519" s="272"/>
      <c r="AF519" s="272"/>
      <c r="AG519" s="272"/>
      <c r="AH519" s="272"/>
      <c r="AI519" s="272"/>
      <c r="AJ519" s="272"/>
      <c r="AK519" s="272"/>
      <c r="AL519" s="272"/>
      <c r="AM519" s="272"/>
      <c r="AN519" s="272"/>
      <c r="AO519" s="272"/>
      <c r="AP519" s="272"/>
      <c r="AQ519" s="272"/>
      <c r="AR519" s="277" t="s">
        <v>134</v>
      </c>
      <c r="AS519" s="272"/>
      <c r="AT519" s="277" t="s">
        <v>117</v>
      </c>
      <c r="AU519" s="277" t="s">
        <v>127</v>
      </c>
      <c r="AV519" s="272"/>
      <c r="AW519" s="272"/>
      <c r="AX519" s="272"/>
      <c r="AY519" s="277" t="s">
        <v>1140</v>
      </c>
      <c r="AZ519" s="272"/>
      <c r="BA519" s="272"/>
      <c r="BB519" s="272"/>
      <c r="BC519" s="272"/>
      <c r="BD519" s="272"/>
      <c r="BE519" s="287">
        <f>IF(N519="základní",J519,0)</f>
        <v>0</v>
      </c>
      <c r="BF519" s="287">
        <f>IF(N519="snížená",J519,0)</f>
        <v>0</v>
      </c>
      <c r="BG519" s="287">
        <f>IF(N519="zákl. přenesená",J519,0)</f>
        <v>0</v>
      </c>
      <c r="BH519" s="287">
        <f>IF(N519="sníž. přenesená",J519,0)</f>
        <v>0</v>
      </c>
      <c r="BI519" s="287">
        <f>IF(N519="nulová",J519,0)</f>
        <v>0</v>
      </c>
      <c r="BJ519" s="277" t="s">
        <v>115</v>
      </c>
      <c r="BK519" s="287">
        <f>ROUND(I519*H519,2)</f>
        <v>0</v>
      </c>
      <c r="BL519" s="277" t="s">
        <v>134</v>
      </c>
      <c r="BM519" s="277" t="s">
        <v>1179</v>
      </c>
      <c r="BN519" s="272"/>
    </row>
    <row r="520" spans="1:66" ht="27">
      <c r="A520" s="272"/>
      <c r="B520" s="24"/>
      <c r="C520" s="272"/>
      <c r="D520" s="134" t="s">
        <v>121</v>
      </c>
      <c r="E520" s="272"/>
      <c r="F520" s="135" t="s">
        <v>122</v>
      </c>
      <c r="G520" s="272"/>
      <c r="H520" s="272"/>
      <c r="I520" s="272"/>
      <c r="J520" s="272"/>
      <c r="K520" s="272"/>
      <c r="L520" s="24"/>
      <c r="M520" s="136"/>
      <c r="N520" s="270"/>
      <c r="O520" s="270"/>
      <c r="P520" s="270"/>
      <c r="Q520" s="270"/>
      <c r="R520" s="270"/>
      <c r="S520" s="270"/>
      <c r="T520" s="59"/>
      <c r="U520" s="272"/>
      <c r="V520" s="272"/>
      <c r="W520" s="272"/>
      <c r="X520" s="272"/>
      <c r="Y520" s="272"/>
      <c r="Z520" s="272"/>
      <c r="AA520" s="272"/>
      <c r="AB520" s="272"/>
      <c r="AC520" s="272"/>
      <c r="AD520" s="272"/>
      <c r="AE520" s="272"/>
      <c r="AF520" s="272"/>
      <c r="AG520" s="272"/>
      <c r="AH520" s="272"/>
      <c r="AI520" s="272"/>
      <c r="AJ520" s="272"/>
      <c r="AK520" s="272"/>
      <c r="AL520" s="272"/>
      <c r="AM520" s="272"/>
      <c r="AN520" s="272"/>
      <c r="AO520" s="272"/>
      <c r="AP520" s="272"/>
      <c r="AQ520" s="272"/>
      <c r="AR520" s="272"/>
      <c r="AS520" s="272"/>
      <c r="AT520" s="277" t="s">
        <v>121</v>
      </c>
      <c r="AU520" s="277" t="s">
        <v>127</v>
      </c>
      <c r="AV520" s="272"/>
      <c r="AW520" s="272"/>
      <c r="AX520" s="272"/>
      <c r="AY520" s="272"/>
      <c r="AZ520" s="272"/>
      <c r="BA520" s="272"/>
      <c r="BB520" s="272"/>
      <c r="BC520" s="272"/>
      <c r="BD520" s="272"/>
      <c r="BE520" s="272"/>
      <c r="BF520" s="272"/>
      <c r="BG520" s="272"/>
      <c r="BH520" s="272"/>
      <c r="BI520" s="272"/>
      <c r="BJ520" s="272"/>
      <c r="BK520" s="272"/>
      <c r="BL520" s="272"/>
      <c r="BM520" s="272"/>
      <c r="BN520" s="272"/>
    </row>
    <row r="521" spans="1:66">
      <c r="A521" s="138"/>
      <c r="B521" s="137"/>
      <c r="C521" s="138"/>
      <c r="D521" s="134" t="s">
        <v>123</v>
      </c>
      <c r="E521" s="139" t="s">
        <v>15</v>
      </c>
      <c r="F521" s="140" t="s">
        <v>493</v>
      </c>
      <c r="G521" s="138"/>
      <c r="H521" s="139" t="s">
        <v>15</v>
      </c>
      <c r="I521" s="138"/>
      <c r="J521" s="138"/>
      <c r="K521" s="138"/>
      <c r="L521" s="137"/>
      <c r="M521" s="141"/>
      <c r="N521" s="142"/>
      <c r="O521" s="142"/>
      <c r="P521" s="142"/>
      <c r="Q521" s="142"/>
      <c r="R521" s="142"/>
      <c r="S521" s="142"/>
      <c r="T521" s="143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9" t="s">
        <v>123</v>
      </c>
      <c r="AU521" s="139" t="s">
        <v>127</v>
      </c>
      <c r="AV521" s="138" t="s">
        <v>115</v>
      </c>
      <c r="AW521" s="138" t="s">
        <v>1142</v>
      </c>
      <c r="AX521" s="138" t="s">
        <v>794</v>
      </c>
      <c r="AY521" s="139" t="s">
        <v>1140</v>
      </c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</row>
    <row r="522" spans="1:66">
      <c r="A522" s="145"/>
      <c r="B522" s="144"/>
      <c r="C522" s="145"/>
      <c r="D522" s="134" t="s">
        <v>123</v>
      </c>
      <c r="E522" s="146" t="s">
        <v>15</v>
      </c>
      <c r="F522" s="147" t="s">
        <v>455</v>
      </c>
      <c r="G522" s="145"/>
      <c r="H522" s="148">
        <v>1.5</v>
      </c>
      <c r="I522" s="145"/>
      <c r="J522" s="145"/>
      <c r="K522" s="145"/>
      <c r="L522" s="144"/>
      <c r="M522" s="149"/>
      <c r="N522" s="150"/>
      <c r="O522" s="150"/>
      <c r="P522" s="150"/>
      <c r="Q522" s="150"/>
      <c r="R522" s="150"/>
      <c r="S522" s="150"/>
      <c r="T522" s="151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6" t="s">
        <v>123</v>
      </c>
      <c r="AU522" s="146" t="s">
        <v>127</v>
      </c>
      <c r="AV522" s="145" t="s">
        <v>127</v>
      </c>
      <c r="AW522" s="145" t="s">
        <v>1142</v>
      </c>
      <c r="AX522" s="145" t="s">
        <v>794</v>
      </c>
      <c r="AY522" s="146" t="s">
        <v>1140</v>
      </c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</row>
    <row r="523" spans="1:66">
      <c r="A523" s="153"/>
      <c r="B523" s="152"/>
      <c r="C523" s="153"/>
      <c r="D523" s="134" t="s">
        <v>123</v>
      </c>
      <c r="E523" s="154" t="s">
        <v>15</v>
      </c>
      <c r="F523" s="155" t="s">
        <v>126</v>
      </c>
      <c r="G523" s="153"/>
      <c r="H523" s="156">
        <v>1.5</v>
      </c>
      <c r="I523" s="153"/>
      <c r="J523" s="153"/>
      <c r="K523" s="153"/>
      <c r="L523" s="152"/>
      <c r="M523" s="157"/>
      <c r="N523" s="158"/>
      <c r="O523" s="158"/>
      <c r="P523" s="158"/>
      <c r="Q523" s="158"/>
      <c r="R523" s="158"/>
      <c r="S523" s="158"/>
      <c r="T523" s="159"/>
      <c r="U523" s="15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4" t="s">
        <v>123</v>
      </c>
      <c r="AU523" s="154" t="s">
        <v>127</v>
      </c>
      <c r="AV523" s="153" t="s">
        <v>134</v>
      </c>
      <c r="AW523" s="153" t="s">
        <v>1142</v>
      </c>
      <c r="AX523" s="153" t="s">
        <v>115</v>
      </c>
      <c r="AY523" s="154" t="s">
        <v>1140</v>
      </c>
      <c r="AZ523" s="153"/>
      <c r="BA523" s="153"/>
      <c r="BB523" s="153"/>
      <c r="BC523" s="153"/>
      <c r="BD523" s="153"/>
      <c r="BE523" s="153"/>
      <c r="BF523" s="153"/>
      <c r="BG523" s="153"/>
      <c r="BH523" s="153"/>
      <c r="BI523" s="153"/>
      <c r="BJ523" s="153"/>
      <c r="BK523" s="153"/>
      <c r="BL523" s="153"/>
      <c r="BM523" s="153"/>
      <c r="BN523" s="153"/>
    </row>
    <row r="524" spans="1:66" ht="45">
      <c r="A524" s="272"/>
      <c r="B524" s="24"/>
      <c r="C524" s="124" t="s">
        <v>494</v>
      </c>
      <c r="D524" s="124" t="s">
        <v>117</v>
      </c>
      <c r="E524" s="125" t="s">
        <v>495</v>
      </c>
      <c r="F524" s="126" t="s">
        <v>496</v>
      </c>
      <c r="G524" s="127" t="s">
        <v>137</v>
      </c>
      <c r="H524" s="128">
        <v>126.43</v>
      </c>
      <c r="I524" s="129"/>
      <c r="J524" s="130">
        <f>ROUND(I524*H524,2)</f>
        <v>0</v>
      </c>
      <c r="K524" s="126"/>
      <c r="L524" s="24"/>
      <c r="M524" s="326" t="s">
        <v>15</v>
      </c>
      <c r="N524" s="131" t="s">
        <v>39</v>
      </c>
      <c r="O524" s="270"/>
      <c r="P524" s="132">
        <f>O524*H524</f>
        <v>0</v>
      </c>
      <c r="Q524" s="132">
        <v>0</v>
      </c>
      <c r="R524" s="132">
        <f>Q524*H524</f>
        <v>0</v>
      </c>
      <c r="S524" s="132">
        <v>0</v>
      </c>
      <c r="T524" s="133">
        <f>S524*H524</f>
        <v>0</v>
      </c>
      <c r="U524" s="272"/>
      <c r="V524" s="272"/>
      <c r="W524" s="272"/>
      <c r="X524" s="272"/>
      <c r="Y524" s="272"/>
      <c r="Z524" s="272"/>
      <c r="AA524" s="272"/>
      <c r="AB524" s="272"/>
      <c r="AC524" s="272"/>
      <c r="AD524" s="272"/>
      <c r="AE524" s="272"/>
      <c r="AF524" s="272"/>
      <c r="AG524" s="272"/>
      <c r="AH524" s="272"/>
      <c r="AI524" s="272"/>
      <c r="AJ524" s="272"/>
      <c r="AK524" s="272"/>
      <c r="AL524" s="272"/>
      <c r="AM524" s="272"/>
      <c r="AN524" s="272"/>
      <c r="AO524" s="272"/>
      <c r="AP524" s="272"/>
      <c r="AQ524" s="272"/>
      <c r="AR524" s="277" t="s">
        <v>134</v>
      </c>
      <c r="AS524" s="272"/>
      <c r="AT524" s="277" t="s">
        <v>117</v>
      </c>
      <c r="AU524" s="277" t="s">
        <v>127</v>
      </c>
      <c r="AV524" s="272"/>
      <c r="AW524" s="272"/>
      <c r="AX524" s="272"/>
      <c r="AY524" s="277" t="s">
        <v>1140</v>
      </c>
      <c r="AZ524" s="272"/>
      <c r="BA524" s="272"/>
      <c r="BB524" s="272"/>
      <c r="BC524" s="272"/>
      <c r="BD524" s="272"/>
      <c r="BE524" s="287">
        <f>IF(N524="základní",J524,0)</f>
        <v>0</v>
      </c>
      <c r="BF524" s="287">
        <f>IF(N524="snížená",J524,0)</f>
        <v>0</v>
      </c>
      <c r="BG524" s="287">
        <f>IF(N524="zákl. přenesená",J524,0)</f>
        <v>0</v>
      </c>
      <c r="BH524" s="287">
        <f>IF(N524="sníž. přenesená",J524,0)</f>
        <v>0</v>
      </c>
      <c r="BI524" s="287">
        <f>IF(N524="nulová",J524,0)</f>
        <v>0</v>
      </c>
      <c r="BJ524" s="277" t="s">
        <v>115</v>
      </c>
      <c r="BK524" s="287">
        <f>ROUND(I524*H524,2)</f>
        <v>0</v>
      </c>
      <c r="BL524" s="277" t="s">
        <v>134</v>
      </c>
      <c r="BM524" s="277" t="s">
        <v>1180</v>
      </c>
      <c r="BN524" s="272"/>
    </row>
    <row r="525" spans="1:66" ht="27">
      <c r="A525" s="272"/>
      <c r="B525" s="24"/>
      <c r="C525" s="272"/>
      <c r="D525" s="134" t="s">
        <v>121</v>
      </c>
      <c r="E525" s="272"/>
      <c r="F525" s="135" t="s">
        <v>122</v>
      </c>
      <c r="G525" s="272"/>
      <c r="H525" s="272"/>
      <c r="I525" s="272"/>
      <c r="J525" s="272"/>
      <c r="K525" s="272"/>
      <c r="L525" s="24"/>
      <c r="M525" s="136"/>
      <c r="N525" s="270"/>
      <c r="O525" s="270"/>
      <c r="P525" s="270"/>
      <c r="Q525" s="270"/>
      <c r="R525" s="270"/>
      <c r="S525" s="270"/>
      <c r="T525" s="59"/>
      <c r="U525" s="272"/>
      <c r="V525" s="272"/>
      <c r="W525" s="272"/>
      <c r="X525" s="272"/>
      <c r="Y525" s="272"/>
      <c r="Z525" s="272"/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2"/>
      <c r="AN525" s="272"/>
      <c r="AO525" s="272"/>
      <c r="AP525" s="272"/>
      <c r="AQ525" s="272"/>
      <c r="AR525" s="272"/>
      <c r="AS525" s="272"/>
      <c r="AT525" s="277" t="s">
        <v>121</v>
      </c>
      <c r="AU525" s="277" t="s">
        <v>127</v>
      </c>
      <c r="AV525" s="272"/>
      <c r="AW525" s="272"/>
      <c r="AX525" s="272"/>
      <c r="AY525" s="272"/>
      <c r="AZ525" s="272"/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2"/>
      <c r="BN525" s="272"/>
    </row>
    <row r="526" spans="1:66">
      <c r="A526" s="138"/>
      <c r="B526" s="137"/>
      <c r="C526" s="138"/>
      <c r="D526" s="134" t="s">
        <v>123</v>
      </c>
      <c r="E526" s="139" t="s">
        <v>15</v>
      </c>
      <c r="F526" s="140" t="s">
        <v>497</v>
      </c>
      <c r="G526" s="138"/>
      <c r="H526" s="139" t="s">
        <v>15</v>
      </c>
      <c r="I526" s="138"/>
      <c r="J526" s="138"/>
      <c r="K526" s="138"/>
      <c r="L526" s="137"/>
      <c r="M526" s="141"/>
      <c r="N526" s="142"/>
      <c r="O526" s="142"/>
      <c r="P526" s="142"/>
      <c r="Q526" s="142"/>
      <c r="R526" s="142"/>
      <c r="S526" s="142"/>
      <c r="T526" s="143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9" t="s">
        <v>123</v>
      </c>
      <c r="AU526" s="139" t="s">
        <v>127</v>
      </c>
      <c r="AV526" s="138" t="s">
        <v>115</v>
      </c>
      <c r="AW526" s="138" t="s">
        <v>1142</v>
      </c>
      <c r="AX526" s="138" t="s">
        <v>794</v>
      </c>
      <c r="AY526" s="139" t="s">
        <v>1140</v>
      </c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</row>
    <row r="527" spans="1:66">
      <c r="A527" s="145"/>
      <c r="B527" s="144"/>
      <c r="C527" s="145"/>
      <c r="D527" s="134" t="s">
        <v>123</v>
      </c>
      <c r="E527" s="146" t="s">
        <v>15</v>
      </c>
      <c r="F527" s="147" t="s">
        <v>498</v>
      </c>
      <c r="G527" s="145"/>
      <c r="H527" s="148">
        <v>126.43</v>
      </c>
      <c r="I527" s="145"/>
      <c r="J527" s="145"/>
      <c r="K527" s="145"/>
      <c r="L527" s="144"/>
      <c r="M527" s="149"/>
      <c r="N527" s="150"/>
      <c r="O527" s="150"/>
      <c r="P527" s="150"/>
      <c r="Q527" s="150"/>
      <c r="R527" s="150"/>
      <c r="S527" s="150"/>
      <c r="T527" s="151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6" t="s">
        <v>123</v>
      </c>
      <c r="AU527" s="146" t="s">
        <v>127</v>
      </c>
      <c r="AV527" s="145" t="s">
        <v>127</v>
      </c>
      <c r="AW527" s="145" t="s">
        <v>1142</v>
      </c>
      <c r="AX527" s="145" t="s">
        <v>794</v>
      </c>
      <c r="AY527" s="146" t="s">
        <v>1140</v>
      </c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</row>
    <row r="528" spans="1:66">
      <c r="A528" s="153"/>
      <c r="B528" s="152"/>
      <c r="C528" s="153"/>
      <c r="D528" s="134" t="s">
        <v>123</v>
      </c>
      <c r="E528" s="154" t="s">
        <v>15</v>
      </c>
      <c r="F528" s="155" t="s">
        <v>126</v>
      </c>
      <c r="G528" s="153"/>
      <c r="H528" s="156">
        <v>126.43</v>
      </c>
      <c r="I528" s="153"/>
      <c r="J528" s="153"/>
      <c r="K528" s="153"/>
      <c r="L528" s="152"/>
      <c r="M528" s="157"/>
      <c r="N528" s="158"/>
      <c r="O528" s="158"/>
      <c r="P528" s="158"/>
      <c r="Q528" s="158"/>
      <c r="R528" s="158"/>
      <c r="S528" s="158"/>
      <c r="T528" s="159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4" t="s">
        <v>123</v>
      </c>
      <c r="AU528" s="154" t="s">
        <v>127</v>
      </c>
      <c r="AV528" s="153" t="s">
        <v>134</v>
      </c>
      <c r="AW528" s="153" t="s">
        <v>1142</v>
      </c>
      <c r="AX528" s="153" t="s">
        <v>115</v>
      </c>
      <c r="AY528" s="154" t="s">
        <v>1140</v>
      </c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3"/>
      <c r="BN528" s="153"/>
    </row>
    <row r="529" spans="1:66" ht="45">
      <c r="A529" s="272"/>
      <c r="B529" s="24"/>
      <c r="C529" s="124" t="s">
        <v>499</v>
      </c>
      <c r="D529" s="124" t="s">
        <v>117</v>
      </c>
      <c r="E529" s="125" t="s">
        <v>500</v>
      </c>
      <c r="F529" s="126" t="s">
        <v>501</v>
      </c>
      <c r="G529" s="127" t="s">
        <v>137</v>
      </c>
      <c r="H529" s="128">
        <v>61</v>
      </c>
      <c r="I529" s="129"/>
      <c r="J529" s="130">
        <f>ROUND(I529*H529,2)</f>
        <v>0</v>
      </c>
      <c r="K529" s="126"/>
      <c r="L529" s="24"/>
      <c r="M529" s="326" t="s">
        <v>15</v>
      </c>
      <c r="N529" s="131" t="s">
        <v>39</v>
      </c>
      <c r="O529" s="270"/>
      <c r="P529" s="132">
        <f>O529*H529</f>
        <v>0</v>
      </c>
      <c r="Q529" s="132">
        <v>0</v>
      </c>
      <c r="R529" s="132">
        <f>Q529*H529</f>
        <v>0</v>
      </c>
      <c r="S529" s="132">
        <v>0</v>
      </c>
      <c r="T529" s="133">
        <f>S529*H529</f>
        <v>0</v>
      </c>
      <c r="U529" s="272"/>
      <c r="V529" s="272"/>
      <c r="W529" s="272"/>
      <c r="X529" s="272"/>
      <c r="Y529" s="272"/>
      <c r="Z529" s="272"/>
      <c r="AA529" s="272"/>
      <c r="AB529" s="272"/>
      <c r="AC529" s="272"/>
      <c r="AD529" s="272"/>
      <c r="AE529" s="272"/>
      <c r="AF529" s="272"/>
      <c r="AG529" s="272"/>
      <c r="AH529" s="272"/>
      <c r="AI529" s="272"/>
      <c r="AJ529" s="272"/>
      <c r="AK529" s="272"/>
      <c r="AL529" s="272"/>
      <c r="AM529" s="272"/>
      <c r="AN529" s="272"/>
      <c r="AO529" s="272"/>
      <c r="AP529" s="272"/>
      <c r="AQ529" s="272"/>
      <c r="AR529" s="277" t="s">
        <v>134</v>
      </c>
      <c r="AS529" s="272"/>
      <c r="AT529" s="277" t="s">
        <v>117</v>
      </c>
      <c r="AU529" s="277" t="s">
        <v>127</v>
      </c>
      <c r="AV529" s="272"/>
      <c r="AW529" s="272"/>
      <c r="AX529" s="272"/>
      <c r="AY529" s="277" t="s">
        <v>1140</v>
      </c>
      <c r="AZ529" s="272"/>
      <c r="BA529" s="272"/>
      <c r="BB529" s="272"/>
      <c r="BC529" s="272"/>
      <c r="BD529" s="272"/>
      <c r="BE529" s="287">
        <f>IF(N529="základní",J529,0)</f>
        <v>0</v>
      </c>
      <c r="BF529" s="287">
        <f>IF(N529="snížená",J529,0)</f>
        <v>0</v>
      </c>
      <c r="BG529" s="287">
        <f>IF(N529="zákl. přenesená",J529,0)</f>
        <v>0</v>
      </c>
      <c r="BH529" s="287">
        <f>IF(N529="sníž. přenesená",J529,0)</f>
        <v>0</v>
      </c>
      <c r="BI529" s="287">
        <f>IF(N529="nulová",J529,0)</f>
        <v>0</v>
      </c>
      <c r="BJ529" s="277" t="s">
        <v>115</v>
      </c>
      <c r="BK529" s="287">
        <f>ROUND(I529*H529,2)</f>
        <v>0</v>
      </c>
      <c r="BL529" s="277" t="s">
        <v>134</v>
      </c>
      <c r="BM529" s="277" t="s">
        <v>1181</v>
      </c>
      <c r="BN529" s="272"/>
    </row>
    <row r="530" spans="1:66" ht="27">
      <c r="A530" s="272"/>
      <c r="B530" s="24"/>
      <c r="C530" s="272"/>
      <c r="D530" s="134" t="s">
        <v>121</v>
      </c>
      <c r="E530" s="272"/>
      <c r="F530" s="135" t="s">
        <v>122</v>
      </c>
      <c r="G530" s="272"/>
      <c r="H530" s="272"/>
      <c r="I530" s="272"/>
      <c r="J530" s="272"/>
      <c r="K530" s="272"/>
      <c r="L530" s="24"/>
      <c r="M530" s="136"/>
      <c r="N530" s="270"/>
      <c r="O530" s="270"/>
      <c r="P530" s="270"/>
      <c r="Q530" s="270"/>
      <c r="R530" s="270"/>
      <c r="S530" s="270"/>
      <c r="T530" s="59"/>
      <c r="U530" s="272"/>
      <c r="V530" s="272"/>
      <c r="W530" s="272"/>
      <c r="X530" s="272"/>
      <c r="Y530" s="272"/>
      <c r="Z530" s="272"/>
      <c r="AA530" s="272"/>
      <c r="AB530" s="272"/>
      <c r="AC530" s="272"/>
      <c r="AD530" s="272"/>
      <c r="AE530" s="272"/>
      <c r="AF530" s="272"/>
      <c r="AG530" s="272"/>
      <c r="AH530" s="272"/>
      <c r="AI530" s="272"/>
      <c r="AJ530" s="272"/>
      <c r="AK530" s="272"/>
      <c r="AL530" s="272"/>
      <c r="AM530" s="272"/>
      <c r="AN530" s="272"/>
      <c r="AO530" s="272"/>
      <c r="AP530" s="272"/>
      <c r="AQ530" s="272"/>
      <c r="AR530" s="272"/>
      <c r="AS530" s="272"/>
      <c r="AT530" s="277" t="s">
        <v>121</v>
      </c>
      <c r="AU530" s="277" t="s">
        <v>127</v>
      </c>
      <c r="AV530" s="272"/>
      <c r="AW530" s="272"/>
      <c r="AX530" s="272"/>
      <c r="AY530" s="272"/>
      <c r="AZ530" s="272"/>
      <c r="BA530" s="272"/>
      <c r="BB530" s="272"/>
      <c r="BC530" s="272"/>
      <c r="BD530" s="272"/>
      <c r="BE530" s="272"/>
      <c r="BF530" s="272"/>
      <c r="BG530" s="272"/>
      <c r="BH530" s="272"/>
      <c r="BI530" s="272"/>
      <c r="BJ530" s="272"/>
      <c r="BK530" s="272"/>
      <c r="BL530" s="272"/>
      <c r="BM530" s="272"/>
      <c r="BN530" s="272"/>
    </row>
    <row r="531" spans="1:66">
      <c r="A531" s="138"/>
      <c r="B531" s="137"/>
      <c r="C531" s="138"/>
      <c r="D531" s="134" t="s">
        <v>123</v>
      </c>
      <c r="E531" s="139" t="s">
        <v>15</v>
      </c>
      <c r="F531" s="140" t="s">
        <v>497</v>
      </c>
      <c r="G531" s="138"/>
      <c r="H531" s="139" t="s">
        <v>15</v>
      </c>
      <c r="I531" s="138"/>
      <c r="J531" s="138"/>
      <c r="K531" s="138"/>
      <c r="L531" s="137"/>
      <c r="M531" s="141"/>
      <c r="N531" s="142"/>
      <c r="O531" s="142"/>
      <c r="P531" s="142"/>
      <c r="Q531" s="142"/>
      <c r="R531" s="142"/>
      <c r="S531" s="142"/>
      <c r="T531" s="143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9" t="s">
        <v>123</v>
      </c>
      <c r="AU531" s="139" t="s">
        <v>127</v>
      </c>
      <c r="AV531" s="138" t="s">
        <v>115</v>
      </c>
      <c r="AW531" s="138" t="s">
        <v>1142</v>
      </c>
      <c r="AX531" s="138" t="s">
        <v>794</v>
      </c>
      <c r="AY531" s="139" t="s">
        <v>1140</v>
      </c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</row>
    <row r="532" spans="1:66">
      <c r="A532" s="145"/>
      <c r="B532" s="144"/>
      <c r="C532" s="145"/>
      <c r="D532" s="134" t="s">
        <v>123</v>
      </c>
      <c r="E532" s="146" t="s">
        <v>15</v>
      </c>
      <c r="F532" s="147" t="s">
        <v>200</v>
      </c>
      <c r="G532" s="145"/>
      <c r="H532" s="148">
        <v>61</v>
      </c>
      <c r="I532" s="145"/>
      <c r="J532" s="145"/>
      <c r="K532" s="145"/>
      <c r="L532" s="144"/>
      <c r="M532" s="149"/>
      <c r="N532" s="150"/>
      <c r="O532" s="150"/>
      <c r="P532" s="150"/>
      <c r="Q532" s="150"/>
      <c r="R532" s="150"/>
      <c r="S532" s="150"/>
      <c r="T532" s="151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6" t="s">
        <v>123</v>
      </c>
      <c r="AU532" s="146" t="s">
        <v>127</v>
      </c>
      <c r="AV532" s="145" t="s">
        <v>127</v>
      </c>
      <c r="AW532" s="145" t="s">
        <v>1142</v>
      </c>
      <c r="AX532" s="145" t="s">
        <v>794</v>
      </c>
      <c r="AY532" s="146" t="s">
        <v>1140</v>
      </c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</row>
    <row r="533" spans="1:66">
      <c r="A533" s="153"/>
      <c r="B533" s="152"/>
      <c r="C533" s="153"/>
      <c r="D533" s="134" t="s">
        <v>123</v>
      </c>
      <c r="E533" s="154" t="s">
        <v>15</v>
      </c>
      <c r="F533" s="155" t="s">
        <v>126</v>
      </c>
      <c r="G533" s="153"/>
      <c r="H533" s="156">
        <v>61</v>
      </c>
      <c r="I533" s="153"/>
      <c r="J533" s="153"/>
      <c r="K533" s="153"/>
      <c r="L533" s="152"/>
      <c r="M533" s="157"/>
      <c r="N533" s="158"/>
      <c r="O533" s="158"/>
      <c r="P533" s="158"/>
      <c r="Q533" s="158"/>
      <c r="R533" s="158"/>
      <c r="S533" s="158"/>
      <c r="T533" s="159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4" t="s">
        <v>123</v>
      </c>
      <c r="AU533" s="154" t="s">
        <v>127</v>
      </c>
      <c r="AV533" s="153" t="s">
        <v>134</v>
      </c>
      <c r="AW533" s="153" t="s">
        <v>1142</v>
      </c>
      <c r="AX533" s="153" t="s">
        <v>115</v>
      </c>
      <c r="AY533" s="154" t="s">
        <v>1140</v>
      </c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3"/>
      <c r="BN533" s="153"/>
    </row>
    <row r="534" spans="1:66" ht="45">
      <c r="A534" s="272"/>
      <c r="B534" s="24"/>
      <c r="C534" s="124" t="s">
        <v>502</v>
      </c>
      <c r="D534" s="124" t="s">
        <v>117</v>
      </c>
      <c r="E534" s="125" t="s">
        <v>503</v>
      </c>
      <c r="F534" s="126" t="s">
        <v>504</v>
      </c>
      <c r="G534" s="127" t="s">
        <v>137</v>
      </c>
      <c r="H534" s="128">
        <v>3423</v>
      </c>
      <c r="I534" s="129"/>
      <c r="J534" s="130">
        <f>ROUND(I534*H534,2)</f>
        <v>0</v>
      </c>
      <c r="K534" s="126"/>
      <c r="L534" s="24"/>
      <c r="M534" s="326" t="s">
        <v>15</v>
      </c>
      <c r="N534" s="131" t="s">
        <v>39</v>
      </c>
      <c r="O534" s="270"/>
      <c r="P534" s="132">
        <f>O534*H534</f>
        <v>0</v>
      </c>
      <c r="Q534" s="132">
        <v>0</v>
      </c>
      <c r="R534" s="132">
        <f>Q534*H534</f>
        <v>0</v>
      </c>
      <c r="S534" s="132">
        <v>0</v>
      </c>
      <c r="T534" s="133">
        <f>S534*H534</f>
        <v>0</v>
      </c>
      <c r="U534" s="272"/>
      <c r="V534" s="272"/>
      <c r="W534" s="272"/>
      <c r="X534" s="272"/>
      <c r="Y534" s="272"/>
      <c r="Z534" s="272"/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2"/>
      <c r="AN534" s="272"/>
      <c r="AO534" s="272"/>
      <c r="AP534" s="272"/>
      <c r="AQ534" s="272"/>
      <c r="AR534" s="277" t="s">
        <v>134</v>
      </c>
      <c r="AS534" s="272"/>
      <c r="AT534" s="277" t="s">
        <v>117</v>
      </c>
      <c r="AU534" s="277" t="s">
        <v>127</v>
      </c>
      <c r="AV534" s="272"/>
      <c r="AW534" s="272"/>
      <c r="AX534" s="272"/>
      <c r="AY534" s="277" t="s">
        <v>1140</v>
      </c>
      <c r="AZ534" s="272"/>
      <c r="BA534" s="272"/>
      <c r="BB534" s="272"/>
      <c r="BC534" s="272"/>
      <c r="BD534" s="272"/>
      <c r="BE534" s="287">
        <f>IF(N534="základní",J534,0)</f>
        <v>0</v>
      </c>
      <c r="BF534" s="287">
        <f>IF(N534="snížená",J534,0)</f>
        <v>0</v>
      </c>
      <c r="BG534" s="287">
        <f>IF(N534="zákl. přenesená",J534,0)</f>
        <v>0</v>
      </c>
      <c r="BH534" s="287">
        <f>IF(N534="sníž. přenesená",J534,0)</f>
        <v>0</v>
      </c>
      <c r="BI534" s="287">
        <f>IF(N534="nulová",J534,0)</f>
        <v>0</v>
      </c>
      <c r="BJ534" s="277" t="s">
        <v>115</v>
      </c>
      <c r="BK534" s="287">
        <f>ROUND(I534*H534,2)</f>
        <v>0</v>
      </c>
      <c r="BL534" s="277" t="s">
        <v>134</v>
      </c>
      <c r="BM534" s="277" t="s">
        <v>1182</v>
      </c>
      <c r="BN534" s="272"/>
    </row>
    <row r="535" spans="1:66" ht="27">
      <c r="A535" s="272"/>
      <c r="B535" s="24"/>
      <c r="C535" s="272"/>
      <c r="D535" s="134" t="s">
        <v>121</v>
      </c>
      <c r="E535" s="272"/>
      <c r="F535" s="135" t="s">
        <v>122</v>
      </c>
      <c r="G535" s="272"/>
      <c r="H535" s="272"/>
      <c r="I535" s="272"/>
      <c r="J535" s="272"/>
      <c r="K535" s="272"/>
      <c r="L535" s="24"/>
      <c r="M535" s="136"/>
      <c r="N535" s="270"/>
      <c r="O535" s="270"/>
      <c r="P535" s="270"/>
      <c r="Q535" s="270"/>
      <c r="R535" s="270"/>
      <c r="S535" s="270"/>
      <c r="T535" s="59"/>
      <c r="U535" s="272"/>
      <c r="V535" s="272"/>
      <c r="W535" s="272"/>
      <c r="X535" s="272"/>
      <c r="Y535" s="272"/>
      <c r="Z535" s="272"/>
      <c r="AA535" s="272"/>
      <c r="AB535" s="272"/>
      <c r="AC535" s="272"/>
      <c r="AD535" s="272"/>
      <c r="AE535" s="272"/>
      <c r="AF535" s="272"/>
      <c r="AG535" s="272"/>
      <c r="AH535" s="272"/>
      <c r="AI535" s="272"/>
      <c r="AJ535" s="272"/>
      <c r="AK535" s="272"/>
      <c r="AL535" s="272"/>
      <c r="AM535" s="272"/>
      <c r="AN535" s="272"/>
      <c r="AO535" s="272"/>
      <c r="AP535" s="272"/>
      <c r="AQ535" s="272"/>
      <c r="AR535" s="272"/>
      <c r="AS535" s="272"/>
      <c r="AT535" s="277" t="s">
        <v>121</v>
      </c>
      <c r="AU535" s="277" t="s">
        <v>127</v>
      </c>
      <c r="AV535" s="272"/>
      <c r="AW535" s="272"/>
      <c r="AX535" s="272"/>
      <c r="AY535" s="272"/>
      <c r="AZ535" s="272"/>
      <c r="BA535" s="272"/>
      <c r="BB535" s="272"/>
      <c r="BC535" s="272"/>
      <c r="BD535" s="272"/>
      <c r="BE535" s="272"/>
      <c r="BF535" s="272"/>
      <c r="BG535" s="272"/>
      <c r="BH535" s="272"/>
      <c r="BI535" s="272"/>
      <c r="BJ535" s="272"/>
      <c r="BK535" s="272"/>
      <c r="BL535" s="272"/>
      <c r="BM535" s="272"/>
      <c r="BN535" s="272"/>
    </row>
    <row r="536" spans="1:66">
      <c r="A536" s="138"/>
      <c r="B536" s="137"/>
      <c r="C536" s="138"/>
      <c r="D536" s="134" t="s">
        <v>123</v>
      </c>
      <c r="E536" s="139" t="s">
        <v>15</v>
      </c>
      <c r="F536" s="140" t="s">
        <v>505</v>
      </c>
      <c r="G536" s="138"/>
      <c r="H536" s="139" t="s">
        <v>15</v>
      </c>
      <c r="I536" s="138"/>
      <c r="J536" s="138"/>
      <c r="K536" s="138"/>
      <c r="L536" s="137"/>
      <c r="M536" s="141"/>
      <c r="N536" s="142"/>
      <c r="O536" s="142"/>
      <c r="P536" s="142"/>
      <c r="Q536" s="142"/>
      <c r="R536" s="142"/>
      <c r="S536" s="142"/>
      <c r="T536" s="143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9" t="s">
        <v>123</v>
      </c>
      <c r="AU536" s="139" t="s">
        <v>127</v>
      </c>
      <c r="AV536" s="138" t="s">
        <v>115</v>
      </c>
      <c r="AW536" s="138" t="s">
        <v>1142</v>
      </c>
      <c r="AX536" s="138" t="s">
        <v>794</v>
      </c>
      <c r="AY536" s="139" t="s">
        <v>1140</v>
      </c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</row>
    <row r="537" spans="1:66">
      <c r="A537" s="145"/>
      <c r="B537" s="144"/>
      <c r="C537" s="145"/>
      <c r="D537" s="134" t="s">
        <v>123</v>
      </c>
      <c r="E537" s="146" t="s">
        <v>15</v>
      </c>
      <c r="F537" s="147" t="s">
        <v>506</v>
      </c>
      <c r="G537" s="145"/>
      <c r="H537" s="148">
        <v>1308</v>
      </c>
      <c r="I537" s="145"/>
      <c r="J537" s="145"/>
      <c r="K537" s="145"/>
      <c r="L537" s="144"/>
      <c r="M537" s="149"/>
      <c r="N537" s="150"/>
      <c r="O537" s="150"/>
      <c r="P537" s="150"/>
      <c r="Q537" s="150"/>
      <c r="R537" s="150"/>
      <c r="S537" s="150"/>
      <c r="T537" s="151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6" t="s">
        <v>123</v>
      </c>
      <c r="AU537" s="146" t="s">
        <v>127</v>
      </c>
      <c r="AV537" s="145" t="s">
        <v>127</v>
      </c>
      <c r="AW537" s="145" t="s">
        <v>1142</v>
      </c>
      <c r="AX537" s="145" t="s">
        <v>794</v>
      </c>
      <c r="AY537" s="146" t="s">
        <v>1140</v>
      </c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</row>
    <row r="538" spans="1:66">
      <c r="A538" s="138"/>
      <c r="B538" s="137"/>
      <c r="C538" s="138"/>
      <c r="D538" s="134" t="s">
        <v>123</v>
      </c>
      <c r="E538" s="139" t="s">
        <v>15</v>
      </c>
      <c r="F538" s="140" t="s">
        <v>507</v>
      </c>
      <c r="G538" s="138"/>
      <c r="H538" s="139" t="s">
        <v>15</v>
      </c>
      <c r="I538" s="138"/>
      <c r="J538" s="138"/>
      <c r="K538" s="138"/>
      <c r="L538" s="137"/>
      <c r="M538" s="141"/>
      <c r="N538" s="142"/>
      <c r="O538" s="142"/>
      <c r="P538" s="142"/>
      <c r="Q538" s="142"/>
      <c r="R538" s="142"/>
      <c r="S538" s="142"/>
      <c r="T538" s="143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9" t="s">
        <v>123</v>
      </c>
      <c r="AU538" s="139" t="s">
        <v>127</v>
      </c>
      <c r="AV538" s="138" t="s">
        <v>115</v>
      </c>
      <c r="AW538" s="138" t="s">
        <v>1142</v>
      </c>
      <c r="AX538" s="138" t="s">
        <v>794</v>
      </c>
      <c r="AY538" s="139" t="s">
        <v>1140</v>
      </c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</row>
    <row r="539" spans="1:66">
      <c r="A539" s="145"/>
      <c r="B539" s="144"/>
      <c r="C539" s="145"/>
      <c r="D539" s="134" t="s">
        <v>123</v>
      </c>
      <c r="E539" s="146" t="s">
        <v>15</v>
      </c>
      <c r="F539" s="147" t="s">
        <v>508</v>
      </c>
      <c r="G539" s="145"/>
      <c r="H539" s="148">
        <v>1059</v>
      </c>
      <c r="I539" s="145"/>
      <c r="J539" s="145"/>
      <c r="K539" s="145"/>
      <c r="L539" s="144"/>
      <c r="M539" s="149"/>
      <c r="N539" s="150"/>
      <c r="O539" s="150"/>
      <c r="P539" s="150"/>
      <c r="Q539" s="150"/>
      <c r="R539" s="150"/>
      <c r="S539" s="150"/>
      <c r="T539" s="151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6" t="s">
        <v>123</v>
      </c>
      <c r="AU539" s="146" t="s">
        <v>127</v>
      </c>
      <c r="AV539" s="145" t="s">
        <v>127</v>
      </c>
      <c r="AW539" s="145" t="s">
        <v>1142</v>
      </c>
      <c r="AX539" s="145" t="s">
        <v>794</v>
      </c>
      <c r="AY539" s="146" t="s">
        <v>1140</v>
      </c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</row>
    <row r="540" spans="1:66">
      <c r="A540" s="138"/>
      <c r="B540" s="137"/>
      <c r="C540" s="138"/>
      <c r="D540" s="134" t="s">
        <v>123</v>
      </c>
      <c r="E540" s="139" t="s">
        <v>15</v>
      </c>
      <c r="F540" s="140" t="s">
        <v>509</v>
      </c>
      <c r="G540" s="138"/>
      <c r="H540" s="139" t="s">
        <v>15</v>
      </c>
      <c r="I540" s="138"/>
      <c r="J540" s="138"/>
      <c r="K540" s="138"/>
      <c r="L540" s="137"/>
      <c r="M540" s="141"/>
      <c r="N540" s="142"/>
      <c r="O540" s="142"/>
      <c r="P540" s="142"/>
      <c r="Q540" s="142"/>
      <c r="R540" s="142"/>
      <c r="S540" s="142"/>
      <c r="T540" s="143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9" t="s">
        <v>123</v>
      </c>
      <c r="AU540" s="139" t="s">
        <v>127</v>
      </c>
      <c r="AV540" s="138" t="s">
        <v>115</v>
      </c>
      <c r="AW540" s="138" t="s">
        <v>1142</v>
      </c>
      <c r="AX540" s="138" t="s">
        <v>794</v>
      </c>
      <c r="AY540" s="139" t="s">
        <v>1140</v>
      </c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</row>
    <row r="541" spans="1:66">
      <c r="A541" s="145"/>
      <c r="B541" s="144"/>
      <c r="C541" s="145"/>
      <c r="D541" s="134" t="s">
        <v>123</v>
      </c>
      <c r="E541" s="146" t="s">
        <v>15</v>
      </c>
      <c r="F541" s="147" t="s">
        <v>510</v>
      </c>
      <c r="G541" s="145"/>
      <c r="H541" s="148">
        <v>1056</v>
      </c>
      <c r="I541" s="145"/>
      <c r="J541" s="145"/>
      <c r="K541" s="145"/>
      <c r="L541" s="144"/>
      <c r="M541" s="149"/>
      <c r="N541" s="150"/>
      <c r="O541" s="150"/>
      <c r="P541" s="150"/>
      <c r="Q541" s="150"/>
      <c r="R541" s="150"/>
      <c r="S541" s="150"/>
      <c r="T541" s="151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6" t="s">
        <v>123</v>
      </c>
      <c r="AU541" s="146" t="s">
        <v>127</v>
      </c>
      <c r="AV541" s="145" t="s">
        <v>127</v>
      </c>
      <c r="AW541" s="145" t="s">
        <v>1142</v>
      </c>
      <c r="AX541" s="145" t="s">
        <v>794</v>
      </c>
      <c r="AY541" s="146" t="s">
        <v>1140</v>
      </c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</row>
    <row r="542" spans="1:66">
      <c r="A542" s="153"/>
      <c r="B542" s="152"/>
      <c r="C542" s="153"/>
      <c r="D542" s="134" t="s">
        <v>123</v>
      </c>
      <c r="E542" s="154" t="s">
        <v>15</v>
      </c>
      <c r="F542" s="155" t="s">
        <v>126</v>
      </c>
      <c r="G542" s="153"/>
      <c r="H542" s="156">
        <v>3423</v>
      </c>
      <c r="I542" s="153"/>
      <c r="J542" s="153"/>
      <c r="K542" s="153"/>
      <c r="L542" s="152"/>
      <c r="M542" s="157"/>
      <c r="N542" s="158"/>
      <c r="O542" s="158"/>
      <c r="P542" s="158"/>
      <c r="Q542" s="158"/>
      <c r="R542" s="158"/>
      <c r="S542" s="158"/>
      <c r="T542" s="159"/>
      <c r="U542" s="15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4" t="s">
        <v>123</v>
      </c>
      <c r="AU542" s="154" t="s">
        <v>127</v>
      </c>
      <c r="AV542" s="153" t="s">
        <v>134</v>
      </c>
      <c r="AW542" s="153" t="s">
        <v>1142</v>
      </c>
      <c r="AX542" s="153" t="s">
        <v>115</v>
      </c>
      <c r="AY542" s="154" t="s">
        <v>1140</v>
      </c>
      <c r="AZ542" s="153"/>
      <c r="BA542" s="153"/>
      <c r="BB542" s="153"/>
      <c r="BC542" s="153"/>
      <c r="BD542" s="153"/>
      <c r="BE542" s="153"/>
      <c r="BF542" s="153"/>
      <c r="BG542" s="153"/>
      <c r="BH542" s="153"/>
      <c r="BI542" s="153"/>
      <c r="BJ542" s="153"/>
      <c r="BK542" s="153"/>
      <c r="BL542" s="153"/>
      <c r="BM542" s="153"/>
      <c r="BN542" s="153"/>
    </row>
    <row r="543" spans="1:66" ht="30">
      <c r="A543" s="272"/>
      <c r="B543" s="24"/>
      <c r="C543" s="124" t="s">
        <v>511</v>
      </c>
      <c r="D543" s="124" t="s">
        <v>117</v>
      </c>
      <c r="E543" s="125" t="s">
        <v>512</v>
      </c>
      <c r="F543" s="126" t="s">
        <v>513</v>
      </c>
      <c r="G543" s="127" t="s">
        <v>137</v>
      </c>
      <c r="H543" s="128">
        <v>3423</v>
      </c>
      <c r="I543" s="129"/>
      <c r="J543" s="130">
        <f>ROUND(I543*H543,2)</f>
        <v>0</v>
      </c>
      <c r="K543" s="126"/>
      <c r="L543" s="24"/>
      <c r="M543" s="326" t="s">
        <v>15</v>
      </c>
      <c r="N543" s="131" t="s">
        <v>39</v>
      </c>
      <c r="O543" s="270"/>
      <c r="P543" s="132">
        <f>O543*H543</f>
        <v>0</v>
      </c>
      <c r="Q543" s="132">
        <v>0</v>
      </c>
      <c r="R543" s="132">
        <f>Q543*H543</f>
        <v>0</v>
      </c>
      <c r="S543" s="132">
        <v>0</v>
      </c>
      <c r="T543" s="133">
        <f>S543*H543</f>
        <v>0</v>
      </c>
      <c r="U543" s="272"/>
      <c r="V543" s="272"/>
      <c r="W543" s="272"/>
      <c r="X543" s="272"/>
      <c r="Y543" s="272"/>
      <c r="Z543" s="272"/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2"/>
      <c r="AN543" s="272"/>
      <c r="AO543" s="272"/>
      <c r="AP543" s="272"/>
      <c r="AQ543" s="272"/>
      <c r="AR543" s="277" t="s">
        <v>134</v>
      </c>
      <c r="AS543" s="272"/>
      <c r="AT543" s="277" t="s">
        <v>117</v>
      </c>
      <c r="AU543" s="277" t="s">
        <v>127</v>
      </c>
      <c r="AV543" s="272"/>
      <c r="AW543" s="272"/>
      <c r="AX543" s="272"/>
      <c r="AY543" s="277" t="s">
        <v>1140</v>
      </c>
      <c r="AZ543" s="272"/>
      <c r="BA543" s="272"/>
      <c r="BB543" s="272"/>
      <c r="BC543" s="272"/>
      <c r="BD543" s="272"/>
      <c r="BE543" s="287">
        <f>IF(N543="základní",J543,0)</f>
        <v>0</v>
      </c>
      <c r="BF543" s="287">
        <f>IF(N543="snížená",J543,0)</f>
        <v>0</v>
      </c>
      <c r="BG543" s="287">
        <f>IF(N543="zákl. přenesená",J543,0)</f>
        <v>0</v>
      </c>
      <c r="BH543" s="287">
        <f>IF(N543="sníž. přenesená",J543,0)</f>
        <v>0</v>
      </c>
      <c r="BI543" s="287">
        <f>IF(N543="nulová",J543,0)</f>
        <v>0</v>
      </c>
      <c r="BJ543" s="277" t="s">
        <v>115</v>
      </c>
      <c r="BK543" s="287">
        <f>ROUND(I543*H543,2)</f>
        <v>0</v>
      </c>
      <c r="BL543" s="277" t="s">
        <v>134</v>
      </c>
      <c r="BM543" s="277" t="s">
        <v>1183</v>
      </c>
      <c r="BN543" s="272"/>
    </row>
    <row r="544" spans="1:66" ht="27">
      <c r="A544" s="272"/>
      <c r="B544" s="24"/>
      <c r="C544" s="272"/>
      <c r="D544" s="134" t="s">
        <v>121</v>
      </c>
      <c r="E544" s="272"/>
      <c r="F544" s="135" t="s">
        <v>122</v>
      </c>
      <c r="G544" s="272"/>
      <c r="H544" s="272"/>
      <c r="I544" s="272"/>
      <c r="J544" s="272"/>
      <c r="K544" s="272"/>
      <c r="L544" s="24"/>
      <c r="M544" s="136"/>
      <c r="N544" s="270"/>
      <c r="O544" s="270"/>
      <c r="P544" s="270"/>
      <c r="Q544" s="270"/>
      <c r="R544" s="270"/>
      <c r="S544" s="270"/>
      <c r="T544" s="59"/>
      <c r="U544" s="272"/>
      <c r="V544" s="272"/>
      <c r="W544" s="272"/>
      <c r="X544" s="272"/>
      <c r="Y544" s="272"/>
      <c r="Z544" s="272"/>
      <c r="AA544" s="272"/>
      <c r="AB544" s="272"/>
      <c r="AC544" s="272"/>
      <c r="AD544" s="272"/>
      <c r="AE544" s="272"/>
      <c r="AF544" s="272"/>
      <c r="AG544" s="272"/>
      <c r="AH544" s="272"/>
      <c r="AI544" s="272"/>
      <c r="AJ544" s="272"/>
      <c r="AK544" s="272"/>
      <c r="AL544" s="272"/>
      <c r="AM544" s="272"/>
      <c r="AN544" s="272"/>
      <c r="AO544" s="272"/>
      <c r="AP544" s="272"/>
      <c r="AQ544" s="272"/>
      <c r="AR544" s="272"/>
      <c r="AS544" s="272"/>
      <c r="AT544" s="277" t="s">
        <v>121</v>
      </c>
      <c r="AU544" s="277" t="s">
        <v>127</v>
      </c>
      <c r="AV544" s="272"/>
      <c r="AW544" s="272"/>
      <c r="AX544" s="272"/>
      <c r="AY544" s="272"/>
      <c r="AZ544" s="272"/>
      <c r="BA544" s="272"/>
      <c r="BB544" s="272"/>
      <c r="BC544" s="272"/>
      <c r="BD544" s="272"/>
      <c r="BE544" s="272"/>
      <c r="BF544" s="272"/>
      <c r="BG544" s="272"/>
      <c r="BH544" s="272"/>
      <c r="BI544" s="272"/>
      <c r="BJ544" s="272"/>
      <c r="BK544" s="272"/>
      <c r="BL544" s="272"/>
      <c r="BM544" s="272"/>
      <c r="BN544" s="272"/>
    </row>
    <row r="545" spans="1:66">
      <c r="A545" s="138"/>
      <c r="B545" s="137"/>
      <c r="C545" s="138"/>
      <c r="D545" s="134" t="s">
        <v>123</v>
      </c>
      <c r="E545" s="139" t="s">
        <v>15</v>
      </c>
      <c r="F545" s="140" t="s">
        <v>505</v>
      </c>
      <c r="G545" s="138"/>
      <c r="H545" s="139" t="s">
        <v>15</v>
      </c>
      <c r="I545" s="138"/>
      <c r="J545" s="138"/>
      <c r="K545" s="138"/>
      <c r="L545" s="137"/>
      <c r="M545" s="141"/>
      <c r="N545" s="142"/>
      <c r="O545" s="142"/>
      <c r="P545" s="142"/>
      <c r="Q545" s="142"/>
      <c r="R545" s="142"/>
      <c r="S545" s="142"/>
      <c r="T545" s="143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9" t="s">
        <v>123</v>
      </c>
      <c r="AU545" s="139" t="s">
        <v>127</v>
      </c>
      <c r="AV545" s="138" t="s">
        <v>115</v>
      </c>
      <c r="AW545" s="138" t="s">
        <v>1142</v>
      </c>
      <c r="AX545" s="138" t="s">
        <v>794</v>
      </c>
      <c r="AY545" s="139" t="s">
        <v>1140</v>
      </c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</row>
    <row r="546" spans="1:66">
      <c r="A546" s="145"/>
      <c r="B546" s="144"/>
      <c r="C546" s="145"/>
      <c r="D546" s="134" t="s">
        <v>123</v>
      </c>
      <c r="E546" s="146" t="s">
        <v>15</v>
      </c>
      <c r="F546" s="147" t="s">
        <v>506</v>
      </c>
      <c r="G546" s="145"/>
      <c r="H546" s="148">
        <v>1308</v>
      </c>
      <c r="I546" s="145"/>
      <c r="J546" s="145"/>
      <c r="K546" s="145"/>
      <c r="L546" s="144"/>
      <c r="M546" s="149"/>
      <c r="N546" s="150"/>
      <c r="O546" s="150"/>
      <c r="P546" s="150"/>
      <c r="Q546" s="150"/>
      <c r="R546" s="150"/>
      <c r="S546" s="150"/>
      <c r="T546" s="151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6" t="s">
        <v>123</v>
      </c>
      <c r="AU546" s="146" t="s">
        <v>127</v>
      </c>
      <c r="AV546" s="145" t="s">
        <v>127</v>
      </c>
      <c r="AW546" s="145" t="s">
        <v>1142</v>
      </c>
      <c r="AX546" s="145" t="s">
        <v>794</v>
      </c>
      <c r="AY546" s="146" t="s">
        <v>1140</v>
      </c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</row>
    <row r="547" spans="1:66">
      <c r="A547" s="138"/>
      <c r="B547" s="137"/>
      <c r="C547" s="138"/>
      <c r="D547" s="134" t="s">
        <v>123</v>
      </c>
      <c r="E547" s="139" t="s">
        <v>15</v>
      </c>
      <c r="F547" s="140" t="s">
        <v>507</v>
      </c>
      <c r="G547" s="138"/>
      <c r="H547" s="139" t="s">
        <v>15</v>
      </c>
      <c r="I547" s="138"/>
      <c r="J547" s="138"/>
      <c r="K547" s="138"/>
      <c r="L547" s="137"/>
      <c r="M547" s="141"/>
      <c r="N547" s="142"/>
      <c r="O547" s="142"/>
      <c r="P547" s="142"/>
      <c r="Q547" s="142"/>
      <c r="R547" s="142"/>
      <c r="S547" s="142"/>
      <c r="T547" s="143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9" t="s">
        <v>123</v>
      </c>
      <c r="AU547" s="139" t="s">
        <v>127</v>
      </c>
      <c r="AV547" s="138" t="s">
        <v>115</v>
      </c>
      <c r="AW547" s="138" t="s">
        <v>1142</v>
      </c>
      <c r="AX547" s="138" t="s">
        <v>794</v>
      </c>
      <c r="AY547" s="139" t="s">
        <v>1140</v>
      </c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</row>
    <row r="548" spans="1:66">
      <c r="A548" s="145"/>
      <c r="B548" s="144"/>
      <c r="C548" s="145"/>
      <c r="D548" s="134" t="s">
        <v>123</v>
      </c>
      <c r="E548" s="146" t="s">
        <v>15</v>
      </c>
      <c r="F548" s="147" t="s">
        <v>508</v>
      </c>
      <c r="G548" s="145"/>
      <c r="H548" s="148">
        <v>1059</v>
      </c>
      <c r="I548" s="145"/>
      <c r="J548" s="145"/>
      <c r="K548" s="145"/>
      <c r="L548" s="144"/>
      <c r="M548" s="149"/>
      <c r="N548" s="150"/>
      <c r="O548" s="150"/>
      <c r="P548" s="150"/>
      <c r="Q548" s="150"/>
      <c r="R548" s="150"/>
      <c r="S548" s="150"/>
      <c r="T548" s="151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6" t="s">
        <v>123</v>
      </c>
      <c r="AU548" s="146" t="s">
        <v>127</v>
      </c>
      <c r="AV548" s="145" t="s">
        <v>127</v>
      </c>
      <c r="AW548" s="145" t="s">
        <v>1142</v>
      </c>
      <c r="AX548" s="145" t="s">
        <v>794</v>
      </c>
      <c r="AY548" s="146" t="s">
        <v>1140</v>
      </c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</row>
    <row r="549" spans="1:66">
      <c r="A549" s="138"/>
      <c r="B549" s="137"/>
      <c r="C549" s="138"/>
      <c r="D549" s="134" t="s">
        <v>123</v>
      </c>
      <c r="E549" s="139" t="s">
        <v>15</v>
      </c>
      <c r="F549" s="140" t="s">
        <v>509</v>
      </c>
      <c r="G549" s="138"/>
      <c r="H549" s="139" t="s">
        <v>15</v>
      </c>
      <c r="I549" s="138"/>
      <c r="J549" s="138"/>
      <c r="K549" s="138"/>
      <c r="L549" s="137"/>
      <c r="M549" s="141"/>
      <c r="N549" s="142"/>
      <c r="O549" s="142"/>
      <c r="P549" s="142"/>
      <c r="Q549" s="142"/>
      <c r="R549" s="142"/>
      <c r="S549" s="142"/>
      <c r="T549" s="143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9" t="s">
        <v>123</v>
      </c>
      <c r="AU549" s="139" t="s">
        <v>127</v>
      </c>
      <c r="AV549" s="138" t="s">
        <v>115</v>
      </c>
      <c r="AW549" s="138" t="s">
        <v>1142</v>
      </c>
      <c r="AX549" s="138" t="s">
        <v>794</v>
      </c>
      <c r="AY549" s="139" t="s">
        <v>1140</v>
      </c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</row>
    <row r="550" spans="1:66">
      <c r="A550" s="145"/>
      <c r="B550" s="144"/>
      <c r="C550" s="145"/>
      <c r="D550" s="134" t="s">
        <v>123</v>
      </c>
      <c r="E550" s="146" t="s">
        <v>15</v>
      </c>
      <c r="F550" s="147" t="s">
        <v>510</v>
      </c>
      <c r="G550" s="145"/>
      <c r="H550" s="148">
        <v>1056</v>
      </c>
      <c r="I550" s="145"/>
      <c r="J550" s="145"/>
      <c r="K550" s="145"/>
      <c r="L550" s="144"/>
      <c r="M550" s="149"/>
      <c r="N550" s="150"/>
      <c r="O550" s="150"/>
      <c r="P550" s="150"/>
      <c r="Q550" s="150"/>
      <c r="R550" s="150"/>
      <c r="S550" s="150"/>
      <c r="T550" s="151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6" t="s">
        <v>123</v>
      </c>
      <c r="AU550" s="146" t="s">
        <v>127</v>
      </c>
      <c r="AV550" s="145" t="s">
        <v>127</v>
      </c>
      <c r="AW550" s="145" t="s">
        <v>1142</v>
      </c>
      <c r="AX550" s="145" t="s">
        <v>794</v>
      </c>
      <c r="AY550" s="146" t="s">
        <v>1140</v>
      </c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</row>
    <row r="551" spans="1:66">
      <c r="A551" s="153"/>
      <c r="B551" s="152"/>
      <c r="C551" s="153"/>
      <c r="D551" s="134" t="s">
        <v>123</v>
      </c>
      <c r="E551" s="154" t="s">
        <v>15</v>
      </c>
      <c r="F551" s="155" t="s">
        <v>126</v>
      </c>
      <c r="G551" s="153"/>
      <c r="H551" s="156">
        <v>3423</v>
      </c>
      <c r="I551" s="153"/>
      <c r="J551" s="153"/>
      <c r="K551" s="153"/>
      <c r="L551" s="152"/>
      <c r="M551" s="157"/>
      <c r="N551" s="158"/>
      <c r="O551" s="158"/>
      <c r="P551" s="158"/>
      <c r="Q551" s="158"/>
      <c r="R551" s="158"/>
      <c r="S551" s="158"/>
      <c r="T551" s="159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4" t="s">
        <v>123</v>
      </c>
      <c r="AU551" s="154" t="s">
        <v>127</v>
      </c>
      <c r="AV551" s="153" t="s">
        <v>134</v>
      </c>
      <c r="AW551" s="153" t="s">
        <v>1142</v>
      </c>
      <c r="AX551" s="153" t="s">
        <v>115</v>
      </c>
      <c r="AY551" s="154" t="s">
        <v>1140</v>
      </c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153"/>
      <c r="BN551" s="153"/>
    </row>
    <row r="552" spans="1:66">
      <c r="A552" s="272"/>
      <c r="B552" s="24"/>
      <c r="C552" s="168" t="s">
        <v>514</v>
      </c>
      <c r="D552" s="168" t="s">
        <v>515</v>
      </c>
      <c r="E552" s="169" t="s">
        <v>516</v>
      </c>
      <c r="F552" s="170" t="s">
        <v>517</v>
      </c>
      <c r="G552" s="171" t="s">
        <v>518</v>
      </c>
      <c r="H552" s="172">
        <v>51.344999999999999</v>
      </c>
      <c r="I552" s="173"/>
      <c r="J552" s="174">
        <f>ROUND(I552*H552,2)</f>
        <v>0</v>
      </c>
      <c r="K552" s="170"/>
      <c r="L552" s="324"/>
      <c r="M552" s="327" t="s">
        <v>15</v>
      </c>
      <c r="N552" s="175" t="s">
        <v>39</v>
      </c>
      <c r="O552" s="270"/>
      <c r="P552" s="132">
        <f>O552*H552</f>
        <v>0</v>
      </c>
      <c r="Q552" s="132">
        <v>1E-3</v>
      </c>
      <c r="R552" s="132">
        <f>Q552*H552</f>
        <v>5.1345000000000002E-2</v>
      </c>
      <c r="S552" s="132">
        <v>0</v>
      </c>
      <c r="T552" s="133">
        <f>S552*H552</f>
        <v>0</v>
      </c>
      <c r="U552" s="272"/>
      <c r="V552" s="272"/>
      <c r="W552" s="272"/>
      <c r="X552" s="272"/>
      <c r="Y552" s="272"/>
      <c r="Z552" s="272"/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2"/>
      <c r="AN552" s="272"/>
      <c r="AO552" s="272"/>
      <c r="AP552" s="272"/>
      <c r="AQ552" s="272"/>
      <c r="AR552" s="277" t="s">
        <v>156</v>
      </c>
      <c r="AS552" s="272"/>
      <c r="AT552" s="277" t="s">
        <v>515</v>
      </c>
      <c r="AU552" s="277" t="s">
        <v>127</v>
      </c>
      <c r="AV552" s="272"/>
      <c r="AW552" s="272"/>
      <c r="AX552" s="272"/>
      <c r="AY552" s="277" t="s">
        <v>1140</v>
      </c>
      <c r="AZ552" s="272"/>
      <c r="BA552" s="272"/>
      <c r="BB552" s="272"/>
      <c r="BC552" s="272"/>
      <c r="BD552" s="272"/>
      <c r="BE552" s="287">
        <f>IF(N552="základní",J552,0)</f>
        <v>0</v>
      </c>
      <c r="BF552" s="287">
        <f>IF(N552="snížená",J552,0)</f>
        <v>0</v>
      </c>
      <c r="BG552" s="287">
        <f>IF(N552="zákl. přenesená",J552,0)</f>
        <v>0</v>
      </c>
      <c r="BH552" s="287">
        <f>IF(N552="sníž. přenesená",J552,0)</f>
        <v>0</v>
      </c>
      <c r="BI552" s="287">
        <f>IF(N552="nulová",J552,0)</f>
        <v>0</v>
      </c>
      <c r="BJ552" s="277" t="s">
        <v>115</v>
      </c>
      <c r="BK552" s="287">
        <f>ROUND(I552*H552,2)</f>
        <v>0</v>
      </c>
      <c r="BL552" s="277" t="s">
        <v>134</v>
      </c>
      <c r="BM552" s="277" t="s">
        <v>1184</v>
      </c>
      <c r="BN552" s="272"/>
    </row>
    <row r="553" spans="1:66" ht="27">
      <c r="A553" s="272"/>
      <c r="B553" s="24"/>
      <c r="C553" s="272"/>
      <c r="D553" s="134" t="s">
        <v>121</v>
      </c>
      <c r="E553" s="272"/>
      <c r="F553" s="135" t="s">
        <v>122</v>
      </c>
      <c r="G553" s="272"/>
      <c r="H553" s="272"/>
      <c r="I553" s="272"/>
      <c r="J553" s="272"/>
      <c r="K553" s="272"/>
      <c r="L553" s="24"/>
      <c r="M553" s="136"/>
      <c r="N553" s="270"/>
      <c r="O553" s="270"/>
      <c r="P553" s="270"/>
      <c r="Q553" s="270"/>
      <c r="R553" s="270"/>
      <c r="S553" s="270"/>
      <c r="T553" s="59"/>
      <c r="U553" s="272"/>
      <c r="V553" s="272"/>
      <c r="W553" s="272"/>
      <c r="X553" s="272"/>
      <c r="Y553" s="272"/>
      <c r="Z553" s="272"/>
      <c r="AA553" s="272"/>
      <c r="AB553" s="272"/>
      <c r="AC553" s="272"/>
      <c r="AD553" s="272"/>
      <c r="AE553" s="272"/>
      <c r="AF553" s="272"/>
      <c r="AG553" s="272"/>
      <c r="AH553" s="272"/>
      <c r="AI553" s="272"/>
      <c r="AJ553" s="272"/>
      <c r="AK553" s="272"/>
      <c r="AL553" s="272"/>
      <c r="AM553" s="272"/>
      <c r="AN553" s="272"/>
      <c r="AO553" s="272"/>
      <c r="AP553" s="272"/>
      <c r="AQ553" s="272"/>
      <c r="AR553" s="272"/>
      <c r="AS553" s="272"/>
      <c r="AT553" s="277" t="s">
        <v>121</v>
      </c>
      <c r="AU553" s="277" t="s">
        <v>127</v>
      </c>
      <c r="AV553" s="272"/>
      <c r="AW553" s="272"/>
      <c r="AX553" s="272"/>
      <c r="AY553" s="272"/>
      <c r="AZ553" s="272"/>
      <c r="BA553" s="272"/>
      <c r="BB553" s="272"/>
      <c r="BC553" s="272"/>
      <c r="BD553" s="272"/>
      <c r="BE553" s="272"/>
      <c r="BF553" s="272"/>
      <c r="BG553" s="272"/>
      <c r="BH553" s="272"/>
      <c r="BI553" s="272"/>
      <c r="BJ553" s="272"/>
      <c r="BK553" s="272"/>
      <c r="BL553" s="272"/>
      <c r="BM553" s="272"/>
      <c r="BN553" s="272"/>
    </row>
    <row r="554" spans="1:66">
      <c r="A554" s="145"/>
      <c r="B554" s="144"/>
      <c r="C554" s="145"/>
      <c r="D554" s="134" t="s">
        <v>123</v>
      </c>
      <c r="E554" s="145"/>
      <c r="F554" s="147" t="s">
        <v>519</v>
      </c>
      <c r="G554" s="145"/>
      <c r="H554" s="148">
        <v>51.344999999999999</v>
      </c>
      <c r="I554" s="145"/>
      <c r="J554" s="145"/>
      <c r="K554" s="145"/>
      <c r="L554" s="144"/>
      <c r="M554" s="149"/>
      <c r="N554" s="150"/>
      <c r="O554" s="150"/>
      <c r="P554" s="150"/>
      <c r="Q554" s="150"/>
      <c r="R554" s="150"/>
      <c r="S554" s="150"/>
      <c r="T554" s="151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6" t="s">
        <v>123</v>
      </c>
      <c r="AU554" s="146" t="s">
        <v>127</v>
      </c>
      <c r="AV554" s="145" t="s">
        <v>127</v>
      </c>
      <c r="AW554" s="145" t="s">
        <v>1004</v>
      </c>
      <c r="AX554" s="145" t="s">
        <v>115</v>
      </c>
      <c r="AY554" s="146" t="s">
        <v>1140</v>
      </c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</row>
    <row r="555" spans="1:66" ht="30">
      <c r="A555" s="272"/>
      <c r="B555" s="24"/>
      <c r="C555" s="124" t="s">
        <v>520</v>
      </c>
      <c r="D555" s="124" t="s">
        <v>117</v>
      </c>
      <c r="E555" s="125" t="s">
        <v>521</v>
      </c>
      <c r="F555" s="126" t="s">
        <v>522</v>
      </c>
      <c r="G555" s="127" t="s">
        <v>137</v>
      </c>
      <c r="H555" s="128">
        <v>126.43</v>
      </c>
      <c r="I555" s="129"/>
      <c r="J555" s="130">
        <f>ROUND(I555*H555,2)</f>
        <v>0</v>
      </c>
      <c r="K555" s="126"/>
      <c r="L555" s="24"/>
      <c r="M555" s="326" t="s">
        <v>15</v>
      </c>
      <c r="N555" s="131" t="s">
        <v>39</v>
      </c>
      <c r="O555" s="270"/>
      <c r="P555" s="132">
        <f>O555*H555</f>
        <v>0</v>
      </c>
      <c r="Q555" s="132">
        <v>0</v>
      </c>
      <c r="R555" s="132">
        <f>Q555*H555</f>
        <v>0</v>
      </c>
      <c r="S555" s="132">
        <v>0</v>
      </c>
      <c r="T555" s="133">
        <f>S555*H555</f>
        <v>0</v>
      </c>
      <c r="U555" s="272"/>
      <c r="V555" s="272"/>
      <c r="W555" s="272"/>
      <c r="X555" s="272"/>
      <c r="Y555" s="272"/>
      <c r="Z555" s="272"/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2"/>
      <c r="AN555" s="272"/>
      <c r="AO555" s="272"/>
      <c r="AP555" s="272"/>
      <c r="AQ555" s="272"/>
      <c r="AR555" s="277" t="s">
        <v>134</v>
      </c>
      <c r="AS555" s="272"/>
      <c r="AT555" s="277" t="s">
        <v>117</v>
      </c>
      <c r="AU555" s="277" t="s">
        <v>127</v>
      </c>
      <c r="AV555" s="272"/>
      <c r="AW555" s="272"/>
      <c r="AX555" s="272"/>
      <c r="AY555" s="277" t="s">
        <v>1140</v>
      </c>
      <c r="AZ555" s="272"/>
      <c r="BA555" s="272"/>
      <c r="BB555" s="272"/>
      <c r="BC555" s="272"/>
      <c r="BD555" s="272"/>
      <c r="BE555" s="287">
        <f>IF(N555="základní",J555,0)</f>
        <v>0</v>
      </c>
      <c r="BF555" s="287">
        <f>IF(N555="snížená",J555,0)</f>
        <v>0</v>
      </c>
      <c r="BG555" s="287">
        <f>IF(N555="zákl. přenesená",J555,0)</f>
        <v>0</v>
      </c>
      <c r="BH555" s="287">
        <f>IF(N555="sníž. přenesená",J555,0)</f>
        <v>0</v>
      </c>
      <c r="BI555" s="287">
        <f>IF(N555="nulová",J555,0)</f>
        <v>0</v>
      </c>
      <c r="BJ555" s="277" t="s">
        <v>115</v>
      </c>
      <c r="BK555" s="287">
        <f>ROUND(I555*H555,2)</f>
        <v>0</v>
      </c>
      <c r="BL555" s="277" t="s">
        <v>134</v>
      </c>
      <c r="BM555" s="277" t="s">
        <v>1185</v>
      </c>
      <c r="BN555" s="272"/>
    </row>
    <row r="556" spans="1:66" ht="27">
      <c r="A556" s="272"/>
      <c r="B556" s="24"/>
      <c r="C556" s="272"/>
      <c r="D556" s="134" t="s">
        <v>121</v>
      </c>
      <c r="E556" s="272"/>
      <c r="F556" s="135" t="s">
        <v>122</v>
      </c>
      <c r="G556" s="272"/>
      <c r="H556" s="272"/>
      <c r="I556" s="272"/>
      <c r="J556" s="272"/>
      <c r="K556" s="272"/>
      <c r="L556" s="24"/>
      <c r="M556" s="136"/>
      <c r="N556" s="270"/>
      <c r="O556" s="270"/>
      <c r="P556" s="270"/>
      <c r="Q556" s="270"/>
      <c r="R556" s="270"/>
      <c r="S556" s="270"/>
      <c r="T556" s="59"/>
      <c r="U556" s="272"/>
      <c r="V556" s="272"/>
      <c r="W556" s="272"/>
      <c r="X556" s="272"/>
      <c r="Y556" s="272"/>
      <c r="Z556" s="272"/>
      <c r="AA556" s="272"/>
      <c r="AB556" s="272"/>
      <c r="AC556" s="272"/>
      <c r="AD556" s="272"/>
      <c r="AE556" s="272"/>
      <c r="AF556" s="272"/>
      <c r="AG556" s="272"/>
      <c r="AH556" s="272"/>
      <c r="AI556" s="272"/>
      <c r="AJ556" s="272"/>
      <c r="AK556" s="272"/>
      <c r="AL556" s="272"/>
      <c r="AM556" s="272"/>
      <c r="AN556" s="272"/>
      <c r="AO556" s="272"/>
      <c r="AP556" s="272"/>
      <c r="AQ556" s="272"/>
      <c r="AR556" s="272"/>
      <c r="AS556" s="272"/>
      <c r="AT556" s="277" t="s">
        <v>121</v>
      </c>
      <c r="AU556" s="277" t="s">
        <v>127</v>
      </c>
      <c r="AV556" s="272"/>
      <c r="AW556" s="272"/>
      <c r="AX556" s="272"/>
      <c r="AY556" s="272"/>
      <c r="AZ556" s="272"/>
      <c r="BA556" s="272"/>
      <c r="BB556" s="272"/>
      <c r="BC556" s="272"/>
      <c r="BD556" s="272"/>
      <c r="BE556" s="272"/>
      <c r="BF556" s="272"/>
      <c r="BG556" s="272"/>
      <c r="BH556" s="272"/>
      <c r="BI556" s="272"/>
      <c r="BJ556" s="272"/>
      <c r="BK556" s="272"/>
      <c r="BL556" s="272"/>
      <c r="BM556" s="272"/>
      <c r="BN556" s="272"/>
    </row>
    <row r="557" spans="1:66">
      <c r="A557" s="138"/>
      <c r="B557" s="137"/>
      <c r="C557" s="138"/>
      <c r="D557" s="134" t="s">
        <v>123</v>
      </c>
      <c r="E557" s="139" t="s">
        <v>15</v>
      </c>
      <c r="F557" s="140" t="s">
        <v>523</v>
      </c>
      <c r="G557" s="138"/>
      <c r="H557" s="139" t="s">
        <v>15</v>
      </c>
      <c r="I557" s="138"/>
      <c r="J557" s="138"/>
      <c r="K557" s="138"/>
      <c r="L557" s="137"/>
      <c r="M557" s="141"/>
      <c r="N557" s="142"/>
      <c r="O557" s="142"/>
      <c r="P557" s="142"/>
      <c r="Q557" s="142"/>
      <c r="R557" s="142"/>
      <c r="S557" s="142"/>
      <c r="T557" s="143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9" t="s">
        <v>123</v>
      </c>
      <c r="AU557" s="139" t="s">
        <v>127</v>
      </c>
      <c r="AV557" s="138" t="s">
        <v>115</v>
      </c>
      <c r="AW557" s="138" t="s">
        <v>1142</v>
      </c>
      <c r="AX557" s="138" t="s">
        <v>794</v>
      </c>
      <c r="AY557" s="139" t="s">
        <v>1140</v>
      </c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</row>
    <row r="558" spans="1:66">
      <c r="A558" s="145"/>
      <c r="B558" s="144"/>
      <c r="C558" s="145"/>
      <c r="D558" s="134" t="s">
        <v>123</v>
      </c>
      <c r="E558" s="146" t="s">
        <v>15</v>
      </c>
      <c r="F558" s="147" t="s">
        <v>498</v>
      </c>
      <c r="G558" s="145"/>
      <c r="H558" s="148">
        <v>126.43</v>
      </c>
      <c r="I558" s="145"/>
      <c r="J558" s="145"/>
      <c r="K558" s="145"/>
      <c r="L558" s="144"/>
      <c r="M558" s="149"/>
      <c r="N558" s="150"/>
      <c r="O558" s="150"/>
      <c r="P558" s="150"/>
      <c r="Q558" s="150"/>
      <c r="R558" s="150"/>
      <c r="S558" s="150"/>
      <c r="T558" s="151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6" t="s">
        <v>123</v>
      </c>
      <c r="AU558" s="146" t="s">
        <v>127</v>
      </c>
      <c r="AV558" s="145" t="s">
        <v>127</v>
      </c>
      <c r="AW558" s="145" t="s">
        <v>1142</v>
      </c>
      <c r="AX558" s="145" t="s">
        <v>794</v>
      </c>
      <c r="AY558" s="146" t="s">
        <v>1140</v>
      </c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</row>
    <row r="559" spans="1:66">
      <c r="A559" s="153"/>
      <c r="B559" s="152"/>
      <c r="C559" s="153"/>
      <c r="D559" s="134" t="s">
        <v>123</v>
      </c>
      <c r="E559" s="154" t="s">
        <v>15</v>
      </c>
      <c r="F559" s="155" t="s">
        <v>126</v>
      </c>
      <c r="G559" s="153"/>
      <c r="H559" s="156">
        <v>126.43</v>
      </c>
      <c r="I559" s="153"/>
      <c r="J559" s="153"/>
      <c r="K559" s="153"/>
      <c r="L559" s="152"/>
      <c r="M559" s="157"/>
      <c r="N559" s="158"/>
      <c r="O559" s="158"/>
      <c r="P559" s="158"/>
      <c r="Q559" s="158"/>
      <c r="R559" s="158"/>
      <c r="S559" s="158"/>
      <c r="T559" s="159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4" t="s">
        <v>123</v>
      </c>
      <c r="AU559" s="154" t="s">
        <v>127</v>
      </c>
      <c r="AV559" s="153" t="s">
        <v>134</v>
      </c>
      <c r="AW559" s="153" t="s">
        <v>1142</v>
      </c>
      <c r="AX559" s="153" t="s">
        <v>115</v>
      </c>
      <c r="AY559" s="154" t="s">
        <v>1140</v>
      </c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153"/>
      <c r="BN559" s="153"/>
    </row>
    <row r="560" spans="1:66">
      <c r="A560" s="272"/>
      <c r="B560" s="24"/>
      <c r="C560" s="168" t="s">
        <v>524</v>
      </c>
      <c r="D560" s="168" t="s">
        <v>515</v>
      </c>
      <c r="E560" s="169" t="s">
        <v>516</v>
      </c>
      <c r="F560" s="170" t="s">
        <v>517</v>
      </c>
      <c r="G560" s="171" t="s">
        <v>518</v>
      </c>
      <c r="H560" s="172">
        <v>1.8959999999999999</v>
      </c>
      <c r="I560" s="173"/>
      <c r="J560" s="174">
        <f>ROUND(I560*H560,2)</f>
        <v>0</v>
      </c>
      <c r="K560" s="170"/>
      <c r="L560" s="324"/>
      <c r="M560" s="327" t="s">
        <v>15</v>
      </c>
      <c r="N560" s="175" t="s">
        <v>39</v>
      </c>
      <c r="O560" s="270"/>
      <c r="P560" s="132">
        <f>O560*H560</f>
        <v>0</v>
      </c>
      <c r="Q560" s="132">
        <v>1E-3</v>
      </c>
      <c r="R560" s="132">
        <f>Q560*H560</f>
        <v>1.8959999999999999E-3</v>
      </c>
      <c r="S560" s="132">
        <v>0</v>
      </c>
      <c r="T560" s="133">
        <f>S560*H560</f>
        <v>0</v>
      </c>
      <c r="U560" s="272"/>
      <c r="V560" s="272"/>
      <c r="W560" s="272"/>
      <c r="X560" s="272"/>
      <c r="Y560" s="272"/>
      <c r="Z560" s="272"/>
      <c r="AA560" s="272"/>
      <c r="AB560" s="272"/>
      <c r="AC560" s="272"/>
      <c r="AD560" s="272"/>
      <c r="AE560" s="272"/>
      <c r="AF560" s="272"/>
      <c r="AG560" s="272"/>
      <c r="AH560" s="272"/>
      <c r="AI560" s="272"/>
      <c r="AJ560" s="272"/>
      <c r="AK560" s="272"/>
      <c r="AL560" s="272"/>
      <c r="AM560" s="272"/>
      <c r="AN560" s="272"/>
      <c r="AO560" s="272"/>
      <c r="AP560" s="272"/>
      <c r="AQ560" s="272"/>
      <c r="AR560" s="277" t="s">
        <v>156</v>
      </c>
      <c r="AS560" s="272"/>
      <c r="AT560" s="277" t="s">
        <v>515</v>
      </c>
      <c r="AU560" s="277" t="s">
        <v>127</v>
      </c>
      <c r="AV560" s="272"/>
      <c r="AW560" s="272"/>
      <c r="AX560" s="272"/>
      <c r="AY560" s="277" t="s">
        <v>1140</v>
      </c>
      <c r="AZ560" s="272"/>
      <c r="BA560" s="272"/>
      <c r="BB560" s="272"/>
      <c r="BC560" s="272"/>
      <c r="BD560" s="272"/>
      <c r="BE560" s="287">
        <f>IF(N560="základní",J560,0)</f>
        <v>0</v>
      </c>
      <c r="BF560" s="287">
        <f>IF(N560="snížená",J560,0)</f>
        <v>0</v>
      </c>
      <c r="BG560" s="287">
        <f>IF(N560="zákl. přenesená",J560,0)</f>
        <v>0</v>
      </c>
      <c r="BH560" s="287">
        <f>IF(N560="sníž. přenesená",J560,0)</f>
        <v>0</v>
      </c>
      <c r="BI560" s="287">
        <f>IF(N560="nulová",J560,0)</f>
        <v>0</v>
      </c>
      <c r="BJ560" s="277" t="s">
        <v>115</v>
      </c>
      <c r="BK560" s="287">
        <f>ROUND(I560*H560,2)</f>
        <v>0</v>
      </c>
      <c r="BL560" s="277" t="s">
        <v>134</v>
      </c>
      <c r="BM560" s="277" t="s">
        <v>1186</v>
      </c>
      <c r="BN560" s="272"/>
    </row>
    <row r="561" spans="1:66" ht="27">
      <c r="A561" s="272"/>
      <c r="B561" s="24"/>
      <c r="C561" s="272"/>
      <c r="D561" s="134" t="s">
        <v>121</v>
      </c>
      <c r="E561" s="272"/>
      <c r="F561" s="135" t="s">
        <v>122</v>
      </c>
      <c r="G561" s="272"/>
      <c r="H561" s="272"/>
      <c r="I561" s="272"/>
      <c r="J561" s="272"/>
      <c r="K561" s="272"/>
      <c r="L561" s="24"/>
      <c r="M561" s="136"/>
      <c r="N561" s="270"/>
      <c r="O561" s="270"/>
      <c r="P561" s="270"/>
      <c r="Q561" s="270"/>
      <c r="R561" s="270"/>
      <c r="S561" s="270"/>
      <c r="T561" s="59"/>
      <c r="U561" s="272"/>
      <c r="V561" s="272"/>
      <c r="W561" s="272"/>
      <c r="X561" s="272"/>
      <c r="Y561" s="272"/>
      <c r="Z561" s="272"/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2"/>
      <c r="AN561" s="272"/>
      <c r="AO561" s="272"/>
      <c r="AP561" s="272"/>
      <c r="AQ561" s="272"/>
      <c r="AR561" s="272"/>
      <c r="AS561" s="272"/>
      <c r="AT561" s="277" t="s">
        <v>121</v>
      </c>
      <c r="AU561" s="277" t="s">
        <v>127</v>
      </c>
      <c r="AV561" s="272"/>
      <c r="AW561" s="272"/>
      <c r="AX561" s="272"/>
      <c r="AY561" s="272"/>
      <c r="AZ561" s="272"/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2"/>
      <c r="BN561" s="272"/>
    </row>
    <row r="562" spans="1:66">
      <c r="A562" s="145"/>
      <c r="B562" s="144"/>
      <c r="C562" s="145"/>
      <c r="D562" s="134" t="s">
        <v>123</v>
      </c>
      <c r="E562" s="145"/>
      <c r="F562" s="147" t="s">
        <v>525</v>
      </c>
      <c r="G562" s="145"/>
      <c r="H562" s="148">
        <v>1.8959999999999999</v>
      </c>
      <c r="I562" s="145"/>
      <c r="J562" s="145"/>
      <c r="K562" s="145"/>
      <c r="L562" s="144"/>
      <c r="M562" s="149"/>
      <c r="N562" s="150"/>
      <c r="O562" s="150"/>
      <c r="P562" s="150"/>
      <c r="Q562" s="150"/>
      <c r="R562" s="150"/>
      <c r="S562" s="150"/>
      <c r="T562" s="151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6" t="s">
        <v>123</v>
      </c>
      <c r="AU562" s="146" t="s">
        <v>127</v>
      </c>
      <c r="AV562" s="145" t="s">
        <v>127</v>
      </c>
      <c r="AW562" s="145" t="s">
        <v>1004</v>
      </c>
      <c r="AX562" s="145" t="s">
        <v>115</v>
      </c>
      <c r="AY562" s="146" t="s">
        <v>1140</v>
      </c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</row>
    <row r="563" spans="1:66" ht="30">
      <c r="A563" s="272"/>
      <c r="B563" s="24"/>
      <c r="C563" s="124" t="s">
        <v>526</v>
      </c>
      <c r="D563" s="124" t="s">
        <v>117</v>
      </c>
      <c r="E563" s="125" t="s">
        <v>527</v>
      </c>
      <c r="F563" s="126" t="s">
        <v>528</v>
      </c>
      <c r="G563" s="127" t="s">
        <v>137</v>
      </c>
      <c r="H563" s="128">
        <v>61</v>
      </c>
      <c r="I563" s="129"/>
      <c r="J563" s="130">
        <f>ROUND(I563*H563,2)</f>
        <v>0</v>
      </c>
      <c r="K563" s="126"/>
      <c r="L563" s="24"/>
      <c r="M563" s="326" t="s">
        <v>15</v>
      </c>
      <c r="N563" s="131" t="s">
        <v>39</v>
      </c>
      <c r="O563" s="270"/>
      <c r="P563" s="132">
        <f>O563*H563</f>
        <v>0</v>
      </c>
      <c r="Q563" s="132">
        <v>0</v>
      </c>
      <c r="R563" s="132">
        <f>Q563*H563</f>
        <v>0</v>
      </c>
      <c r="S563" s="132">
        <v>0</v>
      </c>
      <c r="T563" s="133">
        <f>S563*H563</f>
        <v>0</v>
      </c>
      <c r="U563" s="272"/>
      <c r="V563" s="272"/>
      <c r="W563" s="272"/>
      <c r="X563" s="272"/>
      <c r="Y563" s="272"/>
      <c r="Z563" s="272"/>
      <c r="AA563" s="272"/>
      <c r="AB563" s="272"/>
      <c r="AC563" s="272"/>
      <c r="AD563" s="272"/>
      <c r="AE563" s="272"/>
      <c r="AF563" s="272"/>
      <c r="AG563" s="272"/>
      <c r="AH563" s="272"/>
      <c r="AI563" s="272"/>
      <c r="AJ563" s="272"/>
      <c r="AK563" s="272"/>
      <c r="AL563" s="272"/>
      <c r="AM563" s="272"/>
      <c r="AN563" s="272"/>
      <c r="AO563" s="272"/>
      <c r="AP563" s="272"/>
      <c r="AQ563" s="272"/>
      <c r="AR563" s="277" t="s">
        <v>134</v>
      </c>
      <c r="AS563" s="272"/>
      <c r="AT563" s="277" t="s">
        <v>117</v>
      </c>
      <c r="AU563" s="277" t="s">
        <v>127</v>
      </c>
      <c r="AV563" s="272"/>
      <c r="AW563" s="272"/>
      <c r="AX563" s="272"/>
      <c r="AY563" s="277" t="s">
        <v>1140</v>
      </c>
      <c r="AZ563" s="272"/>
      <c r="BA563" s="272"/>
      <c r="BB563" s="272"/>
      <c r="BC563" s="272"/>
      <c r="BD563" s="272"/>
      <c r="BE563" s="287">
        <f>IF(N563="základní",J563,0)</f>
        <v>0</v>
      </c>
      <c r="BF563" s="287">
        <f>IF(N563="snížená",J563,0)</f>
        <v>0</v>
      </c>
      <c r="BG563" s="287">
        <f>IF(N563="zákl. přenesená",J563,0)</f>
        <v>0</v>
      </c>
      <c r="BH563" s="287">
        <f>IF(N563="sníž. přenesená",J563,0)</f>
        <v>0</v>
      </c>
      <c r="BI563" s="287">
        <f>IF(N563="nulová",J563,0)</f>
        <v>0</v>
      </c>
      <c r="BJ563" s="277" t="s">
        <v>115</v>
      </c>
      <c r="BK563" s="287">
        <f>ROUND(I563*H563,2)</f>
        <v>0</v>
      </c>
      <c r="BL563" s="277" t="s">
        <v>134</v>
      </c>
      <c r="BM563" s="277" t="s">
        <v>1187</v>
      </c>
      <c r="BN563" s="272"/>
    </row>
    <row r="564" spans="1:66" ht="27">
      <c r="A564" s="272"/>
      <c r="B564" s="24"/>
      <c r="C564" s="272"/>
      <c r="D564" s="134" t="s">
        <v>121</v>
      </c>
      <c r="E564" s="272"/>
      <c r="F564" s="135" t="s">
        <v>122</v>
      </c>
      <c r="G564" s="272"/>
      <c r="H564" s="272"/>
      <c r="I564" s="272"/>
      <c r="J564" s="272"/>
      <c r="K564" s="272"/>
      <c r="L564" s="24"/>
      <c r="M564" s="136"/>
      <c r="N564" s="270"/>
      <c r="O564" s="270"/>
      <c r="P564" s="270"/>
      <c r="Q564" s="270"/>
      <c r="R564" s="270"/>
      <c r="S564" s="270"/>
      <c r="T564" s="59"/>
      <c r="U564" s="272"/>
      <c r="V564" s="272"/>
      <c r="W564" s="272"/>
      <c r="X564" s="272"/>
      <c r="Y564" s="272"/>
      <c r="Z564" s="272"/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2"/>
      <c r="AN564" s="272"/>
      <c r="AO564" s="272"/>
      <c r="AP564" s="272"/>
      <c r="AQ564" s="272"/>
      <c r="AR564" s="272"/>
      <c r="AS564" s="272"/>
      <c r="AT564" s="277" t="s">
        <v>121</v>
      </c>
      <c r="AU564" s="277" t="s">
        <v>127</v>
      </c>
      <c r="AV564" s="272"/>
      <c r="AW564" s="272"/>
      <c r="AX564" s="272"/>
      <c r="AY564" s="272"/>
      <c r="AZ564" s="272"/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2"/>
      <c r="BN564" s="272"/>
    </row>
    <row r="565" spans="1:66">
      <c r="A565" s="138"/>
      <c r="B565" s="137"/>
      <c r="C565" s="138"/>
      <c r="D565" s="134" t="s">
        <v>123</v>
      </c>
      <c r="E565" s="139" t="s">
        <v>15</v>
      </c>
      <c r="F565" s="140" t="s">
        <v>523</v>
      </c>
      <c r="G565" s="138"/>
      <c r="H565" s="139" t="s">
        <v>15</v>
      </c>
      <c r="I565" s="138"/>
      <c r="J565" s="138"/>
      <c r="K565" s="138"/>
      <c r="L565" s="137"/>
      <c r="M565" s="141"/>
      <c r="N565" s="142"/>
      <c r="O565" s="142"/>
      <c r="P565" s="142"/>
      <c r="Q565" s="142"/>
      <c r="R565" s="142"/>
      <c r="S565" s="142"/>
      <c r="T565" s="143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9" t="s">
        <v>123</v>
      </c>
      <c r="AU565" s="139" t="s">
        <v>127</v>
      </c>
      <c r="AV565" s="138" t="s">
        <v>115</v>
      </c>
      <c r="AW565" s="138" t="s">
        <v>1142</v>
      </c>
      <c r="AX565" s="138" t="s">
        <v>794</v>
      </c>
      <c r="AY565" s="139" t="s">
        <v>1140</v>
      </c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</row>
    <row r="566" spans="1:66">
      <c r="A566" s="145"/>
      <c r="B566" s="144"/>
      <c r="C566" s="145"/>
      <c r="D566" s="134" t="s">
        <v>123</v>
      </c>
      <c r="E566" s="146" t="s">
        <v>15</v>
      </c>
      <c r="F566" s="147" t="s">
        <v>200</v>
      </c>
      <c r="G566" s="145"/>
      <c r="H566" s="148">
        <v>61</v>
      </c>
      <c r="I566" s="145"/>
      <c r="J566" s="145"/>
      <c r="K566" s="145"/>
      <c r="L566" s="144"/>
      <c r="M566" s="149"/>
      <c r="N566" s="150"/>
      <c r="O566" s="150"/>
      <c r="P566" s="150"/>
      <c r="Q566" s="150"/>
      <c r="R566" s="150"/>
      <c r="S566" s="150"/>
      <c r="T566" s="151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6" t="s">
        <v>123</v>
      </c>
      <c r="AU566" s="146" t="s">
        <v>127</v>
      </c>
      <c r="AV566" s="145" t="s">
        <v>127</v>
      </c>
      <c r="AW566" s="145" t="s">
        <v>1142</v>
      </c>
      <c r="AX566" s="145" t="s">
        <v>794</v>
      </c>
      <c r="AY566" s="146" t="s">
        <v>1140</v>
      </c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</row>
    <row r="567" spans="1:66">
      <c r="A567" s="153"/>
      <c r="B567" s="152"/>
      <c r="C567" s="153"/>
      <c r="D567" s="134" t="s">
        <v>123</v>
      </c>
      <c r="E567" s="154" t="s">
        <v>15</v>
      </c>
      <c r="F567" s="155" t="s">
        <v>126</v>
      </c>
      <c r="G567" s="153"/>
      <c r="H567" s="156">
        <v>61</v>
      </c>
      <c r="I567" s="153"/>
      <c r="J567" s="153"/>
      <c r="K567" s="153"/>
      <c r="L567" s="152"/>
      <c r="M567" s="157"/>
      <c r="N567" s="158"/>
      <c r="O567" s="158"/>
      <c r="P567" s="158"/>
      <c r="Q567" s="158"/>
      <c r="R567" s="158"/>
      <c r="S567" s="158"/>
      <c r="T567" s="159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4" t="s">
        <v>123</v>
      </c>
      <c r="AU567" s="154" t="s">
        <v>127</v>
      </c>
      <c r="AV567" s="153" t="s">
        <v>134</v>
      </c>
      <c r="AW567" s="153" t="s">
        <v>1142</v>
      </c>
      <c r="AX567" s="153" t="s">
        <v>115</v>
      </c>
      <c r="AY567" s="154" t="s">
        <v>1140</v>
      </c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3"/>
      <c r="BN567" s="153"/>
    </row>
    <row r="568" spans="1:66">
      <c r="A568" s="272"/>
      <c r="B568" s="24"/>
      <c r="C568" s="168" t="s">
        <v>529</v>
      </c>
      <c r="D568" s="168" t="s">
        <v>515</v>
      </c>
      <c r="E568" s="169" t="s">
        <v>516</v>
      </c>
      <c r="F568" s="170" t="s">
        <v>517</v>
      </c>
      <c r="G568" s="171" t="s">
        <v>518</v>
      </c>
      <c r="H568" s="172">
        <v>0.91500000000000004</v>
      </c>
      <c r="I568" s="173"/>
      <c r="J568" s="174">
        <f>ROUND(I568*H568,2)</f>
        <v>0</v>
      </c>
      <c r="K568" s="170"/>
      <c r="L568" s="324"/>
      <c r="M568" s="327" t="s">
        <v>15</v>
      </c>
      <c r="N568" s="175" t="s">
        <v>39</v>
      </c>
      <c r="O568" s="270"/>
      <c r="P568" s="132">
        <f>O568*H568</f>
        <v>0</v>
      </c>
      <c r="Q568" s="132">
        <v>1E-3</v>
      </c>
      <c r="R568" s="132">
        <f>Q568*H568</f>
        <v>9.1500000000000001E-4</v>
      </c>
      <c r="S568" s="132">
        <v>0</v>
      </c>
      <c r="T568" s="133">
        <f>S568*H568</f>
        <v>0</v>
      </c>
      <c r="U568" s="272"/>
      <c r="V568" s="272"/>
      <c r="W568" s="272"/>
      <c r="X568" s="272"/>
      <c r="Y568" s="272"/>
      <c r="Z568" s="272"/>
      <c r="AA568" s="272"/>
      <c r="AB568" s="272"/>
      <c r="AC568" s="272"/>
      <c r="AD568" s="272"/>
      <c r="AE568" s="272"/>
      <c r="AF568" s="272"/>
      <c r="AG568" s="272"/>
      <c r="AH568" s="272"/>
      <c r="AI568" s="272"/>
      <c r="AJ568" s="272"/>
      <c r="AK568" s="272"/>
      <c r="AL568" s="272"/>
      <c r="AM568" s="272"/>
      <c r="AN568" s="272"/>
      <c r="AO568" s="272"/>
      <c r="AP568" s="272"/>
      <c r="AQ568" s="272"/>
      <c r="AR568" s="277" t="s">
        <v>156</v>
      </c>
      <c r="AS568" s="272"/>
      <c r="AT568" s="277" t="s">
        <v>515</v>
      </c>
      <c r="AU568" s="277" t="s">
        <v>127</v>
      </c>
      <c r="AV568" s="272"/>
      <c r="AW568" s="272"/>
      <c r="AX568" s="272"/>
      <c r="AY568" s="277" t="s">
        <v>1140</v>
      </c>
      <c r="AZ568" s="272"/>
      <c r="BA568" s="272"/>
      <c r="BB568" s="272"/>
      <c r="BC568" s="272"/>
      <c r="BD568" s="272"/>
      <c r="BE568" s="287">
        <f>IF(N568="základní",J568,0)</f>
        <v>0</v>
      </c>
      <c r="BF568" s="287">
        <f>IF(N568="snížená",J568,0)</f>
        <v>0</v>
      </c>
      <c r="BG568" s="287">
        <f>IF(N568="zákl. přenesená",J568,0)</f>
        <v>0</v>
      </c>
      <c r="BH568" s="287">
        <f>IF(N568="sníž. přenesená",J568,0)</f>
        <v>0</v>
      </c>
      <c r="BI568" s="287">
        <f>IF(N568="nulová",J568,0)</f>
        <v>0</v>
      </c>
      <c r="BJ568" s="277" t="s">
        <v>115</v>
      </c>
      <c r="BK568" s="287">
        <f>ROUND(I568*H568,2)</f>
        <v>0</v>
      </c>
      <c r="BL568" s="277" t="s">
        <v>134</v>
      </c>
      <c r="BM568" s="277" t="s">
        <v>1188</v>
      </c>
      <c r="BN568" s="272"/>
    </row>
    <row r="569" spans="1:66" ht="27">
      <c r="A569" s="272"/>
      <c r="B569" s="24"/>
      <c r="C569" s="272"/>
      <c r="D569" s="134" t="s">
        <v>121</v>
      </c>
      <c r="E569" s="272"/>
      <c r="F569" s="135" t="s">
        <v>122</v>
      </c>
      <c r="G569" s="272"/>
      <c r="H569" s="272"/>
      <c r="I569" s="272"/>
      <c r="J569" s="272"/>
      <c r="K569" s="272"/>
      <c r="L569" s="24"/>
      <c r="M569" s="136"/>
      <c r="N569" s="270"/>
      <c r="O569" s="270"/>
      <c r="P569" s="270"/>
      <c r="Q569" s="270"/>
      <c r="R569" s="270"/>
      <c r="S569" s="270"/>
      <c r="T569" s="59"/>
      <c r="U569" s="272"/>
      <c r="V569" s="272"/>
      <c r="W569" s="272"/>
      <c r="X569" s="272"/>
      <c r="Y569" s="272"/>
      <c r="Z569" s="272"/>
      <c r="AA569" s="272"/>
      <c r="AB569" s="272"/>
      <c r="AC569" s="272"/>
      <c r="AD569" s="272"/>
      <c r="AE569" s="272"/>
      <c r="AF569" s="272"/>
      <c r="AG569" s="272"/>
      <c r="AH569" s="272"/>
      <c r="AI569" s="272"/>
      <c r="AJ569" s="272"/>
      <c r="AK569" s="272"/>
      <c r="AL569" s="272"/>
      <c r="AM569" s="272"/>
      <c r="AN569" s="272"/>
      <c r="AO569" s="272"/>
      <c r="AP569" s="272"/>
      <c r="AQ569" s="272"/>
      <c r="AR569" s="272"/>
      <c r="AS569" s="272"/>
      <c r="AT569" s="277" t="s">
        <v>121</v>
      </c>
      <c r="AU569" s="277" t="s">
        <v>127</v>
      </c>
      <c r="AV569" s="272"/>
      <c r="AW569" s="272"/>
      <c r="AX569" s="272"/>
      <c r="AY569" s="272"/>
      <c r="AZ569" s="272"/>
      <c r="BA569" s="272"/>
      <c r="BB569" s="272"/>
      <c r="BC569" s="272"/>
      <c r="BD569" s="272"/>
      <c r="BE569" s="272"/>
      <c r="BF569" s="272"/>
      <c r="BG569" s="272"/>
      <c r="BH569" s="272"/>
      <c r="BI569" s="272"/>
      <c r="BJ569" s="272"/>
      <c r="BK569" s="272"/>
      <c r="BL569" s="272"/>
      <c r="BM569" s="272"/>
      <c r="BN569" s="272"/>
    </row>
    <row r="570" spans="1:66">
      <c r="A570" s="145"/>
      <c r="B570" s="144"/>
      <c r="C570" s="145"/>
      <c r="D570" s="134" t="s">
        <v>123</v>
      </c>
      <c r="E570" s="145"/>
      <c r="F570" s="147" t="s">
        <v>530</v>
      </c>
      <c r="G570" s="145"/>
      <c r="H570" s="148">
        <v>0.91500000000000004</v>
      </c>
      <c r="I570" s="145"/>
      <c r="J570" s="145"/>
      <c r="K570" s="145"/>
      <c r="L570" s="144"/>
      <c r="M570" s="149"/>
      <c r="N570" s="150"/>
      <c r="O570" s="150"/>
      <c r="P570" s="150"/>
      <c r="Q570" s="150"/>
      <c r="R570" s="150"/>
      <c r="S570" s="150"/>
      <c r="T570" s="151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6" t="s">
        <v>123</v>
      </c>
      <c r="AU570" s="146" t="s">
        <v>127</v>
      </c>
      <c r="AV570" s="145" t="s">
        <v>127</v>
      </c>
      <c r="AW570" s="145" t="s">
        <v>1004</v>
      </c>
      <c r="AX570" s="145" t="s">
        <v>115</v>
      </c>
      <c r="AY570" s="146" t="s">
        <v>1140</v>
      </c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</row>
    <row r="571" spans="1:66" ht="30">
      <c r="A571" s="272"/>
      <c r="B571" s="24"/>
      <c r="C571" s="124" t="s">
        <v>531</v>
      </c>
      <c r="D571" s="124" t="s">
        <v>117</v>
      </c>
      <c r="E571" s="125" t="s">
        <v>532</v>
      </c>
      <c r="F571" s="126" t="s">
        <v>533</v>
      </c>
      <c r="G571" s="127" t="s">
        <v>137</v>
      </c>
      <c r="H571" s="128">
        <v>6972.73</v>
      </c>
      <c r="I571" s="129"/>
      <c r="J571" s="130">
        <f>ROUND(I571*H571,2)</f>
        <v>0</v>
      </c>
      <c r="K571" s="126"/>
      <c r="L571" s="24"/>
      <c r="M571" s="326" t="s">
        <v>15</v>
      </c>
      <c r="N571" s="131" t="s">
        <v>39</v>
      </c>
      <c r="O571" s="270"/>
      <c r="P571" s="132">
        <f>O571*H571</f>
        <v>0</v>
      </c>
      <c r="Q571" s="132">
        <v>0</v>
      </c>
      <c r="R571" s="132">
        <f>Q571*H571</f>
        <v>0</v>
      </c>
      <c r="S571" s="132">
        <v>0</v>
      </c>
      <c r="T571" s="133">
        <f>S571*H571</f>
        <v>0</v>
      </c>
      <c r="U571" s="272"/>
      <c r="V571" s="272"/>
      <c r="W571" s="272"/>
      <c r="X571" s="272"/>
      <c r="Y571" s="272"/>
      <c r="Z571" s="272"/>
      <c r="AA571" s="272"/>
      <c r="AB571" s="272"/>
      <c r="AC571" s="272"/>
      <c r="AD571" s="272"/>
      <c r="AE571" s="272"/>
      <c r="AF571" s="272"/>
      <c r="AG571" s="272"/>
      <c r="AH571" s="272"/>
      <c r="AI571" s="272"/>
      <c r="AJ571" s="272"/>
      <c r="AK571" s="272"/>
      <c r="AL571" s="272"/>
      <c r="AM571" s="272"/>
      <c r="AN571" s="272"/>
      <c r="AO571" s="272"/>
      <c r="AP571" s="272"/>
      <c r="AQ571" s="272"/>
      <c r="AR571" s="277" t="s">
        <v>134</v>
      </c>
      <c r="AS571" s="272"/>
      <c r="AT571" s="277" t="s">
        <v>117</v>
      </c>
      <c r="AU571" s="277" t="s">
        <v>127</v>
      </c>
      <c r="AV571" s="272"/>
      <c r="AW571" s="272"/>
      <c r="AX571" s="272"/>
      <c r="AY571" s="277" t="s">
        <v>1140</v>
      </c>
      <c r="AZ571" s="272"/>
      <c r="BA571" s="272"/>
      <c r="BB571" s="272"/>
      <c r="BC571" s="272"/>
      <c r="BD571" s="272"/>
      <c r="BE571" s="287">
        <f>IF(N571="základní",J571,0)</f>
        <v>0</v>
      </c>
      <c r="BF571" s="287">
        <f>IF(N571="snížená",J571,0)</f>
        <v>0</v>
      </c>
      <c r="BG571" s="287">
        <f>IF(N571="zákl. přenesená",J571,0)</f>
        <v>0</v>
      </c>
      <c r="BH571" s="287">
        <f>IF(N571="sníž. přenesená",J571,0)</f>
        <v>0</v>
      </c>
      <c r="BI571" s="287">
        <f>IF(N571="nulová",J571,0)</f>
        <v>0</v>
      </c>
      <c r="BJ571" s="277" t="s">
        <v>115</v>
      </c>
      <c r="BK571" s="287">
        <f>ROUND(I571*H571,2)</f>
        <v>0</v>
      </c>
      <c r="BL571" s="277" t="s">
        <v>134</v>
      </c>
      <c r="BM571" s="277" t="s">
        <v>1189</v>
      </c>
      <c r="BN571" s="272"/>
    </row>
    <row r="572" spans="1:66" ht="27">
      <c r="A572" s="272"/>
      <c r="B572" s="24"/>
      <c r="C572" s="272"/>
      <c r="D572" s="134" t="s">
        <v>121</v>
      </c>
      <c r="E572" s="272"/>
      <c r="F572" s="135" t="s">
        <v>122</v>
      </c>
      <c r="G572" s="272"/>
      <c r="H572" s="272"/>
      <c r="I572" s="272"/>
      <c r="J572" s="272"/>
      <c r="K572" s="272"/>
      <c r="L572" s="24"/>
      <c r="M572" s="136"/>
      <c r="N572" s="270"/>
      <c r="O572" s="270"/>
      <c r="P572" s="270"/>
      <c r="Q572" s="270"/>
      <c r="R572" s="270"/>
      <c r="S572" s="270"/>
      <c r="T572" s="59"/>
      <c r="U572" s="272"/>
      <c r="V572" s="272"/>
      <c r="W572" s="272"/>
      <c r="X572" s="272"/>
      <c r="Y572" s="272"/>
      <c r="Z572" s="272"/>
      <c r="AA572" s="272"/>
      <c r="AB572" s="272"/>
      <c r="AC572" s="272"/>
      <c r="AD572" s="272"/>
      <c r="AE572" s="272"/>
      <c r="AF572" s="272"/>
      <c r="AG572" s="272"/>
      <c r="AH572" s="272"/>
      <c r="AI572" s="272"/>
      <c r="AJ572" s="272"/>
      <c r="AK572" s="272"/>
      <c r="AL572" s="272"/>
      <c r="AM572" s="272"/>
      <c r="AN572" s="272"/>
      <c r="AO572" s="272"/>
      <c r="AP572" s="272"/>
      <c r="AQ572" s="272"/>
      <c r="AR572" s="272"/>
      <c r="AS572" s="272"/>
      <c r="AT572" s="277" t="s">
        <v>121</v>
      </c>
      <c r="AU572" s="277" t="s">
        <v>127</v>
      </c>
      <c r="AV572" s="272"/>
      <c r="AW572" s="272"/>
      <c r="AX572" s="272"/>
      <c r="AY572" s="272"/>
      <c r="AZ572" s="272"/>
      <c r="BA572" s="272"/>
      <c r="BB572" s="272"/>
      <c r="BC572" s="272"/>
      <c r="BD572" s="272"/>
      <c r="BE572" s="272"/>
      <c r="BF572" s="272"/>
      <c r="BG572" s="272"/>
      <c r="BH572" s="272"/>
      <c r="BI572" s="272"/>
      <c r="BJ572" s="272"/>
      <c r="BK572" s="272"/>
      <c r="BL572" s="272"/>
      <c r="BM572" s="272"/>
      <c r="BN572" s="272"/>
    </row>
    <row r="573" spans="1:66">
      <c r="A573" s="138"/>
      <c r="B573" s="137"/>
      <c r="C573" s="138"/>
      <c r="D573" s="134" t="s">
        <v>123</v>
      </c>
      <c r="E573" s="139" t="s">
        <v>15</v>
      </c>
      <c r="F573" s="140" t="s">
        <v>138</v>
      </c>
      <c r="G573" s="138"/>
      <c r="H573" s="139" t="s">
        <v>15</v>
      </c>
      <c r="I573" s="138"/>
      <c r="J573" s="138"/>
      <c r="K573" s="138"/>
      <c r="L573" s="137"/>
      <c r="M573" s="141"/>
      <c r="N573" s="142"/>
      <c r="O573" s="142"/>
      <c r="P573" s="142"/>
      <c r="Q573" s="142"/>
      <c r="R573" s="142"/>
      <c r="S573" s="142"/>
      <c r="T573" s="143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9" t="s">
        <v>123</v>
      </c>
      <c r="AU573" s="139" t="s">
        <v>127</v>
      </c>
      <c r="AV573" s="138" t="s">
        <v>115</v>
      </c>
      <c r="AW573" s="138" t="s">
        <v>1142</v>
      </c>
      <c r="AX573" s="138" t="s">
        <v>794</v>
      </c>
      <c r="AY573" s="139" t="s">
        <v>1140</v>
      </c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</row>
    <row r="574" spans="1:66">
      <c r="A574" s="145"/>
      <c r="B574" s="144"/>
      <c r="C574" s="145"/>
      <c r="D574" s="134" t="s">
        <v>123</v>
      </c>
      <c r="E574" s="146" t="s">
        <v>15</v>
      </c>
      <c r="F574" s="147" t="s">
        <v>139</v>
      </c>
      <c r="G574" s="145"/>
      <c r="H574" s="148">
        <v>54.23</v>
      </c>
      <c r="I574" s="145"/>
      <c r="J574" s="145"/>
      <c r="K574" s="145"/>
      <c r="L574" s="144"/>
      <c r="M574" s="149"/>
      <c r="N574" s="150"/>
      <c r="O574" s="150"/>
      <c r="P574" s="150"/>
      <c r="Q574" s="150"/>
      <c r="R574" s="150"/>
      <c r="S574" s="150"/>
      <c r="T574" s="151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6" t="s">
        <v>123</v>
      </c>
      <c r="AU574" s="146" t="s">
        <v>127</v>
      </c>
      <c r="AV574" s="145" t="s">
        <v>127</v>
      </c>
      <c r="AW574" s="145" t="s">
        <v>1142</v>
      </c>
      <c r="AX574" s="145" t="s">
        <v>794</v>
      </c>
      <c r="AY574" s="146" t="s">
        <v>1140</v>
      </c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</row>
    <row r="575" spans="1:66">
      <c r="A575" s="138"/>
      <c r="B575" s="137"/>
      <c r="C575" s="138"/>
      <c r="D575" s="134" t="s">
        <v>123</v>
      </c>
      <c r="E575" s="139" t="s">
        <v>15</v>
      </c>
      <c r="F575" s="140" t="s">
        <v>143</v>
      </c>
      <c r="G575" s="138"/>
      <c r="H575" s="139" t="s">
        <v>15</v>
      </c>
      <c r="I575" s="138"/>
      <c r="J575" s="138"/>
      <c r="K575" s="138"/>
      <c r="L575" s="137"/>
      <c r="M575" s="141"/>
      <c r="N575" s="142"/>
      <c r="O575" s="142"/>
      <c r="P575" s="142"/>
      <c r="Q575" s="142"/>
      <c r="R575" s="142"/>
      <c r="S575" s="142"/>
      <c r="T575" s="143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9" t="s">
        <v>123</v>
      </c>
      <c r="AU575" s="139" t="s">
        <v>127</v>
      </c>
      <c r="AV575" s="138" t="s">
        <v>115</v>
      </c>
      <c r="AW575" s="138" t="s">
        <v>1142</v>
      </c>
      <c r="AX575" s="138" t="s">
        <v>794</v>
      </c>
      <c r="AY575" s="139" t="s">
        <v>1140</v>
      </c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</row>
    <row r="576" spans="1:66">
      <c r="A576" s="145"/>
      <c r="B576" s="144"/>
      <c r="C576" s="145"/>
      <c r="D576" s="134" t="s">
        <v>123</v>
      </c>
      <c r="E576" s="146" t="s">
        <v>15</v>
      </c>
      <c r="F576" s="147" t="s">
        <v>144</v>
      </c>
      <c r="G576" s="145"/>
      <c r="H576" s="148">
        <v>36.6</v>
      </c>
      <c r="I576" s="145"/>
      <c r="J576" s="145"/>
      <c r="K576" s="145"/>
      <c r="L576" s="144"/>
      <c r="M576" s="149"/>
      <c r="N576" s="150"/>
      <c r="O576" s="150"/>
      <c r="P576" s="150"/>
      <c r="Q576" s="150"/>
      <c r="R576" s="150"/>
      <c r="S576" s="150"/>
      <c r="T576" s="151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6" t="s">
        <v>123</v>
      </c>
      <c r="AU576" s="146" t="s">
        <v>127</v>
      </c>
      <c r="AV576" s="145" t="s">
        <v>127</v>
      </c>
      <c r="AW576" s="145" t="s">
        <v>1142</v>
      </c>
      <c r="AX576" s="145" t="s">
        <v>794</v>
      </c>
      <c r="AY576" s="146" t="s">
        <v>1140</v>
      </c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</row>
    <row r="577" spans="1:66">
      <c r="A577" s="138"/>
      <c r="B577" s="137"/>
      <c r="C577" s="138"/>
      <c r="D577" s="134" t="s">
        <v>123</v>
      </c>
      <c r="E577" s="139" t="s">
        <v>15</v>
      </c>
      <c r="F577" s="140" t="s">
        <v>145</v>
      </c>
      <c r="G577" s="138"/>
      <c r="H577" s="139" t="s">
        <v>15</v>
      </c>
      <c r="I577" s="138"/>
      <c r="J577" s="138"/>
      <c r="K577" s="138"/>
      <c r="L577" s="137"/>
      <c r="M577" s="141"/>
      <c r="N577" s="142"/>
      <c r="O577" s="142"/>
      <c r="P577" s="142"/>
      <c r="Q577" s="142"/>
      <c r="R577" s="142"/>
      <c r="S577" s="142"/>
      <c r="T577" s="143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9" t="s">
        <v>123</v>
      </c>
      <c r="AU577" s="139" t="s">
        <v>127</v>
      </c>
      <c r="AV577" s="138" t="s">
        <v>115</v>
      </c>
      <c r="AW577" s="138" t="s">
        <v>1142</v>
      </c>
      <c r="AX577" s="138" t="s">
        <v>794</v>
      </c>
      <c r="AY577" s="139" t="s">
        <v>1140</v>
      </c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</row>
    <row r="578" spans="1:66">
      <c r="A578" s="145"/>
      <c r="B578" s="144"/>
      <c r="C578" s="145"/>
      <c r="D578" s="134" t="s">
        <v>123</v>
      </c>
      <c r="E578" s="146" t="s">
        <v>15</v>
      </c>
      <c r="F578" s="147" t="s">
        <v>146</v>
      </c>
      <c r="G578" s="145"/>
      <c r="H578" s="148">
        <v>32.1</v>
      </c>
      <c r="I578" s="145"/>
      <c r="J578" s="145"/>
      <c r="K578" s="145"/>
      <c r="L578" s="144"/>
      <c r="M578" s="149"/>
      <c r="N578" s="150"/>
      <c r="O578" s="150"/>
      <c r="P578" s="150"/>
      <c r="Q578" s="150"/>
      <c r="R578" s="150"/>
      <c r="S578" s="150"/>
      <c r="T578" s="151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6" t="s">
        <v>123</v>
      </c>
      <c r="AU578" s="146" t="s">
        <v>127</v>
      </c>
      <c r="AV578" s="145" t="s">
        <v>127</v>
      </c>
      <c r="AW578" s="145" t="s">
        <v>1142</v>
      </c>
      <c r="AX578" s="145" t="s">
        <v>794</v>
      </c>
      <c r="AY578" s="146" t="s">
        <v>1140</v>
      </c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</row>
    <row r="579" spans="1:66">
      <c r="A579" s="161"/>
      <c r="B579" s="160"/>
      <c r="C579" s="161"/>
      <c r="D579" s="134" t="s">
        <v>123</v>
      </c>
      <c r="E579" s="162" t="s">
        <v>15</v>
      </c>
      <c r="F579" s="163" t="s">
        <v>182</v>
      </c>
      <c r="G579" s="161"/>
      <c r="H579" s="164">
        <v>122.93</v>
      </c>
      <c r="I579" s="161"/>
      <c r="J579" s="161"/>
      <c r="K579" s="161"/>
      <c r="L579" s="160"/>
      <c r="M579" s="165"/>
      <c r="N579" s="166"/>
      <c r="O579" s="166"/>
      <c r="P579" s="166"/>
      <c r="Q579" s="166"/>
      <c r="R579" s="166"/>
      <c r="S579" s="166"/>
      <c r="T579" s="167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2" t="s">
        <v>123</v>
      </c>
      <c r="AU579" s="162" t="s">
        <v>127</v>
      </c>
      <c r="AV579" s="161" t="s">
        <v>131</v>
      </c>
      <c r="AW579" s="161" t="s">
        <v>1142</v>
      </c>
      <c r="AX579" s="161" t="s">
        <v>794</v>
      </c>
      <c r="AY579" s="162" t="s">
        <v>1140</v>
      </c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</row>
    <row r="580" spans="1:66">
      <c r="A580" s="138"/>
      <c r="B580" s="137"/>
      <c r="C580" s="138"/>
      <c r="D580" s="134" t="s">
        <v>123</v>
      </c>
      <c r="E580" s="139" t="s">
        <v>15</v>
      </c>
      <c r="F580" s="140" t="s">
        <v>534</v>
      </c>
      <c r="G580" s="138"/>
      <c r="H580" s="139" t="s">
        <v>15</v>
      </c>
      <c r="I580" s="138"/>
      <c r="J580" s="138"/>
      <c r="K580" s="138"/>
      <c r="L580" s="137"/>
      <c r="M580" s="141"/>
      <c r="N580" s="142"/>
      <c r="O580" s="142"/>
      <c r="P580" s="142"/>
      <c r="Q580" s="142"/>
      <c r="R580" s="142"/>
      <c r="S580" s="142"/>
      <c r="T580" s="143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9" t="s">
        <v>123</v>
      </c>
      <c r="AU580" s="139" t="s">
        <v>127</v>
      </c>
      <c r="AV580" s="138" t="s">
        <v>115</v>
      </c>
      <c r="AW580" s="138" t="s">
        <v>1142</v>
      </c>
      <c r="AX580" s="138" t="s">
        <v>794</v>
      </c>
      <c r="AY580" s="139" t="s">
        <v>1140</v>
      </c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</row>
    <row r="581" spans="1:66">
      <c r="A581" s="145"/>
      <c r="B581" s="144"/>
      <c r="C581" s="145"/>
      <c r="D581" s="134" t="s">
        <v>123</v>
      </c>
      <c r="E581" s="146" t="s">
        <v>15</v>
      </c>
      <c r="F581" s="147" t="s">
        <v>535</v>
      </c>
      <c r="G581" s="145"/>
      <c r="H581" s="148">
        <v>2616</v>
      </c>
      <c r="I581" s="145"/>
      <c r="J581" s="145"/>
      <c r="K581" s="145"/>
      <c r="L581" s="144"/>
      <c r="M581" s="149"/>
      <c r="N581" s="150"/>
      <c r="O581" s="150"/>
      <c r="P581" s="150"/>
      <c r="Q581" s="150"/>
      <c r="R581" s="150"/>
      <c r="S581" s="150"/>
      <c r="T581" s="151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6" t="s">
        <v>123</v>
      </c>
      <c r="AU581" s="146" t="s">
        <v>127</v>
      </c>
      <c r="AV581" s="145" t="s">
        <v>127</v>
      </c>
      <c r="AW581" s="145" t="s">
        <v>1142</v>
      </c>
      <c r="AX581" s="145" t="s">
        <v>794</v>
      </c>
      <c r="AY581" s="146" t="s">
        <v>1140</v>
      </c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</row>
    <row r="582" spans="1:66">
      <c r="A582" s="138"/>
      <c r="B582" s="137"/>
      <c r="C582" s="138"/>
      <c r="D582" s="134" t="s">
        <v>123</v>
      </c>
      <c r="E582" s="139" t="s">
        <v>15</v>
      </c>
      <c r="F582" s="140" t="s">
        <v>536</v>
      </c>
      <c r="G582" s="138"/>
      <c r="H582" s="139" t="s">
        <v>15</v>
      </c>
      <c r="I582" s="138"/>
      <c r="J582" s="138"/>
      <c r="K582" s="138"/>
      <c r="L582" s="137"/>
      <c r="M582" s="141"/>
      <c r="N582" s="142"/>
      <c r="O582" s="142"/>
      <c r="P582" s="142"/>
      <c r="Q582" s="142"/>
      <c r="R582" s="142"/>
      <c r="S582" s="142"/>
      <c r="T582" s="143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9" t="s">
        <v>123</v>
      </c>
      <c r="AU582" s="139" t="s">
        <v>127</v>
      </c>
      <c r="AV582" s="138" t="s">
        <v>115</v>
      </c>
      <c r="AW582" s="138" t="s">
        <v>1142</v>
      </c>
      <c r="AX582" s="138" t="s">
        <v>794</v>
      </c>
      <c r="AY582" s="139" t="s">
        <v>1140</v>
      </c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</row>
    <row r="583" spans="1:66">
      <c r="A583" s="145"/>
      <c r="B583" s="144"/>
      <c r="C583" s="145"/>
      <c r="D583" s="134" t="s">
        <v>123</v>
      </c>
      <c r="E583" s="146" t="s">
        <v>15</v>
      </c>
      <c r="F583" s="147" t="s">
        <v>537</v>
      </c>
      <c r="G583" s="145"/>
      <c r="H583" s="148">
        <v>2118</v>
      </c>
      <c r="I583" s="145"/>
      <c r="J583" s="145"/>
      <c r="K583" s="145"/>
      <c r="L583" s="144"/>
      <c r="M583" s="149"/>
      <c r="N583" s="150"/>
      <c r="O583" s="150"/>
      <c r="P583" s="150"/>
      <c r="Q583" s="150"/>
      <c r="R583" s="150"/>
      <c r="S583" s="150"/>
      <c r="T583" s="151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6" t="s">
        <v>123</v>
      </c>
      <c r="AU583" s="146" t="s">
        <v>127</v>
      </c>
      <c r="AV583" s="145" t="s">
        <v>127</v>
      </c>
      <c r="AW583" s="145" t="s">
        <v>1142</v>
      </c>
      <c r="AX583" s="145" t="s">
        <v>794</v>
      </c>
      <c r="AY583" s="146" t="s">
        <v>1140</v>
      </c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</row>
    <row r="584" spans="1:66">
      <c r="A584" s="138"/>
      <c r="B584" s="137"/>
      <c r="C584" s="138"/>
      <c r="D584" s="134" t="s">
        <v>123</v>
      </c>
      <c r="E584" s="139" t="s">
        <v>15</v>
      </c>
      <c r="F584" s="140" t="s">
        <v>538</v>
      </c>
      <c r="G584" s="138"/>
      <c r="H584" s="139" t="s">
        <v>15</v>
      </c>
      <c r="I584" s="138"/>
      <c r="J584" s="138"/>
      <c r="K584" s="138"/>
      <c r="L584" s="137"/>
      <c r="M584" s="141"/>
      <c r="N584" s="142"/>
      <c r="O584" s="142"/>
      <c r="P584" s="142"/>
      <c r="Q584" s="142"/>
      <c r="R584" s="142"/>
      <c r="S584" s="142"/>
      <c r="T584" s="143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9" t="s">
        <v>123</v>
      </c>
      <c r="AU584" s="139" t="s">
        <v>127</v>
      </c>
      <c r="AV584" s="138" t="s">
        <v>115</v>
      </c>
      <c r="AW584" s="138" t="s">
        <v>1142</v>
      </c>
      <c r="AX584" s="138" t="s">
        <v>794</v>
      </c>
      <c r="AY584" s="139" t="s">
        <v>1140</v>
      </c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</row>
    <row r="585" spans="1:66">
      <c r="A585" s="145"/>
      <c r="B585" s="144"/>
      <c r="C585" s="145"/>
      <c r="D585" s="134" t="s">
        <v>123</v>
      </c>
      <c r="E585" s="146" t="s">
        <v>15</v>
      </c>
      <c r="F585" s="147" t="s">
        <v>539</v>
      </c>
      <c r="G585" s="145"/>
      <c r="H585" s="148">
        <v>2112</v>
      </c>
      <c r="I585" s="145"/>
      <c r="J585" s="145"/>
      <c r="K585" s="145"/>
      <c r="L585" s="144"/>
      <c r="M585" s="149"/>
      <c r="N585" s="150"/>
      <c r="O585" s="150"/>
      <c r="P585" s="150"/>
      <c r="Q585" s="150"/>
      <c r="R585" s="150"/>
      <c r="S585" s="150"/>
      <c r="T585" s="151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6" t="s">
        <v>123</v>
      </c>
      <c r="AU585" s="146" t="s">
        <v>127</v>
      </c>
      <c r="AV585" s="145" t="s">
        <v>127</v>
      </c>
      <c r="AW585" s="145" t="s">
        <v>1142</v>
      </c>
      <c r="AX585" s="145" t="s">
        <v>794</v>
      </c>
      <c r="AY585" s="146" t="s">
        <v>1140</v>
      </c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</row>
    <row r="586" spans="1:66">
      <c r="A586" s="161"/>
      <c r="B586" s="160"/>
      <c r="C586" s="161"/>
      <c r="D586" s="134" t="s">
        <v>123</v>
      </c>
      <c r="E586" s="162" t="s">
        <v>15</v>
      </c>
      <c r="F586" s="163" t="s">
        <v>182</v>
      </c>
      <c r="G586" s="161"/>
      <c r="H586" s="164">
        <v>6846</v>
      </c>
      <c r="I586" s="161"/>
      <c r="J586" s="161"/>
      <c r="K586" s="161"/>
      <c r="L586" s="160"/>
      <c r="M586" s="165"/>
      <c r="N586" s="166"/>
      <c r="O586" s="166"/>
      <c r="P586" s="166"/>
      <c r="Q586" s="166"/>
      <c r="R586" s="166"/>
      <c r="S586" s="166"/>
      <c r="T586" s="167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2" t="s">
        <v>123</v>
      </c>
      <c r="AU586" s="162" t="s">
        <v>127</v>
      </c>
      <c r="AV586" s="161" t="s">
        <v>131</v>
      </c>
      <c r="AW586" s="161" t="s">
        <v>1142</v>
      </c>
      <c r="AX586" s="161" t="s">
        <v>794</v>
      </c>
      <c r="AY586" s="162" t="s">
        <v>1140</v>
      </c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</row>
    <row r="587" spans="1:66">
      <c r="A587" s="138"/>
      <c r="B587" s="137"/>
      <c r="C587" s="138"/>
      <c r="D587" s="134" t="s">
        <v>123</v>
      </c>
      <c r="E587" s="139" t="s">
        <v>15</v>
      </c>
      <c r="F587" s="140" t="s">
        <v>229</v>
      </c>
      <c r="G587" s="138"/>
      <c r="H587" s="139" t="s">
        <v>15</v>
      </c>
      <c r="I587" s="138"/>
      <c r="J587" s="138"/>
      <c r="K587" s="138"/>
      <c r="L587" s="137"/>
      <c r="M587" s="141"/>
      <c r="N587" s="142"/>
      <c r="O587" s="142"/>
      <c r="P587" s="142"/>
      <c r="Q587" s="142"/>
      <c r="R587" s="142"/>
      <c r="S587" s="142"/>
      <c r="T587" s="143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9" t="s">
        <v>123</v>
      </c>
      <c r="AU587" s="139" t="s">
        <v>127</v>
      </c>
      <c r="AV587" s="138" t="s">
        <v>115</v>
      </c>
      <c r="AW587" s="138" t="s">
        <v>1142</v>
      </c>
      <c r="AX587" s="138" t="s">
        <v>794</v>
      </c>
      <c r="AY587" s="139" t="s">
        <v>1140</v>
      </c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</row>
    <row r="588" spans="1:66">
      <c r="A588" s="145"/>
      <c r="B588" s="144"/>
      <c r="C588" s="145"/>
      <c r="D588" s="134" t="s">
        <v>123</v>
      </c>
      <c r="E588" s="146" t="s">
        <v>15</v>
      </c>
      <c r="F588" s="147" t="s">
        <v>540</v>
      </c>
      <c r="G588" s="145"/>
      <c r="H588" s="148">
        <v>3.8</v>
      </c>
      <c r="I588" s="145"/>
      <c r="J588" s="145"/>
      <c r="K588" s="145"/>
      <c r="L588" s="144"/>
      <c r="M588" s="149"/>
      <c r="N588" s="150"/>
      <c r="O588" s="150"/>
      <c r="P588" s="150"/>
      <c r="Q588" s="150"/>
      <c r="R588" s="150"/>
      <c r="S588" s="150"/>
      <c r="T588" s="151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6" t="s">
        <v>123</v>
      </c>
      <c r="AU588" s="146" t="s">
        <v>127</v>
      </c>
      <c r="AV588" s="145" t="s">
        <v>127</v>
      </c>
      <c r="AW588" s="145" t="s">
        <v>1142</v>
      </c>
      <c r="AX588" s="145" t="s">
        <v>794</v>
      </c>
      <c r="AY588" s="146" t="s">
        <v>1140</v>
      </c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</row>
    <row r="589" spans="1:66">
      <c r="A589" s="161"/>
      <c r="B589" s="160"/>
      <c r="C589" s="161"/>
      <c r="D589" s="134" t="s">
        <v>123</v>
      </c>
      <c r="E589" s="162" t="s">
        <v>15</v>
      </c>
      <c r="F589" s="163" t="s">
        <v>182</v>
      </c>
      <c r="G589" s="161"/>
      <c r="H589" s="164">
        <v>3.8</v>
      </c>
      <c r="I589" s="161"/>
      <c r="J589" s="161"/>
      <c r="K589" s="161"/>
      <c r="L589" s="160"/>
      <c r="M589" s="165"/>
      <c r="N589" s="166"/>
      <c r="O589" s="166"/>
      <c r="P589" s="166"/>
      <c r="Q589" s="166"/>
      <c r="R589" s="166"/>
      <c r="S589" s="166"/>
      <c r="T589" s="167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2" t="s">
        <v>123</v>
      </c>
      <c r="AU589" s="162" t="s">
        <v>127</v>
      </c>
      <c r="AV589" s="161" t="s">
        <v>131</v>
      </c>
      <c r="AW589" s="161" t="s">
        <v>1142</v>
      </c>
      <c r="AX589" s="161" t="s">
        <v>794</v>
      </c>
      <c r="AY589" s="162" t="s">
        <v>1140</v>
      </c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</row>
    <row r="590" spans="1:66">
      <c r="A590" s="153"/>
      <c r="B590" s="152"/>
      <c r="C590" s="153"/>
      <c r="D590" s="134" t="s">
        <v>123</v>
      </c>
      <c r="E590" s="154" t="s">
        <v>15</v>
      </c>
      <c r="F590" s="155" t="s">
        <v>126</v>
      </c>
      <c r="G590" s="153"/>
      <c r="H590" s="156">
        <v>6972.73</v>
      </c>
      <c r="I590" s="153"/>
      <c r="J590" s="153"/>
      <c r="K590" s="153"/>
      <c r="L590" s="152"/>
      <c r="M590" s="157"/>
      <c r="N590" s="158"/>
      <c r="O590" s="158"/>
      <c r="P590" s="158"/>
      <c r="Q590" s="158"/>
      <c r="R590" s="158"/>
      <c r="S590" s="158"/>
      <c r="T590" s="159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4" t="s">
        <v>123</v>
      </c>
      <c r="AU590" s="154" t="s">
        <v>127</v>
      </c>
      <c r="AV590" s="153" t="s">
        <v>134</v>
      </c>
      <c r="AW590" s="153" t="s">
        <v>1142</v>
      </c>
      <c r="AX590" s="153" t="s">
        <v>115</v>
      </c>
      <c r="AY590" s="154" t="s">
        <v>1140</v>
      </c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3"/>
      <c r="BN590" s="153"/>
    </row>
    <row r="591" spans="1:66" ht="30">
      <c r="A591" s="272"/>
      <c r="B591" s="24"/>
      <c r="C591" s="124" t="s">
        <v>541</v>
      </c>
      <c r="D591" s="124" t="s">
        <v>117</v>
      </c>
      <c r="E591" s="125" t="s">
        <v>542</v>
      </c>
      <c r="F591" s="126" t="s">
        <v>543</v>
      </c>
      <c r="G591" s="127" t="s">
        <v>137</v>
      </c>
      <c r="H591" s="128">
        <v>187.43</v>
      </c>
      <c r="I591" s="129"/>
      <c r="J591" s="130">
        <f>ROUND(I591*H591,2)</f>
        <v>0</v>
      </c>
      <c r="K591" s="126"/>
      <c r="L591" s="24"/>
      <c r="M591" s="326" t="s">
        <v>15</v>
      </c>
      <c r="N591" s="131" t="s">
        <v>39</v>
      </c>
      <c r="O591" s="270"/>
      <c r="P591" s="132">
        <f>O591*H591</f>
        <v>0</v>
      </c>
      <c r="Q591" s="132">
        <v>0</v>
      </c>
      <c r="R591" s="132">
        <f>Q591*H591</f>
        <v>0</v>
      </c>
      <c r="S591" s="132">
        <v>0</v>
      </c>
      <c r="T591" s="133">
        <f>S591*H591</f>
        <v>0</v>
      </c>
      <c r="U591" s="272"/>
      <c r="V591" s="272"/>
      <c r="W591" s="272"/>
      <c r="X591" s="272"/>
      <c r="Y591" s="272"/>
      <c r="Z591" s="272"/>
      <c r="AA591" s="272"/>
      <c r="AB591" s="272"/>
      <c r="AC591" s="272"/>
      <c r="AD591" s="272"/>
      <c r="AE591" s="272"/>
      <c r="AF591" s="272"/>
      <c r="AG591" s="272"/>
      <c r="AH591" s="272"/>
      <c r="AI591" s="272"/>
      <c r="AJ591" s="272"/>
      <c r="AK591" s="272"/>
      <c r="AL591" s="272"/>
      <c r="AM591" s="272"/>
      <c r="AN591" s="272"/>
      <c r="AO591" s="272"/>
      <c r="AP591" s="272"/>
      <c r="AQ591" s="272"/>
      <c r="AR591" s="277" t="s">
        <v>134</v>
      </c>
      <c r="AS591" s="272"/>
      <c r="AT591" s="277" t="s">
        <v>117</v>
      </c>
      <c r="AU591" s="277" t="s">
        <v>127</v>
      </c>
      <c r="AV591" s="272"/>
      <c r="AW591" s="272"/>
      <c r="AX591" s="272"/>
      <c r="AY591" s="277" t="s">
        <v>1140</v>
      </c>
      <c r="AZ591" s="272"/>
      <c r="BA591" s="272"/>
      <c r="BB591" s="272"/>
      <c r="BC591" s="272"/>
      <c r="BD591" s="272"/>
      <c r="BE591" s="287">
        <f>IF(N591="základní",J591,0)</f>
        <v>0</v>
      </c>
      <c r="BF591" s="287">
        <f>IF(N591="snížená",J591,0)</f>
        <v>0</v>
      </c>
      <c r="BG591" s="287">
        <f>IF(N591="zákl. přenesená",J591,0)</f>
        <v>0</v>
      </c>
      <c r="BH591" s="287">
        <f>IF(N591="sníž. přenesená",J591,0)</f>
        <v>0</v>
      </c>
      <c r="BI591" s="287">
        <f>IF(N591="nulová",J591,0)</f>
        <v>0</v>
      </c>
      <c r="BJ591" s="277" t="s">
        <v>115</v>
      </c>
      <c r="BK591" s="287">
        <f>ROUND(I591*H591,2)</f>
        <v>0</v>
      </c>
      <c r="BL591" s="277" t="s">
        <v>134</v>
      </c>
      <c r="BM591" s="277" t="s">
        <v>1190</v>
      </c>
      <c r="BN591" s="272"/>
    </row>
    <row r="592" spans="1:66" ht="27">
      <c r="A592" s="272"/>
      <c r="B592" s="24"/>
      <c r="C592" s="272"/>
      <c r="D592" s="134" t="s">
        <v>121</v>
      </c>
      <c r="E592" s="272"/>
      <c r="F592" s="135" t="s">
        <v>122</v>
      </c>
      <c r="G592" s="272"/>
      <c r="H592" s="272"/>
      <c r="I592" s="272"/>
      <c r="J592" s="272"/>
      <c r="K592" s="272"/>
      <c r="L592" s="24"/>
      <c r="M592" s="136"/>
      <c r="N592" s="270"/>
      <c r="O592" s="270"/>
      <c r="P592" s="270"/>
      <c r="Q592" s="270"/>
      <c r="R592" s="270"/>
      <c r="S592" s="270"/>
      <c r="T592" s="59"/>
      <c r="U592" s="272"/>
      <c r="V592" s="272"/>
      <c r="W592" s="272"/>
      <c r="X592" s="272"/>
      <c r="Y592" s="272"/>
      <c r="Z592" s="272"/>
      <c r="AA592" s="272"/>
      <c r="AB592" s="272"/>
      <c r="AC592" s="272"/>
      <c r="AD592" s="272"/>
      <c r="AE592" s="272"/>
      <c r="AF592" s="272"/>
      <c r="AG592" s="272"/>
      <c r="AH592" s="272"/>
      <c r="AI592" s="272"/>
      <c r="AJ592" s="272"/>
      <c r="AK592" s="272"/>
      <c r="AL592" s="272"/>
      <c r="AM592" s="272"/>
      <c r="AN592" s="272"/>
      <c r="AO592" s="272"/>
      <c r="AP592" s="272"/>
      <c r="AQ592" s="272"/>
      <c r="AR592" s="272"/>
      <c r="AS592" s="272"/>
      <c r="AT592" s="277" t="s">
        <v>121</v>
      </c>
      <c r="AU592" s="277" t="s">
        <v>127</v>
      </c>
      <c r="AV592" s="272"/>
      <c r="AW592" s="272"/>
      <c r="AX592" s="272"/>
      <c r="AY592" s="272"/>
      <c r="AZ592" s="272"/>
      <c r="BA592" s="272"/>
      <c r="BB592" s="272"/>
      <c r="BC592" s="272"/>
      <c r="BD592" s="272"/>
      <c r="BE592" s="272"/>
      <c r="BF592" s="272"/>
      <c r="BG592" s="272"/>
      <c r="BH592" s="272"/>
      <c r="BI592" s="272"/>
      <c r="BJ592" s="272"/>
      <c r="BK592" s="272"/>
      <c r="BL592" s="272"/>
      <c r="BM592" s="272"/>
      <c r="BN592" s="272"/>
    </row>
    <row r="593" spans="1:66">
      <c r="A593" s="138"/>
      <c r="B593" s="137"/>
      <c r="C593" s="138"/>
      <c r="D593" s="134" t="s">
        <v>123</v>
      </c>
      <c r="E593" s="139" t="s">
        <v>15</v>
      </c>
      <c r="F593" s="140" t="s">
        <v>544</v>
      </c>
      <c r="G593" s="138"/>
      <c r="H593" s="139" t="s">
        <v>15</v>
      </c>
      <c r="I593" s="138"/>
      <c r="J593" s="138"/>
      <c r="K593" s="138"/>
      <c r="L593" s="137"/>
      <c r="M593" s="141"/>
      <c r="N593" s="142"/>
      <c r="O593" s="142"/>
      <c r="P593" s="142"/>
      <c r="Q593" s="142"/>
      <c r="R593" s="142"/>
      <c r="S593" s="142"/>
      <c r="T593" s="143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9" t="s">
        <v>123</v>
      </c>
      <c r="AU593" s="139" t="s">
        <v>127</v>
      </c>
      <c r="AV593" s="138" t="s">
        <v>115</v>
      </c>
      <c r="AW593" s="138" t="s">
        <v>1142</v>
      </c>
      <c r="AX593" s="138" t="s">
        <v>794</v>
      </c>
      <c r="AY593" s="139" t="s">
        <v>1140</v>
      </c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</row>
    <row r="594" spans="1:66">
      <c r="A594" s="145"/>
      <c r="B594" s="144"/>
      <c r="C594" s="145"/>
      <c r="D594" s="134" t="s">
        <v>123</v>
      </c>
      <c r="E594" s="146" t="s">
        <v>15</v>
      </c>
      <c r="F594" s="147" t="s">
        <v>197</v>
      </c>
      <c r="G594" s="145"/>
      <c r="H594" s="148">
        <v>72.930000000000007</v>
      </c>
      <c r="I594" s="145"/>
      <c r="J594" s="145"/>
      <c r="K594" s="145"/>
      <c r="L594" s="144"/>
      <c r="M594" s="149"/>
      <c r="N594" s="150"/>
      <c r="O594" s="150"/>
      <c r="P594" s="150"/>
      <c r="Q594" s="150"/>
      <c r="R594" s="150"/>
      <c r="S594" s="150"/>
      <c r="T594" s="151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6" t="s">
        <v>123</v>
      </c>
      <c r="AU594" s="146" t="s">
        <v>127</v>
      </c>
      <c r="AV594" s="145" t="s">
        <v>127</v>
      </c>
      <c r="AW594" s="145" t="s">
        <v>1142</v>
      </c>
      <c r="AX594" s="145" t="s">
        <v>794</v>
      </c>
      <c r="AY594" s="146" t="s">
        <v>1140</v>
      </c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</row>
    <row r="595" spans="1:66">
      <c r="A595" s="145"/>
      <c r="B595" s="144"/>
      <c r="C595" s="145"/>
      <c r="D595" s="134" t="s">
        <v>123</v>
      </c>
      <c r="E595" s="146" t="s">
        <v>15</v>
      </c>
      <c r="F595" s="147" t="s">
        <v>200</v>
      </c>
      <c r="G595" s="145"/>
      <c r="H595" s="148">
        <v>61</v>
      </c>
      <c r="I595" s="145"/>
      <c r="J595" s="145"/>
      <c r="K595" s="145"/>
      <c r="L595" s="144"/>
      <c r="M595" s="149"/>
      <c r="N595" s="150"/>
      <c r="O595" s="150"/>
      <c r="P595" s="150"/>
      <c r="Q595" s="150"/>
      <c r="R595" s="150"/>
      <c r="S595" s="150"/>
      <c r="T595" s="151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6" t="s">
        <v>123</v>
      </c>
      <c r="AU595" s="146" t="s">
        <v>127</v>
      </c>
      <c r="AV595" s="145" t="s">
        <v>127</v>
      </c>
      <c r="AW595" s="145" t="s">
        <v>1142</v>
      </c>
      <c r="AX595" s="145" t="s">
        <v>794</v>
      </c>
      <c r="AY595" s="146" t="s">
        <v>1140</v>
      </c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</row>
    <row r="596" spans="1:66">
      <c r="A596" s="145"/>
      <c r="B596" s="144"/>
      <c r="C596" s="145"/>
      <c r="D596" s="134" t="s">
        <v>123</v>
      </c>
      <c r="E596" s="146" t="s">
        <v>15</v>
      </c>
      <c r="F596" s="147" t="s">
        <v>203</v>
      </c>
      <c r="G596" s="145"/>
      <c r="H596" s="148">
        <v>53.5</v>
      </c>
      <c r="I596" s="145"/>
      <c r="J596" s="145"/>
      <c r="K596" s="145"/>
      <c r="L596" s="144"/>
      <c r="M596" s="149"/>
      <c r="N596" s="150"/>
      <c r="O596" s="150"/>
      <c r="P596" s="150"/>
      <c r="Q596" s="150"/>
      <c r="R596" s="150"/>
      <c r="S596" s="150"/>
      <c r="T596" s="151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6" t="s">
        <v>123</v>
      </c>
      <c r="AU596" s="146" t="s">
        <v>127</v>
      </c>
      <c r="AV596" s="145" t="s">
        <v>127</v>
      </c>
      <c r="AW596" s="145" t="s">
        <v>1142</v>
      </c>
      <c r="AX596" s="145" t="s">
        <v>794</v>
      </c>
      <c r="AY596" s="146" t="s">
        <v>1140</v>
      </c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</row>
    <row r="597" spans="1:66">
      <c r="A597" s="153"/>
      <c r="B597" s="152"/>
      <c r="C597" s="153"/>
      <c r="D597" s="134" t="s">
        <v>123</v>
      </c>
      <c r="E597" s="154" t="s">
        <v>15</v>
      </c>
      <c r="F597" s="155" t="s">
        <v>126</v>
      </c>
      <c r="G597" s="153"/>
      <c r="H597" s="156">
        <v>187.43</v>
      </c>
      <c r="I597" s="153"/>
      <c r="J597" s="153"/>
      <c r="K597" s="153"/>
      <c r="L597" s="152"/>
      <c r="M597" s="157"/>
      <c r="N597" s="158"/>
      <c r="O597" s="158"/>
      <c r="P597" s="158"/>
      <c r="Q597" s="158"/>
      <c r="R597" s="158"/>
      <c r="S597" s="158"/>
      <c r="T597" s="159"/>
      <c r="U597" s="153"/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4" t="s">
        <v>123</v>
      </c>
      <c r="AU597" s="154" t="s">
        <v>127</v>
      </c>
      <c r="AV597" s="153" t="s">
        <v>134</v>
      </c>
      <c r="AW597" s="153" t="s">
        <v>1142</v>
      </c>
      <c r="AX597" s="153" t="s">
        <v>115</v>
      </c>
      <c r="AY597" s="154" t="s">
        <v>1140</v>
      </c>
      <c r="AZ597" s="153"/>
      <c r="BA597" s="153"/>
      <c r="BB597" s="153"/>
      <c r="BC597" s="153"/>
      <c r="BD597" s="153"/>
      <c r="BE597" s="153"/>
      <c r="BF597" s="153"/>
      <c r="BG597" s="153"/>
      <c r="BH597" s="153"/>
      <c r="BI597" s="153"/>
      <c r="BJ597" s="153"/>
      <c r="BK597" s="153"/>
      <c r="BL597" s="153"/>
      <c r="BM597" s="153"/>
      <c r="BN597" s="153"/>
    </row>
    <row r="598" spans="1:66">
      <c r="A598" s="138"/>
      <c r="B598" s="137"/>
      <c r="C598" s="138"/>
      <c r="D598" s="134" t="s">
        <v>123</v>
      </c>
      <c r="E598" s="139" t="s">
        <v>15</v>
      </c>
      <c r="F598" s="140" t="s">
        <v>545</v>
      </c>
      <c r="G598" s="138"/>
      <c r="H598" s="139" t="s">
        <v>15</v>
      </c>
      <c r="I598" s="138"/>
      <c r="J598" s="138"/>
      <c r="K598" s="138"/>
      <c r="L598" s="137"/>
      <c r="M598" s="141"/>
      <c r="N598" s="142"/>
      <c r="O598" s="142"/>
      <c r="P598" s="142"/>
      <c r="Q598" s="142"/>
      <c r="R598" s="142"/>
      <c r="S598" s="142"/>
      <c r="T598" s="143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9" t="s">
        <v>123</v>
      </c>
      <c r="AU598" s="139" t="s">
        <v>127</v>
      </c>
      <c r="AV598" s="138" t="s">
        <v>115</v>
      </c>
      <c r="AW598" s="138" t="s">
        <v>1142</v>
      </c>
      <c r="AX598" s="138" t="s">
        <v>794</v>
      </c>
      <c r="AY598" s="139" t="s">
        <v>1140</v>
      </c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</row>
    <row r="599" spans="1:66">
      <c r="A599" s="145"/>
      <c r="B599" s="144"/>
      <c r="C599" s="145"/>
      <c r="D599" s="134" t="s">
        <v>123</v>
      </c>
      <c r="E599" s="146" t="s">
        <v>546</v>
      </c>
      <c r="F599" s="147" t="s">
        <v>207</v>
      </c>
      <c r="G599" s="145"/>
      <c r="H599" s="148">
        <v>0.2</v>
      </c>
      <c r="I599" s="145"/>
      <c r="J599" s="145"/>
      <c r="K599" s="145"/>
      <c r="L599" s="144"/>
      <c r="M599" s="149"/>
      <c r="N599" s="150"/>
      <c r="O599" s="150"/>
      <c r="P599" s="150"/>
      <c r="Q599" s="150"/>
      <c r="R599" s="150"/>
      <c r="S599" s="150"/>
      <c r="T599" s="151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6" t="s">
        <v>123</v>
      </c>
      <c r="AU599" s="146" t="s">
        <v>127</v>
      </c>
      <c r="AV599" s="145" t="s">
        <v>127</v>
      </c>
      <c r="AW599" s="145" t="s">
        <v>1142</v>
      </c>
      <c r="AX599" s="145" t="s">
        <v>794</v>
      </c>
      <c r="AY599" s="146" t="s">
        <v>1140</v>
      </c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</row>
    <row r="600" spans="1:66" ht="30">
      <c r="A600" s="272"/>
      <c r="B600" s="24"/>
      <c r="C600" s="124" t="s">
        <v>547</v>
      </c>
      <c r="D600" s="124" t="s">
        <v>117</v>
      </c>
      <c r="E600" s="125" t="s">
        <v>548</v>
      </c>
      <c r="F600" s="126" t="s">
        <v>549</v>
      </c>
      <c r="G600" s="127" t="s">
        <v>137</v>
      </c>
      <c r="H600" s="128">
        <v>3423</v>
      </c>
      <c r="I600" s="129"/>
      <c r="J600" s="130">
        <f>ROUND(I600*H600,2)</f>
        <v>0</v>
      </c>
      <c r="K600" s="126"/>
      <c r="L600" s="24"/>
      <c r="M600" s="326" t="s">
        <v>15</v>
      </c>
      <c r="N600" s="131" t="s">
        <v>39</v>
      </c>
      <c r="O600" s="270"/>
      <c r="P600" s="132">
        <f>O600*H600</f>
        <v>0</v>
      </c>
      <c r="Q600" s="132">
        <v>0</v>
      </c>
      <c r="R600" s="132">
        <f>Q600*H600</f>
        <v>0</v>
      </c>
      <c r="S600" s="132">
        <v>0</v>
      </c>
      <c r="T600" s="133">
        <f>S600*H600</f>
        <v>0</v>
      </c>
      <c r="U600" s="272"/>
      <c r="V600" s="272"/>
      <c r="W600" s="272"/>
      <c r="X600" s="272"/>
      <c r="Y600" s="272"/>
      <c r="Z600" s="272"/>
      <c r="AA600" s="272"/>
      <c r="AB600" s="272"/>
      <c r="AC600" s="272"/>
      <c r="AD600" s="272"/>
      <c r="AE600" s="272"/>
      <c r="AF600" s="272"/>
      <c r="AG600" s="272"/>
      <c r="AH600" s="272"/>
      <c r="AI600" s="272"/>
      <c r="AJ600" s="272"/>
      <c r="AK600" s="272"/>
      <c r="AL600" s="272"/>
      <c r="AM600" s="272"/>
      <c r="AN600" s="272"/>
      <c r="AO600" s="272"/>
      <c r="AP600" s="272"/>
      <c r="AQ600" s="272"/>
      <c r="AR600" s="277" t="s">
        <v>134</v>
      </c>
      <c r="AS600" s="272"/>
      <c r="AT600" s="277" t="s">
        <v>117</v>
      </c>
      <c r="AU600" s="277" t="s">
        <v>127</v>
      </c>
      <c r="AV600" s="272"/>
      <c r="AW600" s="272"/>
      <c r="AX600" s="272"/>
      <c r="AY600" s="277" t="s">
        <v>1140</v>
      </c>
      <c r="AZ600" s="272"/>
      <c r="BA600" s="272"/>
      <c r="BB600" s="272"/>
      <c r="BC600" s="272"/>
      <c r="BD600" s="272"/>
      <c r="BE600" s="287">
        <f>IF(N600="základní",J600,0)</f>
        <v>0</v>
      </c>
      <c r="BF600" s="287">
        <f>IF(N600="snížená",J600,0)</f>
        <v>0</v>
      </c>
      <c r="BG600" s="287">
        <f>IF(N600="zákl. přenesená",J600,0)</f>
        <v>0</v>
      </c>
      <c r="BH600" s="287">
        <f>IF(N600="sníž. přenesená",J600,0)</f>
        <v>0</v>
      </c>
      <c r="BI600" s="287">
        <f>IF(N600="nulová",J600,0)</f>
        <v>0</v>
      </c>
      <c r="BJ600" s="277" t="s">
        <v>115</v>
      </c>
      <c r="BK600" s="287">
        <f>ROUND(I600*H600,2)</f>
        <v>0</v>
      </c>
      <c r="BL600" s="277" t="s">
        <v>134</v>
      </c>
      <c r="BM600" s="277" t="s">
        <v>1191</v>
      </c>
      <c r="BN600" s="272"/>
    </row>
    <row r="601" spans="1:66" ht="27">
      <c r="A601" s="272"/>
      <c r="B601" s="24"/>
      <c r="C601" s="272"/>
      <c r="D601" s="134" t="s">
        <v>121</v>
      </c>
      <c r="E601" s="272"/>
      <c r="F601" s="135" t="s">
        <v>122</v>
      </c>
      <c r="G601" s="272"/>
      <c r="H601" s="272"/>
      <c r="I601" s="272"/>
      <c r="J601" s="272"/>
      <c r="K601" s="272"/>
      <c r="L601" s="24"/>
      <c r="M601" s="136"/>
      <c r="N601" s="270"/>
      <c r="O601" s="270"/>
      <c r="P601" s="270"/>
      <c r="Q601" s="270"/>
      <c r="R601" s="270"/>
      <c r="S601" s="270"/>
      <c r="T601" s="59"/>
      <c r="U601" s="272"/>
      <c r="V601" s="272"/>
      <c r="W601" s="272"/>
      <c r="X601" s="272"/>
      <c r="Y601" s="272"/>
      <c r="Z601" s="272"/>
      <c r="AA601" s="272"/>
      <c r="AB601" s="272"/>
      <c r="AC601" s="272"/>
      <c r="AD601" s="272"/>
      <c r="AE601" s="272"/>
      <c r="AF601" s="272"/>
      <c r="AG601" s="272"/>
      <c r="AH601" s="272"/>
      <c r="AI601" s="272"/>
      <c r="AJ601" s="272"/>
      <c r="AK601" s="272"/>
      <c r="AL601" s="272"/>
      <c r="AM601" s="272"/>
      <c r="AN601" s="272"/>
      <c r="AO601" s="272"/>
      <c r="AP601" s="272"/>
      <c r="AQ601" s="272"/>
      <c r="AR601" s="272"/>
      <c r="AS601" s="272"/>
      <c r="AT601" s="277" t="s">
        <v>121</v>
      </c>
      <c r="AU601" s="277" t="s">
        <v>127</v>
      </c>
      <c r="AV601" s="272"/>
      <c r="AW601" s="272"/>
      <c r="AX601" s="272"/>
      <c r="AY601" s="272"/>
      <c r="AZ601" s="272"/>
      <c r="BA601" s="272"/>
      <c r="BB601" s="272"/>
      <c r="BC601" s="272"/>
      <c r="BD601" s="272"/>
      <c r="BE601" s="272"/>
      <c r="BF601" s="272"/>
      <c r="BG601" s="272"/>
      <c r="BH601" s="272"/>
      <c r="BI601" s="272"/>
      <c r="BJ601" s="272"/>
      <c r="BK601" s="272"/>
      <c r="BL601" s="272"/>
      <c r="BM601" s="272"/>
      <c r="BN601" s="272"/>
    </row>
    <row r="602" spans="1:66">
      <c r="A602" s="138"/>
      <c r="B602" s="137"/>
      <c r="C602" s="138"/>
      <c r="D602" s="134" t="s">
        <v>123</v>
      </c>
      <c r="E602" s="139" t="s">
        <v>15</v>
      </c>
      <c r="F602" s="140" t="s">
        <v>505</v>
      </c>
      <c r="G602" s="138"/>
      <c r="H602" s="139" t="s">
        <v>15</v>
      </c>
      <c r="I602" s="138"/>
      <c r="J602" s="138"/>
      <c r="K602" s="138"/>
      <c r="L602" s="137"/>
      <c r="M602" s="141"/>
      <c r="N602" s="142"/>
      <c r="O602" s="142"/>
      <c r="P602" s="142"/>
      <c r="Q602" s="142"/>
      <c r="R602" s="142"/>
      <c r="S602" s="142"/>
      <c r="T602" s="143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9" t="s">
        <v>123</v>
      </c>
      <c r="AU602" s="139" t="s">
        <v>127</v>
      </c>
      <c r="AV602" s="138" t="s">
        <v>115</v>
      </c>
      <c r="AW602" s="138" t="s">
        <v>1142</v>
      </c>
      <c r="AX602" s="138" t="s">
        <v>794</v>
      </c>
      <c r="AY602" s="139" t="s">
        <v>1140</v>
      </c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</row>
    <row r="603" spans="1:66">
      <c r="A603" s="145"/>
      <c r="B603" s="144"/>
      <c r="C603" s="145"/>
      <c r="D603" s="134" t="s">
        <v>123</v>
      </c>
      <c r="E603" s="146" t="s">
        <v>15</v>
      </c>
      <c r="F603" s="147" t="s">
        <v>506</v>
      </c>
      <c r="G603" s="145"/>
      <c r="H603" s="148">
        <v>1308</v>
      </c>
      <c r="I603" s="145"/>
      <c r="J603" s="145"/>
      <c r="K603" s="145"/>
      <c r="L603" s="144"/>
      <c r="M603" s="149"/>
      <c r="N603" s="150"/>
      <c r="O603" s="150"/>
      <c r="P603" s="150"/>
      <c r="Q603" s="150"/>
      <c r="R603" s="150"/>
      <c r="S603" s="150"/>
      <c r="T603" s="151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6" t="s">
        <v>123</v>
      </c>
      <c r="AU603" s="146" t="s">
        <v>127</v>
      </c>
      <c r="AV603" s="145" t="s">
        <v>127</v>
      </c>
      <c r="AW603" s="145" t="s">
        <v>1142</v>
      </c>
      <c r="AX603" s="145" t="s">
        <v>794</v>
      </c>
      <c r="AY603" s="146" t="s">
        <v>1140</v>
      </c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</row>
    <row r="604" spans="1:66">
      <c r="A604" s="138"/>
      <c r="B604" s="137"/>
      <c r="C604" s="138"/>
      <c r="D604" s="134" t="s">
        <v>123</v>
      </c>
      <c r="E604" s="139" t="s">
        <v>15</v>
      </c>
      <c r="F604" s="140" t="s">
        <v>507</v>
      </c>
      <c r="G604" s="138"/>
      <c r="H604" s="139" t="s">
        <v>15</v>
      </c>
      <c r="I604" s="138"/>
      <c r="J604" s="138"/>
      <c r="K604" s="138"/>
      <c r="L604" s="137"/>
      <c r="M604" s="141"/>
      <c r="N604" s="142"/>
      <c r="O604" s="142"/>
      <c r="P604" s="142"/>
      <c r="Q604" s="142"/>
      <c r="R604" s="142"/>
      <c r="S604" s="142"/>
      <c r="T604" s="143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9" t="s">
        <v>123</v>
      </c>
      <c r="AU604" s="139" t="s">
        <v>127</v>
      </c>
      <c r="AV604" s="138" t="s">
        <v>115</v>
      </c>
      <c r="AW604" s="138" t="s">
        <v>1142</v>
      </c>
      <c r="AX604" s="138" t="s">
        <v>794</v>
      </c>
      <c r="AY604" s="139" t="s">
        <v>1140</v>
      </c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</row>
    <row r="605" spans="1:66">
      <c r="A605" s="145"/>
      <c r="B605" s="144"/>
      <c r="C605" s="145"/>
      <c r="D605" s="134" t="s">
        <v>123</v>
      </c>
      <c r="E605" s="146" t="s">
        <v>15</v>
      </c>
      <c r="F605" s="147" t="s">
        <v>508</v>
      </c>
      <c r="G605" s="145"/>
      <c r="H605" s="148">
        <v>1059</v>
      </c>
      <c r="I605" s="145"/>
      <c r="J605" s="145"/>
      <c r="K605" s="145"/>
      <c r="L605" s="144"/>
      <c r="M605" s="149"/>
      <c r="N605" s="150"/>
      <c r="O605" s="150"/>
      <c r="P605" s="150"/>
      <c r="Q605" s="150"/>
      <c r="R605" s="150"/>
      <c r="S605" s="150"/>
      <c r="T605" s="151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6" t="s">
        <v>123</v>
      </c>
      <c r="AU605" s="146" t="s">
        <v>127</v>
      </c>
      <c r="AV605" s="145" t="s">
        <v>127</v>
      </c>
      <c r="AW605" s="145" t="s">
        <v>1142</v>
      </c>
      <c r="AX605" s="145" t="s">
        <v>794</v>
      </c>
      <c r="AY605" s="146" t="s">
        <v>1140</v>
      </c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</row>
    <row r="606" spans="1:66">
      <c r="A606" s="138"/>
      <c r="B606" s="137"/>
      <c r="C606" s="138"/>
      <c r="D606" s="134" t="s">
        <v>123</v>
      </c>
      <c r="E606" s="139" t="s">
        <v>15</v>
      </c>
      <c r="F606" s="140" t="s">
        <v>509</v>
      </c>
      <c r="G606" s="138"/>
      <c r="H606" s="139" t="s">
        <v>15</v>
      </c>
      <c r="I606" s="138"/>
      <c r="J606" s="138"/>
      <c r="K606" s="138"/>
      <c r="L606" s="137"/>
      <c r="M606" s="141"/>
      <c r="N606" s="142"/>
      <c r="O606" s="142"/>
      <c r="P606" s="142"/>
      <c r="Q606" s="142"/>
      <c r="R606" s="142"/>
      <c r="S606" s="142"/>
      <c r="T606" s="143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9" t="s">
        <v>123</v>
      </c>
      <c r="AU606" s="139" t="s">
        <v>127</v>
      </c>
      <c r="AV606" s="138" t="s">
        <v>115</v>
      </c>
      <c r="AW606" s="138" t="s">
        <v>1142</v>
      </c>
      <c r="AX606" s="138" t="s">
        <v>794</v>
      </c>
      <c r="AY606" s="139" t="s">
        <v>1140</v>
      </c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</row>
    <row r="607" spans="1:66">
      <c r="A607" s="145"/>
      <c r="B607" s="144"/>
      <c r="C607" s="145"/>
      <c r="D607" s="134" t="s">
        <v>123</v>
      </c>
      <c r="E607" s="146" t="s">
        <v>15</v>
      </c>
      <c r="F607" s="147" t="s">
        <v>510</v>
      </c>
      <c r="G607" s="145"/>
      <c r="H607" s="148">
        <v>1056</v>
      </c>
      <c r="I607" s="145"/>
      <c r="J607" s="145"/>
      <c r="K607" s="145"/>
      <c r="L607" s="144"/>
      <c r="M607" s="149"/>
      <c r="N607" s="150"/>
      <c r="O607" s="150"/>
      <c r="P607" s="150"/>
      <c r="Q607" s="150"/>
      <c r="R607" s="150"/>
      <c r="S607" s="150"/>
      <c r="T607" s="151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6" t="s">
        <v>123</v>
      </c>
      <c r="AU607" s="146" t="s">
        <v>127</v>
      </c>
      <c r="AV607" s="145" t="s">
        <v>127</v>
      </c>
      <c r="AW607" s="145" t="s">
        <v>1142</v>
      </c>
      <c r="AX607" s="145" t="s">
        <v>794</v>
      </c>
      <c r="AY607" s="146" t="s">
        <v>1140</v>
      </c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</row>
    <row r="608" spans="1:66">
      <c r="A608" s="153"/>
      <c r="B608" s="152"/>
      <c r="C608" s="153"/>
      <c r="D608" s="134" t="s">
        <v>123</v>
      </c>
      <c r="E608" s="154" t="s">
        <v>15</v>
      </c>
      <c r="F608" s="155" t="s">
        <v>126</v>
      </c>
      <c r="G608" s="153"/>
      <c r="H608" s="156">
        <v>3423</v>
      </c>
      <c r="I608" s="153"/>
      <c r="J608" s="153"/>
      <c r="K608" s="153"/>
      <c r="L608" s="152"/>
      <c r="M608" s="157"/>
      <c r="N608" s="158"/>
      <c r="O608" s="158"/>
      <c r="P608" s="158"/>
      <c r="Q608" s="158"/>
      <c r="R608" s="158"/>
      <c r="S608" s="158"/>
      <c r="T608" s="159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4" t="s">
        <v>123</v>
      </c>
      <c r="AU608" s="154" t="s">
        <v>127</v>
      </c>
      <c r="AV608" s="153" t="s">
        <v>134</v>
      </c>
      <c r="AW608" s="153" t="s">
        <v>1142</v>
      </c>
      <c r="AX608" s="153" t="s">
        <v>115</v>
      </c>
      <c r="AY608" s="154" t="s">
        <v>1140</v>
      </c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3"/>
      <c r="BN608" s="153"/>
    </row>
    <row r="609" spans="1:66">
      <c r="A609" s="145"/>
      <c r="B609" s="144"/>
      <c r="C609" s="145"/>
      <c r="D609" s="134" t="s">
        <v>123</v>
      </c>
      <c r="E609" s="146" t="s">
        <v>550</v>
      </c>
      <c r="F609" s="147" t="s">
        <v>551</v>
      </c>
      <c r="G609" s="145"/>
      <c r="H609" s="148">
        <v>0.1</v>
      </c>
      <c r="I609" s="145"/>
      <c r="J609" s="145"/>
      <c r="K609" s="145"/>
      <c r="L609" s="144"/>
      <c r="M609" s="149"/>
      <c r="N609" s="150"/>
      <c r="O609" s="150"/>
      <c r="P609" s="150"/>
      <c r="Q609" s="150"/>
      <c r="R609" s="150"/>
      <c r="S609" s="150"/>
      <c r="T609" s="151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6" t="s">
        <v>123</v>
      </c>
      <c r="AU609" s="146" t="s">
        <v>127</v>
      </c>
      <c r="AV609" s="145" t="s">
        <v>127</v>
      </c>
      <c r="AW609" s="145" t="s">
        <v>1142</v>
      </c>
      <c r="AX609" s="145" t="s">
        <v>794</v>
      </c>
      <c r="AY609" s="146" t="s">
        <v>1140</v>
      </c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</row>
    <row r="610" spans="1:66">
      <c r="A610" s="272"/>
      <c r="B610" s="24"/>
      <c r="C610" s="168" t="s">
        <v>552</v>
      </c>
      <c r="D610" s="168" t="s">
        <v>515</v>
      </c>
      <c r="E610" s="169" t="s">
        <v>553</v>
      </c>
      <c r="F610" s="170" t="s">
        <v>554</v>
      </c>
      <c r="G610" s="171" t="s">
        <v>120</v>
      </c>
      <c r="H610" s="172">
        <v>323.68</v>
      </c>
      <c r="I610" s="173"/>
      <c r="J610" s="174">
        <f>ROUND(I610*H610,2)</f>
        <v>0</v>
      </c>
      <c r="K610" s="170"/>
      <c r="L610" s="324"/>
      <c r="M610" s="327" t="s">
        <v>15</v>
      </c>
      <c r="N610" s="175" t="s">
        <v>39</v>
      </c>
      <c r="O610" s="270"/>
      <c r="P610" s="132">
        <f>O610*H610</f>
        <v>0</v>
      </c>
      <c r="Q610" s="132">
        <v>1.5</v>
      </c>
      <c r="R610" s="132">
        <f>Q610*H610</f>
        <v>485.52</v>
      </c>
      <c r="S610" s="132">
        <v>0</v>
      </c>
      <c r="T610" s="133">
        <f>S610*H610</f>
        <v>0</v>
      </c>
      <c r="U610" s="272"/>
      <c r="V610" s="272"/>
      <c r="W610" s="272"/>
      <c r="X610" s="272"/>
      <c r="Y610" s="272"/>
      <c r="Z610" s="272"/>
      <c r="AA610" s="272"/>
      <c r="AB610" s="272"/>
      <c r="AC610" s="272"/>
      <c r="AD610" s="272"/>
      <c r="AE610" s="272"/>
      <c r="AF610" s="272"/>
      <c r="AG610" s="272"/>
      <c r="AH610" s="272"/>
      <c r="AI610" s="272"/>
      <c r="AJ610" s="272"/>
      <c r="AK610" s="272"/>
      <c r="AL610" s="272"/>
      <c r="AM610" s="272"/>
      <c r="AN610" s="272"/>
      <c r="AO610" s="272"/>
      <c r="AP610" s="272"/>
      <c r="AQ610" s="272"/>
      <c r="AR610" s="277" t="s">
        <v>156</v>
      </c>
      <c r="AS610" s="272"/>
      <c r="AT610" s="277" t="s">
        <v>515</v>
      </c>
      <c r="AU610" s="277" t="s">
        <v>127</v>
      </c>
      <c r="AV610" s="272"/>
      <c r="AW610" s="272"/>
      <c r="AX610" s="272"/>
      <c r="AY610" s="277" t="s">
        <v>1140</v>
      </c>
      <c r="AZ610" s="272"/>
      <c r="BA610" s="272"/>
      <c r="BB610" s="272"/>
      <c r="BC610" s="272"/>
      <c r="BD610" s="272"/>
      <c r="BE610" s="287">
        <f>IF(N610="základní",J610,0)</f>
        <v>0</v>
      </c>
      <c r="BF610" s="287">
        <f>IF(N610="snížená",J610,0)</f>
        <v>0</v>
      </c>
      <c r="BG610" s="287">
        <f>IF(N610="zákl. přenesená",J610,0)</f>
        <v>0</v>
      </c>
      <c r="BH610" s="287">
        <f>IF(N610="sníž. přenesená",J610,0)</f>
        <v>0</v>
      </c>
      <c r="BI610" s="287">
        <f>IF(N610="nulová",J610,0)</f>
        <v>0</v>
      </c>
      <c r="BJ610" s="277" t="s">
        <v>115</v>
      </c>
      <c r="BK610" s="287">
        <f>ROUND(I610*H610,2)</f>
        <v>0</v>
      </c>
      <c r="BL610" s="277" t="s">
        <v>134</v>
      </c>
      <c r="BM610" s="277" t="s">
        <v>1192</v>
      </c>
      <c r="BN610" s="272"/>
    </row>
    <row r="611" spans="1:66" ht="27">
      <c r="A611" s="272"/>
      <c r="B611" s="24"/>
      <c r="C611" s="272"/>
      <c r="D611" s="134" t="s">
        <v>121</v>
      </c>
      <c r="E611" s="272"/>
      <c r="F611" s="135" t="s">
        <v>122</v>
      </c>
      <c r="G611" s="272"/>
      <c r="H611" s="272"/>
      <c r="I611" s="272"/>
      <c r="J611" s="272"/>
      <c r="K611" s="272"/>
      <c r="L611" s="24"/>
      <c r="M611" s="136"/>
      <c r="N611" s="270"/>
      <c r="O611" s="270"/>
      <c r="P611" s="270"/>
      <c r="Q611" s="270"/>
      <c r="R611" s="270"/>
      <c r="S611" s="270"/>
      <c r="T611" s="59"/>
      <c r="U611" s="272"/>
      <c r="V611" s="272"/>
      <c r="W611" s="272"/>
      <c r="X611" s="272"/>
      <c r="Y611" s="272"/>
      <c r="Z611" s="272"/>
      <c r="AA611" s="272"/>
      <c r="AB611" s="272"/>
      <c r="AC611" s="272"/>
      <c r="AD611" s="272"/>
      <c r="AE611" s="272"/>
      <c r="AF611" s="272"/>
      <c r="AG611" s="272"/>
      <c r="AH611" s="272"/>
      <c r="AI611" s="272"/>
      <c r="AJ611" s="272"/>
      <c r="AK611" s="272"/>
      <c r="AL611" s="272"/>
      <c r="AM611" s="272"/>
      <c r="AN611" s="272"/>
      <c r="AO611" s="272"/>
      <c r="AP611" s="272"/>
      <c r="AQ611" s="272"/>
      <c r="AR611" s="272"/>
      <c r="AS611" s="272"/>
      <c r="AT611" s="277" t="s">
        <v>121</v>
      </c>
      <c r="AU611" s="277" t="s">
        <v>127</v>
      </c>
      <c r="AV611" s="272"/>
      <c r="AW611" s="272"/>
      <c r="AX611" s="272"/>
      <c r="AY611" s="272"/>
      <c r="AZ611" s="272"/>
      <c r="BA611" s="272"/>
      <c r="BB611" s="272"/>
      <c r="BC611" s="272"/>
      <c r="BD611" s="272"/>
      <c r="BE611" s="272"/>
      <c r="BF611" s="272"/>
      <c r="BG611" s="272"/>
      <c r="BH611" s="272"/>
      <c r="BI611" s="272"/>
      <c r="BJ611" s="272"/>
      <c r="BK611" s="272"/>
      <c r="BL611" s="272"/>
      <c r="BM611" s="272"/>
      <c r="BN611" s="272"/>
    </row>
    <row r="612" spans="1:66">
      <c r="A612" s="138"/>
      <c r="B612" s="137"/>
      <c r="C612" s="138"/>
      <c r="D612" s="134" t="s">
        <v>123</v>
      </c>
      <c r="E612" s="139" t="s">
        <v>15</v>
      </c>
      <c r="F612" s="140" t="s">
        <v>505</v>
      </c>
      <c r="G612" s="138"/>
      <c r="H612" s="139" t="s">
        <v>15</v>
      </c>
      <c r="I612" s="138"/>
      <c r="J612" s="138"/>
      <c r="K612" s="138"/>
      <c r="L612" s="137"/>
      <c r="M612" s="141"/>
      <c r="N612" s="142"/>
      <c r="O612" s="142"/>
      <c r="P612" s="142"/>
      <c r="Q612" s="142"/>
      <c r="R612" s="142"/>
      <c r="S612" s="142"/>
      <c r="T612" s="143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9" t="s">
        <v>123</v>
      </c>
      <c r="AU612" s="139" t="s">
        <v>127</v>
      </c>
      <c r="AV612" s="138" t="s">
        <v>115</v>
      </c>
      <c r="AW612" s="138" t="s">
        <v>1142</v>
      </c>
      <c r="AX612" s="138" t="s">
        <v>794</v>
      </c>
      <c r="AY612" s="139" t="s">
        <v>1140</v>
      </c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</row>
    <row r="613" spans="1:66">
      <c r="A613" s="145"/>
      <c r="B613" s="144"/>
      <c r="C613" s="145"/>
      <c r="D613" s="134" t="s">
        <v>123</v>
      </c>
      <c r="E613" s="146" t="s">
        <v>15</v>
      </c>
      <c r="F613" s="147" t="s">
        <v>376</v>
      </c>
      <c r="G613" s="145"/>
      <c r="H613" s="148">
        <v>130.80000000000001</v>
      </c>
      <c r="I613" s="145"/>
      <c r="J613" s="145"/>
      <c r="K613" s="145"/>
      <c r="L613" s="144"/>
      <c r="M613" s="149"/>
      <c r="N613" s="150"/>
      <c r="O613" s="150"/>
      <c r="P613" s="150"/>
      <c r="Q613" s="150"/>
      <c r="R613" s="150"/>
      <c r="S613" s="150"/>
      <c r="T613" s="151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6" t="s">
        <v>123</v>
      </c>
      <c r="AU613" s="146" t="s">
        <v>127</v>
      </c>
      <c r="AV613" s="145" t="s">
        <v>127</v>
      </c>
      <c r="AW613" s="145" t="s">
        <v>1142</v>
      </c>
      <c r="AX613" s="145" t="s">
        <v>794</v>
      </c>
      <c r="AY613" s="146" t="s">
        <v>1140</v>
      </c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</row>
    <row r="614" spans="1:66" ht="27">
      <c r="A614" s="138"/>
      <c r="B614" s="137"/>
      <c r="C614" s="138"/>
      <c r="D614" s="134" t="s">
        <v>123</v>
      </c>
      <c r="E614" s="139" t="s">
        <v>15</v>
      </c>
      <c r="F614" s="140" t="s">
        <v>555</v>
      </c>
      <c r="G614" s="138"/>
      <c r="H614" s="139" t="s">
        <v>15</v>
      </c>
      <c r="I614" s="138"/>
      <c r="J614" s="138"/>
      <c r="K614" s="138"/>
      <c r="L614" s="137"/>
      <c r="M614" s="141"/>
      <c r="N614" s="142"/>
      <c r="O614" s="142"/>
      <c r="P614" s="142"/>
      <c r="Q614" s="142"/>
      <c r="R614" s="142"/>
      <c r="S614" s="142"/>
      <c r="T614" s="143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9" t="s">
        <v>123</v>
      </c>
      <c r="AU614" s="139" t="s">
        <v>127</v>
      </c>
      <c r="AV614" s="138" t="s">
        <v>115</v>
      </c>
      <c r="AW614" s="138" t="s">
        <v>1142</v>
      </c>
      <c r="AX614" s="138" t="s">
        <v>794</v>
      </c>
      <c r="AY614" s="139" t="s">
        <v>1140</v>
      </c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</row>
    <row r="615" spans="1:66">
      <c r="A615" s="145"/>
      <c r="B615" s="144"/>
      <c r="C615" s="145"/>
      <c r="D615" s="134" t="s">
        <v>123</v>
      </c>
      <c r="E615" s="146" t="s">
        <v>15</v>
      </c>
      <c r="F615" s="147" t="s">
        <v>378</v>
      </c>
      <c r="G615" s="145"/>
      <c r="H615" s="148">
        <v>105.9</v>
      </c>
      <c r="I615" s="145"/>
      <c r="J615" s="145"/>
      <c r="K615" s="145"/>
      <c r="L615" s="144"/>
      <c r="M615" s="149"/>
      <c r="N615" s="150"/>
      <c r="O615" s="150"/>
      <c r="P615" s="150"/>
      <c r="Q615" s="150"/>
      <c r="R615" s="150"/>
      <c r="S615" s="150"/>
      <c r="T615" s="151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6" t="s">
        <v>123</v>
      </c>
      <c r="AU615" s="146" t="s">
        <v>127</v>
      </c>
      <c r="AV615" s="145" t="s">
        <v>127</v>
      </c>
      <c r="AW615" s="145" t="s">
        <v>1142</v>
      </c>
      <c r="AX615" s="145" t="s">
        <v>794</v>
      </c>
      <c r="AY615" s="146" t="s">
        <v>1140</v>
      </c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</row>
    <row r="616" spans="1:66">
      <c r="A616" s="145"/>
      <c r="B616" s="144"/>
      <c r="C616" s="145"/>
      <c r="D616" s="134" t="s">
        <v>123</v>
      </c>
      <c r="E616" s="146" t="s">
        <v>15</v>
      </c>
      <c r="F616" s="147" t="s">
        <v>556</v>
      </c>
      <c r="G616" s="145"/>
      <c r="H616" s="148">
        <v>-18.62</v>
      </c>
      <c r="I616" s="145"/>
      <c r="J616" s="145"/>
      <c r="K616" s="145"/>
      <c r="L616" s="144"/>
      <c r="M616" s="149"/>
      <c r="N616" s="150"/>
      <c r="O616" s="150"/>
      <c r="P616" s="150"/>
      <c r="Q616" s="150"/>
      <c r="R616" s="150"/>
      <c r="S616" s="150"/>
      <c r="T616" s="151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6" t="s">
        <v>123</v>
      </c>
      <c r="AU616" s="146" t="s">
        <v>127</v>
      </c>
      <c r="AV616" s="145" t="s">
        <v>127</v>
      </c>
      <c r="AW616" s="145" t="s">
        <v>1142</v>
      </c>
      <c r="AX616" s="145" t="s">
        <v>794</v>
      </c>
      <c r="AY616" s="146" t="s">
        <v>1140</v>
      </c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</row>
    <row r="617" spans="1:66">
      <c r="A617" s="138"/>
      <c r="B617" s="137"/>
      <c r="C617" s="138"/>
      <c r="D617" s="134" t="s">
        <v>123</v>
      </c>
      <c r="E617" s="139" t="s">
        <v>15</v>
      </c>
      <c r="F617" s="140" t="s">
        <v>509</v>
      </c>
      <c r="G617" s="138"/>
      <c r="H617" s="139" t="s">
        <v>15</v>
      </c>
      <c r="I617" s="138"/>
      <c r="J617" s="138"/>
      <c r="K617" s="138"/>
      <c r="L617" s="137"/>
      <c r="M617" s="141"/>
      <c r="N617" s="142"/>
      <c r="O617" s="142"/>
      <c r="P617" s="142"/>
      <c r="Q617" s="142"/>
      <c r="R617" s="142"/>
      <c r="S617" s="142"/>
      <c r="T617" s="143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9" t="s">
        <v>123</v>
      </c>
      <c r="AU617" s="139" t="s">
        <v>127</v>
      </c>
      <c r="AV617" s="138" t="s">
        <v>115</v>
      </c>
      <c r="AW617" s="138" t="s">
        <v>1142</v>
      </c>
      <c r="AX617" s="138" t="s">
        <v>794</v>
      </c>
      <c r="AY617" s="139" t="s">
        <v>1140</v>
      </c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</row>
    <row r="618" spans="1:66">
      <c r="A618" s="145"/>
      <c r="B618" s="144"/>
      <c r="C618" s="145"/>
      <c r="D618" s="134" t="s">
        <v>123</v>
      </c>
      <c r="E618" s="146" t="s">
        <v>15</v>
      </c>
      <c r="F618" s="147" t="s">
        <v>399</v>
      </c>
      <c r="G618" s="145"/>
      <c r="H618" s="148">
        <v>105.6</v>
      </c>
      <c r="I618" s="145"/>
      <c r="J618" s="145"/>
      <c r="K618" s="145"/>
      <c r="L618" s="144"/>
      <c r="M618" s="149"/>
      <c r="N618" s="150"/>
      <c r="O618" s="150"/>
      <c r="P618" s="150"/>
      <c r="Q618" s="150"/>
      <c r="R618" s="150"/>
      <c r="S618" s="150"/>
      <c r="T618" s="151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6" t="s">
        <v>123</v>
      </c>
      <c r="AU618" s="146" t="s">
        <v>127</v>
      </c>
      <c r="AV618" s="145" t="s">
        <v>127</v>
      </c>
      <c r="AW618" s="145" t="s">
        <v>1142</v>
      </c>
      <c r="AX618" s="145" t="s">
        <v>794</v>
      </c>
      <c r="AY618" s="146" t="s">
        <v>1140</v>
      </c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</row>
    <row r="619" spans="1:66">
      <c r="A619" s="153"/>
      <c r="B619" s="152"/>
      <c r="C619" s="153"/>
      <c r="D619" s="134" t="s">
        <v>123</v>
      </c>
      <c r="E619" s="154" t="s">
        <v>15</v>
      </c>
      <c r="F619" s="155" t="s">
        <v>126</v>
      </c>
      <c r="G619" s="153"/>
      <c r="H619" s="156">
        <v>323.68</v>
      </c>
      <c r="I619" s="153"/>
      <c r="J619" s="153"/>
      <c r="K619" s="153"/>
      <c r="L619" s="152"/>
      <c r="M619" s="157"/>
      <c r="N619" s="158"/>
      <c r="O619" s="158"/>
      <c r="P619" s="158"/>
      <c r="Q619" s="158"/>
      <c r="R619" s="158"/>
      <c r="S619" s="158"/>
      <c r="T619" s="159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4" t="s">
        <v>123</v>
      </c>
      <c r="AU619" s="154" t="s">
        <v>127</v>
      </c>
      <c r="AV619" s="153" t="s">
        <v>134</v>
      </c>
      <c r="AW619" s="153" t="s">
        <v>1142</v>
      </c>
      <c r="AX619" s="153" t="s">
        <v>115</v>
      </c>
      <c r="AY619" s="154" t="s">
        <v>1140</v>
      </c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3"/>
      <c r="BN619" s="153"/>
    </row>
    <row r="620" spans="1:66" ht="45">
      <c r="A620" s="272"/>
      <c r="B620" s="24"/>
      <c r="C620" s="124" t="s">
        <v>557</v>
      </c>
      <c r="D620" s="124" t="s">
        <v>117</v>
      </c>
      <c r="E620" s="125" t="s">
        <v>558</v>
      </c>
      <c r="F620" s="126" t="s">
        <v>559</v>
      </c>
      <c r="G620" s="127" t="s">
        <v>130</v>
      </c>
      <c r="H620" s="128">
        <v>50</v>
      </c>
      <c r="I620" s="129"/>
      <c r="J620" s="130">
        <f>ROUND(I620*H620,2)</f>
        <v>0</v>
      </c>
      <c r="K620" s="126"/>
      <c r="L620" s="24"/>
      <c r="M620" s="326" t="s">
        <v>15</v>
      </c>
      <c r="N620" s="131" t="s">
        <v>39</v>
      </c>
      <c r="O620" s="270"/>
      <c r="P620" s="132">
        <f>O620*H620</f>
        <v>0</v>
      </c>
      <c r="Q620" s="132">
        <v>3.8429999999999999E-2</v>
      </c>
      <c r="R620" s="132">
        <f>Q620*H620</f>
        <v>1.9215</v>
      </c>
      <c r="S620" s="132">
        <v>0</v>
      </c>
      <c r="T620" s="133">
        <f>S620*H620</f>
        <v>0</v>
      </c>
      <c r="U620" s="272"/>
      <c r="V620" s="272"/>
      <c r="W620" s="272"/>
      <c r="X620" s="272"/>
      <c r="Y620" s="272"/>
      <c r="Z620" s="272"/>
      <c r="AA620" s="272"/>
      <c r="AB620" s="272"/>
      <c r="AC620" s="272"/>
      <c r="AD620" s="272"/>
      <c r="AE620" s="272"/>
      <c r="AF620" s="272"/>
      <c r="AG620" s="272"/>
      <c r="AH620" s="272"/>
      <c r="AI620" s="272"/>
      <c r="AJ620" s="272"/>
      <c r="AK620" s="272"/>
      <c r="AL620" s="272"/>
      <c r="AM620" s="272"/>
      <c r="AN620" s="272"/>
      <c r="AO620" s="272"/>
      <c r="AP620" s="272"/>
      <c r="AQ620" s="272"/>
      <c r="AR620" s="277" t="s">
        <v>134</v>
      </c>
      <c r="AS620" s="272"/>
      <c r="AT620" s="277" t="s">
        <v>117</v>
      </c>
      <c r="AU620" s="277" t="s">
        <v>127</v>
      </c>
      <c r="AV620" s="272"/>
      <c r="AW620" s="272"/>
      <c r="AX620" s="272"/>
      <c r="AY620" s="277" t="s">
        <v>1140</v>
      </c>
      <c r="AZ620" s="272"/>
      <c r="BA620" s="272"/>
      <c r="BB620" s="272"/>
      <c r="BC620" s="272"/>
      <c r="BD620" s="272"/>
      <c r="BE620" s="287">
        <f>IF(N620="základní",J620,0)</f>
        <v>0</v>
      </c>
      <c r="BF620" s="287">
        <f>IF(N620="snížená",J620,0)</f>
        <v>0</v>
      </c>
      <c r="BG620" s="287">
        <f>IF(N620="zákl. přenesená",J620,0)</f>
        <v>0</v>
      </c>
      <c r="BH620" s="287">
        <f>IF(N620="sníž. přenesená",J620,0)</f>
        <v>0</v>
      </c>
      <c r="BI620" s="287">
        <f>IF(N620="nulová",J620,0)</f>
        <v>0</v>
      </c>
      <c r="BJ620" s="277" t="s">
        <v>115</v>
      </c>
      <c r="BK620" s="287">
        <f>ROUND(I620*H620,2)</f>
        <v>0</v>
      </c>
      <c r="BL620" s="277" t="s">
        <v>134</v>
      </c>
      <c r="BM620" s="277" t="s">
        <v>1193</v>
      </c>
      <c r="BN620" s="272"/>
    </row>
    <row r="621" spans="1:66" ht="27">
      <c r="A621" s="272"/>
      <c r="B621" s="24"/>
      <c r="C621" s="272"/>
      <c r="D621" s="134" t="s">
        <v>121</v>
      </c>
      <c r="E621" s="272"/>
      <c r="F621" s="135" t="s">
        <v>122</v>
      </c>
      <c r="G621" s="272"/>
      <c r="H621" s="272"/>
      <c r="I621" s="272"/>
      <c r="J621" s="272"/>
      <c r="K621" s="272"/>
      <c r="L621" s="24"/>
      <c r="M621" s="136"/>
      <c r="N621" s="270"/>
      <c r="O621" s="270"/>
      <c r="P621" s="270"/>
      <c r="Q621" s="270"/>
      <c r="R621" s="270"/>
      <c r="S621" s="270"/>
      <c r="T621" s="59"/>
      <c r="U621" s="272"/>
      <c r="V621" s="272"/>
      <c r="W621" s="272"/>
      <c r="X621" s="272"/>
      <c r="Y621" s="272"/>
      <c r="Z621" s="272"/>
      <c r="AA621" s="272"/>
      <c r="AB621" s="272"/>
      <c r="AC621" s="272"/>
      <c r="AD621" s="272"/>
      <c r="AE621" s="272"/>
      <c r="AF621" s="272"/>
      <c r="AG621" s="272"/>
      <c r="AH621" s="272"/>
      <c r="AI621" s="272"/>
      <c r="AJ621" s="272"/>
      <c r="AK621" s="272"/>
      <c r="AL621" s="272"/>
      <c r="AM621" s="272"/>
      <c r="AN621" s="272"/>
      <c r="AO621" s="272"/>
      <c r="AP621" s="272"/>
      <c r="AQ621" s="272"/>
      <c r="AR621" s="272"/>
      <c r="AS621" s="272"/>
      <c r="AT621" s="277" t="s">
        <v>121</v>
      </c>
      <c r="AU621" s="277" t="s">
        <v>127</v>
      </c>
      <c r="AV621" s="272"/>
      <c r="AW621" s="272"/>
      <c r="AX621" s="272"/>
      <c r="AY621" s="272"/>
      <c r="AZ621" s="272"/>
      <c r="BA621" s="272"/>
      <c r="BB621" s="272"/>
      <c r="BC621" s="272"/>
      <c r="BD621" s="272"/>
      <c r="BE621" s="272"/>
      <c r="BF621" s="272"/>
      <c r="BG621" s="272"/>
      <c r="BH621" s="272"/>
      <c r="BI621" s="272"/>
      <c r="BJ621" s="272"/>
      <c r="BK621" s="272"/>
      <c r="BL621" s="272"/>
      <c r="BM621" s="272"/>
      <c r="BN621" s="272"/>
    </row>
    <row r="622" spans="1:66">
      <c r="A622" s="145"/>
      <c r="B622" s="144"/>
      <c r="C622" s="145"/>
      <c r="D622" s="134" t="s">
        <v>123</v>
      </c>
      <c r="E622" s="146" t="s">
        <v>15</v>
      </c>
      <c r="F622" s="147" t="s">
        <v>547</v>
      </c>
      <c r="G622" s="145"/>
      <c r="H622" s="148">
        <v>50</v>
      </c>
      <c r="I622" s="145"/>
      <c r="J622" s="145"/>
      <c r="K622" s="145"/>
      <c r="L622" s="144"/>
      <c r="M622" s="149"/>
      <c r="N622" s="150"/>
      <c r="O622" s="150"/>
      <c r="P622" s="150"/>
      <c r="Q622" s="150"/>
      <c r="R622" s="150"/>
      <c r="S622" s="150"/>
      <c r="T622" s="151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6" t="s">
        <v>123</v>
      </c>
      <c r="AU622" s="146" t="s">
        <v>127</v>
      </c>
      <c r="AV622" s="145" t="s">
        <v>127</v>
      </c>
      <c r="AW622" s="145" t="s">
        <v>1142</v>
      </c>
      <c r="AX622" s="145" t="s">
        <v>794</v>
      </c>
      <c r="AY622" s="146" t="s">
        <v>1140</v>
      </c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</row>
    <row r="623" spans="1:66">
      <c r="A623" s="153"/>
      <c r="B623" s="152"/>
      <c r="C623" s="153"/>
      <c r="D623" s="134" t="s">
        <v>123</v>
      </c>
      <c r="E623" s="154" t="s">
        <v>15</v>
      </c>
      <c r="F623" s="155" t="s">
        <v>126</v>
      </c>
      <c r="G623" s="153"/>
      <c r="H623" s="156">
        <v>50</v>
      </c>
      <c r="I623" s="153"/>
      <c r="J623" s="153"/>
      <c r="K623" s="153"/>
      <c r="L623" s="152"/>
      <c r="M623" s="157"/>
      <c r="N623" s="158"/>
      <c r="O623" s="158"/>
      <c r="P623" s="158"/>
      <c r="Q623" s="158"/>
      <c r="R623" s="158"/>
      <c r="S623" s="158"/>
      <c r="T623" s="159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4" t="s">
        <v>123</v>
      </c>
      <c r="AU623" s="154" t="s">
        <v>127</v>
      </c>
      <c r="AV623" s="153" t="s">
        <v>134</v>
      </c>
      <c r="AW623" s="153" t="s">
        <v>1142</v>
      </c>
      <c r="AX623" s="153" t="s">
        <v>115</v>
      </c>
      <c r="AY623" s="154" t="s">
        <v>1140</v>
      </c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153"/>
      <c r="BN623" s="153"/>
    </row>
    <row r="624" spans="1:66" ht="15.75">
      <c r="A624" s="114"/>
      <c r="B624" s="113"/>
      <c r="C624" s="114"/>
      <c r="D624" s="115" t="s">
        <v>112</v>
      </c>
      <c r="E624" s="122" t="s">
        <v>127</v>
      </c>
      <c r="F624" s="122" t="s">
        <v>560</v>
      </c>
      <c r="G624" s="114"/>
      <c r="H624" s="114"/>
      <c r="I624" s="114"/>
      <c r="J624" s="123">
        <f>BK624</f>
        <v>0</v>
      </c>
      <c r="K624" s="114"/>
      <c r="L624" s="113"/>
      <c r="M624" s="118"/>
      <c r="N624" s="119"/>
      <c r="O624" s="119"/>
      <c r="P624" s="120">
        <f>SUM(P625:P635)</f>
        <v>0</v>
      </c>
      <c r="Q624" s="119"/>
      <c r="R624" s="120">
        <f>SUM(R625:R635)</f>
        <v>121.4024</v>
      </c>
      <c r="S624" s="119"/>
      <c r="T624" s="121">
        <f>SUM(T625:T635)</f>
        <v>0</v>
      </c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5" t="s">
        <v>115</v>
      </c>
      <c r="AS624" s="114"/>
      <c r="AT624" s="285" t="s">
        <v>112</v>
      </c>
      <c r="AU624" s="285" t="s">
        <v>115</v>
      </c>
      <c r="AV624" s="114"/>
      <c r="AW624" s="114"/>
      <c r="AX624" s="114"/>
      <c r="AY624" s="115" t="s">
        <v>1140</v>
      </c>
      <c r="AZ624" s="114"/>
      <c r="BA624" s="114"/>
      <c r="BB624" s="114"/>
      <c r="BC624" s="114"/>
      <c r="BD624" s="114"/>
      <c r="BE624" s="114"/>
      <c r="BF624" s="114"/>
      <c r="BG624" s="114"/>
      <c r="BH624" s="114"/>
      <c r="BI624" s="114"/>
      <c r="BJ624" s="114"/>
      <c r="BK624" s="286">
        <f>SUM(BK625:BK635)</f>
        <v>0</v>
      </c>
      <c r="BL624" s="114"/>
      <c r="BM624" s="114"/>
      <c r="BN624" s="114"/>
    </row>
    <row r="625" spans="1:66" ht="45">
      <c r="A625" s="272"/>
      <c r="B625" s="24"/>
      <c r="C625" s="124" t="s">
        <v>561</v>
      </c>
      <c r="D625" s="124" t="s">
        <v>117</v>
      </c>
      <c r="E625" s="125" t="s">
        <v>562</v>
      </c>
      <c r="F625" s="126" t="s">
        <v>563</v>
      </c>
      <c r="G625" s="127" t="s">
        <v>120</v>
      </c>
      <c r="H625" s="128">
        <v>74.48</v>
      </c>
      <c r="I625" s="129"/>
      <c r="J625" s="130">
        <f>ROUND(I625*H625,2)</f>
        <v>0</v>
      </c>
      <c r="K625" s="126"/>
      <c r="L625" s="24"/>
      <c r="M625" s="326" t="s">
        <v>15</v>
      </c>
      <c r="N625" s="131" t="s">
        <v>39</v>
      </c>
      <c r="O625" s="270"/>
      <c r="P625" s="132">
        <f>O625*H625</f>
        <v>0</v>
      </c>
      <c r="Q625" s="132">
        <v>1.63</v>
      </c>
      <c r="R625" s="132">
        <f>Q625*H625</f>
        <v>121.4024</v>
      </c>
      <c r="S625" s="132">
        <v>0</v>
      </c>
      <c r="T625" s="133">
        <f>S625*H625</f>
        <v>0</v>
      </c>
      <c r="U625" s="272"/>
      <c r="V625" s="272"/>
      <c r="W625" s="272"/>
      <c r="X625" s="272"/>
      <c r="Y625" s="272"/>
      <c r="Z625" s="272"/>
      <c r="AA625" s="272"/>
      <c r="AB625" s="272"/>
      <c r="AC625" s="272"/>
      <c r="AD625" s="272"/>
      <c r="AE625" s="272"/>
      <c r="AF625" s="272"/>
      <c r="AG625" s="272"/>
      <c r="AH625" s="272"/>
      <c r="AI625" s="272"/>
      <c r="AJ625" s="272"/>
      <c r="AK625" s="272"/>
      <c r="AL625" s="272"/>
      <c r="AM625" s="272"/>
      <c r="AN625" s="272"/>
      <c r="AO625" s="272"/>
      <c r="AP625" s="272"/>
      <c r="AQ625" s="272"/>
      <c r="AR625" s="277" t="s">
        <v>134</v>
      </c>
      <c r="AS625" s="272"/>
      <c r="AT625" s="277" t="s">
        <v>117</v>
      </c>
      <c r="AU625" s="277" t="s">
        <v>127</v>
      </c>
      <c r="AV625" s="272"/>
      <c r="AW625" s="272"/>
      <c r="AX625" s="272"/>
      <c r="AY625" s="277" t="s">
        <v>1140</v>
      </c>
      <c r="AZ625" s="272"/>
      <c r="BA625" s="272"/>
      <c r="BB625" s="272"/>
      <c r="BC625" s="272"/>
      <c r="BD625" s="272"/>
      <c r="BE625" s="287">
        <f>IF(N625="základní",J625,0)</f>
        <v>0</v>
      </c>
      <c r="BF625" s="287">
        <f>IF(N625="snížená",J625,0)</f>
        <v>0</v>
      </c>
      <c r="BG625" s="287">
        <f>IF(N625="zákl. přenesená",J625,0)</f>
        <v>0</v>
      </c>
      <c r="BH625" s="287">
        <f>IF(N625="sníž. přenesená",J625,0)</f>
        <v>0</v>
      </c>
      <c r="BI625" s="287">
        <f>IF(N625="nulová",J625,0)</f>
        <v>0</v>
      </c>
      <c r="BJ625" s="277" t="s">
        <v>115</v>
      </c>
      <c r="BK625" s="287">
        <f>ROUND(I625*H625,2)</f>
        <v>0</v>
      </c>
      <c r="BL625" s="277" t="s">
        <v>134</v>
      </c>
      <c r="BM625" s="277" t="s">
        <v>1194</v>
      </c>
      <c r="BN625" s="272"/>
    </row>
    <row r="626" spans="1:66" ht="27">
      <c r="A626" s="272"/>
      <c r="B626" s="24"/>
      <c r="C626" s="272"/>
      <c r="D626" s="134" t="s">
        <v>121</v>
      </c>
      <c r="E626" s="272"/>
      <c r="F626" s="135" t="s">
        <v>122</v>
      </c>
      <c r="G626" s="272"/>
      <c r="H626" s="272"/>
      <c r="I626" s="272"/>
      <c r="J626" s="272"/>
      <c r="K626" s="272"/>
      <c r="L626" s="24"/>
      <c r="M626" s="136"/>
      <c r="N626" s="270"/>
      <c r="O626" s="270"/>
      <c r="P626" s="270"/>
      <c r="Q626" s="270"/>
      <c r="R626" s="270"/>
      <c r="S626" s="270"/>
      <c r="T626" s="59"/>
      <c r="U626" s="272"/>
      <c r="V626" s="272"/>
      <c r="W626" s="272"/>
      <c r="X626" s="272"/>
      <c r="Y626" s="272"/>
      <c r="Z626" s="272"/>
      <c r="AA626" s="272"/>
      <c r="AB626" s="272"/>
      <c r="AC626" s="272"/>
      <c r="AD626" s="272"/>
      <c r="AE626" s="272"/>
      <c r="AF626" s="272"/>
      <c r="AG626" s="272"/>
      <c r="AH626" s="272"/>
      <c r="AI626" s="272"/>
      <c r="AJ626" s="272"/>
      <c r="AK626" s="272"/>
      <c r="AL626" s="272"/>
      <c r="AM626" s="272"/>
      <c r="AN626" s="272"/>
      <c r="AO626" s="272"/>
      <c r="AP626" s="272"/>
      <c r="AQ626" s="272"/>
      <c r="AR626" s="272"/>
      <c r="AS626" s="272"/>
      <c r="AT626" s="277" t="s">
        <v>121</v>
      </c>
      <c r="AU626" s="277" t="s">
        <v>127</v>
      </c>
      <c r="AV626" s="272"/>
      <c r="AW626" s="272"/>
      <c r="AX626" s="272"/>
      <c r="AY626" s="272"/>
      <c r="AZ626" s="272"/>
      <c r="BA626" s="272"/>
      <c r="BB626" s="272"/>
      <c r="BC626" s="272"/>
      <c r="BD626" s="272"/>
      <c r="BE626" s="272"/>
      <c r="BF626" s="272"/>
      <c r="BG626" s="272"/>
      <c r="BH626" s="272"/>
      <c r="BI626" s="272"/>
      <c r="BJ626" s="272"/>
      <c r="BK626" s="272"/>
      <c r="BL626" s="272"/>
      <c r="BM626" s="272"/>
      <c r="BN626" s="272"/>
    </row>
    <row r="627" spans="1:66">
      <c r="A627" s="138"/>
      <c r="B627" s="137"/>
      <c r="C627" s="138"/>
      <c r="D627" s="134" t="s">
        <v>123</v>
      </c>
      <c r="E627" s="139" t="s">
        <v>15</v>
      </c>
      <c r="F627" s="140" t="s">
        <v>183</v>
      </c>
      <c r="G627" s="138"/>
      <c r="H627" s="139" t="s">
        <v>15</v>
      </c>
      <c r="I627" s="138"/>
      <c r="J627" s="138"/>
      <c r="K627" s="138"/>
      <c r="L627" s="137"/>
      <c r="M627" s="141"/>
      <c r="N627" s="142"/>
      <c r="O627" s="142"/>
      <c r="P627" s="142"/>
      <c r="Q627" s="142"/>
      <c r="R627" s="142"/>
      <c r="S627" s="142"/>
      <c r="T627" s="143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9" t="s">
        <v>123</v>
      </c>
      <c r="AU627" s="139" t="s">
        <v>127</v>
      </c>
      <c r="AV627" s="138" t="s">
        <v>115</v>
      </c>
      <c r="AW627" s="138" t="s">
        <v>1142</v>
      </c>
      <c r="AX627" s="138" t="s">
        <v>794</v>
      </c>
      <c r="AY627" s="139" t="s">
        <v>1140</v>
      </c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</row>
    <row r="628" spans="1:66">
      <c r="A628" s="145"/>
      <c r="B628" s="144"/>
      <c r="C628" s="145"/>
      <c r="D628" s="134" t="s">
        <v>123</v>
      </c>
      <c r="E628" s="146" t="s">
        <v>15</v>
      </c>
      <c r="F628" s="147" t="s">
        <v>564</v>
      </c>
      <c r="G628" s="145"/>
      <c r="H628" s="148">
        <v>31.68</v>
      </c>
      <c r="I628" s="145"/>
      <c r="J628" s="145"/>
      <c r="K628" s="145"/>
      <c r="L628" s="144"/>
      <c r="M628" s="149"/>
      <c r="N628" s="150"/>
      <c r="O628" s="150"/>
      <c r="P628" s="150"/>
      <c r="Q628" s="150"/>
      <c r="R628" s="150"/>
      <c r="S628" s="150"/>
      <c r="T628" s="151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6" t="s">
        <v>123</v>
      </c>
      <c r="AU628" s="146" t="s">
        <v>127</v>
      </c>
      <c r="AV628" s="145" t="s">
        <v>127</v>
      </c>
      <c r="AW628" s="145" t="s">
        <v>1142</v>
      </c>
      <c r="AX628" s="145" t="s">
        <v>794</v>
      </c>
      <c r="AY628" s="146" t="s">
        <v>1140</v>
      </c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</row>
    <row r="629" spans="1:66">
      <c r="A629" s="138"/>
      <c r="B629" s="137"/>
      <c r="C629" s="138"/>
      <c r="D629" s="134" t="s">
        <v>123</v>
      </c>
      <c r="E629" s="139" t="s">
        <v>15</v>
      </c>
      <c r="F629" s="140" t="s">
        <v>186</v>
      </c>
      <c r="G629" s="138"/>
      <c r="H629" s="139" t="s">
        <v>15</v>
      </c>
      <c r="I629" s="138"/>
      <c r="J629" s="138"/>
      <c r="K629" s="138"/>
      <c r="L629" s="137"/>
      <c r="M629" s="141"/>
      <c r="N629" s="142"/>
      <c r="O629" s="142"/>
      <c r="P629" s="142"/>
      <c r="Q629" s="142"/>
      <c r="R629" s="142"/>
      <c r="S629" s="142"/>
      <c r="T629" s="143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9" t="s">
        <v>123</v>
      </c>
      <c r="AU629" s="139" t="s">
        <v>127</v>
      </c>
      <c r="AV629" s="138" t="s">
        <v>115</v>
      </c>
      <c r="AW629" s="138" t="s">
        <v>1142</v>
      </c>
      <c r="AX629" s="138" t="s">
        <v>794</v>
      </c>
      <c r="AY629" s="139" t="s">
        <v>1140</v>
      </c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</row>
    <row r="630" spans="1:66">
      <c r="A630" s="145"/>
      <c r="B630" s="144"/>
      <c r="C630" s="145"/>
      <c r="D630" s="134" t="s">
        <v>123</v>
      </c>
      <c r="E630" s="146" t="s">
        <v>15</v>
      </c>
      <c r="F630" s="147" t="s">
        <v>565</v>
      </c>
      <c r="G630" s="145"/>
      <c r="H630" s="148">
        <v>13.04</v>
      </c>
      <c r="I630" s="145"/>
      <c r="J630" s="145"/>
      <c r="K630" s="145"/>
      <c r="L630" s="144"/>
      <c r="M630" s="149"/>
      <c r="N630" s="150"/>
      <c r="O630" s="150"/>
      <c r="P630" s="150"/>
      <c r="Q630" s="150"/>
      <c r="R630" s="150"/>
      <c r="S630" s="150"/>
      <c r="T630" s="151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6" t="s">
        <v>123</v>
      </c>
      <c r="AU630" s="146" t="s">
        <v>127</v>
      </c>
      <c r="AV630" s="145" t="s">
        <v>127</v>
      </c>
      <c r="AW630" s="145" t="s">
        <v>1142</v>
      </c>
      <c r="AX630" s="145" t="s">
        <v>794</v>
      </c>
      <c r="AY630" s="146" t="s">
        <v>1140</v>
      </c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</row>
    <row r="631" spans="1:66">
      <c r="A631" s="138"/>
      <c r="B631" s="137"/>
      <c r="C631" s="138"/>
      <c r="D631" s="134" t="s">
        <v>123</v>
      </c>
      <c r="E631" s="139" t="s">
        <v>15</v>
      </c>
      <c r="F631" s="140" t="s">
        <v>189</v>
      </c>
      <c r="G631" s="138"/>
      <c r="H631" s="139" t="s">
        <v>15</v>
      </c>
      <c r="I631" s="138"/>
      <c r="J631" s="138"/>
      <c r="K631" s="138"/>
      <c r="L631" s="137"/>
      <c r="M631" s="141"/>
      <c r="N631" s="142"/>
      <c r="O631" s="142"/>
      <c r="P631" s="142"/>
      <c r="Q631" s="142"/>
      <c r="R631" s="142"/>
      <c r="S631" s="142"/>
      <c r="T631" s="143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9" t="s">
        <v>123</v>
      </c>
      <c r="AU631" s="139" t="s">
        <v>127</v>
      </c>
      <c r="AV631" s="138" t="s">
        <v>115</v>
      </c>
      <c r="AW631" s="138" t="s">
        <v>1142</v>
      </c>
      <c r="AX631" s="138" t="s">
        <v>794</v>
      </c>
      <c r="AY631" s="139" t="s">
        <v>1140</v>
      </c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</row>
    <row r="632" spans="1:66">
      <c r="A632" s="145"/>
      <c r="B632" s="144"/>
      <c r="C632" s="145"/>
      <c r="D632" s="134" t="s">
        <v>123</v>
      </c>
      <c r="E632" s="146" t="s">
        <v>15</v>
      </c>
      <c r="F632" s="147" t="s">
        <v>566</v>
      </c>
      <c r="G632" s="145"/>
      <c r="H632" s="148">
        <v>15.36</v>
      </c>
      <c r="I632" s="145"/>
      <c r="J632" s="145"/>
      <c r="K632" s="145"/>
      <c r="L632" s="144"/>
      <c r="M632" s="149"/>
      <c r="N632" s="150"/>
      <c r="O632" s="150"/>
      <c r="P632" s="150"/>
      <c r="Q632" s="150"/>
      <c r="R632" s="150"/>
      <c r="S632" s="150"/>
      <c r="T632" s="151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6" t="s">
        <v>123</v>
      </c>
      <c r="AU632" s="146" t="s">
        <v>127</v>
      </c>
      <c r="AV632" s="145" t="s">
        <v>127</v>
      </c>
      <c r="AW632" s="145" t="s">
        <v>1142</v>
      </c>
      <c r="AX632" s="145" t="s">
        <v>794</v>
      </c>
      <c r="AY632" s="146" t="s">
        <v>1140</v>
      </c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</row>
    <row r="633" spans="1:66">
      <c r="A633" s="138"/>
      <c r="B633" s="137"/>
      <c r="C633" s="138"/>
      <c r="D633" s="134" t="s">
        <v>123</v>
      </c>
      <c r="E633" s="139" t="s">
        <v>15</v>
      </c>
      <c r="F633" s="140" t="s">
        <v>192</v>
      </c>
      <c r="G633" s="138"/>
      <c r="H633" s="139" t="s">
        <v>15</v>
      </c>
      <c r="I633" s="138"/>
      <c r="J633" s="138"/>
      <c r="K633" s="138"/>
      <c r="L633" s="137"/>
      <c r="M633" s="141"/>
      <c r="N633" s="142"/>
      <c r="O633" s="142"/>
      <c r="P633" s="142"/>
      <c r="Q633" s="142"/>
      <c r="R633" s="142"/>
      <c r="S633" s="142"/>
      <c r="T633" s="143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9" t="s">
        <v>123</v>
      </c>
      <c r="AU633" s="139" t="s">
        <v>127</v>
      </c>
      <c r="AV633" s="138" t="s">
        <v>115</v>
      </c>
      <c r="AW633" s="138" t="s">
        <v>1142</v>
      </c>
      <c r="AX633" s="138" t="s">
        <v>794</v>
      </c>
      <c r="AY633" s="139" t="s">
        <v>1140</v>
      </c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</row>
    <row r="634" spans="1:66">
      <c r="A634" s="145"/>
      <c r="B634" s="144"/>
      <c r="C634" s="145"/>
      <c r="D634" s="134" t="s">
        <v>123</v>
      </c>
      <c r="E634" s="146" t="s">
        <v>15</v>
      </c>
      <c r="F634" s="147" t="s">
        <v>567</v>
      </c>
      <c r="G634" s="145"/>
      <c r="H634" s="148">
        <v>14.4</v>
      </c>
      <c r="I634" s="145"/>
      <c r="J634" s="145"/>
      <c r="K634" s="145"/>
      <c r="L634" s="144"/>
      <c r="M634" s="149"/>
      <c r="N634" s="150"/>
      <c r="O634" s="150"/>
      <c r="P634" s="150"/>
      <c r="Q634" s="150"/>
      <c r="R634" s="150"/>
      <c r="S634" s="150"/>
      <c r="T634" s="151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6" t="s">
        <v>123</v>
      </c>
      <c r="AU634" s="146" t="s">
        <v>127</v>
      </c>
      <c r="AV634" s="145" t="s">
        <v>127</v>
      </c>
      <c r="AW634" s="145" t="s">
        <v>1142</v>
      </c>
      <c r="AX634" s="145" t="s">
        <v>794</v>
      </c>
      <c r="AY634" s="146" t="s">
        <v>1140</v>
      </c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</row>
    <row r="635" spans="1:66">
      <c r="A635" s="153"/>
      <c r="B635" s="152"/>
      <c r="C635" s="153"/>
      <c r="D635" s="134" t="s">
        <v>123</v>
      </c>
      <c r="E635" s="154" t="s">
        <v>568</v>
      </c>
      <c r="F635" s="155" t="s">
        <v>126</v>
      </c>
      <c r="G635" s="153"/>
      <c r="H635" s="156">
        <v>74.48</v>
      </c>
      <c r="I635" s="153"/>
      <c r="J635" s="153"/>
      <c r="K635" s="153"/>
      <c r="L635" s="152"/>
      <c r="M635" s="157"/>
      <c r="N635" s="158"/>
      <c r="O635" s="158"/>
      <c r="P635" s="158"/>
      <c r="Q635" s="158"/>
      <c r="R635" s="158"/>
      <c r="S635" s="158"/>
      <c r="T635" s="159"/>
      <c r="U635" s="153"/>
      <c r="V635" s="153"/>
      <c r="W635" s="153"/>
      <c r="X635" s="153"/>
      <c r="Y635" s="153"/>
      <c r="Z635" s="153"/>
      <c r="AA635" s="153"/>
      <c r="AB635" s="153"/>
      <c r="AC635" s="153"/>
      <c r="AD635" s="153"/>
      <c r="AE635" s="153"/>
      <c r="AF635" s="153"/>
      <c r="AG635" s="153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4" t="s">
        <v>123</v>
      </c>
      <c r="AU635" s="154" t="s">
        <v>127</v>
      </c>
      <c r="AV635" s="153" t="s">
        <v>134</v>
      </c>
      <c r="AW635" s="153" t="s">
        <v>1142</v>
      </c>
      <c r="AX635" s="153" t="s">
        <v>115</v>
      </c>
      <c r="AY635" s="154" t="s">
        <v>1140</v>
      </c>
      <c r="AZ635" s="153"/>
      <c r="BA635" s="153"/>
      <c r="BB635" s="153"/>
      <c r="BC635" s="153"/>
      <c r="BD635" s="153"/>
      <c r="BE635" s="153"/>
      <c r="BF635" s="153"/>
      <c r="BG635" s="153"/>
      <c r="BH635" s="153"/>
      <c r="BI635" s="153"/>
      <c r="BJ635" s="153"/>
      <c r="BK635" s="153"/>
      <c r="BL635" s="153"/>
      <c r="BM635" s="153"/>
      <c r="BN635" s="153"/>
    </row>
    <row r="636" spans="1:66" ht="15.75">
      <c r="A636" s="114"/>
      <c r="B636" s="113"/>
      <c r="C636" s="114"/>
      <c r="D636" s="115" t="s">
        <v>112</v>
      </c>
      <c r="E636" s="122" t="s">
        <v>134</v>
      </c>
      <c r="F636" s="122" t="s">
        <v>569</v>
      </c>
      <c r="G636" s="114"/>
      <c r="H636" s="114"/>
      <c r="I636" s="114"/>
      <c r="J636" s="123">
        <f>BK636</f>
        <v>0</v>
      </c>
      <c r="K636" s="114"/>
      <c r="L636" s="113"/>
      <c r="M636" s="118"/>
      <c r="N636" s="119"/>
      <c r="O636" s="119"/>
      <c r="P636" s="120">
        <f>SUM(P637:P757)</f>
        <v>0</v>
      </c>
      <c r="Q636" s="119"/>
      <c r="R636" s="120">
        <f>SUM(R637:R757)</f>
        <v>4563.6288723600001</v>
      </c>
      <c r="S636" s="119"/>
      <c r="T636" s="121">
        <f>SUM(T637:T757)</f>
        <v>0</v>
      </c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5" t="s">
        <v>115</v>
      </c>
      <c r="AS636" s="114"/>
      <c r="AT636" s="285" t="s">
        <v>112</v>
      </c>
      <c r="AU636" s="285" t="s">
        <v>115</v>
      </c>
      <c r="AV636" s="114"/>
      <c r="AW636" s="114"/>
      <c r="AX636" s="114"/>
      <c r="AY636" s="115" t="s">
        <v>1140</v>
      </c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286">
        <f>SUM(BK637:BK757)</f>
        <v>0</v>
      </c>
      <c r="BL636" s="114"/>
      <c r="BM636" s="114"/>
      <c r="BN636" s="114"/>
    </row>
    <row r="637" spans="1:66" ht="30">
      <c r="A637" s="272"/>
      <c r="B637" s="24"/>
      <c r="C637" s="124" t="s">
        <v>570</v>
      </c>
      <c r="D637" s="124" t="s">
        <v>117</v>
      </c>
      <c r="E637" s="125" t="s">
        <v>571</v>
      </c>
      <c r="F637" s="126" t="s">
        <v>572</v>
      </c>
      <c r="G637" s="127" t="s">
        <v>137</v>
      </c>
      <c r="H637" s="128">
        <v>20.5</v>
      </c>
      <c r="I637" s="129"/>
      <c r="J637" s="130">
        <f>ROUND(I637*H637,2)</f>
        <v>0</v>
      </c>
      <c r="K637" s="126"/>
      <c r="L637" s="24"/>
      <c r="M637" s="326" t="s">
        <v>15</v>
      </c>
      <c r="N637" s="131" t="s">
        <v>39</v>
      </c>
      <c r="O637" s="270"/>
      <c r="P637" s="132">
        <f>O637*H637</f>
        <v>0</v>
      </c>
      <c r="Q637" s="132">
        <v>0.51009000000000004</v>
      </c>
      <c r="R637" s="132">
        <f>Q637*H637</f>
        <v>10.456845000000001</v>
      </c>
      <c r="S637" s="132">
        <v>0</v>
      </c>
      <c r="T637" s="133">
        <f>S637*H637</f>
        <v>0</v>
      </c>
      <c r="U637" s="272"/>
      <c r="V637" s="272"/>
      <c r="W637" s="272"/>
      <c r="X637" s="272"/>
      <c r="Y637" s="272"/>
      <c r="Z637" s="272"/>
      <c r="AA637" s="272"/>
      <c r="AB637" s="272"/>
      <c r="AC637" s="272"/>
      <c r="AD637" s="272"/>
      <c r="AE637" s="272"/>
      <c r="AF637" s="272"/>
      <c r="AG637" s="272"/>
      <c r="AH637" s="272"/>
      <c r="AI637" s="272"/>
      <c r="AJ637" s="272"/>
      <c r="AK637" s="272"/>
      <c r="AL637" s="272"/>
      <c r="AM637" s="272"/>
      <c r="AN637" s="272"/>
      <c r="AO637" s="272"/>
      <c r="AP637" s="272"/>
      <c r="AQ637" s="272"/>
      <c r="AR637" s="277" t="s">
        <v>134</v>
      </c>
      <c r="AS637" s="272"/>
      <c r="AT637" s="277" t="s">
        <v>117</v>
      </c>
      <c r="AU637" s="277" t="s">
        <v>127</v>
      </c>
      <c r="AV637" s="272"/>
      <c r="AW637" s="272"/>
      <c r="AX637" s="272"/>
      <c r="AY637" s="277" t="s">
        <v>1140</v>
      </c>
      <c r="AZ637" s="272"/>
      <c r="BA637" s="272"/>
      <c r="BB637" s="272"/>
      <c r="BC637" s="272"/>
      <c r="BD637" s="272"/>
      <c r="BE637" s="287">
        <f>IF(N637="základní",J637,0)</f>
        <v>0</v>
      </c>
      <c r="BF637" s="287">
        <f>IF(N637="snížená",J637,0)</f>
        <v>0</v>
      </c>
      <c r="BG637" s="287">
        <f>IF(N637="zákl. přenesená",J637,0)</f>
        <v>0</v>
      </c>
      <c r="BH637" s="287">
        <f>IF(N637="sníž. přenesená",J637,0)</f>
        <v>0</v>
      </c>
      <c r="BI637" s="287">
        <f>IF(N637="nulová",J637,0)</f>
        <v>0</v>
      </c>
      <c r="BJ637" s="277" t="s">
        <v>115</v>
      </c>
      <c r="BK637" s="287">
        <f>ROUND(I637*H637,2)</f>
        <v>0</v>
      </c>
      <c r="BL637" s="277" t="s">
        <v>134</v>
      </c>
      <c r="BM637" s="277" t="s">
        <v>1195</v>
      </c>
      <c r="BN637" s="272"/>
    </row>
    <row r="638" spans="1:66" ht="27">
      <c r="A638" s="272"/>
      <c r="B638" s="24"/>
      <c r="C638" s="272"/>
      <c r="D638" s="134" t="s">
        <v>121</v>
      </c>
      <c r="E638" s="272"/>
      <c r="F638" s="135" t="s">
        <v>122</v>
      </c>
      <c r="G638" s="272"/>
      <c r="H638" s="272"/>
      <c r="I638" s="272"/>
      <c r="J638" s="272"/>
      <c r="K638" s="272"/>
      <c r="L638" s="24"/>
      <c r="M638" s="136"/>
      <c r="N638" s="270"/>
      <c r="O638" s="270"/>
      <c r="P638" s="270"/>
      <c r="Q638" s="270"/>
      <c r="R638" s="270"/>
      <c r="S638" s="270"/>
      <c r="T638" s="59"/>
      <c r="U638" s="272"/>
      <c r="V638" s="272"/>
      <c r="W638" s="272"/>
      <c r="X638" s="272"/>
      <c r="Y638" s="272"/>
      <c r="Z638" s="272"/>
      <c r="AA638" s="272"/>
      <c r="AB638" s="272"/>
      <c r="AC638" s="272"/>
      <c r="AD638" s="272"/>
      <c r="AE638" s="272"/>
      <c r="AF638" s="272"/>
      <c r="AG638" s="272"/>
      <c r="AH638" s="272"/>
      <c r="AI638" s="272"/>
      <c r="AJ638" s="272"/>
      <c r="AK638" s="272"/>
      <c r="AL638" s="272"/>
      <c r="AM638" s="272"/>
      <c r="AN638" s="272"/>
      <c r="AO638" s="272"/>
      <c r="AP638" s="272"/>
      <c r="AQ638" s="272"/>
      <c r="AR638" s="272"/>
      <c r="AS638" s="272"/>
      <c r="AT638" s="277" t="s">
        <v>121</v>
      </c>
      <c r="AU638" s="277" t="s">
        <v>127</v>
      </c>
      <c r="AV638" s="272"/>
      <c r="AW638" s="272"/>
      <c r="AX638" s="272"/>
      <c r="AY638" s="272"/>
      <c r="AZ638" s="272"/>
      <c r="BA638" s="272"/>
      <c r="BB638" s="272"/>
      <c r="BC638" s="272"/>
      <c r="BD638" s="272"/>
      <c r="BE638" s="272"/>
      <c r="BF638" s="272"/>
      <c r="BG638" s="272"/>
      <c r="BH638" s="272"/>
      <c r="BI638" s="272"/>
      <c r="BJ638" s="272"/>
      <c r="BK638" s="272"/>
      <c r="BL638" s="272"/>
      <c r="BM638" s="272"/>
      <c r="BN638" s="272"/>
    </row>
    <row r="639" spans="1:66">
      <c r="A639" s="138"/>
      <c r="B639" s="137"/>
      <c r="C639" s="138"/>
      <c r="D639" s="134" t="s">
        <v>123</v>
      </c>
      <c r="E639" s="139" t="s">
        <v>15</v>
      </c>
      <c r="F639" s="140" t="s">
        <v>229</v>
      </c>
      <c r="G639" s="138"/>
      <c r="H639" s="139" t="s">
        <v>15</v>
      </c>
      <c r="I639" s="138"/>
      <c r="J639" s="138"/>
      <c r="K639" s="138"/>
      <c r="L639" s="137"/>
      <c r="M639" s="141"/>
      <c r="N639" s="142"/>
      <c r="O639" s="142"/>
      <c r="P639" s="142"/>
      <c r="Q639" s="142"/>
      <c r="R639" s="142"/>
      <c r="S639" s="142"/>
      <c r="T639" s="143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9" t="s">
        <v>123</v>
      </c>
      <c r="AU639" s="139" t="s">
        <v>127</v>
      </c>
      <c r="AV639" s="138" t="s">
        <v>115</v>
      </c>
      <c r="AW639" s="138" t="s">
        <v>1142</v>
      </c>
      <c r="AX639" s="138" t="s">
        <v>794</v>
      </c>
      <c r="AY639" s="139" t="s">
        <v>1140</v>
      </c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</row>
    <row r="640" spans="1:66">
      <c r="A640" s="145"/>
      <c r="B640" s="144"/>
      <c r="C640" s="145"/>
      <c r="D640" s="134" t="s">
        <v>123</v>
      </c>
      <c r="E640" s="146" t="s">
        <v>15</v>
      </c>
      <c r="F640" s="147" t="s">
        <v>573</v>
      </c>
      <c r="G640" s="145"/>
      <c r="H640" s="148">
        <v>5.5</v>
      </c>
      <c r="I640" s="145"/>
      <c r="J640" s="145"/>
      <c r="K640" s="145"/>
      <c r="L640" s="144"/>
      <c r="M640" s="149"/>
      <c r="N640" s="150"/>
      <c r="O640" s="150"/>
      <c r="P640" s="150"/>
      <c r="Q640" s="150"/>
      <c r="R640" s="150"/>
      <c r="S640" s="150"/>
      <c r="T640" s="151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6" t="s">
        <v>123</v>
      </c>
      <c r="AU640" s="146" t="s">
        <v>127</v>
      </c>
      <c r="AV640" s="145" t="s">
        <v>127</v>
      </c>
      <c r="AW640" s="145" t="s">
        <v>1142</v>
      </c>
      <c r="AX640" s="145" t="s">
        <v>794</v>
      </c>
      <c r="AY640" s="146" t="s">
        <v>1140</v>
      </c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</row>
    <row r="641" spans="1:66">
      <c r="A641" s="138"/>
      <c r="B641" s="137"/>
      <c r="C641" s="138"/>
      <c r="D641" s="134" t="s">
        <v>123</v>
      </c>
      <c r="E641" s="139" t="s">
        <v>15</v>
      </c>
      <c r="F641" s="140" t="s">
        <v>329</v>
      </c>
      <c r="G641" s="138"/>
      <c r="H641" s="139" t="s">
        <v>15</v>
      </c>
      <c r="I641" s="138"/>
      <c r="J641" s="138"/>
      <c r="K641" s="138"/>
      <c r="L641" s="137"/>
      <c r="M641" s="141"/>
      <c r="N641" s="142"/>
      <c r="O641" s="142"/>
      <c r="P641" s="142"/>
      <c r="Q641" s="142"/>
      <c r="R641" s="142"/>
      <c r="S641" s="142"/>
      <c r="T641" s="143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9" t="s">
        <v>123</v>
      </c>
      <c r="AU641" s="139" t="s">
        <v>127</v>
      </c>
      <c r="AV641" s="138" t="s">
        <v>115</v>
      </c>
      <c r="AW641" s="138" t="s">
        <v>1142</v>
      </c>
      <c r="AX641" s="138" t="s">
        <v>794</v>
      </c>
      <c r="AY641" s="139" t="s">
        <v>1140</v>
      </c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</row>
    <row r="642" spans="1:66">
      <c r="A642" s="145"/>
      <c r="B642" s="144"/>
      <c r="C642" s="145"/>
      <c r="D642" s="134" t="s">
        <v>123</v>
      </c>
      <c r="E642" s="146" t="s">
        <v>15</v>
      </c>
      <c r="F642" s="147" t="s">
        <v>330</v>
      </c>
      <c r="G642" s="145"/>
      <c r="H642" s="148">
        <v>15</v>
      </c>
      <c r="I642" s="145"/>
      <c r="J642" s="145"/>
      <c r="K642" s="145"/>
      <c r="L642" s="144"/>
      <c r="M642" s="149"/>
      <c r="N642" s="150"/>
      <c r="O642" s="150"/>
      <c r="P642" s="150"/>
      <c r="Q642" s="150"/>
      <c r="R642" s="150"/>
      <c r="S642" s="150"/>
      <c r="T642" s="151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6" t="s">
        <v>123</v>
      </c>
      <c r="AU642" s="146" t="s">
        <v>127</v>
      </c>
      <c r="AV642" s="145" t="s">
        <v>127</v>
      </c>
      <c r="AW642" s="145" t="s">
        <v>1142</v>
      </c>
      <c r="AX642" s="145" t="s">
        <v>794</v>
      </c>
      <c r="AY642" s="146" t="s">
        <v>1140</v>
      </c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</row>
    <row r="643" spans="1:66">
      <c r="A643" s="153"/>
      <c r="B643" s="152"/>
      <c r="C643" s="153"/>
      <c r="D643" s="134" t="s">
        <v>123</v>
      </c>
      <c r="E643" s="154" t="s">
        <v>15</v>
      </c>
      <c r="F643" s="155" t="s">
        <v>126</v>
      </c>
      <c r="G643" s="153"/>
      <c r="H643" s="156">
        <v>20.5</v>
      </c>
      <c r="I643" s="153"/>
      <c r="J643" s="153"/>
      <c r="K643" s="153"/>
      <c r="L643" s="152"/>
      <c r="M643" s="157"/>
      <c r="N643" s="158"/>
      <c r="O643" s="158"/>
      <c r="P643" s="158"/>
      <c r="Q643" s="158"/>
      <c r="R643" s="158"/>
      <c r="S643" s="158"/>
      <c r="T643" s="159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4" t="s">
        <v>123</v>
      </c>
      <c r="AU643" s="154" t="s">
        <v>127</v>
      </c>
      <c r="AV643" s="153" t="s">
        <v>134</v>
      </c>
      <c r="AW643" s="153" t="s">
        <v>1142</v>
      </c>
      <c r="AX643" s="153" t="s">
        <v>115</v>
      </c>
      <c r="AY643" s="154" t="s">
        <v>1140</v>
      </c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3"/>
      <c r="BN643" s="153"/>
    </row>
    <row r="644" spans="1:66" ht="30">
      <c r="A644" s="272"/>
      <c r="B644" s="24"/>
      <c r="C644" s="124" t="s">
        <v>574</v>
      </c>
      <c r="D644" s="124" t="s">
        <v>117</v>
      </c>
      <c r="E644" s="125" t="s">
        <v>575</v>
      </c>
      <c r="F644" s="126" t="s">
        <v>576</v>
      </c>
      <c r="G644" s="127" t="s">
        <v>120</v>
      </c>
      <c r="H644" s="128">
        <v>2083.1999999999998</v>
      </c>
      <c r="I644" s="129"/>
      <c r="J644" s="130">
        <f>ROUND(I644*H644,2)</f>
        <v>0</v>
      </c>
      <c r="K644" s="126"/>
      <c r="L644" s="24"/>
      <c r="M644" s="326" t="s">
        <v>15</v>
      </c>
      <c r="N644" s="131" t="s">
        <v>39</v>
      </c>
      <c r="O644" s="270"/>
      <c r="P644" s="132">
        <f>O644*H644</f>
        <v>0</v>
      </c>
      <c r="Q644" s="132">
        <v>2.13408</v>
      </c>
      <c r="R644" s="132">
        <f>Q644*H644</f>
        <v>4445.7154559999999</v>
      </c>
      <c r="S644" s="132">
        <v>0</v>
      </c>
      <c r="T644" s="133">
        <f>S644*H644</f>
        <v>0</v>
      </c>
      <c r="U644" s="272"/>
      <c r="V644" s="272"/>
      <c r="W644" s="272"/>
      <c r="X644" s="272"/>
      <c r="Y644" s="272"/>
      <c r="Z644" s="272"/>
      <c r="AA644" s="272"/>
      <c r="AB644" s="272"/>
      <c r="AC644" s="272"/>
      <c r="AD644" s="272"/>
      <c r="AE644" s="272"/>
      <c r="AF644" s="272"/>
      <c r="AG644" s="272"/>
      <c r="AH644" s="272"/>
      <c r="AI644" s="272"/>
      <c r="AJ644" s="272"/>
      <c r="AK644" s="272"/>
      <c r="AL644" s="272"/>
      <c r="AM644" s="272"/>
      <c r="AN644" s="272"/>
      <c r="AO644" s="272"/>
      <c r="AP644" s="272"/>
      <c r="AQ644" s="272"/>
      <c r="AR644" s="277" t="s">
        <v>134</v>
      </c>
      <c r="AS644" s="272"/>
      <c r="AT644" s="277" t="s">
        <v>117</v>
      </c>
      <c r="AU644" s="277" t="s">
        <v>127</v>
      </c>
      <c r="AV644" s="272"/>
      <c r="AW644" s="272"/>
      <c r="AX644" s="272"/>
      <c r="AY644" s="277" t="s">
        <v>1140</v>
      </c>
      <c r="AZ644" s="272"/>
      <c r="BA644" s="272"/>
      <c r="BB644" s="272"/>
      <c r="BC644" s="272"/>
      <c r="BD644" s="272"/>
      <c r="BE644" s="287">
        <f>IF(N644="základní",J644,0)</f>
        <v>0</v>
      </c>
      <c r="BF644" s="287">
        <f>IF(N644="snížená",J644,0)</f>
        <v>0</v>
      </c>
      <c r="BG644" s="287">
        <f>IF(N644="zákl. přenesená",J644,0)</f>
        <v>0</v>
      </c>
      <c r="BH644" s="287">
        <f>IF(N644="sníž. přenesená",J644,0)</f>
        <v>0</v>
      </c>
      <c r="BI644" s="287">
        <f>IF(N644="nulová",J644,0)</f>
        <v>0</v>
      </c>
      <c r="BJ644" s="277" t="s">
        <v>115</v>
      </c>
      <c r="BK644" s="287">
        <f>ROUND(I644*H644,2)</f>
        <v>0</v>
      </c>
      <c r="BL644" s="277" t="s">
        <v>134</v>
      </c>
      <c r="BM644" s="277" t="s">
        <v>1196</v>
      </c>
      <c r="BN644" s="272"/>
    </row>
    <row r="645" spans="1:66" ht="27">
      <c r="A645" s="272"/>
      <c r="B645" s="24"/>
      <c r="C645" s="272"/>
      <c r="D645" s="134" t="s">
        <v>121</v>
      </c>
      <c r="E645" s="272"/>
      <c r="F645" s="135" t="s">
        <v>122</v>
      </c>
      <c r="G645" s="272"/>
      <c r="H645" s="272"/>
      <c r="I645" s="272"/>
      <c r="J645" s="272"/>
      <c r="K645" s="272"/>
      <c r="L645" s="24"/>
      <c r="M645" s="136"/>
      <c r="N645" s="270"/>
      <c r="O645" s="270"/>
      <c r="P645" s="270"/>
      <c r="Q645" s="270"/>
      <c r="R645" s="270"/>
      <c r="S645" s="270"/>
      <c r="T645" s="59"/>
      <c r="U645" s="272"/>
      <c r="V645" s="272"/>
      <c r="W645" s="272"/>
      <c r="X645" s="272"/>
      <c r="Y645" s="272"/>
      <c r="Z645" s="272"/>
      <c r="AA645" s="272"/>
      <c r="AB645" s="272"/>
      <c r="AC645" s="272"/>
      <c r="AD645" s="272"/>
      <c r="AE645" s="272"/>
      <c r="AF645" s="272"/>
      <c r="AG645" s="272"/>
      <c r="AH645" s="272"/>
      <c r="AI645" s="272"/>
      <c r="AJ645" s="272"/>
      <c r="AK645" s="272"/>
      <c r="AL645" s="272"/>
      <c r="AM645" s="272"/>
      <c r="AN645" s="272"/>
      <c r="AO645" s="272"/>
      <c r="AP645" s="272"/>
      <c r="AQ645" s="272"/>
      <c r="AR645" s="272"/>
      <c r="AS645" s="272"/>
      <c r="AT645" s="277" t="s">
        <v>121</v>
      </c>
      <c r="AU645" s="277" t="s">
        <v>127</v>
      </c>
      <c r="AV645" s="272"/>
      <c r="AW645" s="272"/>
      <c r="AX645" s="272"/>
      <c r="AY645" s="272"/>
      <c r="AZ645" s="272"/>
      <c r="BA645" s="272"/>
      <c r="BB645" s="272"/>
      <c r="BC645" s="272"/>
      <c r="BD645" s="272"/>
      <c r="BE645" s="272"/>
      <c r="BF645" s="272"/>
      <c r="BG645" s="272"/>
      <c r="BH645" s="272"/>
      <c r="BI645" s="272"/>
      <c r="BJ645" s="272"/>
      <c r="BK645" s="272"/>
      <c r="BL645" s="272"/>
      <c r="BM645" s="272"/>
      <c r="BN645" s="272"/>
    </row>
    <row r="646" spans="1:66">
      <c r="A646" s="138"/>
      <c r="B646" s="137"/>
      <c r="C646" s="138"/>
      <c r="D646" s="134" t="s">
        <v>123</v>
      </c>
      <c r="E646" s="139" t="s">
        <v>15</v>
      </c>
      <c r="F646" s="140" t="s">
        <v>577</v>
      </c>
      <c r="G646" s="138"/>
      <c r="H646" s="139" t="s">
        <v>15</v>
      </c>
      <c r="I646" s="138"/>
      <c r="J646" s="138"/>
      <c r="K646" s="138"/>
      <c r="L646" s="137"/>
      <c r="M646" s="141"/>
      <c r="N646" s="142"/>
      <c r="O646" s="142"/>
      <c r="P646" s="142"/>
      <c r="Q646" s="142"/>
      <c r="R646" s="142"/>
      <c r="S646" s="142"/>
      <c r="T646" s="143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9" t="s">
        <v>123</v>
      </c>
      <c r="AU646" s="139" t="s">
        <v>127</v>
      </c>
      <c r="AV646" s="138" t="s">
        <v>115</v>
      </c>
      <c r="AW646" s="138" t="s">
        <v>1142</v>
      </c>
      <c r="AX646" s="138" t="s">
        <v>794</v>
      </c>
      <c r="AY646" s="139" t="s">
        <v>1140</v>
      </c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</row>
    <row r="647" spans="1:66">
      <c r="A647" s="145"/>
      <c r="B647" s="144"/>
      <c r="C647" s="145"/>
      <c r="D647" s="134" t="s">
        <v>123</v>
      </c>
      <c r="E647" s="146" t="s">
        <v>15</v>
      </c>
      <c r="F647" s="147" t="s">
        <v>578</v>
      </c>
      <c r="G647" s="145"/>
      <c r="H647" s="148">
        <v>784.8</v>
      </c>
      <c r="I647" s="145"/>
      <c r="J647" s="145"/>
      <c r="K647" s="145"/>
      <c r="L647" s="144"/>
      <c r="M647" s="149"/>
      <c r="N647" s="150"/>
      <c r="O647" s="150"/>
      <c r="P647" s="150"/>
      <c r="Q647" s="150"/>
      <c r="R647" s="150"/>
      <c r="S647" s="150"/>
      <c r="T647" s="151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6" t="s">
        <v>123</v>
      </c>
      <c r="AU647" s="146" t="s">
        <v>127</v>
      </c>
      <c r="AV647" s="145" t="s">
        <v>127</v>
      </c>
      <c r="AW647" s="145" t="s">
        <v>1142</v>
      </c>
      <c r="AX647" s="145" t="s">
        <v>794</v>
      </c>
      <c r="AY647" s="146" t="s">
        <v>1140</v>
      </c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</row>
    <row r="648" spans="1:66">
      <c r="A648" s="138"/>
      <c r="B648" s="137"/>
      <c r="C648" s="138"/>
      <c r="D648" s="134" t="s">
        <v>123</v>
      </c>
      <c r="E648" s="139" t="s">
        <v>15</v>
      </c>
      <c r="F648" s="140" t="s">
        <v>579</v>
      </c>
      <c r="G648" s="138"/>
      <c r="H648" s="139" t="s">
        <v>15</v>
      </c>
      <c r="I648" s="138"/>
      <c r="J648" s="138"/>
      <c r="K648" s="138"/>
      <c r="L648" s="137"/>
      <c r="M648" s="141"/>
      <c r="N648" s="142"/>
      <c r="O648" s="142"/>
      <c r="P648" s="142"/>
      <c r="Q648" s="142"/>
      <c r="R648" s="142"/>
      <c r="S648" s="142"/>
      <c r="T648" s="143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9" t="s">
        <v>123</v>
      </c>
      <c r="AU648" s="139" t="s">
        <v>127</v>
      </c>
      <c r="AV648" s="138" t="s">
        <v>115</v>
      </c>
      <c r="AW648" s="138" t="s">
        <v>1142</v>
      </c>
      <c r="AX648" s="138" t="s">
        <v>794</v>
      </c>
      <c r="AY648" s="139" t="s">
        <v>1140</v>
      </c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</row>
    <row r="649" spans="1:66">
      <c r="A649" s="145"/>
      <c r="B649" s="144"/>
      <c r="C649" s="145"/>
      <c r="D649" s="134" t="s">
        <v>123</v>
      </c>
      <c r="E649" s="146" t="s">
        <v>15</v>
      </c>
      <c r="F649" s="147" t="s">
        <v>580</v>
      </c>
      <c r="G649" s="145"/>
      <c r="H649" s="148">
        <v>-2</v>
      </c>
      <c r="I649" s="145"/>
      <c r="J649" s="145"/>
      <c r="K649" s="145"/>
      <c r="L649" s="144"/>
      <c r="M649" s="149"/>
      <c r="N649" s="150"/>
      <c r="O649" s="150"/>
      <c r="P649" s="150"/>
      <c r="Q649" s="150"/>
      <c r="R649" s="150"/>
      <c r="S649" s="150"/>
      <c r="T649" s="151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6" t="s">
        <v>123</v>
      </c>
      <c r="AU649" s="146" t="s">
        <v>127</v>
      </c>
      <c r="AV649" s="145" t="s">
        <v>127</v>
      </c>
      <c r="AW649" s="145" t="s">
        <v>1142</v>
      </c>
      <c r="AX649" s="145" t="s">
        <v>794</v>
      </c>
      <c r="AY649" s="146" t="s">
        <v>1140</v>
      </c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</row>
    <row r="650" spans="1:66" ht="27">
      <c r="A650" s="138"/>
      <c r="B650" s="137"/>
      <c r="C650" s="138"/>
      <c r="D650" s="134" t="s">
        <v>123</v>
      </c>
      <c r="E650" s="139" t="s">
        <v>15</v>
      </c>
      <c r="F650" s="140" t="s">
        <v>581</v>
      </c>
      <c r="G650" s="138"/>
      <c r="H650" s="139" t="s">
        <v>15</v>
      </c>
      <c r="I650" s="138"/>
      <c r="J650" s="138"/>
      <c r="K650" s="138"/>
      <c r="L650" s="137"/>
      <c r="M650" s="141"/>
      <c r="N650" s="142"/>
      <c r="O650" s="142"/>
      <c r="P650" s="142"/>
      <c r="Q650" s="142"/>
      <c r="R650" s="142"/>
      <c r="S650" s="142"/>
      <c r="T650" s="143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9" t="s">
        <v>123</v>
      </c>
      <c r="AU650" s="139" t="s">
        <v>127</v>
      </c>
      <c r="AV650" s="138" t="s">
        <v>115</v>
      </c>
      <c r="AW650" s="138" t="s">
        <v>1142</v>
      </c>
      <c r="AX650" s="138" t="s">
        <v>794</v>
      </c>
      <c r="AY650" s="139" t="s">
        <v>1140</v>
      </c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</row>
    <row r="651" spans="1:66" ht="27">
      <c r="A651" s="145"/>
      <c r="B651" s="144"/>
      <c r="C651" s="145"/>
      <c r="D651" s="134" t="s">
        <v>123</v>
      </c>
      <c r="E651" s="146" t="s">
        <v>15</v>
      </c>
      <c r="F651" s="147" t="s">
        <v>582</v>
      </c>
      <c r="G651" s="145"/>
      <c r="H651" s="148">
        <v>1.6</v>
      </c>
      <c r="I651" s="145"/>
      <c r="J651" s="145"/>
      <c r="K651" s="145"/>
      <c r="L651" s="144"/>
      <c r="M651" s="149"/>
      <c r="N651" s="150"/>
      <c r="O651" s="150"/>
      <c r="P651" s="150"/>
      <c r="Q651" s="150"/>
      <c r="R651" s="150"/>
      <c r="S651" s="150"/>
      <c r="T651" s="151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6" t="s">
        <v>123</v>
      </c>
      <c r="AU651" s="146" t="s">
        <v>127</v>
      </c>
      <c r="AV651" s="145" t="s">
        <v>127</v>
      </c>
      <c r="AW651" s="145" t="s">
        <v>1142</v>
      </c>
      <c r="AX651" s="145" t="s">
        <v>794</v>
      </c>
      <c r="AY651" s="146" t="s">
        <v>1140</v>
      </c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</row>
    <row r="652" spans="1:66">
      <c r="A652" s="145"/>
      <c r="B652" s="144"/>
      <c r="C652" s="145"/>
      <c r="D652" s="134" t="s">
        <v>123</v>
      </c>
      <c r="E652" s="146" t="s">
        <v>15</v>
      </c>
      <c r="F652" s="147" t="s">
        <v>583</v>
      </c>
      <c r="G652" s="145"/>
      <c r="H652" s="148">
        <v>0.8</v>
      </c>
      <c r="I652" s="145"/>
      <c r="J652" s="145"/>
      <c r="K652" s="145"/>
      <c r="L652" s="144"/>
      <c r="M652" s="149"/>
      <c r="N652" s="150"/>
      <c r="O652" s="150"/>
      <c r="P652" s="150"/>
      <c r="Q652" s="150"/>
      <c r="R652" s="150"/>
      <c r="S652" s="150"/>
      <c r="T652" s="151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6" t="s">
        <v>123</v>
      </c>
      <c r="AU652" s="146" t="s">
        <v>127</v>
      </c>
      <c r="AV652" s="145" t="s">
        <v>127</v>
      </c>
      <c r="AW652" s="145" t="s">
        <v>1142</v>
      </c>
      <c r="AX652" s="145" t="s">
        <v>794</v>
      </c>
      <c r="AY652" s="146" t="s">
        <v>1140</v>
      </c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</row>
    <row r="653" spans="1:66">
      <c r="A653" s="161"/>
      <c r="B653" s="160"/>
      <c r="C653" s="161"/>
      <c r="D653" s="134" t="s">
        <v>123</v>
      </c>
      <c r="E653" s="162" t="s">
        <v>584</v>
      </c>
      <c r="F653" s="163" t="s">
        <v>182</v>
      </c>
      <c r="G653" s="161"/>
      <c r="H653" s="164">
        <v>785.2</v>
      </c>
      <c r="I653" s="161"/>
      <c r="J653" s="161"/>
      <c r="K653" s="161"/>
      <c r="L653" s="160"/>
      <c r="M653" s="165"/>
      <c r="N653" s="166"/>
      <c r="O653" s="166"/>
      <c r="P653" s="166"/>
      <c r="Q653" s="166"/>
      <c r="R653" s="166"/>
      <c r="S653" s="166"/>
      <c r="T653" s="167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2" t="s">
        <v>123</v>
      </c>
      <c r="AU653" s="162" t="s">
        <v>127</v>
      </c>
      <c r="AV653" s="161" t="s">
        <v>131</v>
      </c>
      <c r="AW653" s="161" t="s">
        <v>1142</v>
      </c>
      <c r="AX653" s="161" t="s">
        <v>794</v>
      </c>
      <c r="AY653" s="162" t="s">
        <v>1140</v>
      </c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</row>
    <row r="654" spans="1:66">
      <c r="A654" s="138"/>
      <c r="B654" s="137"/>
      <c r="C654" s="138"/>
      <c r="D654" s="134" t="s">
        <v>123</v>
      </c>
      <c r="E654" s="139" t="s">
        <v>15</v>
      </c>
      <c r="F654" s="140" t="s">
        <v>585</v>
      </c>
      <c r="G654" s="138"/>
      <c r="H654" s="139" t="s">
        <v>15</v>
      </c>
      <c r="I654" s="138"/>
      <c r="J654" s="138"/>
      <c r="K654" s="138"/>
      <c r="L654" s="137"/>
      <c r="M654" s="141"/>
      <c r="N654" s="142"/>
      <c r="O654" s="142"/>
      <c r="P654" s="142"/>
      <c r="Q654" s="142"/>
      <c r="R654" s="142"/>
      <c r="S654" s="142"/>
      <c r="T654" s="143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9" t="s">
        <v>123</v>
      </c>
      <c r="AU654" s="139" t="s">
        <v>127</v>
      </c>
      <c r="AV654" s="138" t="s">
        <v>115</v>
      </c>
      <c r="AW654" s="138" t="s">
        <v>1142</v>
      </c>
      <c r="AX654" s="138" t="s">
        <v>794</v>
      </c>
      <c r="AY654" s="139" t="s">
        <v>1140</v>
      </c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</row>
    <row r="655" spans="1:66">
      <c r="A655" s="145"/>
      <c r="B655" s="144"/>
      <c r="C655" s="145"/>
      <c r="D655" s="134" t="s">
        <v>123</v>
      </c>
      <c r="E655" s="146" t="s">
        <v>15</v>
      </c>
      <c r="F655" s="147" t="s">
        <v>586</v>
      </c>
      <c r="G655" s="145"/>
      <c r="H655" s="148">
        <v>635.4</v>
      </c>
      <c r="I655" s="145"/>
      <c r="J655" s="145"/>
      <c r="K655" s="145"/>
      <c r="L655" s="144"/>
      <c r="M655" s="149"/>
      <c r="N655" s="150"/>
      <c r="O655" s="150"/>
      <c r="P655" s="150"/>
      <c r="Q655" s="150"/>
      <c r="R655" s="150"/>
      <c r="S655" s="150"/>
      <c r="T655" s="151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6" t="s">
        <v>123</v>
      </c>
      <c r="AU655" s="146" t="s">
        <v>127</v>
      </c>
      <c r="AV655" s="145" t="s">
        <v>127</v>
      </c>
      <c r="AW655" s="145" t="s">
        <v>1142</v>
      </c>
      <c r="AX655" s="145" t="s">
        <v>794</v>
      </c>
      <c r="AY655" s="146" t="s">
        <v>1140</v>
      </c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</row>
    <row r="656" spans="1:66">
      <c r="A656" s="138"/>
      <c r="B656" s="137"/>
      <c r="C656" s="138"/>
      <c r="D656" s="134" t="s">
        <v>123</v>
      </c>
      <c r="E656" s="139" t="s">
        <v>15</v>
      </c>
      <c r="F656" s="140" t="s">
        <v>587</v>
      </c>
      <c r="G656" s="138"/>
      <c r="H656" s="139" t="s">
        <v>15</v>
      </c>
      <c r="I656" s="138"/>
      <c r="J656" s="138"/>
      <c r="K656" s="138"/>
      <c r="L656" s="137"/>
      <c r="M656" s="141"/>
      <c r="N656" s="142"/>
      <c r="O656" s="142"/>
      <c r="P656" s="142"/>
      <c r="Q656" s="142"/>
      <c r="R656" s="142"/>
      <c r="S656" s="142"/>
      <c r="T656" s="143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9" t="s">
        <v>123</v>
      </c>
      <c r="AU656" s="139" t="s">
        <v>127</v>
      </c>
      <c r="AV656" s="138" t="s">
        <v>115</v>
      </c>
      <c r="AW656" s="138" t="s">
        <v>1142</v>
      </c>
      <c r="AX656" s="138" t="s">
        <v>794</v>
      </c>
      <c r="AY656" s="139" t="s">
        <v>1140</v>
      </c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</row>
    <row r="657" spans="1:66">
      <c r="A657" s="145"/>
      <c r="B657" s="144"/>
      <c r="C657" s="145"/>
      <c r="D657" s="134" t="s">
        <v>123</v>
      </c>
      <c r="E657" s="146" t="s">
        <v>15</v>
      </c>
      <c r="F657" s="147" t="s">
        <v>580</v>
      </c>
      <c r="G657" s="145"/>
      <c r="H657" s="148">
        <v>-2</v>
      </c>
      <c r="I657" s="145"/>
      <c r="J657" s="145"/>
      <c r="K657" s="145"/>
      <c r="L657" s="144"/>
      <c r="M657" s="149"/>
      <c r="N657" s="150"/>
      <c r="O657" s="150"/>
      <c r="P657" s="150"/>
      <c r="Q657" s="150"/>
      <c r="R657" s="150"/>
      <c r="S657" s="150"/>
      <c r="T657" s="151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6" t="s">
        <v>123</v>
      </c>
      <c r="AU657" s="146" t="s">
        <v>127</v>
      </c>
      <c r="AV657" s="145" t="s">
        <v>127</v>
      </c>
      <c r="AW657" s="145" t="s">
        <v>1142</v>
      </c>
      <c r="AX657" s="145" t="s">
        <v>794</v>
      </c>
      <c r="AY657" s="146" t="s">
        <v>1140</v>
      </c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</row>
    <row r="658" spans="1:66" ht="27">
      <c r="A658" s="138"/>
      <c r="B658" s="137"/>
      <c r="C658" s="138"/>
      <c r="D658" s="134" t="s">
        <v>123</v>
      </c>
      <c r="E658" s="139" t="s">
        <v>15</v>
      </c>
      <c r="F658" s="140" t="s">
        <v>588</v>
      </c>
      <c r="G658" s="138"/>
      <c r="H658" s="139" t="s">
        <v>15</v>
      </c>
      <c r="I658" s="138"/>
      <c r="J658" s="138"/>
      <c r="K658" s="138"/>
      <c r="L658" s="137"/>
      <c r="M658" s="141"/>
      <c r="N658" s="142"/>
      <c r="O658" s="142"/>
      <c r="P658" s="142"/>
      <c r="Q658" s="142"/>
      <c r="R658" s="142"/>
      <c r="S658" s="142"/>
      <c r="T658" s="143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9" t="s">
        <v>123</v>
      </c>
      <c r="AU658" s="139" t="s">
        <v>127</v>
      </c>
      <c r="AV658" s="138" t="s">
        <v>115</v>
      </c>
      <c r="AW658" s="138" t="s">
        <v>1142</v>
      </c>
      <c r="AX658" s="138" t="s">
        <v>794</v>
      </c>
      <c r="AY658" s="139" t="s">
        <v>1140</v>
      </c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</row>
    <row r="659" spans="1:66" ht="27">
      <c r="A659" s="145"/>
      <c r="B659" s="144"/>
      <c r="C659" s="145"/>
      <c r="D659" s="134" t="s">
        <v>123</v>
      </c>
      <c r="E659" s="146" t="s">
        <v>15</v>
      </c>
      <c r="F659" s="147" t="s">
        <v>589</v>
      </c>
      <c r="G659" s="145"/>
      <c r="H659" s="148">
        <v>1.68</v>
      </c>
      <c r="I659" s="145"/>
      <c r="J659" s="145"/>
      <c r="K659" s="145"/>
      <c r="L659" s="144"/>
      <c r="M659" s="149"/>
      <c r="N659" s="150"/>
      <c r="O659" s="150"/>
      <c r="P659" s="150"/>
      <c r="Q659" s="150"/>
      <c r="R659" s="150"/>
      <c r="S659" s="150"/>
      <c r="T659" s="151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6" t="s">
        <v>123</v>
      </c>
      <c r="AU659" s="146" t="s">
        <v>127</v>
      </c>
      <c r="AV659" s="145" t="s">
        <v>127</v>
      </c>
      <c r="AW659" s="145" t="s">
        <v>1142</v>
      </c>
      <c r="AX659" s="145" t="s">
        <v>794</v>
      </c>
      <c r="AY659" s="146" t="s">
        <v>1140</v>
      </c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</row>
    <row r="660" spans="1:66">
      <c r="A660" s="145"/>
      <c r="B660" s="144"/>
      <c r="C660" s="145"/>
      <c r="D660" s="134" t="s">
        <v>123</v>
      </c>
      <c r="E660" s="146" t="s">
        <v>15</v>
      </c>
      <c r="F660" s="147" t="s">
        <v>590</v>
      </c>
      <c r="G660" s="145"/>
      <c r="H660" s="148">
        <v>1.2</v>
      </c>
      <c r="I660" s="145"/>
      <c r="J660" s="145"/>
      <c r="K660" s="145"/>
      <c r="L660" s="144"/>
      <c r="M660" s="149"/>
      <c r="N660" s="150"/>
      <c r="O660" s="150"/>
      <c r="P660" s="150"/>
      <c r="Q660" s="150"/>
      <c r="R660" s="150"/>
      <c r="S660" s="150"/>
      <c r="T660" s="151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6" t="s">
        <v>123</v>
      </c>
      <c r="AU660" s="146" t="s">
        <v>127</v>
      </c>
      <c r="AV660" s="145" t="s">
        <v>127</v>
      </c>
      <c r="AW660" s="145" t="s">
        <v>1142</v>
      </c>
      <c r="AX660" s="145" t="s">
        <v>794</v>
      </c>
      <c r="AY660" s="146" t="s">
        <v>1140</v>
      </c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</row>
    <row r="661" spans="1:66">
      <c r="A661" s="161"/>
      <c r="B661" s="160"/>
      <c r="C661" s="161"/>
      <c r="D661" s="134" t="s">
        <v>123</v>
      </c>
      <c r="E661" s="162" t="s">
        <v>591</v>
      </c>
      <c r="F661" s="163" t="s">
        <v>182</v>
      </c>
      <c r="G661" s="161"/>
      <c r="H661" s="164">
        <v>636.28</v>
      </c>
      <c r="I661" s="161"/>
      <c r="J661" s="161"/>
      <c r="K661" s="161"/>
      <c r="L661" s="160"/>
      <c r="M661" s="165"/>
      <c r="N661" s="166"/>
      <c r="O661" s="166"/>
      <c r="P661" s="166"/>
      <c r="Q661" s="166"/>
      <c r="R661" s="166"/>
      <c r="S661" s="166"/>
      <c r="T661" s="167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2" t="s">
        <v>123</v>
      </c>
      <c r="AU661" s="162" t="s">
        <v>127</v>
      </c>
      <c r="AV661" s="161" t="s">
        <v>131</v>
      </c>
      <c r="AW661" s="161" t="s">
        <v>1142</v>
      </c>
      <c r="AX661" s="161" t="s">
        <v>794</v>
      </c>
      <c r="AY661" s="162" t="s">
        <v>1140</v>
      </c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</row>
    <row r="662" spans="1:66">
      <c r="A662" s="138"/>
      <c r="B662" s="137"/>
      <c r="C662" s="138"/>
      <c r="D662" s="134" t="s">
        <v>123</v>
      </c>
      <c r="E662" s="139" t="s">
        <v>15</v>
      </c>
      <c r="F662" s="140" t="s">
        <v>592</v>
      </c>
      <c r="G662" s="138"/>
      <c r="H662" s="139" t="s">
        <v>15</v>
      </c>
      <c r="I662" s="138"/>
      <c r="J662" s="138"/>
      <c r="K662" s="138"/>
      <c r="L662" s="137"/>
      <c r="M662" s="141"/>
      <c r="N662" s="142"/>
      <c r="O662" s="142"/>
      <c r="P662" s="142"/>
      <c r="Q662" s="142"/>
      <c r="R662" s="142"/>
      <c r="S662" s="142"/>
      <c r="T662" s="143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9" t="s">
        <v>123</v>
      </c>
      <c r="AU662" s="139" t="s">
        <v>127</v>
      </c>
      <c r="AV662" s="138" t="s">
        <v>115</v>
      </c>
      <c r="AW662" s="138" t="s">
        <v>1142</v>
      </c>
      <c r="AX662" s="138" t="s">
        <v>794</v>
      </c>
      <c r="AY662" s="139" t="s">
        <v>1140</v>
      </c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</row>
    <row r="663" spans="1:66">
      <c r="A663" s="145"/>
      <c r="B663" s="144"/>
      <c r="C663" s="145"/>
      <c r="D663" s="134" t="s">
        <v>123</v>
      </c>
      <c r="E663" s="146" t="s">
        <v>15</v>
      </c>
      <c r="F663" s="147" t="s">
        <v>593</v>
      </c>
      <c r="G663" s="145"/>
      <c r="H663" s="148">
        <v>633.6</v>
      </c>
      <c r="I663" s="145"/>
      <c r="J663" s="145"/>
      <c r="K663" s="145"/>
      <c r="L663" s="144"/>
      <c r="M663" s="149"/>
      <c r="N663" s="150"/>
      <c r="O663" s="150"/>
      <c r="P663" s="150"/>
      <c r="Q663" s="150"/>
      <c r="R663" s="150"/>
      <c r="S663" s="150"/>
      <c r="T663" s="151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6" t="s">
        <v>123</v>
      </c>
      <c r="AU663" s="146" t="s">
        <v>127</v>
      </c>
      <c r="AV663" s="145" t="s">
        <v>127</v>
      </c>
      <c r="AW663" s="145" t="s">
        <v>1142</v>
      </c>
      <c r="AX663" s="145" t="s">
        <v>794</v>
      </c>
      <c r="AY663" s="146" t="s">
        <v>1140</v>
      </c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</row>
    <row r="664" spans="1:66">
      <c r="A664" s="138"/>
      <c r="B664" s="137"/>
      <c r="C664" s="138"/>
      <c r="D664" s="134" t="s">
        <v>123</v>
      </c>
      <c r="E664" s="139" t="s">
        <v>15</v>
      </c>
      <c r="F664" s="140" t="s">
        <v>594</v>
      </c>
      <c r="G664" s="138"/>
      <c r="H664" s="139" t="s">
        <v>15</v>
      </c>
      <c r="I664" s="138"/>
      <c r="J664" s="138"/>
      <c r="K664" s="138"/>
      <c r="L664" s="137"/>
      <c r="M664" s="141"/>
      <c r="N664" s="142"/>
      <c r="O664" s="142"/>
      <c r="P664" s="142"/>
      <c r="Q664" s="142"/>
      <c r="R664" s="142"/>
      <c r="S664" s="142"/>
      <c r="T664" s="143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9" t="s">
        <v>123</v>
      </c>
      <c r="AU664" s="139" t="s">
        <v>127</v>
      </c>
      <c r="AV664" s="138" t="s">
        <v>115</v>
      </c>
      <c r="AW664" s="138" t="s">
        <v>1142</v>
      </c>
      <c r="AX664" s="138" t="s">
        <v>794</v>
      </c>
      <c r="AY664" s="139" t="s">
        <v>1140</v>
      </c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</row>
    <row r="665" spans="1:66">
      <c r="A665" s="145"/>
      <c r="B665" s="144"/>
      <c r="C665" s="145"/>
      <c r="D665" s="134" t="s">
        <v>123</v>
      </c>
      <c r="E665" s="146" t="s">
        <v>15</v>
      </c>
      <c r="F665" s="147" t="s">
        <v>580</v>
      </c>
      <c r="G665" s="145"/>
      <c r="H665" s="148">
        <v>-2</v>
      </c>
      <c r="I665" s="145"/>
      <c r="J665" s="145"/>
      <c r="K665" s="145"/>
      <c r="L665" s="144"/>
      <c r="M665" s="149"/>
      <c r="N665" s="150"/>
      <c r="O665" s="150"/>
      <c r="P665" s="150"/>
      <c r="Q665" s="150"/>
      <c r="R665" s="150"/>
      <c r="S665" s="150"/>
      <c r="T665" s="151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6" t="s">
        <v>123</v>
      </c>
      <c r="AU665" s="146" t="s">
        <v>127</v>
      </c>
      <c r="AV665" s="145" t="s">
        <v>127</v>
      </c>
      <c r="AW665" s="145" t="s">
        <v>1142</v>
      </c>
      <c r="AX665" s="145" t="s">
        <v>794</v>
      </c>
      <c r="AY665" s="146" t="s">
        <v>1140</v>
      </c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</row>
    <row r="666" spans="1:66" ht="27">
      <c r="A666" s="138"/>
      <c r="B666" s="137"/>
      <c r="C666" s="138"/>
      <c r="D666" s="134" t="s">
        <v>123</v>
      </c>
      <c r="E666" s="139" t="s">
        <v>15</v>
      </c>
      <c r="F666" s="140" t="s">
        <v>595</v>
      </c>
      <c r="G666" s="138"/>
      <c r="H666" s="139" t="s">
        <v>15</v>
      </c>
      <c r="I666" s="138"/>
      <c r="J666" s="138"/>
      <c r="K666" s="138"/>
      <c r="L666" s="137"/>
      <c r="M666" s="141"/>
      <c r="N666" s="142"/>
      <c r="O666" s="142"/>
      <c r="P666" s="142"/>
      <c r="Q666" s="142"/>
      <c r="R666" s="142"/>
      <c r="S666" s="142"/>
      <c r="T666" s="143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9" t="s">
        <v>123</v>
      </c>
      <c r="AU666" s="139" t="s">
        <v>127</v>
      </c>
      <c r="AV666" s="138" t="s">
        <v>115</v>
      </c>
      <c r="AW666" s="138" t="s">
        <v>1142</v>
      </c>
      <c r="AX666" s="138" t="s">
        <v>794</v>
      </c>
      <c r="AY666" s="139" t="s">
        <v>1140</v>
      </c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</row>
    <row r="667" spans="1:66" ht="27">
      <c r="A667" s="145"/>
      <c r="B667" s="144"/>
      <c r="C667" s="145"/>
      <c r="D667" s="134" t="s">
        <v>123</v>
      </c>
      <c r="E667" s="146" t="s">
        <v>15</v>
      </c>
      <c r="F667" s="147" t="s">
        <v>596</v>
      </c>
      <c r="G667" s="145"/>
      <c r="H667" s="148">
        <v>3.12</v>
      </c>
      <c r="I667" s="145"/>
      <c r="J667" s="145"/>
      <c r="K667" s="145"/>
      <c r="L667" s="144"/>
      <c r="M667" s="149"/>
      <c r="N667" s="150"/>
      <c r="O667" s="150"/>
      <c r="P667" s="150"/>
      <c r="Q667" s="150"/>
      <c r="R667" s="150"/>
      <c r="S667" s="150"/>
      <c r="T667" s="151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6" t="s">
        <v>123</v>
      </c>
      <c r="AU667" s="146" t="s">
        <v>127</v>
      </c>
      <c r="AV667" s="145" t="s">
        <v>127</v>
      </c>
      <c r="AW667" s="145" t="s">
        <v>1142</v>
      </c>
      <c r="AX667" s="145" t="s">
        <v>794</v>
      </c>
      <c r="AY667" s="146" t="s">
        <v>1140</v>
      </c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</row>
    <row r="668" spans="1:66">
      <c r="A668" s="145"/>
      <c r="B668" s="144"/>
      <c r="C668" s="145"/>
      <c r="D668" s="134" t="s">
        <v>123</v>
      </c>
      <c r="E668" s="146" t="s">
        <v>15</v>
      </c>
      <c r="F668" s="147" t="s">
        <v>597</v>
      </c>
      <c r="G668" s="145"/>
      <c r="H668" s="148">
        <v>2</v>
      </c>
      <c r="I668" s="145"/>
      <c r="J668" s="145"/>
      <c r="K668" s="145"/>
      <c r="L668" s="144"/>
      <c r="M668" s="149"/>
      <c r="N668" s="150"/>
      <c r="O668" s="150"/>
      <c r="P668" s="150"/>
      <c r="Q668" s="150"/>
      <c r="R668" s="150"/>
      <c r="S668" s="150"/>
      <c r="T668" s="151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6" t="s">
        <v>123</v>
      </c>
      <c r="AU668" s="146" t="s">
        <v>127</v>
      </c>
      <c r="AV668" s="145" t="s">
        <v>127</v>
      </c>
      <c r="AW668" s="145" t="s">
        <v>1142</v>
      </c>
      <c r="AX668" s="145" t="s">
        <v>794</v>
      </c>
      <c r="AY668" s="146" t="s">
        <v>1140</v>
      </c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</row>
    <row r="669" spans="1:66">
      <c r="A669" s="161"/>
      <c r="B669" s="160"/>
      <c r="C669" s="161"/>
      <c r="D669" s="134" t="s">
        <v>123</v>
      </c>
      <c r="E669" s="162" t="s">
        <v>598</v>
      </c>
      <c r="F669" s="163" t="s">
        <v>182</v>
      </c>
      <c r="G669" s="161"/>
      <c r="H669" s="164">
        <v>636.72</v>
      </c>
      <c r="I669" s="161"/>
      <c r="J669" s="161"/>
      <c r="K669" s="161"/>
      <c r="L669" s="160"/>
      <c r="M669" s="165"/>
      <c r="N669" s="166"/>
      <c r="O669" s="166"/>
      <c r="P669" s="166"/>
      <c r="Q669" s="166"/>
      <c r="R669" s="166"/>
      <c r="S669" s="166"/>
      <c r="T669" s="167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2" t="s">
        <v>123</v>
      </c>
      <c r="AU669" s="162" t="s">
        <v>127</v>
      </c>
      <c r="AV669" s="161" t="s">
        <v>131</v>
      </c>
      <c r="AW669" s="161" t="s">
        <v>1142</v>
      </c>
      <c r="AX669" s="161" t="s">
        <v>794</v>
      </c>
      <c r="AY669" s="162" t="s">
        <v>1140</v>
      </c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</row>
    <row r="670" spans="1:66">
      <c r="A670" s="138"/>
      <c r="B670" s="137"/>
      <c r="C670" s="138"/>
      <c r="D670" s="134" t="s">
        <v>123</v>
      </c>
      <c r="E670" s="139" t="s">
        <v>15</v>
      </c>
      <c r="F670" s="140" t="s">
        <v>329</v>
      </c>
      <c r="G670" s="138"/>
      <c r="H670" s="139" t="s">
        <v>15</v>
      </c>
      <c r="I670" s="138"/>
      <c r="J670" s="138"/>
      <c r="K670" s="138"/>
      <c r="L670" s="137"/>
      <c r="M670" s="141"/>
      <c r="N670" s="142"/>
      <c r="O670" s="142"/>
      <c r="P670" s="142"/>
      <c r="Q670" s="142"/>
      <c r="R670" s="142"/>
      <c r="S670" s="142"/>
      <c r="T670" s="143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9" t="s">
        <v>123</v>
      </c>
      <c r="AU670" s="139" t="s">
        <v>127</v>
      </c>
      <c r="AV670" s="138" t="s">
        <v>115</v>
      </c>
      <c r="AW670" s="138" t="s">
        <v>1142</v>
      </c>
      <c r="AX670" s="138" t="s">
        <v>794</v>
      </c>
      <c r="AY670" s="139" t="s">
        <v>1140</v>
      </c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</row>
    <row r="671" spans="1:66">
      <c r="A671" s="145"/>
      <c r="B671" s="144"/>
      <c r="C671" s="145"/>
      <c r="D671" s="134" t="s">
        <v>123</v>
      </c>
      <c r="E671" s="146" t="s">
        <v>15</v>
      </c>
      <c r="F671" s="147" t="s">
        <v>599</v>
      </c>
      <c r="G671" s="145"/>
      <c r="H671" s="148">
        <v>25</v>
      </c>
      <c r="I671" s="145"/>
      <c r="J671" s="145"/>
      <c r="K671" s="145"/>
      <c r="L671" s="144"/>
      <c r="M671" s="149"/>
      <c r="N671" s="150"/>
      <c r="O671" s="150"/>
      <c r="P671" s="150"/>
      <c r="Q671" s="150"/>
      <c r="R671" s="150"/>
      <c r="S671" s="150"/>
      <c r="T671" s="151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6" t="s">
        <v>123</v>
      </c>
      <c r="AU671" s="146" t="s">
        <v>127</v>
      </c>
      <c r="AV671" s="145" t="s">
        <v>127</v>
      </c>
      <c r="AW671" s="145" t="s">
        <v>1142</v>
      </c>
      <c r="AX671" s="145" t="s">
        <v>794</v>
      </c>
      <c r="AY671" s="146" t="s">
        <v>1140</v>
      </c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</row>
    <row r="672" spans="1:66">
      <c r="A672" s="153"/>
      <c r="B672" s="152"/>
      <c r="C672" s="153"/>
      <c r="D672" s="134" t="s">
        <v>123</v>
      </c>
      <c r="E672" s="154" t="s">
        <v>15</v>
      </c>
      <c r="F672" s="155" t="s">
        <v>126</v>
      </c>
      <c r="G672" s="153"/>
      <c r="H672" s="156">
        <v>2083.1999999999998</v>
      </c>
      <c r="I672" s="153"/>
      <c r="J672" s="153"/>
      <c r="K672" s="153"/>
      <c r="L672" s="152"/>
      <c r="M672" s="157"/>
      <c r="N672" s="158"/>
      <c r="O672" s="158"/>
      <c r="P672" s="158"/>
      <c r="Q672" s="158"/>
      <c r="R672" s="158"/>
      <c r="S672" s="158"/>
      <c r="T672" s="159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4" t="s">
        <v>123</v>
      </c>
      <c r="AU672" s="154" t="s">
        <v>127</v>
      </c>
      <c r="AV672" s="153" t="s">
        <v>134</v>
      </c>
      <c r="AW672" s="153" t="s">
        <v>1142</v>
      </c>
      <c r="AX672" s="153" t="s">
        <v>115</v>
      </c>
      <c r="AY672" s="154" t="s">
        <v>1140</v>
      </c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  <c r="BJ672" s="153"/>
      <c r="BK672" s="153"/>
      <c r="BL672" s="153"/>
      <c r="BM672" s="153"/>
      <c r="BN672" s="153"/>
    </row>
    <row r="673" spans="1:66">
      <c r="A673" s="145"/>
      <c r="B673" s="144"/>
      <c r="C673" s="145"/>
      <c r="D673" s="134" t="s">
        <v>123</v>
      </c>
      <c r="E673" s="146" t="s">
        <v>15</v>
      </c>
      <c r="F673" s="147" t="s">
        <v>263</v>
      </c>
      <c r="G673" s="145"/>
      <c r="H673" s="148">
        <v>0.6</v>
      </c>
      <c r="I673" s="145"/>
      <c r="J673" s="145"/>
      <c r="K673" s="145"/>
      <c r="L673" s="144"/>
      <c r="M673" s="149"/>
      <c r="N673" s="150"/>
      <c r="O673" s="150"/>
      <c r="P673" s="150"/>
      <c r="Q673" s="150"/>
      <c r="R673" s="150"/>
      <c r="S673" s="150"/>
      <c r="T673" s="151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6" t="s">
        <v>123</v>
      </c>
      <c r="AU673" s="146" t="s">
        <v>127</v>
      </c>
      <c r="AV673" s="145" t="s">
        <v>127</v>
      </c>
      <c r="AW673" s="145" t="s">
        <v>1142</v>
      </c>
      <c r="AX673" s="145" t="s">
        <v>794</v>
      </c>
      <c r="AY673" s="146" t="s">
        <v>1140</v>
      </c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</row>
    <row r="674" spans="1:66">
      <c r="A674" s="161"/>
      <c r="B674" s="160"/>
      <c r="C674" s="161"/>
      <c r="D674" s="134" t="s">
        <v>123</v>
      </c>
      <c r="E674" s="162" t="s">
        <v>15</v>
      </c>
      <c r="F674" s="163" t="s">
        <v>182</v>
      </c>
      <c r="G674" s="161"/>
      <c r="H674" s="164">
        <v>0.6</v>
      </c>
      <c r="I674" s="161"/>
      <c r="J674" s="161"/>
      <c r="K674" s="161"/>
      <c r="L674" s="160"/>
      <c r="M674" s="165"/>
      <c r="N674" s="166"/>
      <c r="O674" s="166"/>
      <c r="P674" s="166"/>
      <c r="Q674" s="166"/>
      <c r="R674" s="166"/>
      <c r="S674" s="166"/>
      <c r="T674" s="167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2" t="s">
        <v>123</v>
      </c>
      <c r="AU674" s="162" t="s">
        <v>127</v>
      </c>
      <c r="AV674" s="161" t="s">
        <v>131</v>
      </c>
      <c r="AW674" s="161" t="s">
        <v>1142</v>
      </c>
      <c r="AX674" s="161" t="s">
        <v>794</v>
      </c>
      <c r="AY674" s="162" t="s">
        <v>1140</v>
      </c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</row>
    <row r="675" spans="1:66" ht="27">
      <c r="A675" s="145"/>
      <c r="B675" s="144"/>
      <c r="C675" s="145"/>
      <c r="D675" s="134" t="s">
        <v>123</v>
      </c>
      <c r="E675" s="146" t="s">
        <v>600</v>
      </c>
      <c r="F675" s="147" t="s">
        <v>601</v>
      </c>
      <c r="G675" s="145"/>
      <c r="H675" s="148">
        <v>0.6</v>
      </c>
      <c r="I675" s="145"/>
      <c r="J675" s="145"/>
      <c r="K675" s="145"/>
      <c r="L675" s="144"/>
      <c r="M675" s="149"/>
      <c r="N675" s="150"/>
      <c r="O675" s="150"/>
      <c r="P675" s="150"/>
      <c r="Q675" s="150"/>
      <c r="R675" s="150"/>
      <c r="S675" s="150"/>
      <c r="T675" s="151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6" t="s">
        <v>123</v>
      </c>
      <c r="AU675" s="146" t="s">
        <v>127</v>
      </c>
      <c r="AV675" s="145" t="s">
        <v>127</v>
      </c>
      <c r="AW675" s="145" t="s">
        <v>1142</v>
      </c>
      <c r="AX675" s="145" t="s">
        <v>794</v>
      </c>
      <c r="AY675" s="146" t="s">
        <v>1140</v>
      </c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</row>
    <row r="676" spans="1:66" ht="27">
      <c r="A676" s="145"/>
      <c r="B676" s="144"/>
      <c r="C676" s="145"/>
      <c r="D676" s="134" t="s">
        <v>123</v>
      </c>
      <c r="E676" s="146" t="s">
        <v>602</v>
      </c>
      <c r="F676" s="147" t="s">
        <v>603</v>
      </c>
      <c r="G676" s="145"/>
      <c r="H676" s="148">
        <v>1.6</v>
      </c>
      <c r="I676" s="145"/>
      <c r="J676" s="145"/>
      <c r="K676" s="145"/>
      <c r="L676" s="144"/>
      <c r="M676" s="149"/>
      <c r="N676" s="150"/>
      <c r="O676" s="150"/>
      <c r="P676" s="150"/>
      <c r="Q676" s="150"/>
      <c r="R676" s="150"/>
      <c r="S676" s="150"/>
      <c r="T676" s="151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6" t="s">
        <v>123</v>
      </c>
      <c r="AU676" s="146" t="s">
        <v>127</v>
      </c>
      <c r="AV676" s="145" t="s">
        <v>127</v>
      </c>
      <c r="AW676" s="145" t="s">
        <v>1142</v>
      </c>
      <c r="AX676" s="145" t="s">
        <v>794</v>
      </c>
      <c r="AY676" s="146" t="s">
        <v>1140</v>
      </c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</row>
    <row r="677" spans="1:66" ht="27">
      <c r="A677" s="145"/>
      <c r="B677" s="144"/>
      <c r="C677" s="145"/>
      <c r="D677" s="134" t="s">
        <v>123</v>
      </c>
      <c r="E677" s="146" t="s">
        <v>604</v>
      </c>
      <c r="F677" s="147" t="s">
        <v>605</v>
      </c>
      <c r="G677" s="145"/>
      <c r="H677" s="148">
        <v>1.1000000000000001</v>
      </c>
      <c r="I677" s="145"/>
      <c r="J677" s="145"/>
      <c r="K677" s="145"/>
      <c r="L677" s="144"/>
      <c r="M677" s="149"/>
      <c r="N677" s="150"/>
      <c r="O677" s="150"/>
      <c r="P677" s="150"/>
      <c r="Q677" s="150"/>
      <c r="R677" s="150"/>
      <c r="S677" s="150"/>
      <c r="T677" s="151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6" t="s">
        <v>123</v>
      </c>
      <c r="AU677" s="146" t="s">
        <v>127</v>
      </c>
      <c r="AV677" s="145" t="s">
        <v>127</v>
      </c>
      <c r="AW677" s="145" t="s">
        <v>1142</v>
      </c>
      <c r="AX677" s="145" t="s">
        <v>794</v>
      </c>
      <c r="AY677" s="146" t="s">
        <v>1140</v>
      </c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</row>
    <row r="678" spans="1:66" ht="27">
      <c r="A678" s="145"/>
      <c r="B678" s="144"/>
      <c r="C678" s="145"/>
      <c r="D678" s="134" t="s">
        <v>123</v>
      </c>
      <c r="E678" s="146" t="s">
        <v>606</v>
      </c>
      <c r="F678" s="147" t="s">
        <v>607</v>
      </c>
      <c r="G678" s="145"/>
      <c r="H678" s="148">
        <v>0.8</v>
      </c>
      <c r="I678" s="145"/>
      <c r="J678" s="145"/>
      <c r="K678" s="145"/>
      <c r="L678" s="144"/>
      <c r="M678" s="149"/>
      <c r="N678" s="150"/>
      <c r="O678" s="150"/>
      <c r="P678" s="150"/>
      <c r="Q678" s="150"/>
      <c r="R678" s="150"/>
      <c r="S678" s="150"/>
      <c r="T678" s="151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6" t="s">
        <v>123</v>
      </c>
      <c r="AU678" s="146" t="s">
        <v>127</v>
      </c>
      <c r="AV678" s="145" t="s">
        <v>127</v>
      </c>
      <c r="AW678" s="145" t="s">
        <v>1142</v>
      </c>
      <c r="AX678" s="145" t="s">
        <v>794</v>
      </c>
      <c r="AY678" s="146" t="s">
        <v>1140</v>
      </c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</row>
    <row r="679" spans="1:66" ht="27">
      <c r="A679" s="145"/>
      <c r="B679" s="144"/>
      <c r="C679" s="145"/>
      <c r="D679" s="134" t="s">
        <v>123</v>
      </c>
      <c r="E679" s="146" t="s">
        <v>608</v>
      </c>
      <c r="F679" s="147" t="s">
        <v>609</v>
      </c>
      <c r="G679" s="145"/>
      <c r="H679" s="148">
        <v>1.3</v>
      </c>
      <c r="I679" s="145"/>
      <c r="J679" s="145"/>
      <c r="K679" s="145"/>
      <c r="L679" s="144"/>
      <c r="M679" s="149"/>
      <c r="N679" s="150"/>
      <c r="O679" s="150"/>
      <c r="P679" s="150"/>
      <c r="Q679" s="150"/>
      <c r="R679" s="150"/>
      <c r="S679" s="150"/>
      <c r="T679" s="151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6" t="s">
        <v>123</v>
      </c>
      <c r="AU679" s="146" t="s">
        <v>127</v>
      </c>
      <c r="AV679" s="145" t="s">
        <v>127</v>
      </c>
      <c r="AW679" s="145" t="s">
        <v>1142</v>
      </c>
      <c r="AX679" s="145" t="s">
        <v>794</v>
      </c>
      <c r="AY679" s="146" t="s">
        <v>1140</v>
      </c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</row>
    <row r="680" spans="1:66" ht="27">
      <c r="A680" s="145"/>
      <c r="B680" s="144"/>
      <c r="C680" s="145"/>
      <c r="D680" s="134" t="s">
        <v>123</v>
      </c>
      <c r="E680" s="146" t="s">
        <v>610</v>
      </c>
      <c r="F680" s="147" t="s">
        <v>611</v>
      </c>
      <c r="G680" s="145"/>
      <c r="H680" s="148">
        <v>0.3</v>
      </c>
      <c r="I680" s="145"/>
      <c r="J680" s="145"/>
      <c r="K680" s="145"/>
      <c r="L680" s="144"/>
      <c r="M680" s="149"/>
      <c r="N680" s="150"/>
      <c r="O680" s="150"/>
      <c r="P680" s="150"/>
      <c r="Q680" s="150"/>
      <c r="R680" s="150"/>
      <c r="S680" s="150"/>
      <c r="T680" s="151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6" t="s">
        <v>123</v>
      </c>
      <c r="AU680" s="146" t="s">
        <v>127</v>
      </c>
      <c r="AV680" s="145" t="s">
        <v>127</v>
      </c>
      <c r="AW680" s="145" t="s">
        <v>1142</v>
      </c>
      <c r="AX680" s="145" t="s">
        <v>794</v>
      </c>
      <c r="AY680" s="146" t="s">
        <v>1140</v>
      </c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</row>
    <row r="681" spans="1:66" ht="27">
      <c r="A681" s="145"/>
      <c r="B681" s="144"/>
      <c r="C681" s="145"/>
      <c r="D681" s="134" t="s">
        <v>123</v>
      </c>
      <c r="E681" s="146" t="s">
        <v>612</v>
      </c>
      <c r="F681" s="147" t="s">
        <v>613</v>
      </c>
      <c r="G681" s="145"/>
      <c r="H681" s="148">
        <v>0.5</v>
      </c>
      <c r="I681" s="145"/>
      <c r="J681" s="145"/>
      <c r="K681" s="145"/>
      <c r="L681" s="144"/>
      <c r="M681" s="149"/>
      <c r="N681" s="150"/>
      <c r="O681" s="150"/>
      <c r="P681" s="150"/>
      <c r="Q681" s="150"/>
      <c r="R681" s="150"/>
      <c r="S681" s="150"/>
      <c r="T681" s="151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6" t="s">
        <v>123</v>
      </c>
      <c r="AU681" s="146" t="s">
        <v>127</v>
      </c>
      <c r="AV681" s="145" t="s">
        <v>127</v>
      </c>
      <c r="AW681" s="145" t="s">
        <v>1142</v>
      </c>
      <c r="AX681" s="145" t="s">
        <v>794</v>
      </c>
      <c r="AY681" s="146" t="s">
        <v>1140</v>
      </c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</row>
    <row r="682" spans="1:66" ht="27">
      <c r="A682" s="145"/>
      <c r="B682" s="144"/>
      <c r="C682" s="145"/>
      <c r="D682" s="134" t="s">
        <v>123</v>
      </c>
      <c r="E682" s="146" t="s">
        <v>614</v>
      </c>
      <c r="F682" s="147" t="s">
        <v>615</v>
      </c>
      <c r="G682" s="145"/>
      <c r="H682" s="148">
        <v>0.7</v>
      </c>
      <c r="I682" s="145"/>
      <c r="J682" s="145"/>
      <c r="K682" s="145"/>
      <c r="L682" s="144"/>
      <c r="M682" s="149"/>
      <c r="N682" s="150"/>
      <c r="O682" s="150"/>
      <c r="P682" s="150"/>
      <c r="Q682" s="150"/>
      <c r="R682" s="150"/>
      <c r="S682" s="150"/>
      <c r="T682" s="151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6" t="s">
        <v>123</v>
      </c>
      <c r="AU682" s="146" t="s">
        <v>127</v>
      </c>
      <c r="AV682" s="145" t="s">
        <v>127</v>
      </c>
      <c r="AW682" s="145" t="s">
        <v>1142</v>
      </c>
      <c r="AX682" s="145" t="s">
        <v>794</v>
      </c>
      <c r="AY682" s="146" t="s">
        <v>1140</v>
      </c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</row>
    <row r="683" spans="1:66" ht="27">
      <c r="A683" s="145"/>
      <c r="B683" s="144"/>
      <c r="C683" s="145"/>
      <c r="D683" s="134" t="s">
        <v>123</v>
      </c>
      <c r="E683" s="146" t="s">
        <v>616</v>
      </c>
      <c r="F683" s="147" t="s">
        <v>617</v>
      </c>
      <c r="G683" s="145"/>
      <c r="H683" s="148">
        <v>0.5</v>
      </c>
      <c r="I683" s="145"/>
      <c r="J683" s="145"/>
      <c r="K683" s="145"/>
      <c r="L683" s="144"/>
      <c r="M683" s="149"/>
      <c r="N683" s="150"/>
      <c r="O683" s="150"/>
      <c r="P683" s="150"/>
      <c r="Q683" s="150"/>
      <c r="R683" s="150"/>
      <c r="S683" s="150"/>
      <c r="T683" s="151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6" t="s">
        <v>123</v>
      </c>
      <c r="AU683" s="146" t="s">
        <v>127</v>
      </c>
      <c r="AV683" s="145" t="s">
        <v>127</v>
      </c>
      <c r="AW683" s="145" t="s">
        <v>1142</v>
      </c>
      <c r="AX683" s="145" t="s">
        <v>794</v>
      </c>
      <c r="AY683" s="146" t="s">
        <v>1140</v>
      </c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</row>
    <row r="684" spans="1:66" ht="27">
      <c r="A684" s="145"/>
      <c r="B684" s="144"/>
      <c r="C684" s="145"/>
      <c r="D684" s="134" t="s">
        <v>123</v>
      </c>
      <c r="E684" s="146" t="s">
        <v>618</v>
      </c>
      <c r="F684" s="147" t="s">
        <v>619</v>
      </c>
      <c r="G684" s="145"/>
      <c r="H684" s="148">
        <v>0.6</v>
      </c>
      <c r="I684" s="145"/>
      <c r="J684" s="145"/>
      <c r="K684" s="145"/>
      <c r="L684" s="144"/>
      <c r="M684" s="149"/>
      <c r="N684" s="150"/>
      <c r="O684" s="150"/>
      <c r="P684" s="150"/>
      <c r="Q684" s="150"/>
      <c r="R684" s="150"/>
      <c r="S684" s="150"/>
      <c r="T684" s="151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6" t="s">
        <v>123</v>
      </c>
      <c r="AU684" s="146" t="s">
        <v>127</v>
      </c>
      <c r="AV684" s="145" t="s">
        <v>127</v>
      </c>
      <c r="AW684" s="145" t="s">
        <v>1142</v>
      </c>
      <c r="AX684" s="145" t="s">
        <v>794</v>
      </c>
      <c r="AY684" s="146" t="s">
        <v>1140</v>
      </c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</row>
    <row r="685" spans="1:66" ht="27">
      <c r="A685" s="145"/>
      <c r="B685" s="144"/>
      <c r="C685" s="145"/>
      <c r="D685" s="134" t="s">
        <v>123</v>
      </c>
      <c r="E685" s="146" t="s">
        <v>620</v>
      </c>
      <c r="F685" s="147" t="s">
        <v>621</v>
      </c>
      <c r="G685" s="145"/>
      <c r="H685" s="148">
        <v>0.5</v>
      </c>
      <c r="I685" s="145"/>
      <c r="J685" s="145"/>
      <c r="K685" s="145"/>
      <c r="L685" s="144"/>
      <c r="M685" s="149"/>
      <c r="N685" s="150"/>
      <c r="O685" s="150"/>
      <c r="P685" s="150"/>
      <c r="Q685" s="150"/>
      <c r="R685" s="150"/>
      <c r="S685" s="150"/>
      <c r="T685" s="151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6" t="s">
        <v>123</v>
      </c>
      <c r="AU685" s="146" t="s">
        <v>127</v>
      </c>
      <c r="AV685" s="145" t="s">
        <v>127</v>
      </c>
      <c r="AW685" s="145" t="s">
        <v>1142</v>
      </c>
      <c r="AX685" s="145" t="s">
        <v>794</v>
      </c>
      <c r="AY685" s="146" t="s">
        <v>1140</v>
      </c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</row>
    <row r="686" spans="1:66" ht="27">
      <c r="A686" s="145"/>
      <c r="B686" s="144"/>
      <c r="C686" s="145"/>
      <c r="D686" s="134" t="s">
        <v>123</v>
      </c>
      <c r="E686" s="146" t="s">
        <v>622</v>
      </c>
      <c r="F686" s="147" t="s">
        <v>623</v>
      </c>
      <c r="G686" s="145"/>
      <c r="H686" s="148">
        <v>0.6</v>
      </c>
      <c r="I686" s="145"/>
      <c r="J686" s="145"/>
      <c r="K686" s="145"/>
      <c r="L686" s="144"/>
      <c r="M686" s="149"/>
      <c r="N686" s="150"/>
      <c r="O686" s="150"/>
      <c r="P686" s="150"/>
      <c r="Q686" s="150"/>
      <c r="R686" s="150"/>
      <c r="S686" s="150"/>
      <c r="T686" s="151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6" t="s">
        <v>123</v>
      </c>
      <c r="AU686" s="146" t="s">
        <v>127</v>
      </c>
      <c r="AV686" s="145" t="s">
        <v>127</v>
      </c>
      <c r="AW686" s="145" t="s">
        <v>1142</v>
      </c>
      <c r="AX686" s="145" t="s">
        <v>794</v>
      </c>
      <c r="AY686" s="146" t="s">
        <v>1140</v>
      </c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</row>
    <row r="687" spans="1:66" ht="27">
      <c r="A687" s="145"/>
      <c r="B687" s="144"/>
      <c r="C687" s="145"/>
      <c r="D687" s="134" t="s">
        <v>123</v>
      </c>
      <c r="E687" s="146" t="s">
        <v>624</v>
      </c>
      <c r="F687" s="147" t="s">
        <v>625</v>
      </c>
      <c r="G687" s="145"/>
      <c r="H687" s="148">
        <v>0.3</v>
      </c>
      <c r="I687" s="145"/>
      <c r="J687" s="145"/>
      <c r="K687" s="145"/>
      <c r="L687" s="144"/>
      <c r="M687" s="149"/>
      <c r="N687" s="150"/>
      <c r="O687" s="150"/>
      <c r="P687" s="150"/>
      <c r="Q687" s="150"/>
      <c r="R687" s="150"/>
      <c r="S687" s="150"/>
      <c r="T687" s="151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6" t="s">
        <v>123</v>
      </c>
      <c r="AU687" s="146" t="s">
        <v>127</v>
      </c>
      <c r="AV687" s="145" t="s">
        <v>127</v>
      </c>
      <c r="AW687" s="145" t="s">
        <v>1142</v>
      </c>
      <c r="AX687" s="145" t="s">
        <v>794</v>
      </c>
      <c r="AY687" s="146" t="s">
        <v>1140</v>
      </c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</row>
    <row r="688" spans="1:66" ht="27">
      <c r="A688" s="145"/>
      <c r="B688" s="144"/>
      <c r="C688" s="145"/>
      <c r="D688" s="134" t="s">
        <v>123</v>
      </c>
      <c r="E688" s="146" t="s">
        <v>626</v>
      </c>
      <c r="F688" s="147" t="s">
        <v>627</v>
      </c>
      <c r="G688" s="145"/>
      <c r="H688" s="148">
        <v>0.1</v>
      </c>
      <c r="I688" s="145"/>
      <c r="J688" s="145"/>
      <c r="K688" s="145"/>
      <c r="L688" s="144"/>
      <c r="M688" s="149"/>
      <c r="N688" s="150"/>
      <c r="O688" s="150"/>
      <c r="P688" s="150"/>
      <c r="Q688" s="150"/>
      <c r="R688" s="150"/>
      <c r="S688" s="150"/>
      <c r="T688" s="151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6" t="s">
        <v>123</v>
      </c>
      <c r="AU688" s="146" t="s">
        <v>127</v>
      </c>
      <c r="AV688" s="145" t="s">
        <v>127</v>
      </c>
      <c r="AW688" s="145" t="s">
        <v>1142</v>
      </c>
      <c r="AX688" s="145" t="s">
        <v>794</v>
      </c>
      <c r="AY688" s="146" t="s">
        <v>1140</v>
      </c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</row>
    <row r="689" spans="1:66" ht="27">
      <c r="A689" s="145"/>
      <c r="B689" s="144"/>
      <c r="C689" s="145"/>
      <c r="D689" s="134" t="s">
        <v>123</v>
      </c>
      <c r="E689" s="146" t="s">
        <v>628</v>
      </c>
      <c r="F689" s="147" t="s">
        <v>629</v>
      </c>
      <c r="G689" s="145"/>
      <c r="H689" s="148">
        <v>0.5</v>
      </c>
      <c r="I689" s="145"/>
      <c r="J689" s="145"/>
      <c r="K689" s="145"/>
      <c r="L689" s="144"/>
      <c r="M689" s="149"/>
      <c r="N689" s="150"/>
      <c r="O689" s="150"/>
      <c r="P689" s="150"/>
      <c r="Q689" s="150"/>
      <c r="R689" s="150"/>
      <c r="S689" s="150"/>
      <c r="T689" s="151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6" t="s">
        <v>123</v>
      </c>
      <c r="AU689" s="146" t="s">
        <v>127</v>
      </c>
      <c r="AV689" s="145" t="s">
        <v>127</v>
      </c>
      <c r="AW689" s="145" t="s">
        <v>1142</v>
      </c>
      <c r="AX689" s="145" t="s">
        <v>794</v>
      </c>
      <c r="AY689" s="146" t="s">
        <v>1140</v>
      </c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</row>
    <row r="690" spans="1:66">
      <c r="A690" s="161"/>
      <c r="B690" s="160"/>
      <c r="C690" s="161"/>
      <c r="D690" s="134" t="s">
        <v>123</v>
      </c>
      <c r="E690" s="162" t="s">
        <v>15</v>
      </c>
      <c r="F690" s="163" t="s">
        <v>182</v>
      </c>
      <c r="G690" s="161"/>
      <c r="H690" s="164">
        <v>10</v>
      </c>
      <c r="I690" s="161"/>
      <c r="J690" s="161"/>
      <c r="K690" s="161"/>
      <c r="L690" s="160"/>
      <c r="M690" s="165"/>
      <c r="N690" s="166"/>
      <c r="O690" s="166"/>
      <c r="P690" s="166"/>
      <c r="Q690" s="166"/>
      <c r="R690" s="166"/>
      <c r="S690" s="166"/>
      <c r="T690" s="167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2" t="s">
        <v>123</v>
      </c>
      <c r="AU690" s="162" t="s">
        <v>127</v>
      </c>
      <c r="AV690" s="161" t="s">
        <v>131</v>
      </c>
      <c r="AW690" s="161" t="s">
        <v>1142</v>
      </c>
      <c r="AX690" s="161" t="s">
        <v>794</v>
      </c>
      <c r="AY690" s="162" t="s">
        <v>1140</v>
      </c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</row>
    <row r="691" spans="1:66" ht="30">
      <c r="A691" s="272"/>
      <c r="B691" s="24"/>
      <c r="C691" s="124" t="s">
        <v>630</v>
      </c>
      <c r="D691" s="124" t="s">
        <v>117</v>
      </c>
      <c r="E691" s="125" t="s">
        <v>631</v>
      </c>
      <c r="F691" s="126" t="s">
        <v>632</v>
      </c>
      <c r="G691" s="127" t="s">
        <v>120</v>
      </c>
      <c r="H691" s="128">
        <v>38.292000000000002</v>
      </c>
      <c r="I691" s="129"/>
      <c r="J691" s="130">
        <f>ROUND(I691*H691,2)</f>
        <v>0</v>
      </c>
      <c r="K691" s="126"/>
      <c r="L691" s="24"/>
      <c r="M691" s="326" t="s">
        <v>15</v>
      </c>
      <c r="N691" s="131" t="s">
        <v>39</v>
      </c>
      <c r="O691" s="270"/>
      <c r="P691" s="132">
        <f>O691*H691</f>
        <v>0</v>
      </c>
      <c r="Q691" s="132">
        <v>2.4340799999999998</v>
      </c>
      <c r="R691" s="132">
        <f>Q691*H691</f>
        <v>93.205791359999992</v>
      </c>
      <c r="S691" s="132">
        <v>0</v>
      </c>
      <c r="T691" s="133">
        <f>S691*H691</f>
        <v>0</v>
      </c>
      <c r="U691" s="272"/>
      <c r="V691" s="272"/>
      <c r="W691" s="272"/>
      <c r="X691" s="272"/>
      <c r="Y691" s="272"/>
      <c r="Z691" s="272"/>
      <c r="AA691" s="272"/>
      <c r="AB691" s="272"/>
      <c r="AC691" s="272"/>
      <c r="AD691" s="272"/>
      <c r="AE691" s="272"/>
      <c r="AF691" s="272"/>
      <c r="AG691" s="272"/>
      <c r="AH691" s="272"/>
      <c r="AI691" s="272"/>
      <c r="AJ691" s="272"/>
      <c r="AK691" s="272"/>
      <c r="AL691" s="272"/>
      <c r="AM691" s="272"/>
      <c r="AN691" s="272"/>
      <c r="AO691" s="272"/>
      <c r="AP691" s="272"/>
      <c r="AQ691" s="272"/>
      <c r="AR691" s="277" t="s">
        <v>134</v>
      </c>
      <c r="AS691" s="272"/>
      <c r="AT691" s="277" t="s">
        <v>117</v>
      </c>
      <c r="AU691" s="277" t="s">
        <v>127</v>
      </c>
      <c r="AV691" s="272"/>
      <c r="AW691" s="272"/>
      <c r="AX691" s="272"/>
      <c r="AY691" s="277" t="s">
        <v>1140</v>
      </c>
      <c r="AZ691" s="272"/>
      <c r="BA691" s="272"/>
      <c r="BB691" s="272"/>
      <c r="BC691" s="272"/>
      <c r="BD691" s="272"/>
      <c r="BE691" s="287">
        <f>IF(N691="základní",J691,0)</f>
        <v>0</v>
      </c>
      <c r="BF691" s="287">
        <f>IF(N691="snížená",J691,0)</f>
        <v>0</v>
      </c>
      <c r="BG691" s="287">
        <f>IF(N691="zákl. přenesená",J691,0)</f>
        <v>0</v>
      </c>
      <c r="BH691" s="287">
        <f>IF(N691="sníž. přenesená",J691,0)</f>
        <v>0</v>
      </c>
      <c r="BI691" s="287">
        <f>IF(N691="nulová",J691,0)</f>
        <v>0</v>
      </c>
      <c r="BJ691" s="277" t="s">
        <v>115</v>
      </c>
      <c r="BK691" s="287">
        <f>ROUND(I691*H691,2)</f>
        <v>0</v>
      </c>
      <c r="BL691" s="277" t="s">
        <v>134</v>
      </c>
      <c r="BM691" s="277" t="s">
        <v>1197</v>
      </c>
      <c r="BN691" s="272"/>
    </row>
    <row r="692" spans="1:66" ht="27">
      <c r="A692" s="272"/>
      <c r="B692" s="24"/>
      <c r="C692" s="272"/>
      <c r="D692" s="134" t="s">
        <v>121</v>
      </c>
      <c r="E692" s="272"/>
      <c r="F692" s="135" t="s">
        <v>122</v>
      </c>
      <c r="G692" s="272"/>
      <c r="H692" s="272"/>
      <c r="I692" s="272"/>
      <c r="J692" s="272"/>
      <c r="K692" s="272"/>
      <c r="L692" s="24"/>
      <c r="M692" s="136"/>
      <c r="N692" s="270"/>
      <c r="O692" s="270"/>
      <c r="P692" s="270"/>
      <c r="Q692" s="270"/>
      <c r="R692" s="270"/>
      <c r="S692" s="270"/>
      <c r="T692" s="59"/>
      <c r="U692" s="272"/>
      <c r="V692" s="272"/>
      <c r="W692" s="272"/>
      <c r="X692" s="272"/>
      <c r="Y692" s="272"/>
      <c r="Z692" s="272"/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72"/>
      <c r="AO692" s="272"/>
      <c r="AP692" s="272"/>
      <c r="AQ692" s="272"/>
      <c r="AR692" s="272"/>
      <c r="AS692" s="272"/>
      <c r="AT692" s="277" t="s">
        <v>121</v>
      </c>
      <c r="AU692" s="277" t="s">
        <v>127</v>
      </c>
      <c r="AV692" s="272"/>
      <c r="AW692" s="272"/>
      <c r="AX692" s="272"/>
      <c r="AY692" s="272"/>
      <c r="AZ692" s="272"/>
      <c r="BA692" s="272"/>
      <c r="BB692" s="272"/>
      <c r="BC692" s="272"/>
      <c r="BD692" s="272"/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</row>
    <row r="693" spans="1:66">
      <c r="A693" s="138"/>
      <c r="B693" s="137"/>
      <c r="C693" s="138"/>
      <c r="D693" s="134" t="s">
        <v>123</v>
      </c>
      <c r="E693" s="139" t="s">
        <v>15</v>
      </c>
      <c r="F693" s="140" t="s">
        <v>633</v>
      </c>
      <c r="G693" s="138"/>
      <c r="H693" s="139" t="s">
        <v>15</v>
      </c>
      <c r="I693" s="138"/>
      <c r="J693" s="138"/>
      <c r="K693" s="138"/>
      <c r="L693" s="137"/>
      <c r="M693" s="141"/>
      <c r="N693" s="142"/>
      <c r="O693" s="142"/>
      <c r="P693" s="142"/>
      <c r="Q693" s="142"/>
      <c r="R693" s="142"/>
      <c r="S693" s="142"/>
      <c r="T693" s="143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9" t="s">
        <v>123</v>
      </c>
      <c r="AU693" s="139" t="s">
        <v>127</v>
      </c>
      <c r="AV693" s="138" t="s">
        <v>115</v>
      </c>
      <c r="AW693" s="138" t="s">
        <v>1142</v>
      </c>
      <c r="AX693" s="138" t="s">
        <v>794</v>
      </c>
      <c r="AY693" s="139" t="s">
        <v>1140</v>
      </c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</row>
    <row r="694" spans="1:66" ht="27">
      <c r="A694" s="145"/>
      <c r="B694" s="144"/>
      <c r="C694" s="145"/>
      <c r="D694" s="134" t="s">
        <v>123</v>
      </c>
      <c r="E694" s="146" t="s">
        <v>15</v>
      </c>
      <c r="F694" s="147" t="s">
        <v>634</v>
      </c>
      <c r="G694" s="145"/>
      <c r="H694" s="148">
        <v>12.08</v>
      </c>
      <c r="I694" s="145"/>
      <c r="J694" s="145"/>
      <c r="K694" s="145"/>
      <c r="L694" s="144"/>
      <c r="M694" s="149"/>
      <c r="N694" s="150"/>
      <c r="O694" s="150"/>
      <c r="P694" s="150"/>
      <c r="Q694" s="150"/>
      <c r="R694" s="150"/>
      <c r="S694" s="150"/>
      <c r="T694" s="151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6" t="s">
        <v>123</v>
      </c>
      <c r="AU694" s="146" t="s">
        <v>127</v>
      </c>
      <c r="AV694" s="145" t="s">
        <v>127</v>
      </c>
      <c r="AW694" s="145" t="s">
        <v>1142</v>
      </c>
      <c r="AX694" s="145" t="s">
        <v>794</v>
      </c>
      <c r="AY694" s="146" t="s">
        <v>1140</v>
      </c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</row>
    <row r="695" spans="1:66" ht="27">
      <c r="A695" s="145"/>
      <c r="B695" s="144"/>
      <c r="C695" s="145"/>
      <c r="D695" s="134" t="s">
        <v>123</v>
      </c>
      <c r="E695" s="146" t="s">
        <v>15</v>
      </c>
      <c r="F695" s="147" t="s">
        <v>635</v>
      </c>
      <c r="G695" s="145"/>
      <c r="H695" s="148">
        <v>3.024</v>
      </c>
      <c r="I695" s="145"/>
      <c r="J695" s="145"/>
      <c r="K695" s="145"/>
      <c r="L695" s="144"/>
      <c r="M695" s="149"/>
      <c r="N695" s="150"/>
      <c r="O695" s="150"/>
      <c r="P695" s="150"/>
      <c r="Q695" s="150"/>
      <c r="R695" s="150"/>
      <c r="S695" s="150"/>
      <c r="T695" s="151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6" t="s">
        <v>123</v>
      </c>
      <c r="AU695" s="146" t="s">
        <v>127</v>
      </c>
      <c r="AV695" s="145" t="s">
        <v>127</v>
      </c>
      <c r="AW695" s="145" t="s">
        <v>1142</v>
      </c>
      <c r="AX695" s="145" t="s">
        <v>794</v>
      </c>
      <c r="AY695" s="146" t="s">
        <v>1140</v>
      </c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</row>
    <row r="696" spans="1:66">
      <c r="A696" s="161"/>
      <c r="B696" s="160"/>
      <c r="C696" s="161"/>
      <c r="D696" s="134" t="s">
        <v>123</v>
      </c>
      <c r="E696" s="162" t="s">
        <v>636</v>
      </c>
      <c r="F696" s="163" t="s">
        <v>182</v>
      </c>
      <c r="G696" s="161"/>
      <c r="H696" s="164">
        <v>15.103999999999999</v>
      </c>
      <c r="I696" s="161"/>
      <c r="J696" s="161"/>
      <c r="K696" s="161"/>
      <c r="L696" s="160"/>
      <c r="M696" s="165"/>
      <c r="N696" s="166"/>
      <c r="O696" s="166"/>
      <c r="P696" s="166"/>
      <c r="Q696" s="166"/>
      <c r="R696" s="166"/>
      <c r="S696" s="166"/>
      <c r="T696" s="167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2" t="s">
        <v>123</v>
      </c>
      <c r="AU696" s="162" t="s">
        <v>127</v>
      </c>
      <c r="AV696" s="161" t="s">
        <v>131</v>
      </c>
      <c r="AW696" s="161" t="s">
        <v>1142</v>
      </c>
      <c r="AX696" s="161" t="s">
        <v>794</v>
      </c>
      <c r="AY696" s="162" t="s">
        <v>1140</v>
      </c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</row>
    <row r="697" spans="1:66">
      <c r="A697" s="138"/>
      <c r="B697" s="137"/>
      <c r="C697" s="138"/>
      <c r="D697" s="134" t="s">
        <v>123</v>
      </c>
      <c r="E697" s="139" t="s">
        <v>15</v>
      </c>
      <c r="F697" s="140" t="s">
        <v>637</v>
      </c>
      <c r="G697" s="138"/>
      <c r="H697" s="139" t="s">
        <v>15</v>
      </c>
      <c r="I697" s="138"/>
      <c r="J697" s="138"/>
      <c r="K697" s="138"/>
      <c r="L697" s="137"/>
      <c r="M697" s="141"/>
      <c r="N697" s="142"/>
      <c r="O697" s="142"/>
      <c r="P697" s="142"/>
      <c r="Q697" s="142"/>
      <c r="R697" s="142"/>
      <c r="S697" s="142"/>
      <c r="T697" s="143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9" t="s">
        <v>123</v>
      </c>
      <c r="AU697" s="139" t="s">
        <v>127</v>
      </c>
      <c r="AV697" s="138" t="s">
        <v>115</v>
      </c>
      <c r="AW697" s="138" t="s">
        <v>1142</v>
      </c>
      <c r="AX697" s="138" t="s">
        <v>794</v>
      </c>
      <c r="AY697" s="139" t="s">
        <v>1140</v>
      </c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</row>
    <row r="698" spans="1:66" ht="27">
      <c r="A698" s="145"/>
      <c r="B698" s="144"/>
      <c r="C698" s="145"/>
      <c r="D698" s="134" t="s">
        <v>123</v>
      </c>
      <c r="E698" s="146" t="s">
        <v>15</v>
      </c>
      <c r="F698" s="147" t="s">
        <v>638</v>
      </c>
      <c r="G698" s="145"/>
      <c r="H698" s="148">
        <v>8.68</v>
      </c>
      <c r="I698" s="145"/>
      <c r="J698" s="145"/>
      <c r="K698" s="145"/>
      <c r="L698" s="144"/>
      <c r="M698" s="149"/>
      <c r="N698" s="150"/>
      <c r="O698" s="150"/>
      <c r="P698" s="150"/>
      <c r="Q698" s="150"/>
      <c r="R698" s="150"/>
      <c r="S698" s="150"/>
      <c r="T698" s="151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6" t="s">
        <v>123</v>
      </c>
      <c r="AU698" s="146" t="s">
        <v>127</v>
      </c>
      <c r="AV698" s="145" t="s">
        <v>127</v>
      </c>
      <c r="AW698" s="145" t="s">
        <v>1142</v>
      </c>
      <c r="AX698" s="145" t="s">
        <v>794</v>
      </c>
      <c r="AY698" s="146" t="s">
        <v>1140</v>
      </c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</row>
    <row r="699" spans="1:66" ht="27">
      <c r="A699" s="145"/>
      <c r="B699" s="144"/>
      <c r="C699" s="145"/>
      <c r="D699" s="134" t="s">
        <v>123</v>
      </c>
      <c r="E699" s="146" t="s">
        <v>15</v>
      </c>
      <c r="F699" s="147" t="s">
        <v>639</v>
      </c>
      <c r="G699" s="145"/>
      <c r="H699" s="148">
        <v>2.004</v>
      </c>
      <c r="I699" s="145"/>
      <c r="J699" s="145"/>
      <c r="K699" s="145"/>
      <c r="L699" s="144"/>
      <c r="M699" s="149"/>
      <c r="N699" s="150"/>
      <c r="O699" s="150"/>
      <c r="P699" s="150"/>
      <c r="Q699" s="150"/>
      <c r="R699" s="150"/>
      <c r="S699" s="150"/>
      <c r="T699" s="151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6" t="s">
        <v>123</v>
      </c>
      <c r="AU699" s="146" t="s">
        <v>127</v>
      </c>
      <c r="AV699" s="145" t="s">
        <v>127</v>
      </c>
      <c r="AW699" s="145" t="s">
        <v>1142</v>
      </c>
      <c r="AX699" s="145" t="s">
        <v>794</v>
      </c>
      <c r="AY699" s="146" t="s">
        <v>1140</v>
      </c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</row>
    <row r="700" spans="1:66">
      <c r="A700" s="161"/>
      <c r="B700" s="160"/>
      <c r="C700" s="161"/>
      <c r="D700" s="134" t="s">
        <v>123</v>
      </c>
      <c r="E700" s="162" t="s">
        <v>640</v>
      </c>
      <c r="F700" s="163" t="s">
        <v>182</v>
      </c>
      <c r="G700" s="161"/>
      <c r="H700" s="164">
        <v>10.683999999999999</v>
      </c>
      <c r="I700" s="161"/>
      <c r="J700" s="161"/>
      <c r="K700" s="161"/>
      <c r="L700" s="160"/>
      <c r="M700" s="165"/>
      <c r="N700" s="166"/>
      <c r="O700" s="166"/>
      <c r="P700" s="166"/>
      <c r="Q700" s="166"/>
      <c r="R700" s="166"/>
      <c r="S700" s="166"/>
      <c r="T700" s="167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2" t="s">
        <v>123</v>
      </c>
      <c r="AU700" s="162" t="s">
        <v>127</v>
      </c>
      <c r="AV700" s="161" t="s">
        <v>131</v>
      </c>
      <c r="AW700" s="161" t="s">
        <v>1142</v>
      </c>
      <c r="AX700" s="161" t="s">
        <v>794</v>
      </c>
      <c r="AY700" s="162" t="s">
        <v>1140</v>
      </c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</row>
    <row r="701" spans="1:66">
      <c r="A701" s="138"/>
      <c r="B701" s="137"/>
      <c r="C701" s="138"/>
      <c r="D701" s="134" t="s">
        <v>123</v>
      </c>
      <c r="E701" s="139" t="s">
        <v>15</v>
      </c>
      <c r="F701" s="140" t="s">
        <v>641</v>
      </c>
      <c r="G701" s="138"/>
      <c r="H701" s="139" t="s">
        <v>15</v>
      </c>
      <c r="I701" s="138"/>
      <c r="J701" s="138"/>
      <c r="K701" s="138"/>
      <c r="L701" s="137"/>
      <c r="M701" s="141"/>
      <c r="N701" s="142"/>
      <c r="O701" s="142"/>
      <c r="P701" s="142"/>
      <c r="Q701" s="142"/>
      <c r="R701" s="142"/>
      <c r="S701" s="142"/>
      <c r="T701" s="143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9" t="s">
        <v>123</v>
      </c>
      <c r="AU701" s="139" t="s">
        <v>127</v>
      </c>
      <c r="AV701" s="138" t="s">
        <v>115</v>
      </c>
      <c r="AW701" s="138" t="s">
        <v>1142</v>
      </c>
      <c r="AX701" s="138" t="s">
        <v>794</v>
      </c>
      <c r="AY701" s="139" t="s">
        <v>1140</v>
      </c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</row>
    <row r="702" spans="1:66" ht="27">
      <c r="A702" s="145"/>
      <c r="B702" s="144"/>
      <c r="C702" s="145"/>
      <c r="D702" s="134" t="s">
        <v>123</v>
      </c>
      <c r="E702" s="146" t="s">
        <v>15</v>
      </c>
      <c r="F702" s="147" t="s">
        <v>642</v>
      </c>
      <c r="G702" s="145"/>
      <c r="H702" s="148">
        <v>10.08</v>
      </c>
      <c r="I702" s="145"/>
      <c r="J702" s="145"/>
      <c r="K702" s="145"/>
      <c r="L702" s="144"/>
      <c r="M702" s="149"/>
      <c r="N702" s="150"/>
      <c r="O702" s="150"/>
      <c r="P702" s="150"/>
      <c r="Q702" s="150"/>
      <c r="R702" s="150"/>
      <c r="S702" s="150"/>
      <c r="T702" s="151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6" t="s">
        <v>123</v>
      </c>
      <c r="AU702" s="146" t="s">
        <v>127</v>
      </c>
      <c r="AV702" s="145" t="s">
        <v>127</v>
      </c>
      <c r="AW702" s="145" t="s">
        <v>1142</v>
      </c>
      <c r="AX702" s="145" t="s">
        <v>794</v>
      </c>
      <c r="AY702" s="146" t="s">
        <v>1140</v>
      </c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</row>
    <row r="703" spans="1:66" ht="27">
      <c r="A703" s="145"/>
      <c r="B703" s="144"/>
      <c r="C703" s="145"/>
      <c r="D703" s="134" t="s">
        <v>123</v>
      </c>
      <c r="E703" s="146" t="s">
        <v>15</v>
      </c>
      <c r="F703" s="147" t="s">
        <v>643</v>
      </c>
      <c r="G703" s="145"/>
      <c r="H703" s="148">
        <v>2.4239999999999999</v>
      </c>
      <c r="I703" s="145"/>
      <c r="J703" s="145"/>
      <c r="K703" s="145"/>
      <c r="L703" s="144"/>
      <c r="M703" s="149"/>
      <c r="N703" s="150"/>
      <c r="O703" s="150"/>
      <c r="P703" s="150"/>
      <c r="Q703" s="150"/>
      <c r="R703" s="150"/>
      <c r="S703" s="150"/>
      <c r="T703" s="151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6" t="s">
        <v>123</v>
      </c>
      <c r="AU703" s="146" t="s">
        <v>127</v>
      </c>
      <c r="AV703" s="145" t="s">
        <v>127</v>
      </c>
      <c r="AW703" s="145" t="s">
        <v>1142</v>
      </c>
      <c r="AX703" s="145" t="s">
        <v>794</v>
      </c>
      <c r="AY703" s="146" t="s">
        <v>1140</v>
      </c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</row>
    <row r="704" spans="1:66">
      <c r="A704" s="161"/>
      <c r="B704" s="160"/>
      <c r="C704" s="161"/>
      <c r="D704" s="134" t="s">
        <v>123</v>
      </c>
      <c r="E704" s="162" t="s">
        <v>644</v>
      </c>
      <c r="F704" s="163" t="s">
        <v>182</v>
      </c>
      <c r="G704" s="161"/>
      <c r="H704" s="164">
        <v>12.504</v>
      </c>
      <c r="I704" s="161"/>
      <c r="J704" s="161"/>
      <c r="K704" s="161"/>
      <c r="L704" s="160"/>
      <c r="M704" s="165"/>
      <c r="N704" s="166"/>
      <c r="O704" s="166"/>
      <c r="P704" s="166"/>
      <c r="Q704" s="166"/>
      <c r="R704" s="166"/>
      <c r="S704" s="166"/>
      <c r="T704" s="167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2" t="s">
        <v>123</v>
      </c>
      <c r="AU704" s="162" t="s">
        <v>127</v>
      </c>
      <c r="AV704" s="161" t="s">
        <v>131</v>
      </c>
      <c r="AW704" s="161" t="s">
        <v>1142</v>
      </c>
      <c r="AX704" s="161" t="s">
        <v>794</v>
      </c>
      <c r="AY704" s="162" t="s">
        <v>1140</v>
      </c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</row>
    <row r="705" spans="1:66">
      <c r="A705" s="153"/>
      <c r="B705" s="152"/>
      <c r="C705" s="153"/>
      <c r="D705" s="134" t="s">
        <v>123</v>
      </c>
      <c r="E705" s="154" t="s">
        <v>15</v>
      </c>
      <c r="F705" s="155" t="s">
        <v>126</v>
      </c>
      <c r="G705" s="153"/>
      <c r="H705" s="156">
        <v>38.292000000000002</v>
      </c>
      <c r="I705" s="153"/>
      <c r="J705" s="153"/>
      <c r="K705" s="153"/>
      <c r="L705" s="152"/>
      <c r="M705" s="157"/>
      <c r="N705" s="158"/>
      <c r="O705" s="158"/>
      <c r="P705" s="158"/>
      <c r="Q705" s="158"/>
      <c r="R705" s="158"/>
      <c r="S705" s="158"/>
      <c r="T705" s="159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4" t="s">
        <v>123</v>
      </c>
      <c r="AU705" s="154" t="s">
        <v>127</v>
      </c>
      <c r="AV705" s="153" t="s">
        <v>134</v>
      </c>
      <c r="AW705" s="153" t="s">
        <v>1142</v>
      </c>
      <c r="AX705" s="153" t="s">
        <v>115</v>
      </c>
      <c r="AY705" s="154" t="s">
        <v>1140</v>
      </c>
      <c r="AZ705" s="153"/>
      <c r="BA705" s="153"/>
      <c r="BB705" s="153"/>
      <c r="BC705" s="153"/>
      <c r="BD705" s="153"/>
      <c r="BE705" s="153"/>
      <c r="BF705" s="153"/>
      <c r="BG705" s="153"/>
      <c r="BH705" s="153"/>
      <c r="BI705" s="153"/>
      <c r="BJ705" s="153"/>
      <c r="BK705" s="153"/>
      <c r="BL705" s="153"/>
      <c r="BM705" s="153"/>
      <c r="BN705" s="153"/>
    </row>
    <row r="706" spans="1:66" ht="45">
      <c r="A706" s="272"/>
      <c r="B706" s="24"/>
      <c r="C706" s="124" t="s">
        <v>645</v>
      </c>
      <c r="D706" s="124" t="s">
        <v>117</v>
      </c>
      <c r="E706" s="125" t="s">
        <v>646</v>
      </c>
      <c r="F706" s="126" t="s">
        <v>647</v>
      </c>
      <c r="G706" s="127" t="s">
        <v>137</v>
      </c>
      <c r="H706" s="128">
        <v>4607</v>
      </c>
      <c r="I706" s="129"/>
      <c r="J706" s="130">
        <f>ROUND(I706*H706,2)</f>
        <v>0</v>
      </c>
      <c r="K706" s="126"/>
      <c r="L706" s="24"/>
      <c r="M706" s="326" t="s">
        <v>15</v>
      </c>
      <c r="N706" s="131" t="s">
        <v>39</v>
      </c>
      <c r="O706" s="270"/>
      <c r="P706" s="132">
        <f>O706*H706</f>
        <v>0</v>
      </c>
      <c r="Q706" s="132">
        <v>0</v>
      </c>
      <c r="R706" s="132">
        <f>Q706*H706</f>
        <v>0</v>
      </c>
      <c r="S706" s="132">
        <v>0</v>
      </c>
      <c r="T706" s="133">
        <f>S706*H706</f>
        <v>0</v>
      </c>
      <c r="U706" s="272"/>
      <c r="V706" s="272"/>
      <c r="W706" s="272"/>
      <c r="X706" s="272"/>
      <c r="Y706" s="272"/>
      <c r="Z706" s="272"/>
      <c r="AA706" s="272"/>
      <c r="AB706" s="272"/>
      <c r="AC706" s="272"/>
      <c r="AD706" s="272"/>
      <c r="AE706" s="272"/>
      <c r="AF706" s="272"/>
      <c r="AG706" s="272"/>
      <c r="AH706" s="272"/>
      <c r="AI706" s="272"/>
      <c r="AJ706" s="272"/>
      <c r="AK706" s="272"/>
      <c r="AL706" s="272"/>
      <c r="AM706" s="272"/>
      <c r="AN706" s="272"/>
      <c r="AO706" s="272"/>
      <c r="AP706" s="272"/>
      <c r="AQ706" s="272"/>
      <c r="AR706" s="277" t="s">
        <v>134</v>
      </c>
      <c r="AS706" s="272"/>
      <c r="AT706" s="277" t="s">
        <v>117</v>
      </c>
      <c r="AU706" s="277" t="s">
        <v>127</v>
      </c>
      <c r="AV706" s="272"/>
      <c r="AW706" s="272"/>
      <c r="AX706" s="272"/>
      <c r="AY706" s="277" t="s">
        <v>1140</v>
      </c>
      <c r="AZ706" s="272"/>
      <c r="BA706" s="272"/>
      <c r="BB706" s="272"/>
      <c r="BC706" s="272"/>
      <c r="BD706" s="272"/>
      <c r="BE706" s="287">
        <f>IF(N706="základní",J706,0)</f>
        <v>0</v>
      </c>
      <c r="BF706" s="287">
        <f>IF(N706="snížená",J706,0)</f>
        <v>0</v>
      </c>
      <c r="BG706" s="287">
        <f>IF(N706="zákl. přenesená",J706,0)</f>
        <v>0</v>
      </c>
      <c r="BH706" s="287">
        <f>IF(N706="sníž. přenesená",J706,0)</f>
        <v>0</v>
      </c>
      <c r="BI706" s="287">
        <f>IF(N706="nulová",J706,0)</f>
        <v>0</v>
      </c>
      <c r="BJ706" s="277" t="s">
        <v>115</v>
      </c>
      <c r="BK706" s="287">
        <f>ROUND(I706*H706,2)</f>
        <v>0</v>
      </c>
      <c r="BL706" s="277" t="s">
        <v>134</v>
      </c>
      <c r="BM706" s="277" t="s">
        <v>1198</v>
      </c>
      <c r="BN706" s="272"/>
    </row>
    <row r="707" spans="1:66" ht="27">
      <c r="A707" s="272"/>
      <c r="B707" s="24"/>
      <c r="C707" s="272"/>
      <c r="D707" s="134" t="s">
        <v>121</v>
      </c>
      <c r="E707" s="272"/>
      <c r="F707" s="135" t="s">
        <v>122</v>
      </c>
      <c r="G707" s="272"/>
      <c r="H707" s="272"/>
      <c r="I707" s="272"/>
      <c r="J707" s="272"/>
      <c r="K707" s="272"/>
      <c r="L707" s="24"/>
      <c r="M707" s="136"/>
      <c r="N707" s="270"/>
      <c r="O707" s="270"/>
      <c r="P707" s="270"/>
      <c r="Q707" s="270"/>
      <c r="R707" s="270"/>
      <c r="S707" s="270"/>
      <c r="T707" s="59"/>
      <c r="U707" s="272"/>
      <c r="V707" s="272"/>
      <c r="W707" s="272"/>
      <c r="X707" s="272"/>
      <c r="Y707" s="272"/>
      <c r="Z707" s="272"/>
      <c r="AA707" s="272"/>
      <c r="AB707" s="272"/>
      <c r="AC707" s="272"/>
      <c r="AD707" s="272"/>
      <c r="AE707" s="272"/>
      <c r="AF707" s="272"/>
      <c r="AG707" s="272"/>
      <c r="AH707" s="272"/>
      <c r="AI707" s="272"/>
      <c r="AJ707" s="272"/>
      <c r="AK707" s="272"/>
      <c r="AL707" s="272"/>
      <c r="AM707" s="272"/>
      <c r="AN707" s="272"/>
      <c r="AO707" s="272"/>
      <c r="AP707" s="272"/>
      <c r="AQ707" s="272"/>
      <c r="AR707" s="272"/>
      <c r="AS707" s="272"/>
      <c r="AT707" s="277" t="s">
        <v>121</v>
      </c>
      <c r="AU707" s="277" t="s">
        <v>127</v>
      </c>
      <c r="AV707" s="272"/>
      <c r="AW707" s="272"/>
      <c r="AX707" s="272"/>
      <c r="AY707" s="272"/>
      <c r="AZ707" s="272"/>
      <c r="BA707" s="272"/>
      <c r="BB707" s="272"/>
      <c r="BC707" s="272"/>
      <c r="BD707" s="272"/>
      <c r="BE707" s="272"/>
      <c r="BF707" s="272"/>
      <c r="BG707" s="272"/>
      <c r="BH707" s="272"/>
      <c r="BI707" s="272"/>
      <c r="BJ707" s="272"/>
      <c r="BK707" s="272"/>
      <c r="BL707" s="272"/>
      <c r="BM707" s="272"/>
      <c r="BN707" s="272"/>
    </row>
    <row r="708" spans="1:66">
      <c r="A708" s="138"/>
      <c r="B708" s="137"/>
      <c r="C708" s="138"/>
      <c r="D708" s="134" t="s">
        <v>123</v>
      </c>
      <c r="E708" s="139" t="s">
        <v>15</v>
      </c>
      <c r="F708" s="140" t="s">
        <v>577</v>
      </c>
      <c r="G708" s="138"/>
      <c r="H708" s="139" t="s">
        <v>15</v>
      </c>
      <c r="I708" s="138"/>
      <c r="J708" s="138"/>
      <c r="K708" s="138"/>
      <c r="L708" s="137"/>
      <c r="M708" s="141"/>
      <c r="N708" s="142"/>
      <c r="O708" s="142"/>
      <c r="P708" s="142"/>
      <c r="Q708" s="142"/>
      <c r="R708" s="142"/>
      <c r="S708" s="142"/>
      <c r="T708" s="143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9" t="s">
        <v>123</v>
      </c>
      <c r="AU708" s="139" t="s">
        <v>127</v>
      </c>
      <c r="AV708" s="138" t="s">
        <v>115</v>
      </c>
      <c r="AW708" s="138" t="s">
        <v>1142</v>
      </c>
      <c r="AX708" s="138" t="s">
        <v>794</v>
      </c>
      <c r="AY708" s="139" t="s">
        <v>1140</v>
      </c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</row>
    <row r="709" spans="1:66">
      <c r="A709" s="145"/>
      <c r="B709" s="144"/>
      <c r="C709" s="145"/>
      <c r="D709" s="134" t="s">
        <v>123</v>
      </c>
      <c r="E709" s="146" t="s">
        <v>15</v>
      </c>
      <c r="F709" s="147" t="s">
        <v>648</v>
      </c>
      <c r="G709" s="145"/>
      <c r="H709" s="148">
        <v>1700.4</v>
      </c>
      <c r="I709" s="145"/>
      <c r="J709" s="145"/>
      <c r="K709" s="145"/>
      <c r="L709" s="144"/>
      <c r="M709" s="149"/>
      <c r="N709" s="150"/>
      <c r="O709" s="150"/>
      <c r="P709" s="150"/>
      <c r="Q709" s="150"/>
      <c r="R709" s="150"/>
      <c r="S709" s="150"/>
      <c r="T709" s="151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6" t="s">
        <v>123</v>
      </c>
      <c r="AU709" s="146" t="s">
        <v>127</v>
      </c>
      <c r="AV709" s="145" t="s">
        <v>127</v>
      </c>
      <c r="AW709" s="145" t="s">
        <v>1142</v>
      </c>
      <c r="AX709" s="145" t="s">
        <v>794</v>
      </c>
      <c r="AY709" s="146" t="s">
        <v>1140</v>
      </c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</row>
    <row r="710" spans="1:66" ht="27">
      <c r="A710" s="138"/>
      <c r="B710" s="137"/>
      <c r="C710" s="138"/>
      <c r="D710" s="134" t="s">
        <v>123</v>
      </c>
      <c r="E710" s="139" t="s">
        <v>15</v>
      </c>
      <c r="F710" s="140" t="s">
        <v>649</v>
      </c>
      <c r="G710" s="138"/>
      <c r="H710" s="139" t="s">
        <v>15</v>
      </c>
      <c r="I710" s="138"/>
      <c r="J710" s="138"/>
      <c r="K710" s="138"/>
      <c r="L710" s="137"/>
      <c r="M710" s="141"/>
      <c r="N710" s="142"/>
      <c r="O710" s="142"/>
      <c r="P710" s="142"/>
      <c r="Q710" s="142"/>
      <c r="R710" s="142"/>
      <c r="S710" s="142"/>
      <c r="T710" s="143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9" t="s">
        <v>123</v>
      </c>
      <c r="AU710" s="139" t="s">
        <v>127</v>
      </c>
      <c r="AV710" s="138" t="s">
        <v>115</v>
      </c>
      <c r="AW710" s="138" t="s">
        <v>1142</v>
      </c>
      <c r="AX710" s="138" t="s">
        <v>794</v>
      </c>
      <c r="AY710" s="139" t="s">
        <v>1140</v>
      </c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</row>
    <row r="711" spans="1:66">
      <c r="A711" s="145"/>
      <c r="B711" s="144"/>
      <c r="C711" s="145"/>
      <c r="D711" s="134" t="s">
        <v>123</v>
      </c>
      <c r="E711" s="146" t="s">
        <v>15</v>
      </c>
      <c r="F711" s="147" t="s">
        <v>650</v>
      </c>
      <c r="G711" s="145"/>
      <c r="H711" s="148">
        <v>-5</v>
      </c>
      <c r="I711" s="145"/>
      <c r="J711" s="145"/>
      <c r="K711" s="145"/>
      <c r="L711" s="144"/>
      <c r="M711" s="149"/>
      <c r="N711" s="150"/>
      <c r="O711" s="150"/>
      <c r="P711" s="150"/>
      <c r="Q711" s="150"/>
      <c r="R711" s="150"/>
      <c r="S711" s="150"/>
      <c r="T711" s="151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6" t="s">
        <v>123</v>
      </c>
      <c r="AU711" s="146" t="s">
        <v>127</v>
      </c>
      <c r="AV711" s="145" t="s">
        <v>127</v>
      </c>
      <c r="AW711" s="145" t="s">
        <v>1142</v>
      </c>
      <c r="AX711" s="145" t="s">
        <v>794</v>
      </c>
      <c r="AY711" s="146" t="s">
        <v>1140</v>
      </c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</row>
    <row r="712" spans="1:66" ht="27">
      <c r="A712" s="138"/>
      <c r="B712" s="137"/>
      <c r="C712" s="138"/>
      <c r="D712" s="134" t="s">
        <v>123</v>
      </c>
      <c r="E712" s="139" t="s">
        <v>15</v>
      </c>
      <c r="F712" s="140" t="s">
        <v>651</v>
      </c>
      <c r="G712" s="138"/>
      <c r="H712" s="139" t="s">
        <v>15</v>
      </c>
      <c r="I712" s="138"/>
      <c r="J712" s="138"/>
      <c r="K712" s="138"/>
      <c r="L712" s="137"/>
      <c r="M712" s="141"/>
      <c r="N712" s="142"/>
      <c r="O712" s="142"/>
      <c r="P712" s="142"/>
      <c r="Q712" s="142"/>
      <c r="R712" s="142"/>
      <c r="S712" s="142"/>
      <c r="T712" s="143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9" t="s">
        <v>123</v>
      </c>
      <c r="AU712" s="139" t="s">
        <v>127</v>
      </c>
      <c r="AV712" s="138" t="s">
        <v>115</v>
      </c>
      <c r="AW712" s="138" t="s">
        <v>1142</v>
      </c>
      <c r="AX712" s="138" t="s">
        <v>794</v>
      </c>
      <c r="AY712" s="139" t="s">
        <v>1140</v>
      </c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</row>
    <row r="713" spans="1:66" ht="27">
      <c r="A713" s="145"/>
      <c r="B713" s="144"/>
      <c r="C713" s="145"/>
      <c r="D713" s="134" t="s">
        <v>123</v>
      </c>
      <c r="E713" s="146" t="s">
        <v>15</v>
      </c>
      <c r="F713" s="147" t="s">
        <v>652</v>
      </c>
      <c r="G713" s="145"/>
      <c r="H713" s="148">
        <v>4</v>
      </c>
      <c r="I713" s="145"/>
      <c r="J713" s="145"/>
      <c r="K713" s="145"/>
      <c r="L713" s="144"/>
      <c r="M713" s="149"/>
      <c r="N713" s="150"/>
      <c r="O713" s="150"/>
      <c r="P713" s="150"/>
      <c r="Q713" s="150"/>
      <c r="R713" s="150"/>
      <c r="S713" s="150"/>
      <c r="T713" s="151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6" t="s">
        <v>123</v>
      </c>
      <c r="AU713" s="146" t="s">
        <v>127</v>
      </c>
      <c r="AV713" s="145" t="s">
        <v>127</v>
      </c>
      <c r="AW713" s="145" t="s">
        <v>1142</v>
      </c>
      <c r="AX713" s="145" t="s">
        <v>794</v>
      </c>
      <c r="AY713" s="146" t="s">
        <v>1140</v>
      </c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</row>
    <row r="714" spans="1:66">
      <c r="A714" s="145"/>
      <c r="B714" s="144"/>
      <c r="C714" s="145"/>
      <c r="D714" s="134" t="s">
        <v>123</v>
      </c>
      <c r="E714" s="146" t="s">
        <v>15</v>
      </c>
      <c r="F714" s="147" t="s">
        <v>15</v>
      </c>
      <c r="G714" s="145"/>
      <c r="H714" s="148">
        <v>0</v>
      </c>
      <c r="I714" s="145"/>
      <c r="J714" s="145"/>
      <c r="K714" s="145"/>
      <c r="L714" s="144"/>
      <c r="M714" s="149"/>
      <c r="N714" s="150"/>
      <c r="O714" s="150"/>
      <c r="P714" s="150"/>
      <c r="Q714" s="150"/>
      <c r="R714" s="150"/>
      <c r="S714" s="150"/>
      <c r="T714" s="151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6" t="s">
        <v>123</v>
      </c>
      <c r="AU714" s="146" t="s">
        <v>127</v>
      </c>
      <c r="AV714" s="145" t="s">
        <v>127</v>
      </c>
      <c r="AW714" s="145" t="s">
        <v>1142</v>
      </c>
      <c r="AX714" s="145" t="s">
        <v>794</v>
      </c>
      <c r="AY714" s="146" t="s">
        <v>1140</v>
      </c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</row>
    <row r="715" spans="1:66">
      <c r="A715" s="138"/>
      <c r="B715" s="137"/>
      <c r="C715" s="138"/>
      <c r="D715" s="134" t="s">
        <v>123</v>
      </c>
      <c r="E715" s="139" t="s">
        <v>15</v>
      </c>
      <c r="F715" s="140" t="s">
        <v>585</v>
      </c>
      <c r="G715" s="138"/>
      <c r="H715" s="139" t="s">
        <v>15</v>
      </c>
      <c r="I715" s="138"/>
      <c r="J715" s="138"/>
      <c r="K715" s="138"/>
      <c r="L715" s="137"/>
      <c r="M715" s="141"/>
      <c r="N715" s="142"/>
      <c r="O715" s="142"/>
      <c r="P715" s="142"/>
      <c r="Q715" s="142"/>
      <c r="R715" s="142"/>
      <c r="S715" s="142"/>
      <c r="T715" s="143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9" t="s">
        <v>123</v>
      </c>
      <c r="AU715" s="139" t="s">
        <v>127</v>
      </c>
      <c r="AV715" s="138" t="s">
        <v>115</v>
      </c>
      <c r="AW715" s="138" t="s">
        <v>1142</v>
      </c>
      <c r="AX715" s="138" t="s">
        <v>794</v>
      </c>
      <c r="AY715" s="139" t="s">
        <v>1140</v>
      </c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</row>
    <row r="716" spans="1:66">
      <c r="A716" s="145"/>
      <c r="B716" s="144"/>
      <c r="C716" s="145"/>
      <c r="D716" s="134" t="s">
        <v>123</v>
      </c>
      <c r="E716" s="146" t="s">
        <v>15</v>
      </c>
      <c r="F716" s="147" t="s">
        <v>653</v>
      </c>
      <c r="G716" s="145"/>
      <c r="H716" s="148">
        <v>1376.7</v>
      </c>
      <c r="I716" s="145"/>
      <c r="J716" s="145"/>
      <c r="K716" s="145"/>
      <c r="L716" s="144"/>
      <c r="M716" s="149"/>
      <c r="N716" s="150"/>
      <c r="O716" s="150"/>
      <c r="P716" s="150"/>
      <c r="Q716" s="150"/>
      <c r="R716" s="150"/>
      <c r="S716" s="150"/>
      <c r="T716" s="151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6" t="s">
        <v>123</v>
      </c>
      <c r="AU716" s="146" t="s">
        <v>127</v>
      </c>
      <c r="AV716" s="145" t="s">
        <v>127</v>
      </c>
      <c r="AW716" s="145" t="s">
        <v>1142</v>
      </c>
      <c r="AX716" s="145" t="s">
        <v>794</v>
      </c>
      <c r="AY716" s="146" t="s">
        <v>1140</v>
      </c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</row>
    <row r="717" spans="1:66" ht="27">
      <c r="A717" s="138"/>
      <c r="B717" s="137"/>
      <c r="C717" s="138"/>
      <c r="D717" s="134" t="s">
        <v>123</v>
      </c>
      <c r="E717" s="139" t="s">
        <v>15</v>
      </c>
      <c r="F717" s="140" t="s">
        <v>654</v>
      </c>
      <c r="G717" s="138"/>
      <c r="H717" s="139" t="s">
        <v>15</v>
      </c>
      <c r="I717" s="138"/>
      <c r="J717" s="138"/>
      <c r="K717" s="138"/>
      <c r="L717" s="137"/>
      <c r="M717" s="141"/>
      <c r="N717" s="142"/>
      <c r="O717" s="142"/>
      <c r="P717" s="142"/>
      <c r="Q717" s="142"/>
      <c r="R717" s="142"/>
      <c r="S717" s="142"/>
      <c r="T717" s="143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9" t="s">
        <v>123</v>
      </c>
      <c r="AU717" s="139" t="s">
        <v>127</v>
      </c>
      <c r="AV717" s="138" t="s">
        <v>115</v>
      </c>
      <c r="AW717" s="138" t="s">
        <v>1142</v>
      </c>
      <c r="AX717" s="138" t="s">
        <v>794</v>
      </c>
      <c r="AY717" s="139" t="s">
        <v>1140</v>
      </c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</row>
    <row r="718" spans="1:66">
      <c r="A718" s="145"/>
      <c r="B718" s="144"/>
      <c r="C718" s="145"/>
      <c r="D718" s="134" t="s">
        <v>123</v>
      </c>
      <c r="E718" s="146" t="s">
        <v>15</v>
      </c>
      <c r="F718" s="147" t="s">
        <v>650</v>
      </c>
      <c r="G718" s="145"/>
      <c r="H718" s="148">
        <v>-5</v>
      </c>
      <c r="I718" s="145"/>
      <c r="J718" s="145"/>
      <c r="K718" s="145"/>
      <c r="L718" s="144"/>
      <c r="M718" s="149"/>
      <c r="N718" s="150"/>
      <c r="O718" s="150"/>
      <c r="P718" s="150"/>
      <c r="Q718" s="150"/>
      <c r="R718" s="150"/>
      <c r="S718" s="150"/>
      <c r="T718" s="151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6" t="s">
        <v>123</v>
      </c>
      <c r="AU718" s="146" t="s">
        <v>127</v>
      </c>
      <c r="AV718" s="145" t="s">
        <v>127</v>
      </c>
      <c r="AW718" s="145" t="s">
        <v>1142</v>
      </c>
      <c r="AX718" s="145" t="s">
        <v>794</v>
      </c>
      <c r="AY718" s="146" t="s">
        <v>1140</v>
      </c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</row>
    <row r="719" spans="1:66" ht="27">
      <c r="A719" s="138"/>
      <c r="B719" s="137"/>
      <c r="C719" s="138"/>
      <c r="D719" s="134" t="s">
        <v>123</v>
      </c>
      <c r="E719" s="139" t="s">
        <v>15</v>
      </c>
      <c r="F719" s="140" t="s">
        <v>655</v>
      </c>
      <c r="G719" s="138"/>
      <c r="H719" s="139" t="s">
        <v>15</v>
      </c>
      <c r="I719" s="138"/>
      <c r="J719" s="138"/>
      <c r="K719" s="138"/>
      <c r="L719" s="137"/>
      <c r="M719" s="141"/>
      <c r="N719" s="142"/>
      <c r="O719" s="142"/>
      <c r="P719" s="142"/>
      <c r="Q719" s="142"/>
      <c r="R719" s="142"/>
      <c r="S719" s="142"/>
      <c r="T719" s="143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9" t="s">
        <v>123</v>
      </c>
      <c r="AU719" s="139" t="s">
        <v>127</v>
      </c>
      <c r="AV719" s="138" t="s">
        <v>115</v>
      </c>
      <c r="AW719" s="138" t="s">
        <v>1142</v>
      </c>
      <c r="AX719" s="138" t="s">
        <v>794</v>
      </c>
      <c r="AY719" s="139" t="s">
        <v>1140</v>
      </c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</row>
    <row r="720" spans="1:66" ht="27">
      <c r="A720" s="145"/>
      <c r="B720" s="144"/>
      <c r="C720" s="145"/>
      <c r="D720" s="134" t="s">
        <v>123</v>
      </c>
      <c r="E720" s="146" t="s">
        <v>15</v>
      </c>
      <c r="F720" s="147" t="s">
        <v>656</v>
      </c>
      <c r="G720" s="145"/>
      <c r="H720" s="148">
        <v>5.2</v>
      </c>
      <c r="I720" s="145"/>
      <c r="J720" s="145"/>
      <c r="K720" s="145"/>
      <c r="L720" s="144"/>
      <c r="M720" s="149"/>
      <c r="N720" s="150"/>
      <c r="O720" s="150"/>
      <c r="P720" s="150"/>
      <c r="Q720" s="150"/>
      <c r="R720" s="150"/>
      <c r="S720" s="150"/>
      <c r="T720" s="151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6" t="s">
        <v>123</v>
      </c>
      <c r="AU720" s="146" t="s">
        <v>127</v>
      </c>
      <c r="AV720" s="145" t="s">
        <v>127</v>
      </c>
      <c r="AW720" s="145" t="s">
        <v>1142</v>
      </c>
      <c r="AX720" s="145" t="s">
        <v>794</v>
      </c>
      <c r="AY720" s="146" t="s">
        <v>1140</v>
      </c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</row>
    <row r="721" spans="1:66">
      <c r="A721" s="145"/>
      <c r="B721" s="144"/>
      <c r="C721" s="145"/>
      <c r="D721" s="134" t="s">
        <v>123</v>
      </c>
      <c r="E721" s="146" t="s">
        <v>15</v>
      </c>
      <c r="F721" s="147" t="s">
        <v>15</v>
      </c>
      <c r="G721" s="145"/>
      <c r="H721" s="148">
        <v>0</v>
      </c>
      <c r="I721" s="145"/>
      <c r="J721" s="145"/>
      <c r="K721" s="145"/>
      <c r="L721" s="144"/>
      <c r="M721" s="149"/>
      <c r="N721" s="150"/>
      <c r="O721" s="150"/>
      <c r="P721" s="150"/>
      <c r="Q721" s="150"/>
      <c r="R721" s="150"/>
      <c r="S721" s="150"/>
      <c r="T721" s="151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6" t="s">
        <v>123</v>
      </c>
      <c r="AU721" s="146" t="s">
        <v>127</v>
      </c>
      <c r="AV721" s="145" t="s">
        <v>127</v>
      </c>
      <c r="AW721" s="145" t="s">
        <v>1142</v>
      </c>
      <c r="AX721" s="145" t="s">
        <v>794</v>
      </c>
      <c r="AY721" s="146" t="s">
        <v>1140</v>
      </c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  <c r="BM721" s="145"/>
      <c r="BN721" s="145"/>
    </row>
    <row r="722" spans="1:66">
      <c r="A722" s="138"/>
      <c r="B722" s="137"/>
      <c r="C722" s="138"/>
      <c r="D722" s="134" t="s">
        <v>123</v>
      </c>
      <c r="E722" s="139" t="s">
        <v>15</v>
      </c>
      <c r="F722" s="140" t="s">
        <v>592</v>
      </c>
      <c r="G722" s="138"/>
      <c r="H722" s="139" t="s">
        <v>15</v>
      </c>
      <c r="I722" s="138"/>
      <c r="J722" s="138"/>
      <c r="K722" s="138"/>
      <c r="L722" s="137"/>
      <c r="M722" s="141"/>
      <c r="N722" s="142"/>
      <c r="O722" s="142"/>
      <c r="P722" s="142"/>
      <c r="Q722" s="142"/>
      <c r="R722" s="142"/>
      <c r="S722" s="142"/>
      <c r="T722" s="143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9" t="s">
        <v>123</v>
      </c>
      <c r="AU722" s="139" t="s">
        <v>127</v>
      </c>
      <c r="AV722" s="138" t="s">
        <v>115</v>
      </c>
      <c r="AW722" s="138" t="s">
        <v>1142</v>
      </c>
      <c r="AX722" s="138" t="s">
        <v>794</v>
      </c>
      <c r="AY722" s="139" t="s">
        <v>1140</v>
      </c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</row>
    <row r="723" spans="1:66">
      <c r="A723" s="145"/>
      <c r="B723" s="144"/>
      <c r="C723" s="145"/>
      <c r="D723" s="134" t="s">
        <v>123</v>
      </c>
      <c r="E723" s="146" t="s">
        <v>15</v>
      </c>
      <c r="F723" s="147" t="s">
        <v>657</v>
      </c>
      <c r="G723" s="145"/>
      <c r="H723" s="148">
        <v>1372.8</v>
      </c>
      <c r="I723" s="145"/>
      <c r="J723" s="145"/>
      <c r="K723" s="145"/>
      <c r="L723" s="144"/>
      <c r="M723" s="149"/>
      <c r="N723" s="150"/>
      <c r="O723" s="150"/>
      <c r="P723" s="150"/>
      <c r="Q723" s="150"/>
      <c r="R723" s="150"/>
      <c r="S723" s="150"/>
      <c r="T723" s="151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6" t="s">
        <v>123</v>
      </c>
      <c r="AU723" s="146" t="s">
        <v>127</v>
      </c>
      <c r="AV723" s="145" t="s">
        <v>127</v>
      </c>
      <c r="AW723" s="145" t="s">
        <v>1142</v>
      </c>
      <c r="AX723" s="145" t="s">
        <v>794</v>
      </c>
      <c r="AY723" s="146" t="s">
        <v>1140</v>
      </c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</row>
    <row r="724" spans="1:66" ht="27">
      <c r="A724" s="138"/>
      <c r="B724" s="137"/>
      <c r="C724" s="138"/>
      <c r="D724" s="134" t="s">
        <v>123</v>
      </c>
      <c r="E724" s="139" t="s">
        <v>15</v>
      </c>
      <c r="F724" s="140" t="s">
        <v>658</v>
      </c>
      <c r="G724" s="138"/>
      <c r="H724" s="139" t="s">
        <v>15</v>
      </c>
      <c r="I724" s="138"/>
      <c r="J724" s="138"/>
      <c r="K724" s="138"/>
      <c r="L724" s="137"/>
      <c r="M724" s="141"/>
      <c r="N724" s="142"/>
      <c r="O724" s="142"/>
      <c r="P724" s="142"/>
      <c r="Q724" s="142"/>
      <c r="R724" s="142"/>
      <c r="S724" s="142"/>
      <c r="T724" s="143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9" t="s">
        <v>123</v>
      </c>
      <c r="AU724" s="139" t="s">
        <v>127</v>
      </c>
      <c r="AV724" s="138" t="s">
        <v>115</v>
      </c>
      <c r="AW724" s="138" t="s">
        <v>1142</v>
      </c>
      <c r="AX724" s="138" t="s">
        <v>794</v>
      </c>
      <c r="AY724" s="139" t="s">
        <v>1140</v>
      </c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</row>
    <row r="725" spans="1:66">
      <c r="A725" s="145"/>
      <c r="B725" s="144"/>
      <c r="C725" s="145"/>
      <c r="D725" s="134" t="s">
        <v>123</v>
      </c>
      <c r="E725" s="146" t="s">
        <v>15</v>
      </c>
      <c r="F725" s="147" t="s">
        <v>650</v>
      </c>
      <c r="G725" s="145"/>
      <c r="H725" s="148">
        <v>-5</v>
      </c>
      <c r="I725" s="145"/>
      <c r="J725" s="145"/>
      <c r="K725" s="145"/>
      <c r="L725" s="144"/>
      <c r="M725" s="149"/>
      <c r="N725" s="150"/>
      <c r="O725" s="150"/>
      <c r="P725" s="150"/>
      <c r="Q725" s="150"/>
      <c r="R725" s="150"/>
      <c r="S725" s="150"/>
      <c r="T725" s="151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6" t="s">
        <v>123</v>
      </c>
      <c r="AU725" s="146" t="s">
        <v>127</v>
      </c>
      <c r="AV725" s="145" t="s">
        <v>127</v>
      </c>
      <c r="AW725" s="145" t="s">
        <v>1142</v>
      </c>
      <c r="AX725" s="145" t="s">
        <v>794</v>
      </c>
      <c r="AY725" s="146" t="s">
        <v>1140</v>
      </c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</row>
    <row r="726" spans="1:66" ht="27">
      <c r="A726" s="138"/>
      <c r="B726" s="137"/>
      <c r="C726" s="138"/>
      <c r="D726" s="134" t="s">
        <v>123</v>
      </c>
      <c r="E726" s="139" t="s">
        <v>15</v>
      </c>
      <c r="F726" s="140" t="s">
        <v>659</v>
      </c>
      <c r="G726" s="138"/>
      <c r="H726" s="139" t="s">
        <v>15</v>
      </c>
      <c r="I726" s="138"/>
      <c r="J726" s="138"/>
      <c r="K726" s="138"/>
      <c r="L726" s="137"/>
      <c r="M726" s="141"/>
      <c r="N726" s="142"/>
      <c r="O726" s="142"/>
      <c r="P726" s="142"/>
      <c r="Q726" s="142"/>
      <c r="R726" s="142"/>
      <c r="S726" s="142"/>
      <c r="T726" s="143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9" t="s">
        <v>123</v>
      </c>
      <c r="AU726" s="139" t="s">
        <v>127</v>
      </c>
      <c r="AV726" s="138" t="s">
        <v>115</v>
      </c>
      <c r="AW726" s="138" t="s">
        <v>1142</v>
      </c>
      <c r="AX726" s="138" t="s">
        <v>794</v>
      </c>
      <c r="AY726" s="139" t="s">
        <v>1140</v>
      </c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</row>
    <row r="727" spans="1:66" ht="27">
      <c r="A727" s="145"/>
      <c r="B727" s="144"/>
      <c r="C727" s="145"/>
      <c r="D727" s="134" t="s">
        <v>123</v>
      </c>
      <c r="E727" s="146" t="s">
        <v>15</v>
      </c>
      <c r="F727" s="147" t="s">
        <v>660</v>
      </c>
      <c r="G727" s="145"/>
      <c r="H727" s="148">
        <v>10.8</v>
      </c>
      <c r="I727" s="145"/>
      <c r="J727" s="145"/>
      <c r="K727" s="145"/>
      <c r="L727" s="144"/>
      <c r="M727" s="149"/>
      <c r="N727" s="150"/>
      <c r="O727" s="150"/>
      <c r="P727" s="150"/>
      <c r="Q727" s="150"/>
      <c r="R727" s="150"/>
      <c r="S727" s="150"/>
      <c r="T727" s="151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6" t="s">
        <v>123</v>
      </c>
      <c r="AU727" s="146" t="s">
        <v>127</v>
      </c>
      <c r="AV727" s="145" t="s">
        <v>127</v>
      </c>
      <c r="AW727" s="145" t="s">
        <v>1142</v>
      </c>
      <c r="AX727" s="145" t="s">
        <v>794</v>
      </c>
      <c r="AY727" s="146" t="s">
        <v>1140</v>
      </c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</row>
    <row r="728" spans="1:66">
      <c r="A728" s="145"/>
      <c r="B728" s="144"/>
      <c r="C728" s="145"/>
      <c r="D728" s="134" t="s">
        <v>123</v>
      </c>
      <c r="E728" s="146" t="s">
        <v>15</v>
      </c>
      <c r="F728" s="147" t="s">
        <v>15</v>
      </c>
      <c r="G728" s="145"/>
      <c r="H728" s="148">
        <v>0</v>
      </c>
      <c r="I728" s="145"/>
      <c r="J728" s="145"/>
      <c r="K728" s="145"/>
      <c r="L728" s="144"/>
      <c r="M728" s="149"/>
      <c r="N728" s="150"/>
      <c r="O728" s="150"/>
      <c r="P728" s="150"/>
      <c r="Q728" s="150"/>
      <c r="R728" s="150"/>
      <c r="S728" s="150"/>
      <c r="T728" s="151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6" t="s">
        <v>123</v>
      </c>
      <c r="AU728" s="146" t="s">
        <v>127</v>
      </c>
      <c r="AV728" s="145" t="s">
        <v>127</v>
      </c>
      <c r="AW728" s="145" t="s">
        <v>1142</v>
      </c>
      <c r="AX728" s="145" t="s">
        <v>794</v>
      </c>
      <c r="AY728" s="146" t="s">
        <v>1140</v>
      </c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</row>
    <row r="729" spans="1:66">
      <c r="A729" s="138"/>
      <c r="B729" s="137"/>
      <c r="C729" s="138"/>
      <c r="D729" s="134" t="s">
        <v>123</v>
      </c>
      <c r="E729" s="139" t="s">
        <v>15</v>
      </c>
      <c r="F729" s="140" t="s">
        <v>633</v>
      </c>
      <c r="G729" s="138"/>
      <c r="H729" s="139" t="s">
        <v>15</v>
      </c>
      <c r="I729" s="138"/>
      <c r="J729" s="138"/>
      <c r="K729" s="138"/>
      <c r="L729" s="137"/>
      <c r="M729" s="141"/>
      <c r="N729" s="142"/>
      <c r="O729" s="142"/>
      <c r="P729" s="142"/>
      <c r="Q729" s="142"/>
      <c r="R729" s="142"/>
      <c r="S729" s="142"/>
      <c r="T729" s="143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9" t="s">
        <v>123</v>
      </c>
      <c r="AU729" s="139" t="s">
        <v>127</v>
      </c>
      <c r="AV729" s="138" t="s">
        <v>115</v>
      </c>
      <c r="AW729" s="138" t="s">
        <v>1142</v>
      </c>
      <c r="AX729" s="138" t="s">
        <v>794</v>
      </c>
      <c r="AY729" s="139" t="s">
        <v>1140</v>
      </c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</row>
    <row r="730" spans="1:66" ht="27">
      <c r="A730" s="145"/>
      <c r="B730" s="144"/>
      <c r="C730" s="145"/>
      <c r="D730" s="134" t="s">
        <v>123</v>
      </c>
      <c r="E730" s="146" t="s">
        <v>15</v>
      </c>
      <c r="F730" s="147" t="s">
        <v>661</v>
      </c>
      <c r="G730" s="145"/>
      <c r="H730" s="148">
        <v>30.2</v>
      </c>
      <c r="I730" s="145"/>
      <c r="J730" s="145"/>
      <c r="K730" s="145"/>
      <c r="L730" s="144"/>
      <c r="M730" s="149"/>
      <c r="N730" s="150"/>
      <c r="O730" s="150"/>
      <c r="P730" s="150"/>
      <c r="Q730" s="150"/>
      <c r="R730" s="150"/>
      <c r="S730" s="150"/>
      <c r="T730" s="151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6" t="s">
        <v>123</v>
      </c>
      <c r="AU730" s="146" t="s">
        <v>127</v>
      </c>
      <c r="AV730" s="145" t="s">
        <v>127</v>
      </c>
      <c r="AW730" s="145" t="s">
        <v>1142</v>
      </c>
      <c r="AX730" s="145" t="s">
        <v>794</v>
      </c>
      <c r="AY730" s="146" t="s">
        <v>1140</v>
      </c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</row>
    <row r="731" spans="1:66">
      <c r="A731" s="138"/>
      <c r="B731" s="137"/>
      <c r="C731" s="138"/>
      <c r="D731" s="134" t="s">
        <v>123</v>
      </c>
      <c r="E731" s="139" t="s">
        <v>15</v>
      </c>
      <c r="F731" s="140" t="s">
        <v>637</v>
      </c>
      <c r="G731" s="138"/>
      <c r="H731" s="139" t="s">
        <v>15</v>
      </c>
      <c r="I731" s="138"/>
      <c r="J731" s="138"/>
      <c r="K731" s="138"/>
      <c r="L731" s="137"/>
      <c r="M731" s="141"/>
      <c r="N731" s="142"/>
      <c r="O731" s="142"/>
      <c r="P731" s="142"/>
      <c r="Q731" s="142"/>
      <c r="R731" s="142"/>
      <c r="S731" s="142"/>
      <c r="T731" s="143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9" t="s">
        <v>123</v>
      </c>
      <c r="AU731" s="139" t="s">
        <v>127</v>
      </c>
      <c r="AV731" s="138" t="s">
        <v>115</v>
      </c>
      <c r="AW731" s="138" t="s">
        <v>1142</v>
      </c>
      <c r="AX731" s="138" t="s">
        <v>794</v>
      </c>
      <c r="AY731" s="139" t="s">
        <v>1140</v>
      </c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</row>
    <row r="732" spans="1:66" ht="27">
      <c r="A732" s="145"/>
      <c r="B732" s="144"/>
      <c r="C732" s="145"/>
      <c r="D732" s="134" t="s">
        <v>123</v>
      </c>
      <c r="E732" s="146" t="s">
        <v>15</v>
      </c>
      <c r="F732" s="147" t="s">
        <v>662</v>
      </c>
      <c r="G732" s="145"/>
      <c r="H732" s="148">
        <v>21.7</v>
      </c>
      <c r="I732" s="145"/>
      <c r="J732" s="145"/>
      <c r="K732" s="145"/>
      <c r="L732" s="144"/>
      <c r="M732" s="149"/>
      <c r="N732" s="150"/>
      <c r="O732" s="150"/>
      <c r="P732" s="150"/>
      <c r="Q732" s="150"/>
      <c r="R732" s="150"/>
      <c r="S732" s="150"/>
      <c r="T732" s="151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6" t="s">
        <v>123</v>
      </c>
      <c r="AU732" s="146" t="s">
        <v>127</v>
      </c>
      <c r="AV732" s="145" t="s">
        <v>127</v>
      </c>
      <c r="AW732" s="145" t="s">
        <v>1142</v>
      </c>
      <c r="AX732" s="145" t="s">
        <v>794</v>
      </c>
      <c r="AY732" s="146" t="s">
        <v>1140</v>
      </c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</row>
    <row r="733" spans="1:66">
      <c r="A733" s="138"/>
      <c r="B733" s="137"/>
      <c r="C733" s="138"/>
      <c r="D733" s="134" t="s">
        <v>123</v>
      </c>
      <c r="E733" s="139" t="s">
        <v>15</v>
      </c>
      <c r="F733" s="140" t="s">
        <v>641</v>
      </c>
      <c r="G733" s="138"/>
      <c r="H733" s="139" t="s">
        <v>15</v>
      </c>
      <c r="I733" s="138"/>
      <c r="J733" s="138"/>
      <c r="K733" s="138"/>
      <c r="L733" s="137"/>
      <c r="M733" s="141"/>
      <c r="N733" s="142"/>
      <c r="O733" s="142"/>
      <c r="P733" s="142"/>
      <c r="Q733" s="142"/>
      <c r="R733" s="142"/>
      <c r="S733" s="142"/>
      <c r="T733" s="143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9" t="s">
        <v>123</v>
      </c>
      <c r="AU733" s="139" t="s">
        <v>127</v>
      </c>
      <c r="AV733" s="138" t="s">
        <v>115</v>
      </c>
      <c r="AW733" s="138" t="s">
        <v>1142</v>
      </c>
      <c r="AX733" s="138" t="s">
        <v>794</v>
      </c>
      <c r="AY733" s="139" t="s">
        <v>1140</v>
      </c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</row>
    <row r="734" spans="1:66" ht="27">
      <c r="A734" s="145"/>
      <c r="B734" s="144"/>
      <c r="C734" s="145"/>
      <c r="D734" s="134" t="s">
        <v>123</v>
      </c>
      <c r="E734" s="146" t="s">
        <v>15</v>
      </c>
      <c r="F734" s="147" t="s">
        <v>663</v>
      </c>
      <c r="G734" s="145"/>
      <c r="H734" s="148">
        <v>25.2</v>
      </c>
      <c r="I734" s="145"/>
      <c r="J734" s="145"/>
      <c r="K734" s="145"/>
      <c r="L734" s="144"/>
      <c r="M734" s="149"/>
      <c r="N734" s="150"/>
      <c r="O734" s="150"/>
      <c r="P734" s="150"/>
      <c r="Q734" s="150"/>
      <c r="R734" s="150"/>
      <c r="S734" s="150"/>
      <c r="T734" s="151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6" t="s">
        <v>123</v>
      </c>
      <c r="AU734" s="146" t="s">
        <v>127</v>
      </c>
      <c r="AV734" s="145" t="s">
        <v>127</v>
      </c>
      <c r="AW734" s="145" t="s">
        <v>1142</v>
      </c>
      <c r="AX734" s="145" t="s">
        <v>794</v>
      </c>
      <c r="AY734" s="146" t="s">
        <v>1140</v>
      </c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</row>
    <row r="735" spans="1:66">
      <c r="A735" s="145"/>
      <c r="B735" s="144"/>
      <c r="C735" s="145"/>
      <c r="D735" s="134" t="s">
        <v>123</v>
      </c>
      <c r="E735" s="146" t="s">
        <v>15</v>
      </c>
      <c r="F735" s="147" t="s">
        <v>15</v>
      </c>
      <c r="G735" s="145"/>
      <c r="H735" s="148">
        <v>0</v>
      </c>
      <c r="I735" s="145"/>
      <c r="J735" s="145"/>
      <c r="K735" s="145"/>
      <c r="L735" s="144"/>
      <c r="M735" s="149"/>
      <c r="N735" s="150"/>
      <c r="O735" s="150"/>
      <c r="P735" s="150"/>
      <c r="Q735" s="150"/>
      <c r="R735" s="150"/>
      <c r="S735" s="150"/>
      <c r="T735" s="151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6" t="s">
        <v>123</v>
      </c>
      <c r="AU735" s="146" t="s">
        <v>127</v>
      </c>
      <c r="AV735" s="145" t="s">
        <v>127</v>
      </c>
      <c r="AW735" s="145" t="s">
        <v>1142</v>
      </c>
      <c r="AX735" s="145" t="s">
        <v>794</v>
      </c>
      <c r="AY735" s="146" t="s">
        <v>1140</v>
      </c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</row>
    <row r="736" spans="1:66">
      <c r="A736" s="138"/>
      <c r="B736" s="137"/>
      <c r="C736" s="138"/>
      <c r="D736" s="134" t="s">
        <v>123</v>
      </c>
      <c r="E736" s="139" t="s">
        <v>15</v>
      </c>
      <c r="F736" s="140" t="s">
        <v>329</v>
      </c>
      <c r="G736" s="138"/>
      <c r="H736" s="139" t="s">
        <v>15</v>
      </c>
      <c r="I736" s="138"/>
      <c r="J736" s="138"/>
      <c r="K736" s="138"/>
      <c r="L736" s="137"/>
      <c r="M736" s="141"/>
      <c r="N736" s="142"/>
      <c r="O736" s="142"/>
      <c r="P736" s="142"/>
      <c r="Q736" s="142"/>
      <c r="R736" s="142"/>
      <c r="S736" s="142"/>
      <c r="T736" s="143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9" t="s">
        <v>123</v>
      </c>
      <c r="AU736" s="139" t="s">
        <v>127</v>
      </c>
      <c r="AV736" s="138" t="s">
        <v>115</v>
      </c>
      <c r="AW736" s="138" t="s">
        <v>1142</v>
      </c>
      <c r="AX736" s="138" t="s">
        <v>794</v>
      </c>
      <c r="AY736" s="139" t="s">
        <v>1140</v>
      </c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</row>
    <row r="737" spans="1:66">
      <c r="A737" s="145"/>
      <c r="B737" s="144"/>
      <c r="C737" s="145"/>
      <c r="D737" s="134" t="s">
        <v>123</v>
      </c>
      <c r="E737" s="146" t="s">
        <v>15</v>
      </c>
      <c r="F737" s="147" t="s">
        <v>664</v>
      </c>
      <c r="G737" s="145"/>
      <c r="H737" s="148">
        <v>75</v>
      </c>
      <c r="I737" s="145"/>
      <c r="J737" s="145"/>
      <c r="K737" s="145"/>
      <c r="L737" s="144"/>
      <c r="M737" s="149"/>
      <c r="N737" s="150"/>
      <c r="O737" s="150"/>
      <c r="P737" s="150"/>
      <c r="Q737" s="150"/>
      <c r="R737" s="150"/>
      <c r="S737" s="150"/>
      <c r="T737" s="151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6" t="s">
        <v>123</v>
      </c>
      <c r="AU737" s="146" t="s">
        <v>127</v>
      </c>
      <c r="AV737" s="145" t="s">
        <v>127</v>
      </c>
      <c r="AW737" s="145" t="s">
        <v>1142</v>
      </c>
      <c r="AX737" s="145" t="s">
        <v>794</v>
      </c>
      <c r="AY737" s="146" t="s">
        <v>1140</v>
      </c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</row>
    <row r="738" spans="1:66">
      <c r="A738" s="153"/>
      <c r="B738" s="152"/>
      <c r="C738" s="153"/>
      <c r="D738" s="134" t="s">
        <v>123</v>
      </c>
      <c r="E738" s="154" t="s">
        <v>15</v>
      </c>
      <c r="F738" s="155" t="s">
        <v>126</v>
      </c>
      <c r="G738" s="153"/>
      <c r="H738" s="156">
        <v>4607</v>
      </c>
      <c r="I738" s="153"/>
      <c r="J738" s="153"/>
      <c r="K738" s="153"/>
      <c r="L738" s="152"/>
      <c r="M738" s="157"/>
      <c r="N738" s="158"/>
      <c r="O738" s="158"/>
      <c r="P738" s="158"/>
      <c r="Q738" s="158"/>
      <c r="R738" s="158"/>
      <c r="S738" s="158"/>
      <c r="T738" s="159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4" t="s">
        <v>123</v>
      </c>
      <c r="AU738" s="154" t="s">
        <v>127</v>
      </c>
      <c r="AV738" s="153" t="s">
        <v>134</v>
      </c>
      <c r="AW738" s="153" t="s">
        <v>1142</v>
      </c>
      <c r="AX738" s="153" t="s">
        <v>115</v>
      </c>
      <c r="AY738" s="154" t="s">
        <v>1140</v>
      </c>
      <c r="AZ738" s="153"/>
      <c r="BA738" s="153"/>
      <c r="BB738" s="153"/>
      <c r="BC738" s="153"/>
      <c r="BD738" s="153"/>
      <c r="BE738" s="153"/>
      <c r="BF738" s="153"/>
      <c r="BG738" s="153"/>
      <c r="BH738" s="153"/>
      <c r="BI738" s="153"/>
      <c r="BJ738" s="153"/>
      <c r="BK738" s="153"/>
      <c r="BL738" s="153"/>
      <c r="BM738" s="153"/>
      <c r="BN738" s="153"/>
    </row>
    <row r="739" spans="1:66" ht="30">
      <c r="A739" s="272"/>
      <c r="B739" s="24"/>
      <c r="C739" s="124" t="s">
        <v>665</v>
      </c>
      <c r="D739" s="124" t="s">
        <v>117</v>
      </c>
      <c r="E739" s="125" t="s">
        <v>666</v>
      </c>
      <c r="F739" s="126" t="s">
        <v>667</v>
      </c>
      <c r="G739" s="127" t="s">
        <v>137</v>
      </c>
      <c r="H739" s="128">
        <v>16.7</v>
      </c>
      <c r="I739" s="129"/>
      <c r="J739" s="130">
        <f>ROUND(I739*H739,2)</f>
        <v>0</v>
      </c>
      <c r="K739" s="126"/>
      <c r="L739" s="24"/>
      <c r="M739" s="326" t="s">
        <v>15</v>
      </c>
      <c r="N739" s="131" t="s">
        <v>39</v>
      </c>
      <c r="O739" s="270"/>
      <c r="P739" s="132">
        <f>O739*H739</f>
        <v>0</v>
      </c>
      <c r="Q739" s="132">
        <v>0.60875999999999997</v>
      </c>
      <c r="R739" s="132">
        <f>Q739*H739</f>
        <v>10.166291999999999</v>
      </c>
      <c r="S739" s="132">
        <v>0</v>
      </c>
      <c r="T739" s="133">
        <f>S739*H739</f>
        <v>0</v>
      </c>
      <c r="U739" s="272"/>
      <c r="V739" s="272"/>
      <c r="W739" s="272"/>
      <c r="X739" s="272"/>
      <c r="Y739" s="272"/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7" t="s">
        <v>134</v>
      </c>
      <c r="AS739" s="272"/>
      <c r="AT739" s="277" t="s">
        <v>117</v>
      </c>
      <c r="AU739" s="277" t="s">
        <v>127</v>
      </c>
      <c r="AV739" s="272"/>
      <c r="AW739" s="272"/>
      <c r="AX739" s="272"/>
      <c r="AY739" s="277" t="s">
        <v>1140</v>
      </c>
      <c r="AZ739" s="272"/>
      <c r="BA739" s="272"/>
      <c r="BB739" s="272"/>
      <c r="BC739" s="272"/>
      <c r="BD739" s="272"/>
      <c r="BE739" s="287">
        <f>IF(N739="základní",J739,0)</f>
        <v>0</v>
      </c>
      <c r="BF739" s="287">
        <f>IF(N739="snížená",J739,0)</f>
        <v>0</v>
      </c>
      <c r="BG739" s="287">
        <f>IF(N739="zákl. přenesená",J739,0)</f>
        <v>0</v>
      </c>
      <c r="BH739" s="287">
        <f>IF(N739="sníž. přenesená",J739,0)</f>
        <v>0</v>
      </c>
      <c r="BI739" s="287">
        <f>IF(N739="nulová",J739,0)</f>
        <v>0</v>
      </c>
      <c r="BJ739" s="277" t="s">
        <v>115</v>
      </c>
      <c r="BK739" s="287">
        <f>ROUND(I739*H739,2)</f>
        <v>0</v>
      </c>
      <c r="BL739" s="277" t="s">
        <v>134</v>
      </c>
      <c r="BM739" s="277" t="s">
        <v>1199</v>
      </c>
      <c r="BN739" s="272"/>
    </row>
    <row r="740" spans="1:66" ht="27">
      <c r="A740" s="272"/>
      <c r="B740" s="24"/>
      <c r="C740" s="272"/>
      <c r="D740" s="134" t="s">
        <v>121</v>
      </c>
      <c r="E740" s="272"/>
      <c r="F740" s="135" t="s">
        <v>122</v>
      </c>
      <c r="G740" s="272"/>
      <c r="H740" s="272"/>
      <c r="I740" s="272"/>
      <c r="J740" s="272"/>
      <c r="K740" s="272"/>
      <c r="L740" s="24"/>
      <c r="M740" s="136"/>
      <c r="N740" s="270"/>
      <c r="O740" s="270"/>
      <c r="P740" s="270"/>
      <c r="Q740" s="270"/>
      <c r="R740" s="270"/>
      <c r="S740" s="270"/>
      <c r="T740" s="59"/>
      <c r="U740" s="272"/>
      <c r="V740" s="272"/>
      <c r="W740" s="272"/>
      <c r="X740" s="272"/>
      <c r="Y740" s="272"/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7" t="s">
        <v>121</v>
      </c>
      <c r="AU740" s="277" t="s">
        <v>127</v>
      </c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</row>
    <row r="741" spans="1:66">
      <c r="A741" s="138"/>
      <c r="B741" s="137"/>
      <c r="C741" s="138"/>
      <c r="D741" s="134" t="s">
        <v>123</v>
      </c>
      <c r="E741" s="139" t="s">
        <v>15</v>
      </c>
      <c r="F741" s="140" t="s">
        <v>668</v>
      </c>
      <c r="G741" s="138"/>
      <c r="H741" s="139" t="s">
        <v>15</v>
      </c>
      <c r="I741" s="138"/>
      <c r="J741" s="138"/>
      <c r="K741" s="138"/>
      <c r="L741" s="137"/>
      <c r="M741" s="141"/>
      <c r="N741" s="142"/>
      <c r="O741" s="142"/>
      <c r="P741" s="142"/>
      <c r="Q741" s="142"/>
      <c r="R741" s="142"/>
      <c r="S741" s="142"/>
      <c r="T741" s="143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9" t="s">
        <v>123</v>
      </c>
      <c r="AU741" s="139" t="s">
        <v>127</v>
      </c>
      <c r="AV741" s="138" t="s">
        <v>115</v>
      </c>
      <c r="AW741" s="138" t="s">
        <v>1142</v>
      </c>
      <c r="AX741" s="138" t="s">
        <v>794</v>
      </c>
      <c r="AY741" s="139" t="s">
        <v>1140</v>
      </c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</row>
    <row r="742" spans="1:66">
      <c r="A742" s="145"/>
      <c r="B742" s="144"/>
      <c r="C742" s="145"/>
      <c r="D742" s="134" t="s">
        <v>123</v>
      </c>
      <c r="E742" s="146" t="s">
        <v>15</v>
      </c>
      <c r="F742" s="147" t="s">
        <v>669</v>
      </c>
      <c r="G742" s="145"/>
      <c r="H742" s="148">
        <v>1.7</v>
      </c>
      <c r="I742" s="145"/>
      <c r="J742" s="145"/>
      <c r="K742" s="145"/>
      <c r="L742" s="144"/>
      <c r="M742" s="149"/>
      <c r="N742" s="150"/>
      <c r="O742" s="150"/>
      <c r="P742" s="150"/>
      <c r="Q742" s="150"/>
      <c r="R742" s="150"/>
      <c r="S742" s="150"/>
      <c r="T742" s="151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6" t="s">
        <v>123</v>
      </c>
      <c r="AU742" s="146" t="s">
        <v>127</v>
      </c>
      <c r="AV742" s="145" t="s">
        <v>127</v>
      </c>
      <c r="AW742" s="145" t="s">
        <v>1142</v>
      </c>
      <c r="AX742" s="145" t="s">
        <v>794</v>
      </c>
      <c r="AY742" s="146" t="s">
        <v>1140</v>
      </c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</row>
    <row r="743" spans="1:66">
      <c r="A743" s="138"/>
      <c r="B743" s="137"/>
      <c r="C743" s="138"/>
      <c r="D743" s="134" t="s">
        <v>123</v>
      </c>
      <c r="E743" s="139" t="s">
        <v>15</v>
      </c>
      <c r="F743" s="140" t="s">
        <v>329</v>
      </c>
      <c r="G743" s="138"/>
      <c r="H743" s="139" t="s">
        <v>15</v>
      </c>
      <c r="I743" s="138"/>
      <c r="J743" s="138"/>
      <c r="K743" s="138"/>
      <c r="L743" s="137"/>
      <c r="M743" s="141"/>
      <c r="N743" s="142"/>
      <c r="O743" s="142"/>
      <c r="P743" s="142"/>
      <c r="Q743" s="142"/>
      <c r="R743" s="142"/>
      <c r="S743" s="142"/>
      <c r="T743" s="143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9" t="s">
        <v>123</v>
      </c>
      <c r="AU743" s="139" t="s">
        <v>127</v>
      </c>
      <c r="AV743" s="138" t="s">
        <v>115</v>
      </c>
      <c r="AW743" s="138" t="s">
        <v>1142</v>
      </c>
      <c r="AX743" s="138" t="s">
        <v>794</v>
      </c>
      <c r="AY743" s="139" t="s">
        <v>1140</v>
      </c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</row>
    <row r="744" spans="1:66">
      <c r="A744" s="145"/>
      <c r="B744" s="144"/>
      <c r="C744" s="145"/>
      <c r="D744" s="134" t="s">
        <v>123</v>
      </c>
      <c r="E744" s="146" t="s">
        <v>15</v>
      </c>
      <c r="F744" s="147" t="s">
        <v>330</v>
      </c>
      <c r="G744" s="145"/>
      <c r="H744" s="148">
        <v>15</v>
      </c>
      <c r="I744" s="145"/>
      <c r="J744" s="145"/>
      <c r="K744" s="145"/>
      <c r="L744" s="144"/>
      <c r="M744" s="149"/>
      <c r="N744" s="150"/>
      <c r="O744" s="150"/>
      <c r="P744" s="150"/>
      <c r="Q744" s="150"/>
      <c r="R744" s="150"/>
      <c r="S744" s="150"/>
      <c r="T744" s="151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6" t="s">
        <v>123</v>
      </c>
      <c r="AU744" s="146" t="s">
        <v>127</v>
      </c>
      <c r="AV744" s="145" t="s">
        <v>127</v>
      </c>
      <c r="AW744" s="145" t="s">
        <v>1142</v>
      </c>
      <c r="AX744" s="145" t="s">
        <v>794</v>
      </c>
      <c r="AY744" s="146" t="s">
        <v>1140</v>
      </c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</row>
    <row r="745" spans="1:66">
      <c r="A745" s="153"/>
      <c r="B745" s="152"/>
      <c r="C745" s="153"/>
      <c r="D745" s="134" t="s">
        <v>123</v>
      </c>
      <c r="E745" s="154" t="s">
        <v>15</v>
      </c>
      <c r="F745" s="155" t="s">
        <v>126</v>
      </c>
      <c r="G745" s="153"/>
      <c r="H745" s="156">
        <v>16.7</v>
      </c>
      <c r="I745" s="153"/>
      <c r="J745" s="153"/>
      <c r="K745" s="153"/>
      <c r="L745" s="152"/>
      <c r="M745" s="157"/>
      <c r="N745" s="158"/>
      <c r="O745" s="158"/>
      <c r="P745" s="158"/>
      <c r="Q745" s="158"/>
      <c r="R745" s="158"/>
      <c r="S745" s="158"/>
      <c r="T745" s="159"/>
      <c r="U745" s="153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/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4" t="s">
        <v>123</v>
      </c>
      <c r="AU745" s="154" t="s">
        <v>127</v>
      </c>
      <c r="AV745" s="153" t="s">
        <v>134</v>
      </c>
      <c r="AW745" s="153" t="s">
        <v>1142</v>
      </c>
      <c r="AX745" s="153" t="s">
        <v>115</v>
      </c>
      <c r="AY745" s="154" t="s">
        <v>1140</v>
      </c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  <c r="BJ745" s="153"/>
      <c r="BK745" s="153"/>
      <c r="BL745" s="153"/>
      <c r="BM745" s="153"/>
      <c r="BN745" s="153"/>
    </row>
    <row r="746" spans="1:66" ht="30">
      <c r="A746" s="272"/>
      <c r="B746" s="24"/>
      <c r="C746" s="124" t="s">
        <v>670</v>
      </c>
      <c r="D746" s="124" t="s">
        <v>117</v>
      </c>
      <c r="E746" s="125" t="s">
        <v>671</v>
      </c>
      <c r="F746" s="126" t="s">
        <v>672</v>
      </c>
      <c r="G746" s="127" t="s">
        <v>137</v>
      </c>
      <c r="H746" s="128">
        <v>3.8</v>
      </c>
      <c r="I746" s="129"/>
      <c r="J746" s="130">
        <f>ROUND(I746*H746,2)</f>
        <v>0</v>
      </c>
      <c r="K746" s="126"/>
      <c r="L746" s="24"/>
      <c r="M746" s="326" t="s">
        <v>15</v>
      </c>
      <c r="N746" s="131" t="s">
        <v>39</v>
      </c>
      <c r="O746" s="270"/>
      <c r="P746" s="132">
        <f>O746*H746</f>
        <v>0</v>
      </c>
      <c r="Q746" s="132">
        <v>0.60875999999999997</v>
      </c>
      <c r="R746" s="132">
        <f>Q746*H746</f>
        <v>2.3132879999999996</v>
      </c>
      <c r="S746" s="132">
        <v>0</v>
      </c>
      <c r="T746" s="133">
        <f>S746*H746</f>
        <v>0</v>
      </c>
      <c r="U746" s="272"/>
      <c r="V746" s="272"/>
      <c r="W746" s="272"/>
      <c r="X746" s="272"/>
      <c r="Y746" s="272"/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7" t="s">
        <v>134</v>
      </c>
      <c r="AS746" s="272"/>
      <c r="AT746" s="277" t="s">
        <v>117</v>
      </c>
      <c r="AU746" s="277" t="s">
        <v>127</v>
      </c>
      <c r="AV746" s="272"/>
      <c r="AW746" s="272"/>
      <c r="AX746" s="272"/>
      <c r="AY746" s="277" t="s">
        <v>1140</v>
      </c>
      <c r="AZ746" s="272"/>
      <c r="BA746" s="272"/>
      <c r="BB746" s="272"/>
      <c r="BC746" s="272"/>
      <c r="BD746" s="272"/>
      <c r="BE746" s="287">
        <f>IF(N746="základní",J746,0)</f>
        <v>0</v>
      </c>
      <c r="BF746" s="287">
        <f>IF(N746="snížená",J746,0)</f>
        <v>0</v>
      </c>
      <c r="BG746" s="287">
        <f>IF(N746="zákl. přenesená",J746,0)</f>
        <v>0</v>
      </c>
      <c r="BH746" s="287">
        <f>IF(N746="sníž. přenesená",J746,0)</f>
        <v>0</v>
      </c>
      <c r="BI746" s="287">
        <f>IF(N746="nulová",J746,0)</f>
        <v>0</v>
      </c>
      <c r="BJ746" s="277" t="s">
        <v>115</v>
      </c>
      <c r="BK746" s="287">
        <f>ROUND(I746*H746,2)</f>
        <v>0</v>
      </c>
      <c r="BL746" s="277" t="s">
        <v>134</v>
      </c>
      <c r="BM746" s="277" t="s">
        <v>1200</v>
      </c>
      <c r="BN746" s="272"/>
    </row>
    <row r="747" spans="1:66" ht="27">
      <c r="A747" s="272"/>
      <c r="B747" s="24"/>
      <c r="C747" s="272"/>
      <c r="D747" s="134" t="s">
        <v>121</v>
      </c>
      <c r="E747" s="272"/>
      <c r="F747" s="135" t="s">
        <v>122</v>
      </c>
      <c r="G747" s="272"/>
      <c r="H747" s="272"/>
      <c r="I747" s="272"/>
      <c r="J747" s="272"/>
      <c r="K747" s="272"/>
      <c r="L747" s="24"/>
      <c r="M747" s="136"/>
      <c r="N747" s="270"/>
      <c r="O747" s="270"/>
      <c r="P747" s="270"/>
      <c r="Q747" s="270"/>
      <c r="R747" s="270"/>
      <c r="S747" s="270"/>
      <c r="T747" s="59"/>
      <c r="U747" s="272"/>
      <c r="V747" s="272"/>
      <c r="W747" s="272"/>
      <c r="X747" s="272"/>
      <c r="Y747" s="272"/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7" t="s">
        <v>121</v>
      </c>
      <c r="AU747" s="277" t="s">
        <v>127</v>
      </c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</row>
    <row r="748" spans="1:66">
      <c r="A748" s="138"/>
      <c r="B748" s="137"/>
      <c r="C748" s="138"/>
      <c r="D748" s="134" t="s">
        <v>123</v>
      </c>
      <c r="E748" s="139" t="s">
        <v>15</v>
      </c>
      <c r="F748" s="140" t="s">
        <v>673</v>
      </c>
      <c r="G748" s="138"/>
      <c r="H748" s="139" t="s">
        <v>15</v>
      </c>
      <c r="I748" s="138"/>
      <c r="J748" s="138"/>
      <c r="K748" s="138"/>
      <c r="L748" s="137"/>
      <c r="M748" s="141"/>
      <c r="N748" s="142"/>
      <c r="O748" s="142"/>
      <c r="P748" s="142"/>
      <c r="Q748" s="142"/>
      <c r="R748" s="142"/>
      <c r="S748" s="142"/>
      <c r="T748" s="143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9" t="s">
        <v>123</v>
      </c>
      <c r="AU748" s="139" t="s">
        <v>127</v>
      </c>
      <c r="AV748" s="138" t="s">
        <v>115</v>
      </c>
      <c r="AW748" s="138" t="s">
        <v>1142</v>
      </c>
      <c r="AX748" s="138" t="s">
        <v>794</v>
      </c>
      <c r="AY748" s="139" t="s">
        <v>1140</v>
      </c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</row>
    <row r="749" spans="1:66">
      <c r="A749" s="145"/>
      <c r="B749" s="144"/>
      <c r="C749" s="145"/>
      <c r="D749" s="134" t="s">
        <v>123</v>
      </c>
      <c r="E749" s="146" t="s">
        <v>15</v>
      </c>
      <c r="F749" s="147" t="s">
        <v>540</v>
      </c>
      <c r="G749" s="145"/>
      <c r="H749" s="148">
        <v>3.8</v>
      </c>
      <c r="I749" s="145"/>
      <c r="J749" s="145"/>
      <c r="K749" s="145"/>
      <c r="L749" s="144"/>
      <c r="M749" s="149"/>
      <c r="N749" s="150"/>
      <c r="O749" s="150"/>
      <c r="P749" s="150"/>
      <c r="Q749" s="150"/>
      <c r="R749" s="150"/>
      <c r="S749" s="150"/>
      <c r="T749" s="151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6" t="s">
        <v>123</v>
      </c>
      <c r="AU749" s="146" t="s">
        <v>127</v>
      </c>
      <c r="AV749" s="145" t="s">
        <v>127</v>
      </c>
      <c r="AW749" s="145" t="s">
        <v>1142</v>
      </c>
      <c r="AX749" s="145" t="s">
        <v>794</v>
      </c>
      <c r="AY749" s="146" t="s">
        <v>1140</v>
      </c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</row>
    <row r="750" spans="1:66">
      <c r="A750" s="153"/>
      <c r="B750" s="152"/>
      <c r="C750" s="153"/>
      <c r="D750" s="134" t="s">
        <v>123</v>
      </c>
      <c r="E750" s="154" t="s">
        <v>15</v>
      </c>
      <c r="F750" s="155" t="s">
        <v>126</v>
      </c>
      <c r="G750" s="153"/>
      <c r="H750" s="156">
        <v>3.8</v>
      </c>
      <c r="I750" s="153"/>
      <c r="J750" s="153"/>
      <c r="K750" s="153"/>
      <c r="L750" s="152"/>
      <c r="M750" s="157"/>
      <c r="N750" s="158"/>
      <c r="O750" s="158"/>
      <c r="P750" s="158"/>
      <c r="Q750" s="158"/>
      <c r="R750" s="158"/>
      <c r="S750" s="158"/>
      <c r="T750" s="159"/>
      <c r="U750" s="153"/>
      <c r="V750" s="15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/>
      <c r="AG750" s="153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4" t="s">
        <v>123</v>
      </c>
      <c r="AU750" s="154" t="s">
        <v>127</v>
      </c>
      <c r="AV750" s="153" t="s">
        <v>134</v>
      </c>
      <c r="AW750" s="153" t="s">
        <v>1142</v>
      </c>
      <c r="AX750" s="153" t="s">
        <v>115</v>
      </c>
      <c r="AY750" s="154" t="s">
        <v>1140</v>
      </c>
      <c r="AZ750" s="153"/>
      <c r="BA750" s="153"/>
      <c r="BB750" s="153"/>
      <c r="BC750" s="153"/>
      <c r="BD750" s="153"/>
      <c r="BE750" s="153"/>
      <c r="BF750" s="153"/>
      <c r="BG750" s="153"/>
      <c r="BH750" s="153"/>
      <c r="BI750" s="153"/>
      <c r="BJ750" s="153"/>
      <c r="BK750" s="153"/>
      <c r="BL750" s="153"/>
      <c r="BM750" s="153"/>
      <c r="BN750" s="153"/>
    </row>
    <row r="751" spans="1:66" ht="45">
      <c r="A751" s="272"/>
      <c r="B751" s="24"/>
      <c r="C751" s="124" t="s">
        <v>674</v>
      </c>
      <c r="D751" s="124" t="s">
        <v>117</v>
      </c>
      <c r="E751" s="125" t="s">
        <v>675</v>
      </c>
      <c r="F751" s="126" t="s">
        <v>676</v>
      </c>
      <c r="G751" s="127" t="s">
        <v>137</v>
      </c>
      <c r="H751" s="128">
        <v>20.5</v>
      </c>
      <c r="I751" s="129"/>
      <c r="J751" s="130">
        <f>ROUND(I751*H751,2)</f>
        <v>0</v>
      </c>
      <c r="K751" s="126"/>
      <c r="L751" s="24"/>
      <c r="M751" s="326" t="s">
        <v>15</v>
      </c>
      <c r="N751" s="131" t="s">
        <v>39</v>
      </c>
      <c r="O751" s="270"/>
      <c r="P751" s="132">
        <f>O751*H751</f>
        <v>0</v>
      </c>
      <c r="Q751" s="132">
        <v>8.6400000000000005E-2</v>
      </c>
      <c r="R751" s="132">
        <f>Q751*H751</f>
        <v>1.7712000000000001</v>
      </c>
      <c r="S751" s="132">
        <v>0</v>
      </c>
      <c r="T751" s="133">
        <f>S751*H751</f>
        <v>0</v>
      </c>
      <c r="U751" s="272"/>
      <c r="V751" s="272"/>
      <c r="W751" s="272"/>
      <c r="X751" s="272"/>
      <c r="Y751" s="272"/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7" t="s">
        <v>134</v>
      </c>
      <c r="AS751" s="272"/>
      <c r="AT751" s="277" t="s">
        <v>117</v>
      </c>
      <c r="AU751" s="277" t="s">
        <v>127</v>
      </c>
      <c r="AV751" s="272"/>
      <c r="AW751" s="272"/>
      <c r="AX751" s="272"/>
      <c r="AY751" s="277" t="s">
        <v>1140</v>
      </c>
      <c r="AZ751" s="272"/>
      <c r="BA751" s="272"/>
      <c r="BB751" s="272"/>
      <c r="BC751" s="272"/>
      <c r="BD751" s="272"/>
      <c r="BE751" s="287">
        <f>IF(N751="základní",J751,0)</f>
        <v>0</v>
      </c>
      <c r="BF751" s="287">
        <f>IF(N751="snížená",J751,0)</f>
        <v>0</v>
      </c>
      <c r="BG751" s="287">
        <f>IF(N751="zákl. přenesená",J751,0)</f>
        <v>0</v>
      </c>
      <c r="BH751" s="287">
        <f>IF(N751="sníž. přenesená",J751,0)</f>
        <v>0</v>
      </c>
      <c r="BI751" s="287">
        <f>IF(N751="nulová",J751,0)</f>
        <v>0</v>
      </c>
      <c r="BJ751" s="277" t="s">
        <v>115</v>
      </c>
      <c r="BK751" s="287">
        <f>ROUND(I751*H751,2)</f>
        <v>0</v>
      </c>
      <c r="BL751" s="277" t="s">
        <v>134</v>
      </c>
      <c r="BM751" s="277" t="s">
        <v>1201</v>
      </c>
      <c r="BN751" s="272"/>
    </row>
    <row r="752" spans="1:66" ht="27">
      <c r="A752" s="272"/>
      <c r="B752" s="24"/>
      <c r="C752" s="272"/>
      <c r="D752" s="134" t="s">
        <v>121</v>
      </c>
      <c r="E752" s="272"/>
      <c r="F752" s="135" t="s">
        <v>122</v>
      </c>
      <c r="G752" s="272"/>
      <c r="H752" s="272"/>
      <c r="I752" s="272"/>
      <c r="J752" s="272"/>
      <c r="K752" s="272"/>
      <c r="L752" s="24"/>
      <c r="M752" s="136"/>
      <c r="N752" s="270"/>
      <c r="O752" s="270"/>
      <c r="P752" s="270"/>
      <c r="Q752" s="270"/>
      <c r="R752" s="270"/>
      <c r="S752" s="270"/>
      <c r="T752" s="59"/>
      <c r="U752" s="272"/>
      <c r="V752" s="272"/>
      <c r="W752" s="272"/>
      <c r="X752" s="272"/>
      <c r="Y752" s="272"/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7" t="s">
        <v>121</v>
      </c>
      <c r="AU752" s="277" t="s">
        <v>127</v>
      </c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</row>
    <row r="753" spans="1:66">
      <c r="A753" s="138"/>
      <c r="B753" s="137"/>
      <c r="C753" s="138"/>
      <c r="D753" s="134" t="s">
        <v>123</v>
      </c>
      <c r="E753" s="139" t="s">
        <v>15</v>
      </c>
      <c r="F753" s="140" t="s">
        <v>229</v>
      </c>
      <c r="G753" s="138"/>
      <c r="H753" s="139" t="s">
        <v>15</v>
      </c>
      <c r="I753" s="138"/>
      <c r="J753" s="138"/>
      <c r="K753" s="138"/>
      <c r="L753" s="137"/>
      <c r="M753" s="141"/>
      <c r="N753" s="142"/>
      <c r="O753" s="142"/>
      <c r="P753" s="142"/>
      <c r="Q753" s="142"/>
      <c r="R753" s="142"/>
      <c r="S753" s="142"/>
      <c r="T753" s="143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9" t="s">
        <v>123</v>
      </c>
      <c r="AU753" s="139" t="s">
        <v>127</v>
      </c>
      <c r="AV753" s="138" t="s">
        <v>115</v>
      </c>
      <c r="AW753" s="138" t="s">
        <v>1142</v>
      </c>
      <c r="AX753" s="138" t="s">
        <v>794</v>
      </c>
      <c r="AY753" s="139" t="s">
        <v>1140</v>
      </c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</row>
    <row r="754" spans="1:66">
      <c r="A754" s="145"/>
      <c r="B754" s="144"/>
      <c r="C754" s="145"/>
      <c r="D754" s="134" t="s">
        <v>123</v>
      </c>
      <c r="E754" s="146" t="s">
        <v>15</v>
      </c>
      <c r="F754" s="147" t="s">
        <v>573</v>
      </c>
      <c r="G754" s="145"/>
      <c r="H754" s="148">
        <v>5.5</v>
      </c>
      <c r="I754" s="145"/>
      <c r="J754" s="145"/>
      <c r="K754" s="145"/>
      <c r="L754" s="144"/>
      <c r="M754" s="149"/>
      <c r="N754" s="150"/>
      <c r="O754" s="150"/>
      <c r="P754" s="150"/>
      <c r="Q754" s="150"/>
      <c r="R754" s="150"/>
      <c r="S754" s="150"/>
      <c r="T754" s="151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6" t="s">
        <v>123</v>
      </c>
      <c r="AU754" s="146" t="s">
        <v>127</v>
      </c>
      <c r="AV754" s="145" t="s">
        <v>127</v>
      </c>
      <c r="AW754" s="145" t="s">
        <v>1142</v>
      </c>
      <c r="AX754" s="145" t="s">
        <v>794</v>
      </c>
      <c r="AY754" s="146" t="s">
        <v>1140</v>
      </c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</row>
    <row r="755" spans="1:66">
      <c r="A755" s="138"/>
      <c r="B755" s="137"/>
      <c r="C755" s="138"/>
      <c r="D755" s="134" t="s">
        <v>123</v>
      </c>
      <c r="E755" s="139" t="s">
        <v>15</v>
      </c>
      <c r="F755" s="140" t="s">
        <v>329</v>
      </c>
      <c r="G755" s="138"/>
      <c r="H755" s="139" t="s">
        <v>15</v>
      </c>
      <c r="I755" s="138"/>
      <c r="J755" s="138"/>
      <c r="K755" s="138"/>
      <c r="L755" s="137"/>
      <c r="M755" s="141"/>
      <c r="N755" s="142"/>
      <c r="O755" s="142"/>
      <c r="P755" s="142"/>
      <c r="Q755" s="142"/>
      <c r="R755" s="142"/>
      <c r="S755" s="142"/>
      <c r="T755" s="143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9" t="s">
        <v>123</v>
      </c>
      <c r="AU755" s="139" t="s">
        <v>127</v>
      </c>
      <c r="AV755" s="138" t="s">
        <v>115</v>
      </c>
      <c r="AW755" s="138" t="s">
        <v>1142</v>
      </c>
      <c r="AX755" s="138" t="s">
        <v>794</v>
      </c>
      <c r="AY755" s="139" t="s">
        <v>1140</v>
      </c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</row>
    <row r="756" spans="1:66">
      <c r="A756" s="145"/>
      <c r="B756" s="144"/>
      <c r="C756" s="145"/>
      <c r="D756" s="134" t="s">
        <v>123</v>
      </c>
      <c r="E756" s="146" t="s">
        <v>15</v>
      </c>
      <c r="F756" s="147" t="s">
        <v>330</v>
      </c>
      <c r="G756" s="145"/>
      <c r="H756" s="148">
        <v>15</v>
      </c>
      <c r="I756" s="145"/>
      <c r="J756" s="145"/>
      <c r="K756" s="145"/>
      <c r="L756" s="144"/>
      <c r="M756" s="149"/>
      <c r="N756" s="150"/>
      <c r="O756" s="150"/>
      <c r="P756" s="150"/>
      <c r="Q756" s="150"/>
      <c r="R756" s="150"/>
      <c r="S756" s="150"/>
      <c r="T756" s="151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6" t="s">
        <v>123</v>
      </c>
      <c r="AU756" s="146" t="s">
        <v>127</v>
      </c>
      <c r="AV756" s="145" t="s">
        <v>127</v>
      </c>
      <c r="AW756" s="145" t="s">
        <v>1142</v>
      </c>
      <c r="AX756" s="145" t="s">
        <v>794</v>
      </c>
      <c r="AY756" s="146" t="s">
        <v>1140</v>
      </c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</row>
    <row r="757" spans="1:66">
      <c r="A757" s="153"/>
      <c r="B757" s="152"/>
      <c r="C757" s="153"/>
      <c r="D757" s="134" t="s">
        <v>123</v>
      </c>
      <c r="E757" s="154" t="s">
        <v>15</v>
      </c>
      <c r="F757" s="155" t="s">
        <v>126</v>
      </c>
      <c r="G757" s="153"/>
      <c r="H757" s="156">
        <v>20.5</v>
      </c>
      <c r="I757" s="153"/>
      <c r="J757" s="153"/>
      <c r="K757" s="153"/>
      <c r="L757" s="152"/>
      <c r="M757" s="157"/>
      <c r="N757" s="158"/>
      <c r="O757" s="158"/>
      <c r="P757" s="158"/>
      <c r="Q757" s="158"/>
      <c r="R757" s="158"/>
      <c r="S757" s="158"/>
      <c r="T757" s="159"/>
      <c r="U757" s="153"/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4" t="s">
        <v>123</v>
      </c>
      <c r="AU757" s="154" t="s">
        <v>127</v>
      </c>
      <c r="AV757" s="153" t="s">
        <v>134</v>
      </c>
      <c r="AW757" s="153" t="s">
        <v>1142</v>
      </c>
      <c r="AX757" s="153" t="s">
        <v>115</v>
      </c>
      <c r="AY757" s="154" t="s">
        <v>1140</v>
      </c>
      <c r="AZ757" s="153"/>
      <c r="BA757" s="153"/>
      <c r="BB757" s="153"/>
      <c r="BC757" s="153"/>
      <c r="BD757" s="153"/>
      <c r="BE757" s="153"/>
      <c r="BF757" s="153"/>
      <c r="BG757" s="153"/>
      <c r="BH757" s="153"/>
      <c r="BI757" s="153"/>
      <c r="BJ757" s="153"/>
      <c r="BK757" s="153"/>
      <c r="BL757" s="153"/>
      <c r="BM757" s="153"/>
      <c r="BN757" s="153"/>
    </row>
    <row r="758" spans="1:66" ht="15.75">
      <c r="A758" s="114"/>
      <c r="B758" s="113"/>
      <c r="C758" s="114"/>
      <c r="D758" s="115" t="s">
        <v>112</v>
      </c>
      <c r="E758" s="122" t="s">
        <v>140</v>
      </c>
      <c r="F758" s="122" t="s">
        <v>677</v>
      </c>
      <c r="G758" s="114"/>
      <c r="H758" s="114"/>
      <c r="I758" s="114"/>
      <c r="J758" s="123">
        <f>BK758</f>
        <v>0</v>
      </c>
      <c r="K758" s="114"/>
      <c r="L758" s="113"/>
      <c r="M758" s="118"/>
      <c r="N758" s="119"/>
      <c r="O758" s="119"/>
      <c r="P758" s="120">
        <f>SUM(P759:P767)</f>
        <v>0</v>
      </c>
      <c r="Q758" s="119"/>
      <c r="R758" s="120">
        <f>SUM(R759:R767)</f>
        <v>0</v>
      </c>
      <c r="S758" s="119"/>
      <c r="T758" s="121">
        <f>SUM(T759:T767)</f>
        <v>0</v>
      </c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5" t="s">
        <v>115</v>
      </c>
      <c r="AS758" s="114"/>
      <c r="AT758" s="285" t="s">
        <v>112</v>
      </c>
      <c r="AU758" s="285" t="s">
        <v>115</v>
      </c>
      <c r="AV758" s="114"/>
      <c r="AW758" s="114"/>
      <c r="AX758" s="114"/>
      <c r="AY758" s="115" t="s">
        <v>1140</v>
      </c>
      <c r="AZ758" s="114"/>
      <c r="BA758" s="114"/>
      <c r="BB758" s="114"/>
      <c r="BC758" s="114"/>
      <c r="BD758" s="114"/>
      <c r="BE758" s="114"/>
      <c r="BF758" s="114"/>
      <c r="BG758" s="114"/>
      <c r="BH758" s="114"/>
      <c r="BI758" s="114"/>
      <c r="BJ758" s="114"/>
      <c r="BK758" s="286">
        <f>SUM(BK759:BK767)</f>
        <v>0</v>
      </c>
      <c r="BL758" s="114"/>
      <c r="BM758" s="114"/>
      <c r="BN758" s="114"/>
    </row>
    <row r="759" spans="1:66" ht="30">
      <c r="A759" s="272"/>
      <c r="B759" s="24"/>
      <c r="C759" s="124" t="s">
        <v>678</v>
      </c>
      <c r="D759" s="124" t="s">
        <v>117</v>
      </c>
      <c r="E759" s="125" t="s">
        <v>679</v>
      </c>
      <c r="F759" s="126" t="s">
        <v>680</v>
      </c>
      <c r="G759" s="127" t="s">
        <v>137</v>
      </c>
      <c r="H759" s="128">
        <v>122.93</v>
      </c>
      <c r="I759" s="129"/>
      <c r="J759" s="130">
        <f>ROUND(I759*H759,2)</f>
        <v>0</v>
      </c>
      <c r="K759" s="126"/>
      <c r="L759" s="24"/>
      <c r="M759" s="326" t="s">
        <v>15</v>
      </c>
      <c r="N759" s="131" t="s">
        <v>39</v>
      </c>
      <c r="O759" s="270"/>
      <c r="P759" s="132">
        <f>O759*H759</f>
        <v>0</v>
      </c>
      <c r="Q759" s="132">
        <v>0</v>
      </c>
      <c r="R759" s="132">
        <f>Q759*H759</f>
        <v>0</v>
      </c>
      <c r="S759" s="132">
        <v>0</v>
      </c>
      <c r="T759" s="133">
        <f>S759*H759</f>
        <v>0</v>
      </c>
      <c r="U759" s="272"/>
      <c r="V759" s="272"/>
      <c r="W759" s="272"/>
      <c r="X759" s="272"/>
      <c r="Y759" s="272"/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7" t="s">
        <v>134</v>
      </c>
      <c r="AS759" s="272"/>
      <c r="AT759" s="277" t="s">
        <v>117</v>
      </c>
      <c r="AU759" s="277" t="s">
        <v>127</v>
      </c>
      <c r="AV759" s="272"/>
      <c r="AW759" s="272"/>
      <c r="AX759" s="272"/>
      <c r="AY759" s="277" t="s">
        <v>1140</v>
      </c>
      <c r="AZ759" s="272"/>
      <c r="BA759" s="272"/>
      <c r="BB759" s="272"/>
      <c r="BC759" s="272"/>
      <c r="BD759" s="272"/>
      <c r="BE759" s="287">
        <f>IF(N759="základní",J759,0)</f>
        <v>0</v>
      </c>
      <c r="BF759" s="287">
        <f>IF(N759="snížená",J759,0)</f>
        <v>0</v>
      </c>
      <c r="BG759" s="287">
        <f>IF(N759="zákl. přenesená",J759,0)</f>
        <v>0</v>
      </c>
      <c r="BH759" s="287">
        <f>IF(N759="sníž. přenesená",J759,0)</f>
        <v>0</v>
      </c>
      <c r="BI759" s="287">
        <f>IF(N759="nulová",J759,0)</f>
        <v>0</v>
      </c>
      <c r="BJ759" s="277" t="s">
        <v>115</v>
      </c>
      <c r="BK759" s="287">
        <f>ROUND(I759*H759,2)</f>
        <v>0</v>
      </c>
      <c r="BL759" s="277" t="s">
        <v>134</v>
      </c>
      <c r="BM759" s="277" t="s">
        <v>1202</v>
      </c>
      <c r="BN759" s="272"/>
    </row>
    <row r="760" spans="1:66" ht="27">
      <c r="A760" s="272"/>
      <c r="B760" s="24"/>
      <c r="C760" s="272"/>
      <c r="D760" s="134" t="s">
        <v>121</v>
      </c>
      <c r="E760" s="272"/>
      <c r="F760" s="135" t="s">
        <v>122</v>
      </c>
      <c r="G760" s="272"/>
      <c r="H760" s="272"/>
      <c r="I760" s="272"/>
      <c r="J760" s="272"/>
      <c r="K760" s="272"/>
      <c r="L760" s="24"/>
      <c r="M760" s="136"/>
      <c r="N760" s="270"/>
      <c r="O760" s="270"/>
      <c r="P760" s="270"/>
      <c r="Q760" s="270"/>
      <c r="R760" s="270"/>
      <c r="S760" s="270"/>
      <c r="T760" s="59"/>
      <c r="U760" s="272"/>
      <c r="V760" s="272"/>
      <c r="W760" s="272"/>
      <c r="X760" s="272"/>
      <c r="Y760" s="272"/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7" t="s">
        <v>121</v>
      </c>
      <c r="AU760" s="277" t="s">
        <v>127</v>
      </c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</row>
    <row r="761" spans="1:66">
      <c r="A761" s="138"/>
      <c r="B761" s="137"/>
      <c r="C761" s="138"/>
      <c r="D761" s="134" t="s">
        <v>123</v>
      </c>
      <c r="E761" s="139" t="s">
        <v>15</v>
      </c>
      <c r="F761" s="140" t="s">
        <v>138</v>
      </c>
      <c r="G761" s="138"/>
      <c r="H761" s="139" t="s">
        <v>15</v>
      </c>
      <c r="I761" s="138"/>
      <c r="J761" s="138"/>
      <c r="K761" s="138"/>
      <c r="L761" s="137"/>
      <c r="M761" s="141"/>
      <c r="N761" s="142"/>
      <c r="O761" s="142"/>
      <c r="P761" s="142"/>
      <c r="Q761" s="142"/>
      <c r="R761" s="142"/>
      <c r="S761" s="142"/>
      <c r="T761" s="143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9" t="s">
        <v>123</v>
      </c>
      <c r="AU761" s="139" t="s">
        <v>127</v>
      </c>
      <c r="AV761" s="138" t="s">
        <v>115</v>
      </c>
      <c r="AW761" s="138" t="s">
        <v>1142</v>
      </c>
      <c r="AX761" s="138" t="s">
        <v>794</v>
      </c>
      <c r="AY761" s="139" t="s">
        <v>1140</v>
      </c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</row>
    <row r="762" spans="1:66">
      <c r="A762" s="145"/>
      <c r="B762" s="144"/>
      <c r="C762" s="145"/>
      <c r="D762" s="134" t="s">
        <v>123</v>
      </c>
      <c r="E762" s="146" t="s">
        <v>15</v>
      </c>
      <c r="F762" s="147" t="s">
        <v>139</v>
      </c>
      <c r="G762" s="145"/>
      <c r="H762" s="148">
        <v>54.23</v>
      </c>
      <c r="I762" s="145"/>
      <c r="J762" s="145"/>
      <c r="K762" s="145"/>
      <c r="L762" s="144"/>
      <c r="M762" s="149"/>
      <c r="N762" s="150"/>
      <c r="O762" s="150"/>
      <c r="P762" s="150"/>
      <c r="Q762" s="150"/>
      <c r="R762" s="150"/>
      <c r="S762" s="150"/>
      <c r="T762" s="151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6" t="s">
        <v>123</v>
      </c>
      <c r="AU762" s="146" t="s">
        <v>127</v>
      </c>
      <c r="AV762" s="145" t="s">
        <v>127</v>
      </c>
      <c r="AW762" s="145" t="s">
        <v>1142</v>
      </c>
      <c r="AX762" s="145" t="s">
        <v>794</v>
      </c>
      <c r="AY762" s="146" t="s">
        <v>1140</v>
      </c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</row>
    <row r="763" spans="1:66">
      <c r="A763" s="138"/>
      <c r="B763" s="137"/>
      <c r="C763" s="138"/>
      <c r="D763" s="134" t="s">
        <v>123</v>
      </c>
      <c r="E763" s="139" t="s">
        <v>15</v>
      </c>
      <c r="F763" s="140" t="s">
        <v>143</v>
      </c>
      <c r="G763" s="138"/>
      <c r="H763" s="139" t="s">
        <v>15</v>
      </c>
      <c r="I763" s="138"/>
      <c r="J763" s="138"/>
      <c r="K763" s="138"/>
      <c r="L763" s="137"/>
      <c r="M763" s="141"/>
      <c r="N763" s="142"/>
      <c r="O763" s="142"/>
      <c r="P763" s="142"/>
      <c r="Q763" s="142"/>
      <c r="R763" s="142"/>
      <c r="S763" s="142"/>
      <c r="T763" s="143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9" t="s">
        <v>123</v>
      </c>
      <c r="AU763" s="139" t="s">
        <v>127</v>
      </c>
      <c r="AV763" s="138" t="s">
        <v>115</v>
      </c>
      <c r="AW763" s="138" t="s">
        <v>1142</v>
      </c>
      <c r="AX763" s="138" t="s">
        <v>794</v>
      </c>
      <c r="AY763" s="139" t="s">
        <v>1140</v>
      </c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</row>
    <row r="764" spans="1:66">
      <c r="A764" s="145"/>
      <c r="B764" s="144"/>
      <c r="C764" s="145"/>
      <c r="D764" s="134" t="s">
        <v>123</v>
      </c>
      <c r="E764" s="146" t="s">
        <v>15</v>
      </c>
      <c r="F764" s="147" t="s">
        <v>144</v>
      </c>
      <c r="G764" s="145"/>
      <c r="H764" s="148">
        <v>36.6</v>
      </c>
      <c r="I764" s="145"/>
      <c r="J764" s="145"/>
      <c r="K764" s="145"/>
      <c r="L764" s="144"/>
      <c r="M764" s="149"/>
      <c r="N764" s="150"/>
      <c r="O764" s="150"/>
      <c r="P764" s="150"/>
      <c r="Q764" s="150"/>
      <c r="R764" s="150"/>
      <c r="S764" s="150"/>
      <c r="T764" s="151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6" t="s">
        <v>123</v>
      </c>
      <c r="AU764" s="146" t="s">
        <v>127</v>
      </c>
      <c r="AV764" s="145" t="s">
        <v>127</v>
      </c>
      <c r="AW764" s="145" t="s">
        <v>1142</v>
      </c>
      <c r="AX764" s="145" t="s">
        <v>794</v>
      </c>
      <c r="AY764" s="146" t="s">
        <v>1140</v>
      </c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</row>
    <row r="765" spans="1:66">
      <c r="A765" s="138"/>
      <c r="B765" s="137"/>
      <c r="C765" s="138"/>
      <c r="D765" s="134" t="s">
        <v>123</v>
      </c>
      <c r="E765" s="139" t="s">
        <v>15</v>
      </c>
      <c r="F765" s="140" t="s">
        <v>145</v>
      </c>
      <c r="G765" s="138"/>
      <c r="H765" s="139" t="s">
        <v>15</v>
      </c>
      <c r="I765" s="138"/>
      <c r="J765" s="138"/>
      <c r="K765" s="138"/>
      <c r="L765" s="137"/>
      <c r="M765" s="141"/>
      <c r="N765" s="142"/>
      <c r="O765" s="142"/>
      <c r="P765" s="142"/>
      <c r="Q765" s="142"/>
      <c r="R765" s="142"/>
      <c r="S765" s="142"/>
      <c r="T765" s="143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9" t="s">
        <v>123</v>
      </c>
      <c r="AU765" s="139" t="s">
        <v>127</v>
      </c>
      <c r="AV765" s="138" t="s">
        <v>115</v>
      </c>
      <c r="AW765" s="138" t="s">
        <v>1142</v>
      </c>
      <c r="AX765" s="138" t="s">
        <v>794</v>
      </c>
      <c r="AY765" s="139" t="s">
        <v>1140</v>
      </c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</row>
    <row r="766" spans="1:66">
      <c r="A766" s="145"/>
      <c r="B766" s="144"/>
      <c r="C766" s="145"/>
      <c r="D766" s="134" t="s">
        <v>123</v>
      </c>
      <c r="E766" s="146" t="s">
        <v>15</v>
      </c>
      <c r="F766" s="147" t="s">
        <v>146</v>
      </c>
      <c r="G766" s="145"/>
      <c r="H766" s="148">
        <v>32.1</v>
      </c>
      <c r="I766" s="145"/>
      <c r="J766" s="145"/>
      <c r="K766" s="145"/>
      <c r="L766" s="144"/>
      <c r="M766" s="149"/>
      <c r="N766" s="150"/>
      <c r="O766" s="150"/>
      <c r="P766" s="150"/>
      <c r="Q766" s="150"/>
      <c r="R766" s="150"/>
      <c r="S766" s="150"/>
      <c r="T766" s="151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6" t="s">
        <v>123</v>
      </c>
      <c r="AU766" s="146" t="s">
        <v>127</v>
      </c>
      <c r="AV766" s="145" t="s">
        <v>127</v>
      </c>
      <c r="AW766" s="145" t="s">
        <v>1142</v>
      </c>
      <c r="AX766" s="145" t="s">
        <v>794</v>
      </c>
      <c r="AY766" s="146" t="s">
        <v>1140</v>
      </c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</row>
    <row r="767" spans="1:66">
      <c r="A767" s="153"/>
      <c r="B767" s="152"/>
      <c r="C767" s="153"/>
      <c r="D767" s="134" t="s">
        <v>123</v>
      </c>
      <c r="E767" s="154" t="s">
        <v>15</v>
      </c>
      <c r="F767" s="155" t="s">
        <v>126</v>
      </c>
      <c r="G767" s="153"/>
      <c r="H767" s="156">
        <v>122.93</v>
      </c>
      <c r="I767" s="153"/>
      <c r="J767" s="153"/>
      <c r="K767" s="153"/>
      <c r="L767" s="152"/>
      <c r="M767" s="157"/>
      <c r="N767" s="158"/>
      <c r="O767" s="158"/>
      <c r="P767" s="158"/>
      <c r="Q767" s="158"/>
      <c r="R767" s="158"/>
      <c r="S767" s="158"/>
      <c r="T767" s="159"/>
      <c r="U767" s="153"/>
      <c r="V767" s="15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4" t="s">
        <v>123</v>
      </c>
      <c r="AU767" s="154" t="s">
        <v>127</v>
      </c>
      <c r="AV767" s="153" t="s">
        <v>134</v>
      </c>
      <c r="AW767" s="153" t="s">
        <v>1142</v>
      </c>
      <c r="AX767" s="153" t="s">
        <v>115</v>
      </c>
      <c r="AY767" s="154" t="s">
        <v>1140</v>
      </c>
      <c r="AZ767" s="153"/>
      <c r="BA767" s="153"/>
      <c r="BB767" s="153"/>
      <c r="BC767" s="153"/>
      <c r="BD767" s="153"/>
      <c r="BE767" s="153"/>
      <c r="BF767" s="153"/>
      <c r="BG767" s="153"/>
      <c r="BH767" s="153"/>
      <c r="BI767" s="153"/>
      <c r="BJ767" s="153"/>
      <c r="BK767" s="153"/>
      <c r="BL767" s="153"/>
      <c r="BM767" s="153"/>
      <c r="BN767" s="153"/>
    </row>
    <row r="768" spans="1:66" ht="15.75">
      <c r="A768" s="114"/>
      <c r="B768" s="113"/>
      <c r="C768" s="114"/>
      <c r="D768" s="115" t="s">
        <v>112</v>
      </c>
      <c r="E768" s="122" t="s">
        <v>156</v>
      </c>
      <c r="F768" s="122" t="s">
        <v>681</v>
      </c>
      <c r="G768" s="114"/>
      <c r="H768" s="114"/>
      <c r="I768" s="114"/>
      <c r="J768" s="123">
        <f>BK768</f>
        <v>0</v>
      </c>
      <c r="K768" s="114"/>
      <c r="L768" s="113"/>
      <c r="M768" s="118"/>
      <c r="N768" s="119"/>
      <c r="O768" s="119"/>
      <c r="P768" s="120">
        <f>SUM(P769:P814)</f>
        <v>0</v>
      </c>
      <c r="Q768" s="119"/>
      <c r="R768" s="120">
        <f>SUM(R769:R814)</f>
        <v>7.710647090000001</v>
      </c>
      <c r="S768" s="119"/>
      <c r="T768" s="121">
        <f>SUM(T769:T814)</f>
        <v>0</v>
      </c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5" t="s">
        <v>115</v>
      </c>
      <c r="AS768" s="114"/>
      <c r="AT768" s="285" t="s">
        <v>112</v>
      </c>
      <c r="AU768" s="285" t="s">
        <v>115</v>
      </c>
      <c r="AV768" s="114"/>
      <c r="AW768" s="114"/>
      <c r="AX768" s="114"/>
      <c r="AY768" s="115" t="s">
        <v>1140</v>
      </c>
      <c r="AZ768" s="114"/>
      <c r="BA768" s="114"/>
      <c r="BB768" s="114"/>
      <c r="BC768" s="114"/>
      <c r="BD768" s="114"/>
      <c r="BE768" s="114"/>
      <c r="BF768" s="114"/>
      <c r="BG768" s="114"/>
      <c r="BH768" s="114"/>
      <c r="BI768" s="114"/>
      <c r="BJ768" s="114"/>
      <c r="BK768" s="286">
        <f>SUM(BK769:BK814)</f>
        <v>0</v>
      </c>
      <c r="BL768" s="114"/>
      <c r="BM768" s="114"/>
      <c r="BN768" s="114"/>
    </row>
    <row r="769" spans="1:66" ht="45">
      <c r="A769" s="272"/>
      <c r="B769" s="24"/>
      <c r="C769" s="124" t="s">
        <v>682</v>
      </c>
      <c r="D769" s="124" t="s">
        <v>117</v>
      </c>
      <c r="E769" s="125" t="s">
        <v>683</v>
      </c>
      <c r="F769" s="126" t="s">
        <v>684</v>
      </c>
      <c r="G769" s="127" t="s">
        <v>120</v>
      </c>
      <c r="H769" s="128">
        <v>25</v>
      </c>
      <c r="I769" s="129"/>
      <c r="J769" s="130">
        <f>ROUND(I769*H769,2)</f>
        <v>0</v>
      </c>
      <c r="K769" s="126"/>
      <c r="L769" s="24"/>
      <c r="M769" s="326" t="s">
        <v>15</v>
      </c>
      <c r="N769" s="131" t="s">
        <v>39</v>
      </c>
      <c r="O769" s="270"/>
      <c r="P769" s="132">
        <f>O769*H769</f>
        <v>0</v>
      </c>
      <c r="Q769" s="132">
        <v>0</v>
      </c>
      <c r="R769" s="132">
        <f>Q769*H769</f>
        <v>0</v>
      </c>
      <c r="S769" s="132">
        <v>0</v>
      </c>
      <c r="T769" s="133">
        <f>S769*H769</f>
        <v>0</v>
      </c>
      <c r="U769" s="272"/>
      <c r="V769" s="272"/>
      <c r="W769" s="272"/>
      <c r="X769" s="272"/>
      <c r="Y769" s="272"/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7" t="s">
        <v>134</v>
      </c>
      <c r="AS769" s="272"/>
      <c r="AT769" s="277" t="s">
        <v>117</v>
      </c>
      <c r="AU769" s="277" t="s">
        <v>127</v>
      </c>
      <c r="AV769" s="272"/>
      <c r="AW769" s="272"/>
      <c r="AX769" s="272"/>
      <c r="AY769" s="277" t="s">
        <v>1140</v>
      </c>
      <c r="AZ769" s="272"/>
      <c r="BA769" s="272"/>
      <c r="BB769" s="272"/>
      <c r="BC769" s="272"/>
      <c r="BD769" s="272"/>
      <c r="BE769" s="287">
        <f>IF(N769="základní",J769,0)</f>
        <v>0</v>
      </c>
      <c r="BF769" s="287">
        <f>IF(N769="snížená",J769,0)</f>
        <v>0</v>
      </c>
      <c r="BG769" s="287">
        <f>IF(N769="zákl. přenesená",J769,0)</f>
        <v>0</v>
      </c>
      <c r="BH769" s="287">
        <f>IF(N769="sníž. přenesená",J769,0)</f>
        <v>0</v>
      </c>
      <c r="BI769" s="287">
        <f>IF(N769="nulová",J769,0)</f>
        <v>0</v>
      </c>
      <c r="BJ769" s="277" t="s">
        <v>115</v>
      </c>
      <c r="BK769" s="287">
        <f>ROUND(I769*H769,2)</f>
        <v>0</v>
      </c>
      <c r="BL769" s="277" t="s">
        <v>134</v>
      </c>
      <c r="BM769" s="277" t="s">
        <v>1203</v>
      </c>
      <c r="BN769" s="272"/>
    </row>
    <row r="770" spans="1:66" ht="27">
      <c r="A770" s="272"/>
      <c r="B770" s="24"/>
      <c r="C770" s="272"/>
      <c r="D770" s="134" t="s">
        <v>121</v>
      </c>
      <c r="E770" s="272"/>
      <c r="F770" s="135" t="s">
        <v>122</v>
      </c>
      <c r="G770" s="272"/>
      <c r="H770" s="272"/>
      <c r="I770" s="272"/>
      <c r="J770" s="272"/>
      <c r="K770" s="272"/>
      <c r="L770" s="24"/>
      <c r="M770" s="136"/>
      <c r="N770" s="270"/>
      <c r="O770" s="270"/>
      <c r="P770" s="270"/>
      <c r="Q770" s="270"/>
      <c r="R770" s="270"/>
      <c r="S770" s="270"/>
      <c r="T770" s="59"/>
      <c r="U770" s="272"/>
      <c r="V770" s="272"/>
      <c r="W770" s="272"/>
      <c r="X770" s="272"/>
      <c r="Y770" s="272"/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7" t="s">
        <v>121</v>
      </c>
      <c r="AU770" s="277" t="s">
        <v>127</v>
      </c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</row>
    <row r="771" spans="1:66">
      <c r="A771" s="138"/>
      <c r="B771" s="137"/>
      <c r="C771" s="138"/>
      <c r="D771" s="134" t="s">
        <v>123</v>
      </c>
      <c r="E771" s="139" t="s">
        <v>15</v>
      </c>
      <c r="F771" s="140" t="s">
        <v>329</v>
      </c>
      <c r="G771" s="138"/>
      <c r="H771" s="139" t="s">
        <v>15</v>
      </c>
      <c r="I771" s="138"/>
      <c r="J771" s="138"/>
      <c r="K771" s="138"/>
      <c r="L771" s="137"/>
      <c r="M771" s="141"/>
      <c r="N771" s="142"/>
      <c r="O771" s="142"/>
      <c r="P771" s="142"/>
      <c r="Q771" s="142"/>
      <c r="R771" s="142"/>
      <c r="S771" s="142"/>
      <c r="T771" s="143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9" t="s">
        <v>123</v>
      </c>
      <c r="AU771" s="139" t="s">
        <v>127</v>
      </c>
      <c r="AV771" s="138" t="s">
        <v>115</v>
      </c>
      <c r="AW771" s="138" t="s">
        <v>1142</v>
      </c>
      <c r="AX771" s="138" t="s">
        <v>794</v>
      </c>
      <c r="AY771" s="139" t="s">
        <v>1140</v>
      </c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</row>
    <row r="772" spans="1:66">
      <c r="A772" s="145"/>
      <c r="B772" s="144"/>
      <c r="C772" s="145"/>
      <c r="D772" s="134" t="s">
        <v>123</v>
      </c>
      <c r="E772" s="146" t="s">
        <v>15</v>
      </c>
      <c r="F772" s="147" t="s">
        <v>599</v>
      </c>
      <c r="G772" s="145"/>
      <c r="H772" s="148">
        <v>25</v>
      </c>
      <c r="I772" s="145"/>
      <c r="J772" s="145"/>
      <c r="K772" s="145"/>
      <c r="L772" s="144"/>
      <c r="M772" s="149"/>
      <c r="N772" s="150"/>
      <c r="O772" s="150"/>
      <c r="P772" s="150"/>
      <c r="Q772" s="150"/>
      <c r="R772" s="150"/>
      <c r="S772" s="150"/>
      <c r="T772" s="151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6" t="s">
        <v>123</v>
      </c>
      <c r="AU772" s="146" t="s">
        <v>127</v>
      </c>
      <c r="AV772" s="145" t="s">
        <v>127</v>
      </c>
      <c r="AW772" s="145" t="s">
        <v>1142</v>
      </c>
      <c r="AX772" s="145" t="s">
        <v>794</v>
      </c>
      <c r="AY772" s="146" t="s">
        <v>1140</v>
      </c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</row>
    <row r="773" spans="1:66">
      <c r="A773" s="153"/>
      <c r="B773" s="152"/>
      <c r="C773" s="153"/>
      <c r="D773" s="134" t="s">
        <v>123</v>
      </c>
      <c r="E773" s="154" t="s">
        <v>685</v>
      </c>
      <c r="F773" s="155" t="s">
        <v>126</v>
      </c>
      <c r="G773" s="153"/>
      <c r="H773" s="156">
        <v>25</v>
      </c>
      <c r="I773" s="153"/>
      <c r="J773" s="153"/>
      <c r="K773" s="153"/>
      <c r="L773" s="152"/>
      <c r="M773" s="157"/>
      <c r="N773" s="158"/>
      <c r="O773" s="158"/>
      <c r="P773" s="158"/>
      <c r="Q773" s="158"/>
      <c r="R773" s="158"/>
      <c r="S773" s="158"/>
      <c r="T773" s="159"/>
      <c r="U773" s="153"/>
      <c r="V773" s="153"/>
      <c r="W773" s="153"/>
      <c r="X773" s="153"/>
      <c r="Y773" s="153"/>
      <c r="Z773" s="153"/>
      <c r="AA773" s="153"/>
      <c r="AB773" s="153"/>
      <c r="AC773" s="153"/>
      <c r="AD773" s="153"/>
      <c r="AE773" s="153"/>
      <c r="AF773" s="153"/>
      <c r="AG773" s="153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4" t="s">
        <v>123</v>
      </c>
      <c r="AU773" s="154" t="s">
        <v>127</v>
      </c>
      <c r="AV773" s="153" t="s">
        <v>134</v>
      </c>
      <c r="AW773" s="153" t="s">
        <v>1142</v>
      </c>
      <c r="AX773" s="153" t="s">
        <v>115</v>
      </c>
      <c r="AY773" s="154" t="s">
        <v>1140</v>
      </c>
      <c r="AZ773" s="153"/>
      <c r="BA773" s="153"/>
      <c r="BB773" s="153"/>
      <c r="BC773" s="153"/>
      <c r="BD773" s="153"/>
      <c r="BE773" s="153"/>
      <c r="BF773" s="153"/>
      <c r="BG773" s="153"/>
      <c r="BH773" s="153"/>
      <c r="BI773" s="153"/>
      <c r="BJ773" s="153"/>
      <c r="BK773" s="153"/>
      <c r="BL773" s="153"/>
      <c r="BM773" s="153"/>
      <c r="BN773" s="153"/>
    </row>
    <row r="774" spans="1:66" ht="45">
      <c r="A774" s="272"/>
      <c r="B774" s="24"/>
      <c r="C774" s="124" t="s">
        <v>686</v>
      </c>
      <c r="D774" s="124" t="s">
        <v>117</v>
      </c>
      <c r="E774" s="125" t="s">
        <v>687</v>
      </c>
      <c r="F774" s="126" t="s">
        <v>688</v>
      </c>
      <c r="G774" s="127" t="s">
        <v>120</v>
      </c>
      <c r="H774" s="128">
        <v>12.5</v>
      </c>
      <c r="I774" s="129"/>
      <c r="J774" s="130">
        <f>ROUND(I774*H774,2)</f>
        <v>0</v>
      </c>
      <c r="K774" s="126"/>
      <c r="L774" s="24"/>
      <c r="M774" s="326" t="s">
        <v>15</v>
      </c>
      <c r="N774" s="131" t="s">
        <v>39</v>
      </c>
      <c r="O774" s="270"/>
      <c r="P774" s="132">
        <f>O774*H774</f>
        <v>0</v>
      </c>
      <c r="Q774" s="132">
        <v>0</v>
      </c>
      <c r="R774" s="132">
        <f>Q774*H774</f>
        <v>0</v>
      </c>
      <c r="S774" s="132">
        <v>0</v>
      </c>
      <c r="T774" s="133">
        <f>S774*H774</f>
        <v>0</v>
      </c>
      <c r="U774" s="272"/>
      <c r="V774" s="272"/>
      <c r="W774" s="272"/>
      <c r="X774" s="272"/>
      <c r="Y774" s="272"/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7" t="s">
        <v>134</v>
      </c>
      <c r="AS774" s="272"/>
      <c r="AT774" s="277" t="s">
        <v>117</v>
      </c>
      <c r="AU774" s="277" t="s">
        <v>127</v>
      </c>
      <c r="AV774" s="272"/>
      <c r="AW774" s="272"/>
      <c r="AX774" s="272"/>
      <c r="AY774" s="277" t="s">
        <v>1140</v>
      </c>
      <c r="AZ774" s="272"/>
      <c r="BA774" s="272"/>
      <c r="BB774" s="272"/>
      <c r="BC774" s="272"/>
      <c r="BD774" s="272"/>
      <c r="BE774" s="287">
        <f>IF(N774="základní",J774,0)</f>
        <v>0</v>
      </c>
      <c r="BF774" s="287">
        <f>IF(N774="snížená",J774,0)</f>
        <v>0</v>
      </c>
      <c r="BG774" s="287">
        <f>IF(N774="zákl. přenesená",J774,0)</f>
        <v>0</v>
      </c>
      <c r="BH774" s="287">
        <f>IF(N774="sníž. přenesená",J774,0)</f>
        <v>0</v>
      </c>
      <c r="BI774" s="287">
        <f>IF(N774="nulová",J774,0)</f>
        <v>0</v>
      </c>
      <c r="BJ774" s="277" t="s">
        <v>115</v>
      </c>
      <c r="BK774" s="287">
        <f>ROUND(I774*H774,2)</f>
        <v>0</v>
      </c>
      <c r="BL774" s="277" t="s">
        <v>134</v>
      </c>
      <c r="BM774" s="277" t="s">
        <v>1204</v>
      </c>
      <c r="BN774" s="272"/>
    </row>
    <row r="775" spans="1:66" ht="27">
      <c r="A775" s="272"/>
      <c r="B775" s="24"/>
      <c r="C775" s="272"/>
      <c r="D775" s="134" t="s">
        <v>121</v>
      </c>
      <c r="E775" s="272"/>
      <c r="F775" s="135" t="s">
        <v>122</v>
      </c>
      <c r="G775" s="272"/>
      <c r="H775" s="272"/>
      <c r="I775" s="272"/>
      <c r="J775" s="272"/>
      <c r="K775" s="272"/>
      <c r="L775" s="24"/>
      <c r="M775" s="136"/>
      <c r="N775" s="270"/>
      <c r="O775" s="270"/>
      <c r="P775" s="270"/>
      <c r="Q775" s="270"/>
      <c r="R775" s="270"/>
      <c r="S775" s="270"/>
      <c r="T775" s="59"/>
      <c r="U775" s="272"/>
      <c r="V775" s="272"/>
      <c r="W775" s="272"/>
      <c r="X775" s="272"/>
      <c r="Y775" s="272"/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7" t="s">
        <v>121</v>
      </c>
      <c r="AU775" s="277" t="s">
        <v>127</v>
      </c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</row>
    <row r="776" spans="1:66">
      <c r="A776" s="138"/>
      <c r="B776" s="137"/>
      <c r="C776" s="138"/>
      <c r="D776" s="134" t="s">
        <v>123</v>
      </c>
      <c r="E776" s="139" t="s">
        <v>15</v>
      </c>
      <c r="F776" s="140" t="s">
        <v>329</v>
      </c>
      <c r="G776" s="138"/>
      <c r="H776" s="139" t="s">
        <v>15</v>
      </c>
      <c r="I776" s="138"/>
      <c r="J776" s="138"/>
      <c r="K776" s="138"/>
      <c r="L776" s="137"/>
      <c r="M776" s="141"/>
      <c r="N776" s="142"/>
      <c r="O776" s="142"/>
      <c r="P776" s="142"/>
      <c r="Q776" s="142"/>
      <c r="R776" s="142"/>
      <c r="S776" s="142"/>
      <c r="T776" s="143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9" t="s">
        <v>123</v>
      </c>
      <c r="AU776" s="139" t="s">
        <v>127</v>
      </c>
      <c r="AV776" s="138" t="s">
        <v>115</v>
      </c>
      <c r="AW776" s="138" t="s">
        <v>1142</v>
      </c>
      <c r="AX776" s="138" t="s">
        <v>794</v>
      </c>
      <c r="AY776" s="139" t="s">
        <v>1140</v>
      </c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</row>
    <row r="777" spans="1:66">
      <c r="A777" s="145"/>
      <c r="B777" s="144"/>
      <c r="C777" s="145"/>
      <c r="D777" s="134" t="s">
        <v>123</v>
      </c>
      <c r="E777" s="146" t="s">
        <v>15</v>
      </c>
      <c r="F777" s="147" t="s">
        <v>689</v>
      </c>
      <c r="G777" s="145"/>
      <c r="H777" s="148">
        <v>12.5</v>
      </c>
      <c r="I777" s="145"/>
      <c r="J777" s="145"/>
      <c r="K777" s="145"/>
      <c r="L777" s="144"/>
      <c r="M777" s="149"/>
      <c r="N777" s="150"/>
      <c r="O777" s="150"/>
      <c r="P777" s="150"/>
      <c r="Q777" s="150"/>
      <c r="R777" s="150"/>
      <c r="S777" s="150"/>
      <c r="T777" s="151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6" t="s">
        <v>123</v>
      </c>
      <c r="AU777" s="146" t="s">
        <v>127</v>
      </c>
      <c r="AV777" s="145" t="s">
        <v>127</v>
      </c>
      <c r="AW777" s="145" t="s">
        <v>1142</v>
      </c>
      <c r="AX777" s="145" t="s">
        <v>794</v>
      </c>
      <c r="AY777" s="146" t="s">
        <v>1140</v>
      </c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</row>
    <row r="778" spans="1:66">
      <c r="A778" s="153"/>
      <c r="B778" s="152"/>
      <c r="C778" s="153"/>
      <c r="D778" s="134" t="s">
        <v>123</v>
      </c>
      <c r="E778" s="154" t="s">
        <v>15</v>
      </c>
      <c r="F778" s="155" t="s">
        <v>126</v>
      </c>
      <c r="G778" s="153"/>
      <c r="H778" s="156">
        <v>12.5</v>
      </c>
      <c r="I778" s="153"/>
      <c r="J778" s="153"/>
      <c r="K778" s="153"/>
      <c r="L778" s="152"/>
      <c r="M778" s="157"/>
      <c r="N778" s="158"/>
      <c r="O778" s="158"/>
      <c r="P778" s="158"/>
      <c r="Q778" s="158"/>
      <c r="R778" s="158"/>
      <c r="S778" s="158"/>
      <c r="T778" s="159"/>
      <c r="U778" s="153"/>
      <c r="V778" s="153"/>
      <c r="W778" s="153"/>
      <c r="X778" s="153"/>
      <c r="Y778" s="153"/>
      <c r="Z778" s="153"/>
      <c r="AA778" s="153"/>
      <c r="AB778" s="153"/>
      <c r="AC778" s="153"/>
      <c r="AD778" s="153"/>
      <c r="AE778" s="153"/>
      <c r="AF778" s="153"/>
      <c r="AG778" s="153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4" t="s">
        <v>123</v>
      </c>
      <c r="AU778" s="154" t="s">
        <v>127</v>
      </c>
      <c r="AV778" s="153" t="s">
        <v>134</v>
      </c>
      <c r="AW778" s="153" t="s">
        <v>1142</v>
      </c>
      <c r="AX778" s="153" t="s">
        <v>115</v>
      </c>
      <c r="AY778" s="154" t="s">
        <v>1140</v>
      </c>
      <c r="AZ778" s="153"/>
      <c r="BA778" s="153"/>
      <c r="BB778" s="153"/>
      <c r="BC778" s="153"/>
      <c r="BD778" s="153"/>
      <c r="BE778" s="153"/>
      <c r="BF778" s="153"/>
      <c r="BG778" s="153"/>
      <c r="BH778" s="153"/>
      <c r="BI778" s="153"/>
      <c r="BJ778" s="153"/>
      <c r="BK778" s="153"/>
      <c r="BL778" s="153"/>
      <c r="BM778" s="153"/>
      <c r="BN778" s="153"/>
    </row>
    <row r="779" spans="1:66" ht="30">
      <c r="A779" s="272"/>
      <c r="B779" s="24"/>
      <c r="C779" s="124" t="s">
        <v>690</v>
      </c>
      <c r="D779" s="124" t="s">
        <v>117</v>
      </c>
      <c r="E779" s="125" t="s">
        <v>691</v>
      </c>
      <c r="F779" s="126" t="s">
        <v>692</v>
      </c>
      <c r="G779" s="127" t="s">
        <v>137</v>
      </c>
      <c r="H779" s="128">
        <v>100</v>
      </c>
      <c r="I779" s="129"/>
      <c r="J779" s="130">
        <f>ROUND(I779*H779,2)</f>
        <v>0</v>
      </c>
      <c r="K779" s="126"/>
      <c r="L779" s="24"/>
      <c r="M779" s="326" t="s">
        <v>15</v>
      </c>
      <c r="N779" s="131" t="s">
        <v>39</v>
      </c>
      <c r="O779" s="270"/>
      <c r="P779" s="132">
        <f>O779*H779</f>
        <v>0</v>
      </c>
      <c r="Q779" s="132">
        <v>4.6499999999999996E-3</v>
      </c>
      <c r="R779" s="132">
        <f>Q779*H779</f>
        <v>0.46499999999999997</v>
      </c>
      <c r="S779" s="132">
        <v>0</v>
      </c>
      <c r="T779" s="133">
        <f>S779*H779</f>
        <v>0</v>
      </c>
      <c r="U779" s="272"/>
      <c r="V779" s="272"/>
      <c r="W779" s="272"/>
      <c r="X779" s="272"/>
      <c r="Y779" s="272"/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7" t="s">
        <v>134</v>
      </c>
      <c r="AS779" s="272"/>
      <c r="AT779" s="277" t="s">
        <v>117</v>
      </c>
      <c r="AU779" s="277" t="s">
        <v>127</v>
      </c>
      <c r="AV779" s="272"/>
      <c r="AW779" s="272"/>
      <c r="AX779" s="272"/>
      <c r="AY779" s="277" t="s">
        <v>1140</v>
      </c>
      <c r="AZ779" s="272"/>
      <c r="BA779" s="272"/>
      <c r="BB779" s="272"/>
      <c r="BC779" s="272"/>
      <c r="BD779" s="272"/>
      <c r="BE779" s="287">
        <f>IF(N779="základní",J779,0)</f>
        <v>0</v>
      </c>
      <c r="BF779" s="287">
        <f>IF(N779="snížená",J779,0)</f>
        <v>0</v>
      </c>
      <c r="BG779" s="287">
        <f>IF(N779="zákl. přenesená",J779,0)</f>
        <v>0</v>
      </c>
      <c r="BH779" s="287">
        <f>IF(N779="sníž. přenesená",J779,0)</f>
        <v>0</v>
      </c>
      <c r="BI779" s="287">
        <f>IF(N779="nulová",J779,0)</f>
        <v>0</v>
      </c>
      <c r="BJ779" s="277" t="s">
        <v>115</v>
      </c>
      <c r="BK779" s="287">
        <f>ROUND(I779*H779,2)</f>
        <v>0</v>
      </c>
      <c r="BL779" s="277" t="s">
        <v>134</v>
      </c>
      <c r="BM779" s="277" t="s">
        <v>1205</v>
      </c>
      <c r="BN779" s="272"/>
    </row>
    <row r="780" spans="1:66" ht="27">
      <c r="A780" s="272"/>
      <c r="B780" s="24"/>
      <c r="C780" s="272"/>
      <c r="D780" s="134" t="s">
        <v>121</v>
      </c>
      <c r="E780" s="272"/>
      <c r="F780" s="135" t="s">
        <v>122</v>
      </c>
      <c r="G780" s="272"/>
      <c r="H780" s="272"/>
      <c r="I780" s="272"/>
      <c r="J780" s="272"/>
      <c r="K780" s="272"/>
      <c r="L780" s="24"/>
      <c r="M780" s="136"/>
      <c r="N780" s="270"/>
      <c r="O780" s="270"/>
      <c r="P780" s="270"/>
      <c r="Q780" s="270"/>
      <c r="R780" s="270"/>
      <c r="S780" s="270"/>
      <c r="T780" s="59"/>
      <c r="U780" s="272"/>
      <c r="V780" s="272"/>
      <c r="W780" s="272"/>
      <c r="X780" s="272"/>
      <c r="Y780" s="272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7" t="s">
        <v>121</v>
      </c>
      <c r="AU780" s="277" t="s">
        <v>127</v>
      </c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</row>
    <row r="781" spans="1:66">
      <c r="A781" s="138"/>
      <c r="B781" s="137"/>
      <c r="C781" s="138"/>
      <c r="D781" s="134" t="s">
        <v>123</v>
      </c>
      <c r="E781" s="139" t="s">
        <v>15</v>
      </c>
      <c r="F781" s="140" t="s">
        <v>329</v>
      </c>
      <c r="G781" s="138"/>
      <c r="H781" s="139" t="s">
        <v>15</v>
      </c>
      <c r="I781" s="138"/>
      <c r="J781" s="138"/>
      <c r="K781" s="138"/>
      <c r="L781" s="137"/>
      <c r="M781" s="141"/>
      <c r="N781" s="142"/>
      <c r="O781" s="142"/>
      <c r="P781" s="142"/>
      <c r="Q781" s="142"/>
      <c r="R781" s="142"/>
      <c r="S781" s="142"/>
      <c r="T781" s="143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9" t="s">
        <v>123</v>
      </c>
      <c r="AU781" s="139" t="s">
        <v>127</v>
      </c>
      <c r="AV781" s="138" t="s">
        <v>115</v>
      </c>
      <c r="AW781" s="138" t="s">
        <v>1142</v>
      </c>
      <c r="AX781" s="138" t="s">
        <v>794</v>
      </c>
      <c r="AY781" s="139" t="s">
        <v>1140</v>
      </c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</row>
    <row r="782" spans="1:66">
      <c r="A782" s="145"/>
      <c r="B782" s="144"/>
      <c r="C782" s="145"/>
      <c r="D782" s="134" t="s">
        <v>123</v>
      </c>
      <c r="E782" s="146" t="s">
        <v>15</v>
      </c>
      <c r="F782" s="147" t="s">
        <v>693</v>
      </c>
      <c r="G782" s="145"/>
      <c r="H782" s="148">
        <v>100</v>
      </c>
      <c r="I782" s="145"/>
      <c r="J782" s="145"/>
      <c r="K782" s="145"/>
      <c r="L782" s="144"/>
      <c r="M782" s="149"/>
      <c r="N782" s="150"/>
      <c r="O782" s="150"/>
      <c r="P782" s="150"/>
      <c r="Q782" s="150"/>
      <c r="R782" s="150"/>
      <c r="S782" s="150"/>
      <c r="T782" s="151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6" t="s">
        <v>123</v>
      </c>
      <c r="AU782" s="146" t="s">
        <v>127</v>
      </c>
      <c r="AV782" s="145" t="s">
        <v>127</v>
      </c>
      <c r="AW782" s="145" t="s">
        <v>1142</v>
      </c>
      <c r="AX782" s="145" t="s">
        <v>794</v>
      </c>
      <c r="AY782" s="146" t="s">
        <v>1140</v>
      </c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</row>
    <row r="783" spans="1:66">
      <c r="A783" s="153"/>
      <c r="B783" s="152"/>
      <c r="C783" s="153"/>
      <c r="D783" s="134" t="s">
        <v>123</v>
      </c>
      <c r="E783" s="154" t="s">
        <v>15</v>
      </c>
      <c r="F783" s="155" t="s">
        <v>126</v>
      </c>
      <c r="G783" s="153"/>
      <c r="H783" s="156">
        <v>100</v>
      </c>
      <c r="I783" s="153"/>
      <c r="J783" s="153"/>
      <c r="K783" s="153"/>
      <c r="L783" s="152"/>
      <c r="M783" s="157"/>
      <c r="N783" s="158"/>
      <c r="O783" s="158"/>
      <c r="P783" s="158"/>
      <c r="Q783" s="158"/>
      <c r="R783" s="158"/>
      <c r="S783" s="158"/>
      <c r="T783" s="159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4" t="s">
        <v>123</v>
      </c>
      <c r="AU783" s="154" t="s">
        <v>127</v>
      </c>
      <c r="AV783" s="153" t="s">
        <v>134</v>
      </c>
      <c r="AW783" s="153" t="s">
        <v>1142</v>
      </c>
      <c r="AX783" s="153" t="s">
        <v>115</v>
      </c>
      <c r="AY783" s="154" t="s">
        <v>1140</v>
      </c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  <c r="BJ783" s="153"/>
      <c r="BK783" s="153"/>
      <c r="BL783" s="153"/>
      <c r="BM783" s="153"/>
      <c r="BN783" s="153"/>
    </row>
    <row r="784" spans="1:66">
      <c r="A784" s="272"/>
      <c r="B784" s="24"/>
      <c r="C784" s="124" t="s">
        <v>694</v>
      </c>
      <c r="D784" s="124" t="s">
        <v>117</v>
      </c>
      <c r="E784" s="125" t="s">
        <v>695</v>
      </c>
      <c r="F784" s="126" t="s">
        <v>696</v>
      </c>
      <c r="G784" s="127" t="s">
        <v>468</v>
      </c>
      <c r="H784" s="128">
        <v>1.5</v>
      </c>
      <c r="I784" s="129"/>
      <c r="J784" s="130">
        <f>ROUND(I784*H784,2)</f>
        <v>0</v>
      </c>
      <c r="K784" s="126"/>
      <c r="L784" s="24"/>
      <c r="M784" s="326" t="s">
        <v>15</v>
      </c>
      <c r="N784" s="131" t="s">
        <v>39</v>
      </c>
      <c r="O784" s="270"/>
      <c r="P784" s="132">
        <f>O784*H784</f>
        <v>0</v>
      </c>
      <c r="Q784" s="132">
        <v>1.0040899999999999</v>
      </c>
      <c r="R784" s="132">
        <f>Q784*H784</f>
        <v>1.506135</v>
      </c>
      <c r="S784" s="132">
        <v>0</v>
      </c>
      <c r="T784" s="133">
        <f>S784*H784</f>
        <v>0</v>
      </c>
      <c r="U784" s="272"/>
      <c r="V784" s="272"/>
      <c r="W784" s="272"/>
      <c r="X784" s="272"/>
      <c r="Y784" s="272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7" t="s">
        <v>134</v>
      </c>
      <c r="AS784" s="272"/>
      <c r="AT784" s="277" t="s">
        <v>117</v>
      </c>
      <c r="AU784" s="277" t="s">
        <v>127</v>
      </c>
      <c r="AV784" s="272"/>
      <c r="AW784" s="272"/>
      <c r="AX784" s="272"/>
      <c r="AY784" s="277" t="s">
        <v>1140</v>
      </c>
      <c r="AZ784" s="272"/>
      <c r="BA784" s="272"/>
      <c r="BB784" s="272"/>
      <c r="BC784" s="272"/>
      <c r="BD784" s="272"/>
      <c r="BE784" s="287">
        <f>IF(N784="základní",J784,0)</f>
        <v>0</v>
      </c>
      <c r="BF784" s="287">
        <f>IF(N784="snížená",J784,0)</f>
        <v>0</v>
      </c>
      <c r="BG784" s="287">
        <f>IF(N784="zákl. přenesená",J784,0)</f>
        <v>0</v>
      </c>
      <c r="BH784" s="287">
        <f>IF(N784="sníž. přenesená",J784,0)</f>
        <v>0</v>
      </c>
      <c r="BI784" s="287">
        <f>IF(N784="nulová",J784,0)</f>
        <v>0</v>
      </c>
      <c r="BJ784" s="277" t="s">
        <v>115</v>
      </c>
      <c r="BK784" s="287">
        <f>ROUND(I784*H784,2)</f>
        <v>0</v>
      </c>
      <c r="BL784" s="277" t="s">
        <v>134</v>
      </c>
      <c r="BM784" s="277" t="s">
        <v>1206</v>
      </c>
      <c r="BN784" s="272"/>
    </row>
    <row r="785" spans="1:66" ht="27">
      <c r="A785" s="272"/>
      <c r="B785" s="24"/>
      <c r="C785" s="272"/>
      <c r="D785" s="134" t="s">
        <v>121</v>
      </c>
      <c r="E785" s="272"/>
      <c r="F785" s="135" t="s">
        <v>122</v>
      </c>
      <c r="G785" s="272"/>
      <c r="H785" s="272"/>
      <c r="I785" s="272"/>
      <c r="J785" s="272"/>
      <c r="K785" s="272"/>
      <c r="L785" s="24"/>
      <c r="M785" s="136"/>
      <c r="N785" s="270"/>
      <c r="O785" s="270"/>
      <c r="P785" s="270"/>
      <c r="Q785" s="270"/>
      <c r="R785" s="270"/>
      <c r="S785" s="270"/>
      <c r="T785" s="59"/>
      <c r="U785" s="272"/>
      <c r="V785" s="272"/>
      <c r="W785" s="272"/>
      <c r="X785" s="272"/>
      <c r="Y785" s="272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7" t="s">
        <v>121</v>
      </c>
      <c r="AU785" s="277" t="s">
        <v>127</v>
      </c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</row>
    <row r="786" spans="1:66">
      <c r="A786" s="138"/>
      <c r="B786" s="137"/>
      <c r="C786" s="138"/>
      <c r="D786" s="134" t="s">
        <v>123</v>
      </c>
      <c r="E786" s="139" t="s">
        <v>15</v>
      </c>
      <c r="F786" s="140" t="s">
        <v>329</v>
      </c>
      <c r="G786" s="138"/>
      <c r="H786" s="139" t="s">
        <v>15</v>
      </c>
      <c r="I786" s="138"/>
      <c r="J786" s="138"/>
      <c r="K786" s="138"/>
      <c r="L786" s="137"/>
      <c r="M786" s="141"/>
      <c r="N786" s="142"/>
      <c r="O786" s="142"/>
      <c r="P786" s="142"/>
      <c r="Q786" s="142"/>
      <c r="R786" s="142"/>
      <c r="S786" s="142"/>
      <c r="T786" s="143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9" t="s">
        <v>123</v>
      </c>
      <c r="AU786" s="139" t="s">
        <v>127</v>
      </c>
      <c r="AV786" s="138" t="s">
        <v>115</v>
      </c>
      <c r="AW786" s="138" t="s">
        <v>1142</v>
      </c>
      <c r="AX786" s="138" t="s">
        <v>794</v>
      </c>
      <c r="AY786" s="139" t="s">
        <v>1140</v>
      </c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</row>
    <row r="787" spans="1:66">
      <c r="A787" s="145"/>
      <c r="B787" s="144"/>
      <c r="C787" s="145"/>
      <c r="D787" s="134" t="s">
        <v>123</v>
      </c>
      <c r="E787" s="146" t="s">
        <v>15</v>
      </c>
      <c r="F787" s="147" t="s">
        <v>697</v>
      </c>
      <c r="G787" s="145"/>
      <c r="H787" s="148">
        <v>1.5</v>
      </c>
      <c r="I787" s="145"/>
      <c r="J787" s="145"/>
      <c r="K787" s="145"/>
      <c r="L787" s="144"/>
      <c r="M787" s="149"/>
      <c r="N787" s="150"/>
      <c r="O787" s="150"/>
      <c r="P787" s="150"/>
      <c r="Q787" s="150"/>
      <c r="R787" s="150"/>
      <c r="S787" s="150"/>
      <c r="T787" s="151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6" t="s">
        <v>123</v>
      </c>
      <c r="AU787" s="146" t="s">
        <v>127</v>
      </c>
      <c r="AV787" s="145" t="s">
        <v>127</v>
      </c>
      <c r="AW787" s="145" t="s">
        <v>1142</v>
      </c>
      <c r="AX787" s="145" t="s">
        <v>794</v>
      </c>
      <c r="AY787" s="146" t="s">
        <v>1140</v>
      </c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</row>
    <row r="788" spans="1:66">
      <c r="A788" s="153"/>
      <c r="B788" s="152"/>
      <c r="C788" s="153"/>
      <c r="D788" s="134" t="s">
        <v>123</v>
      </c>
      <c r="E788" s="154" t="s">
        <v>15</v>
      </c>
      <c r="F788" s="155" t="s">
        <v>126</v>
      </c>
      <c r="G788" s="153"/>
      <c r="H788" s="156">
        <v>1.5</v>
      </c>
      <c r="I788" s="153"/>
      <c r="J788" s="153"/>
      <c r="K788" s="153"/>
      <c r="L788" s="152"/>
      <c r="M788" s="157"/>
      <c r="N788" s="158"/>
      <c r="O788" s="158"/>
      <c r="P788" s="158"/>
      <c r="Q788" s="158"/>
      <c r="R788" s="158"/>
      <c r="S788" s="158"/>
      <c r="T788" s="159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4" t="s">
        <v>123</v>
      </c>
      <c r="AU788" s="154" t="s">
        <v>127</v>
      </c>
      <c r="AV788" s="153" t="s">
        <v>134</v>
      </c>
      <c r="AW788" s="153" t="s">
        <v>1142</v>
      </c>
      <c r="AX788" s="153" t="s">
        <v>115</v>
      </c>
      <c r="AY788" s="154" t="s">
        <v>1140</v>
      </c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3"/>
      <c r="BN788" s="153"/>
    </row>
    <row r="789" spans="1:66" ht="30">
      <c r="A789" s="272"/>
      <c r="B789" s="24"/>
      <c r="C789" s="124" t="s">
        <v>698</v>
      </c>
      <c r="D789" s="124" t="s">
        <v>117</v>
      </c>
      <c r="E789" s="125" t="s">
        <v>699</v>
      </c>
      <c r="F789" s="126" t="s">
        <v>700</v>
      </c>
      <c r="G789" s="127" t="s">
        <v>120</v>
      </c>
      <c r="H789" s="128">
        <v>2.3210000000000002</v>
      </c>
      <c r="I789" s="129"/>
      <c r="J789" s="130">
        <f>ROUND(I789*H789,2)</f>
        <v>0</v>
      </c>
      <c r="K789" s="126"/>
      <c r="L789" s="24"/>
      <c r="M789" s="326" t="s">
        <v>15</v>
      </c>
      <c r="N789" s="131" t="s">
        <v>39</v>
      </c>
      <c r="O789" s="270"/>
      <c r="P789" s="132">
        <f>O789*H789</f>
        <v>0</v>
      </c>
      <c r="Q789" s="132">
        <v>2.45329</v>
      </c>
      <c r="R789" s="132">
        <f>Q789*H789</f>
        <v>5.6940860900000008</v>
      </c>
      <c r="S789" s="132">
        <v>0</v>
      </c>
      <c r="T789" s="133">
        <f>S789*H789</f>
        <v>0</v>
      </c>
      <c r="U789" s="272"/>
      <c r="V789" s="272"/>
      <c r="W789" s="272"/>
      <c r="X789" s="272"/>
      <c r="Y789" s="272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7" t="s">
        <v>134</v>
      </c>
      <c r="AS789" s="272"/>
      <c r="AT789" s="277" t="s">
        <v>117</v>
      </c>
      <c r="AU789" s="277" t="s">
        <v>127</v>
      </c>
      <c r="AV789" s="272"/>
      <c r="AW789" s="272"/>
      <c r="AX789" s="272"/>
      <c r="AY789" s="277" t="s">
        <v>1140</v>
      </c>
      <c r="AZ789" s="272"/>
      <c r="BA789" s="272"/>
      <c r="BB789" s="272"/>
      <c r="BC789" s="272"/>
      <c r="BD789" s="272"/>
      <c r="BE789" s="287">
        <f>IF(N789="základní",J789,0)</f>
        <v>0</v>
      </c>
      <c r="BF789" s="287">
        <f>IF(N789="snížená",J789,0)</f>
        <v>0</v>
      </c>
      <c r="BG789" s="287">
        <f>IF(N789="zákl. přenesená",J789,0)</f>
        <v>0</v>
      </c>
      <c r="BH789" s="287">
        <f>IF(N789="sníž. přenesená",J789,0)</f>
        <v>0</v>
      </c>
      <c r="BI789" s="287">
        <f>IF(N789="nulová",J789,0)</f>
        <v>0</v>
      </c>
      <c r="BJ789" s="277" t="s">
        <v>115</v>
      </c>
      <c r="BK789" s="287">
        <f>ROUND(I789*H789,2)</f>
        <v>0</v>
      </c>
      <c r="BL789" s="277" t="s">
        <v>134</v>
      </c>
      <c r="BM789" s="277" t="s">
        <v>1207</v>
      </c>
      <c r="BN789" s="272"/>
    </row>
    <row r="790" spans="1:66" ht="27">
      <c r="A790" s="272"/>
      <c r="B790" s="24"/>
      <c r="C790" s="272"/>
      <c r="D790" s="134" t="s">
        <v>121</v>
      </c>
      <c r="E790" s="272"/>
      <c r="F790" s="135" t="s">
        <v>122</v>
      </c>
      <c r="G790" s="272"/>
      <c r="H790" s="272"/>
      <c r="I790" s="272"/>
      <c r="J790" s="272"/>
      <c r="K790" s="272"/>
      <c r="L790" s="24"/>
      <c r="M790" s="136"/>
      <c r="N790" s="270"/>
      <c r="O790" s="270"/>
      <c r="P790" s="270"/>
      <c r="Q790" s="270"/>
      <c r="R790" s="270"/>
      <c r="S790" s="270"/>
      <c r="T790" s="59"/>
      <c r="U790" s="272"/>
      <c r="V790" s="272"/>
      <c r="W790" s="272"/>
      <c r="X790" s="272"/>
      <c r="Y790" s="272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7" t="s">
        <v>121</v>
      </c>
      <c r="AU790" s="277" t="s">
        <v>127</v>
      </c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</row>
    <row r="791" spans="1:66">
      <c r="A791" s="138"/>
      <c r="B791" s="137"/>
      <c r="C791" s="138"/>
      <c r="D791" s="134" t="s">
        <v>123</v>
      </c>
      <c r="E791" s="139" t="s">
        <v>15</v>
      </c>
      <c r="F791" s="140" t="s">
        <v>701</v>
      </c>
      <c r="G791" s="138"/>
      <c r="H791" s="139" t="s">
        <v>15</v>
      </c>
      <c r="I791" s="138"/>
      <c r="J791" s="138"/>
      <c r="K791" s="138"/>
      <c r="L791" s="137"/>
      <c r="M791" s="141"/>
      <c r="N791" s="142"/>
      <c r="O791" s="142"/>
      <c r="P791" s="142"/>
      <c r="Q791" s="142"/>
      <c r="R791" s="142"/>
      <c r="S791" s="142"/>
      <c r="T791" s="143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9" t="s">
        <v>123</v>
      </c>
      <c r="AU791" s="139" t="s">
        <v>127</v>
      </c>
      <c r="AV791" s="138" t="s">
        <v>115</v>
      </c>
      <c r="AW791" s="138" t="s">
        <v>1142</v>
      </c>
      <c r="AX791" s="138" t="s">
        <v>794</v>
      </c>
      <c r="AY791" s="139" t="s">
        <v>1140</v>
      </c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</row>
    <row r="792" spans="1:66">
      <c r="A792" s="145"/>
      <c r="B792" s="144"/>
      <c r="C792" s="145"/>
      <c r="D792" s="134" t="s">
        <v>123</v>
      </c>
      <c r="E792" s="146" t="s">
        <v>15</v>
      </c>
      <c r="F792" s="147" t="s">
        <v>702</v>
      </c>
      <c r="G792" s="145"/>
      <c r="H792" s="148">
        <v>0.24</v>
      </c>
      <c r="I792" s="145"/>
      <c r="J792" s="145"/>
      <c r="K792" s="145"/>
      <c r="L792" s="144"/>
      <c r="M792" s="149"/>
      <c r="N792" s="150"/>
      <c r="O792" s="150"/>
      <c r="P792" s="150"/>
      <c r="Q792" s="150"/>
      <c r="R792" s="150"/>
      <c r="S792" s="150"/>
      <c r="T792" s="151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6" t="s">
        <v>123</v>
      </c>
      <c r="AU792" s="146" t="s">
        <v>127</v>
      </c>
      <c r="AV792" s="145" t="s">
        <v>127</v>
      </c>
      <c r="AW792" s="145" t="s">
        <v>1142</v>
      </c>
      <c r="AX792" s="145" t="s">
        <v>794</v>
      </c>
      <c r="AY792" s="146" t="s">
        <v>1140</v>
      </c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</row>
    <row r="793" spans="1:66">
      <c r="A793" s="138"/>
      <c r="B793" s="137"/>
      <c r="C793" s="138"/>
      <c r="D793" s="134" t="s">
        <v>123</v>
      </c>
      <c r="E793" s="139" t="s">
        <v>15</v>
      </c>
      <c r="F793" s="140" t="s">
        <v>703</v>
      </c>
      <c r="G793" s="138"/>
      <c r="H793" s="139" t="s">
        <v>15</v>
      </c>
      <c r="I793" s="138"/>
      <c r="J793" s="138"/>
      <c r="K793" s="138"/>
      <c r="L793" s="137"/>
      <c r="M793" s="141"/>
      <c r="N793" s="142"/>
      <c r="O793" s="142"/>
      <c r="P793" s="142"/>
      <c r="Q793" s="142"/>
      <c r="R793" s="142"/>
      <c r="S793" s="142"/>
      <c r="T793" s="143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9" t="s">
        <v>123</v>
      </c>
      <c r="AU793" s="139" t="s">
        <v>127</v>
      </c>
      <c r="AV793" s="138" t="s">
        <v>115</v>
      </c>
      <c r="AW793" s="138" t="s">
        <v>1142</v>
      </c>
      <c r="AX793" s="138" t="s">
        <v>794</v>
      </c>
      <c r="AY793" s="139" t="s">
        <v>1140</v>
      </c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</row>
    <row r="794" spans="1:66">
      <c r="A794" s="145"/>
      <c r="B794" s="144"/>
      <c r="C794" s="145"/>
      <c r="D794" s="134" t="s">
        <v>123</v>
      </c>
      <c r="E794" s="146" t="s">
        <v>15</v>
      </c>
      <c r="F794" s="147" t="s">
        <v>704</v>
      </c>
      <c r="G794" s="145"/>
      <c r="H794" s="148">
        <v>0.55900000000000005</v>
      </c>
      <c r="I794" s="145"/>
      <c r="J794" s="145"/>
      <c r="K794" s="145"/>
      <c r="L794" s="144"/>
      <c r="M794" s="149"/>
      <c r="N794" s="150"/>
      <c r="O794" s="150"/>
      <c r="P794" s="150"/>
      <c r="Q794" s="150"/>
      <c r="R794" s="150"/>
      <c r="S794" s="150"/>
      <c r="T794" s="151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6" t="s">
        <v>123</v>
      </c>
      <c r="AU794" s="146" t="s">
        <v>127</v>
      </c>
      <c r="AV794" s="145" t="s">
        <v>127</v>
      </c>
      <c r="AW794" s="145" t="s">
        <v>1142</v>
      </c>
      <c r="AX794" s="145" t="s">
        <v>794</v>
      </c>
      <c r="AY794" s="146" t="s">
        <v>1140</v>
      </c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  <c r="BM794" s="145"/>
      <c r="BN794" s="145"/>
    </row>
    <row r="795" spans="1:66">
      <c r="A795" s="138"/>
      <c r="B795" s="137"/>
      <c r="C795" s="138"/>
      <c r="D795" s="134" t="s">
        <v>123</v>
      </c>
      <c r="E795" s="139" t="s">
        <v>15</v>
      </c>
      <c r="F795" s="140" t="s">
        <v>705</v>
      </c>
      <c r="G795" s="138"/>
      <c r="H795" s="139" t="s">
        <v>15</v>
      </c>
      <c r="I795" s="138"/>
      <c r="J795" s="138"/>
      <c r="K795" s="138"/>
      <c r="L795" s="137"/>
      <c r="M795" s="141"/>
      <c r="N795" s="142"/>
      <c r="O795" s="142"/>
      <c r="P795" s="142"/>
      <c r="Q795" s="142"/>
      <c r="R795" s="142"/>
      <c r="S795" s="142"/>
      <c r="T795" s="143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9" t="s">
        <v>123</v>
      </c>
      <c r="AU795" s="139" t="s">
        <v>127</v>
      </c>
      <c r="AV795" s="138" t="s">
        <v>115</v>
      </c>
      <c r="AW795" s="138" t="s">
        <v>1142</v>
      </c>
      <c r="AX795" s="138" t="s">
        <v>794</v>
      </c>
      <c r="AY795" s="139" t="s">
        <v>1140</v>
      </c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</row>
    <row r="796" spans="1:66">
      <c r="A796" s="145"/>
      <c r="B796" s="144"/>
      <c r="C796" s="145"/>
      <c r="D796" s="134" t="s">
        <v>123</v>
      </c>
      <c r="E796" s="146" t="s">
        <v>15</v>
      </c>
      <c r="F796" s="147" t="s">
        <v>706</v>
      </c>
      <c r="G796" s="145"/>
      <c r="H796" s="148">
        <v>0.31900000000000001</v>
      </c>
      <c r="I796" s="145"/>
      <c r="J796" s="145"/>
      <c r="K796" s="145"/>
      <c r="L796" s="144"/>
      <c r="M796" s="149"/>
      <c r="N796" s="150"/>
      <c r="O796" s="150"/>
      <c r="P796" s="150"/>
      <c r="Q796" s="150"/>
      <c r="R796" s="150"/>
      <c r="S796" s="150"/>
      <c r="T796" s="151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6" t="s">
        <v>123</v>
      </c>
      <c r="AU796" s="146" t="s">
        <v>127</v>
      </c>
      <c r="AV796" s="145" t="s">
        <v>127</v>
      </c>
      <c r="AW796" s="145" t="s">
        <v>1142</v>
      </c>
      <c r="AX796" s="145" t="s">
        <v>794</v>
      </c>
      <c r="AY796" s="146" t="s">
        <v>1140</v>
      </c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</row>
    <row r="797" spans="1:66">
      <c r="A797" s="138"/>
      <c r="B797" s="137"/>
      <c r="C797" s="138"/>
      <c r="D797" s="134" t="s">
        <v>123</v>
      </c>
      <c r="E797" s="139" t="s">
        <v>15</v>
      </c>
      <c r="F797" s="140" t="s">
        <v>707</v>
      </c>
      <c r="G797" s="138"/>
      <c r="H797" s="139" t="s">
        <v>15</v>
      </c>
      <c r="I797" s="138"/>
      <c r="J797" s="138"/>
      <c r="K797" s="138"/>
      <c r="L797" s="137"/>
      <c r="M797" s="141"/>
      <c r="N797" s="142"/>
      <c r="O797" s="142"/>
      <c r="P797" s="142"/>
      <c r="Q797" s="142"/>
      <c r="R797" s="142"/>
      <c r="S797" s="142"/>
      <c r="T797" s="143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9" t="s">
        <v>123</v>
      </c>
      <c r="AU797" s="139" t="s">
        <v>127</v>
      </c>
      <c r="AV797" s="138" t="s">
        <v>115</v>
      </c>
      <c r="AW797" s="138" t="s">
        <v>1142</v>
      </c>
      <c r="AX797" s="138" t="s">
        <v>794</v>
      </c>
      <c r="AY797" s="139" t="s">
        <v>1140</v>
      </c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</row>
    <row r="798" spans="1:66">
      <c r="A798" s="145"/>
      <c r="B798" s="144"/>
      <c r="C798" s="145"/>
      <c r="D798" s="134" t="s">
        <v>123</v>
      </c>
      <c r="E798" s="146" t="s">
        <v>15</v>
      </c>
      <c r="F798" s="147" t="s">
        <v>708</v>
      </c>
      <c r="G798" s="145"/>
      <c r="H798" s="148">
        <v>0.88400000000000001</v>
      </c>
      <c r="I798" s="145"/>
      <c r="J798" s="145"/>
      <c r="K798" s="145"/>
      <c r="L798" s="144"/>
      <c r="M798" s="149"/>
      <c r="N798" s="150"/>
      <c r="O798" s="150"/>
      <c r="P798" s="150"/>
      <c r="Q798" s="150"/>
      <c r="R798" s="150"/>
      <c r="S798" s="150"/>
      <c r="T798" s="151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6" t="s">
        <v>123</v>
      </c>
      <c r="AU798" s="146" t="s">
        <v>127</v>
      </c>
      <c r="AV798" s="145" t="s">
        <v>127</v>
      </c>
      <c r="AW798" s="145" t="s">
        <v>1142</v>
      </c>
      <c r="AX798" s="145" t="s">
        <v>794</v>
      </c>
      <c r="AY798" s="146" t="s">
        <v>1140</v>
      </c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</row>
    <row r="799" spans="1:66">
      <c r="A799" s="138"/>
      <c r="B799" s="137"/>
      <c r="C799" s="138"/>
      <c r="D799" s="134" t="s">
        <v>123</v>
      </c>
      <c r="E799" s="139" t="s">
        <v>15</v>
      </c>
      <c r="F799" s="140" t="s">
        <v>709</v>
      </c>
      <c r="G799" s="138"/>
      <c r="H799" s="139" t="s">
        <v>15</v>
      </c>
      <c r="I799" s="138"/>
      <c r="J799" s="138"/>
      <c r="K799" s="138"/>
      <c r="L799" s="137"/>
      <c r="M799" s="141"/>
      <c r="N799" s="142"/>
      <c r="O799" s="142"/>
      <c r="P799" s="142"/>
      <c r="Q799" s="142"/>
      <c r="R799" s="142"/>
      <c r="S799" s="142"/>
      <c r="T799" s="143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9" t="s">
        <v>123</v>
      </c>
      <c r="AU799" s="139" t="s">
        <v>127</v>
      </c>
      <c r="AV799" s="138" t="s">
        <v>115</v>
      </c>
      <c r="AW799" s="138" t="s">
        <v>1142</v>
      </c>
      <c r="AX799" s="138" t="s">
        <v>794</v>
      </c>
      <c r="AY799" s="139" t="s">
        <v>1140</v>
      </c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</row>
    <row r="800" spans="1:66">
      <c r="A800" s="145"/>
      <c r="B800" s="144"/>
      <c r="C800" s="145"/>
      <c r="D800" s="134" t="s">
        <v>123</v>
      </c>
      <c r="E800" s="146" t="s">
        <v>15</v>
      </c>
      <c r="F800" s="147" t="s">
        <v>706</v>
      </c>
      <c r="G800" s="145"/>
      <c r="H800" s="148">
        <v>0.31900000000000001</v>
      </c>
      <c r="I800" s="145"/>
      <c r="J800" s="145"/>
      <c r="K800" s="145"/>
      <c r="L800" s="144"/>
      <c r="M800" s="149"/>
      <c r="N800" s="150"/>
      <c r="O800" s="150"/>
      <c r="P800" s="150"/>
      <c r="Q800" s="150"/>
      <c r="R800" s="150"/>
      <c r="S800" s="150"/>
      <c r="T800" s="151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6" t="s">
        <v>123</v>
      </c>
      <c r="AU800" s="146" t="s">
        <v>127</v>
      </c>
      <c r="AV800" s="145" t="s">
        <v>127</v>
      </c>
      <c r="AW800" s="145" t="s">
        <v>1142</v>
      </c>
      <c r="AX800" s="145" t="s">
        <v>794</v>
      </c>
      <c r="AY800" s="146" t="s">
        <v>1140</v>
      </c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</row>
    <row r="801" spans="1:66">
      <c r="A801" s="153"/>
      <c r="B801" s="152"/>
      <c r="C801" s="153"/>
      <c r="D801" s="134" t="s">
        <v>123</v>
      </c>
      <c r="E801" s="154" t="s">
        <v>15</v>
      </c>
      <c r="F801" s="155" t="s">
        <v>126</v>
      </c>
      <c r="G801" s="153"/>
      <c r="H801" s="156">
        <v>2.3210000000000002</v>
      </c>
      <c r="I801" s="153"/>
      <c r="J801" s="153"/>
      <c r="K801" s="153"/>
      <c r="L801" s="152"/>
      <c r="M801" s="157"/>
      <c r="N801" s="158"/>
      <c r="O801" s="158"/>
      <c r="P801" s="158"/>
      <c r="Q801" s="158"/>
      <c r="R801" s="158"/>
      <c r="S801" s="158"/>
      <c r="T801" s="159"/>
      <c r="U801" s="15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/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4" t="s">
        <v>123</v>
      </c>
      <c r="AU801" s="154" t="s">
        <v>127</v>
      </c>
      <c r="AV801" s="153" t="s">
        <v>134</v>
      </c>
      <c r="AW801" s="153" t="s">
        <v>1142</v>
      </c>
      <c r="AX801" s="153" t="s">
        <v>115</v>
      </c>
      <c r="AY801" s="154" t="s">
        <v>1140</v>
      </c>
      <c r="AZ801" s="153"/>
      <c r="BA801" s="153"/>
      <c r="BB801" s="153"/>
      <c r="BC801" s="153"/>
      <c r="BD801" s="153"/>
      <c r="BE801" s="153"/>
      <c r="BF801" s="153"/>
      <c r="BG801" s="153"/>
      <c r="BH801" s="153"/>
      <c r="BI801" s="153"/>
      <c r="BJ801" s="153"/>
      <c r="BK801" s="153"/>
      <c r="BL801" s="153"/>
      <c r="BM801" s="153"/>
      <c r="BN801" s="153"/>
    </row>
    <row r="802" spans="1:66">
      <c r="A802" s="272"/>
      <c r="B802" s="24"/>
      <c r="C802" s="124" t="s">
        <v>710</v>
      </c>
      <c r="D802" s="124" t="s">
        <v>117</v>
      </c>
      <c r="E802" s="125" t="s">
        <v>711</v>
      </c>
      <c r="F802" s="126" t="s">
        <v>712</v>
      </c>
      <c r="G802" s="127" t="s">
        <v>137</v>
      </c>
      <c r="H802" s="128">
        <v>11.3</v>
      </c>
      <c r="I802" s="129"/>
      <c r="J802" s="130">
        <f>ROUND(I802*H802,2)</f>
        <v>0</v>
      </c>
      <c r="K802" s="126"/>
      <c r="L802" s="24"/>
      <c r="M802" s="326" t="s">
        <v>15</v>
      </c>
      <c r="N802" s="131" t="s">
        <v>39</v>
      </c>
      <c r="O802" s="270"/>
      <c r="P802" s="132">
        <f>O802*H802</f>
        <v>0</v>
      </c>
      <c r="Q802" s="132">
        <v>4.0200000000000001E-3</v>
      </c>
      <c r="R802" s="132">
        <f>Q802*H802</f>
        <v>4.5426000000000001E-2</v>
      </c>
      <c r="S802" s="132">
        <v>0</v>
      </c>
      <c r="T802" s="133">
        <f>S802*H802</f>
        <v>0</v>
      </c>
      <c r="U802" s="272"/>
      <c r="V802" s="272"/>
      <c r="W802" s="272"/>
      <c r="X802" s="272"/>
      <c r="Y802" s="272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7" t="s">
        <v>134</v>
      </c>
      <c r="AS802" s="272"/>
      <c r="AT802" s="277" t="s">
        <v>117</v>
      </c>
      <c r="AU802" s="277" t="s">
        <v>127</v>
      </c>
      <c r="AV802" s="272"/>
      <c r="AW802" s="272"/>
      <c r="AX802" s="272"/>
      <c r="AY802" s="277" t="s">
        <v>1140</v>
      </c>
      <c r="AZ802" s="272"/>
      <c r="BA802" s="272"/>
      <c r="BB802" s="272"/>
      <c r="BC802" s="272"/>
      <c r="BD802" s="272"/>
      <c r="BE802" s="287">
        <f>IF(N802="základní",J802,0)</f>
        <v>0</v>
      </c>
      <c r="BF802" s="287">
        <f>IF(N802="snížená",J802,0)</f>
        <v>0</v>
      </c>
      <c r="BG802" s="287">
        <f>IF(N802="zákl. přenesená",J802,0)</f>
        <v>0</v>
      </c>
      <c r="BH802" s="287">
        <f>IF(N802="sníž. přenesená",J802,0)</f>
        <v>0</v>
      </c>
      <c r="BI802" s="287">
        <f>IF(N802="nulová",J802,0)</f>
        <v>0</v>
      </c>
      <c r="BJ802" s="277" t="s">
        <v>115</v>
      </c>
      <c r="BK802" s="287">
        <f>ROUND(I802*H802,2)</f>
        <v>0</v>
      </c>
      <c r="BL802" s="277" t="s">
        <v>134</v>
      </c>
      <c r="BM802" s="277" t="s">
        <v>1208</v>
      </c>
      <c r="BN802" s="272"/>
    </row>
    <row r="803" spans="1:66" ht="27">
      <c r="A803" s="272"/>
      <c r="B803" s="24"/>
      <c r="C803" s="272"/>
      <c r="D803" s="134" t="s">
        <v>121</v>
      </c>
      <c r="E803" s="272"/>
      <c r="F803" s="135" t="s">
        <v>122</v>
      </c>
      <c r="G803" s="272"/>
      <c r="H803" s="272"/>
      <c r="I803" s="272"/>
      <c r="J803" s="272"/>
      <c r="K803" s="272"/>
      <c r="L803" s="24"/>
      <c r="M803" s="136"/>
      <c r="N803" s="270"/>
      <c r="O803" s="270"/>
      <c r="P803" s="270"/>
      <c r="Q803" s="270"/>
      <c r="R803" s="270"/>
      <c r="S803" s="270"/>
      <c r="T803" s="59"/>
      <c r="U803" s="272"/>
      <c r="V803" s="272"/>
      <c r="W803" s="272"/>
      <c r="X803" s="272"/>
      <c r="Y803" s="272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7" t="s">
        <v>121</v>
      </c>
      <c r="AU803" s="277" t="s">
        <v>127</v>
      </c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</row>
    <row r="804" spans="1:66">
      <c r="A804" s="138"/>
      <c r="B804" s="137"/>
      <c r="C804" s="138"/>
      <c r="D804" s="134" t="s">
        <v>123</v>
      </c>
      <c r="E804" s="139" t="s">
        <v>15</v>
      </c>
      <c r="F804" s="140" t="s">
        <v>701</v>
      </c>
      <c r="G804" s="138"/>
      <c r="H804" s="139" t="s">
        <v>15</v>
      </c>
      <c r="I804" s="138"/>
      <c r="J804" s="138"/>
      <c r="K804" s="138"/>
      <c r="L804" s="137"/>
      <c r="M804" s="141"/>
      <c r="N804" s="142"/>
      <c r="O804" s="142"/>
      <c r="P804" s="142"/>
      <c r="Q804" s="142"/>
      <c r="R804" s="142"/>
      <c r="S804" s="142"/>
      <c r="T804" s="143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9" t="s">
        <v>123</v>
      </c>
      <c r="AU804" s="139" t="s">
        <v>127</v>
      </c>
      <c r="AV804" s="138" t="s">
        <v>115</v>
      </c>
      <c r="AW804" s="138" t="s">
        <v>1142</v>
      </c>
      <c r="AX804" s="138" t="s">
        <v>794</v>
      </c>
      <c r="AY804" s="139" t="s">
        <v>1140</v>
      </c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</row>
    <row r="805" spans="1:66">
      <c r="A805" s="145"/>
      <c r="B805" s="144"/>
      <c r="C805" s="145"/>
      <c r="D805" s="134" t="s">
        <v>123</v>
      </c>
      <c r="E805" s="146" t="s">
        <v>15</v>
      </c>
      <c r="F805" s="147" t="s">
        <v>713</v>
      </c>
      <c r="G805" s="145"/>
      <c r="H805" s="148">
        <v>1.28</v>
      </c>
      <c r="I805" s="145"/>
      <c r="J805" s="145"/>
      <c r="K805" s="145"/>
      <c r="L805" s="144"/>
      <c r="M805" s="149"/>
      <c r="N805" s="150"/>
      <c r="O805" s="150"/>
      <c r="P805" s="150"/>
      <c r="Q805" s="150"/>
      <c r="R805" s="150"/>
      <c r="S805" s="150"/>
      <c r="T805" s="151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6" t="s">
        <v>123</v>
      </c>
      <c r="AU805" s="146" t="s">
        <v>127</v>
      </c>
      <c r="AV805" s="145" t="s">
        <v>127</v>
      </c>
      <c r="AW805" s="145" t="s">
        <v>1142</v>
      </c>
      <c r="AX805" s="145" t="s">
        <v>794</v>
      </c>
      <c r="AY805" s="146" t="s">
        <v>1140</v>
      </c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</row>
    <row r="806" spans="1:66">
      <c r="A806" s="138"/>
      <c r="B806" s="137"/>
      <c r="C806" s="138"/>
      <c r="D806" s="134" t="s">
        <v>123</v>
      </c>
      <c r="E806" s="139" t="s">
        <v>15</v>
      </c>
      <c r="F806" s="140" t="s">
        <v>703</v>
      </c>
      <c r="G806" s="138"/>
      <c r="H806" s="139" t="s">
        <v>15</v>
      </c>
      <c r="I806" s="138"/>
      <c r="J806" s="138"/>
      <c r="K806" s="138"/>
      <c r="L806" s="137"/>
      <c r="M806" s="141"/>
      <c r="N806" s="142"/>
      <c r="O806" s="142"/>
      <c r="P806" s="142"/>
      <c r="Q806" s="142"/>
      <c r="R806" s="142"/>
      <c r="S806" s="142"/>
      <c r="T806" s="143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9" t="s">
        <v>123</v>
      </c>
      <c r="AU806" s="139" t="s">
        <v>127</v>
      </c>
      <c r="AV806" s="138" t="s">
        <v>115</v>
      </c>
      <c r="AW806" s="138" t="s">
        <v>1142</v>
      </c>
      <c r="AX806" s="138" t="s">
        <v>794</v>
      </c>
      <c r="AY806" s="139" t="s">
        <v>1140</v>
      </c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</row>
    <row r="807" spans="1:66">
      <c r="A807" s="145"/>
      <c r="B807" s="144"/>
      <c r="C807" s="145"/>
      <c r="D807" s="134" t="s">
        <v>123</v>
      </c>
      <c r="E807" s="146" t="s">
        <v>15</v>
      </c>
      <c r="F807" s="147" t="s">
        <v>714</v>
      </c>
      <c r="G807" s="145"/>
      <c r="H807" s="148">
        <v>2.66</v>
      </c>
      <c r="I807" s="145"/>
      <c r="J807" s="145"/>
      <c r="K807" s="145"/>
      <c r="L807" s="144"/>
      <c r="M807" s="149"/>
      <c r="N807" s="150"/>
      <c r="O807" s="150"/>
      <c r="P807" s="150"/>
      <c r="Q807" s="150"/>
      <c r="R807" s="150"/>
      <c r="S807" s="150"/>
      <c r="T807" s="151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6" t="s">
        <v>123</v>
      </c>
      <c r="AU807" s="146" t="s">
        <v>127</v>
      </c>
      <c r="AV807" s="145" t="s">
        <v>127</v>
      </c>
      <c r="AW807" s="145" t="s">
        <v>1142</v>
      </c>
      <c r="AX807" s="145" t="s">
        <v>794</v>
      </c>
      <c r="AY807" s="146" t="s">
        <v>1140</v>
      </c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</row>
    <row r="808" spans="1:66">
      <c r="A808" s="138"/>
      <c r="B808" s="137"/>
      <c r="C808" s="138"/>
      <c r="D808" s="134" t="s">
        <v>123</v>
      </c>
      <c r="E808" s="139" t="s">
        <v>15</v>
      </c>
      <c r="F808" s="140" t="s">
        <v>705</v>
      </c>
      <c r="G808" s="138"/>
      <c r="H808" s="139" t="s">
        <v>15</v>
      </c>
      <c r="I808" s="138"/>
      <c r="J808" s="138"/>
      <c r="K808" s="138"/>
      <c r="L808" s="137"/>
      <c r="M808" s="141"/>
      <c r="N808" s="142"/>
      <c r="O808" s="142"/>
      <c r="P808" s="142"/>
      <c r="Q808" s="142"/>
      <c r="R808" s="142"/>
      <c r="S808" s="142"/>
      <c r="T808" s="143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9" t="s">
        <v>123</v>
      </c>
      <c r="AU808" s="139" t="s">
        <v>127</v>
      </c>
      <c r="AV808" s="138" t="s">
        <v>115</v>
      </c>
      <c r="AW808" s="138" t="s">
        <v>1142</v>
      </c>
      <c r="AX808" s="138" t="s">
        <v>794</v>
      </c>
      <c r="AY808" s="139" t="s">
        <v>1140</v>
      </c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</row>
    <row r="809" spans="1:66">
      <c r="A809" s="145"/>
      <c r="B809" s="144"/>
      <c r="C809" s="145"/>
      <c r="D809" s="134" t="s">
        <v>123</v>
      </c>
      <c r="E809" s="146" t="s">
        <v>15</v>
      </c>
      <c r="F809" s="147" t="s">
        <v>715</v>
      </c>
      <c r="G809" s="145"/>
      <c r="H809" s="148">
        <v>1.7</v>
      </c>
      <c r="I809" s="145"/>
      <c r="J809" s="145"/>
      <c r="K809" s="145"/>
      <c r="L809" s="144"/>
      <c r="M809" s="149"/>
      <c r="N809" s="150"/>
      <c r="O809" s="150"/>
      <c r="P809" s="150"/>
      <c r="Q809" s="150"/>
      <c r="R809" s="150"/>
      <c r="S809" s="150"/>
      <c r="T809" s="151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6" t="s">
        <v>123</v>
      </c>
      <c r="AU809" s="146" t="s">
        <v>127</v>
      </c>
      <c r="AV809" s="145" t="s">
        <v>127</v>
      </c>
      <c r="AW809" s="145" t="s">
        <v>1142</v>
      </c>
      <c r="AX809" s="145" t="s">
        <v>794</v>
      </c>
      <c r="AY809" s="146" t="s">
        <v>1140</v>
      </c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</row>
    <row r="810" spans="1:66">
      <c r="A810" s="138"/>
      <c r="B810" s="137"/>
      <c r="C810" s="138"/>
      <c r="D810" s="134" t="s">
        <v>123</v>
      </c>
      <c r="E810" s="139" t="s">
        <v>15</v>
      </c>
      <c r="F810" s="140" t="s">
        <v>707</v>
      </c>
      <c r="G810" s="138"/>
      <c r="H810" s="139" t="s">
        <v>15</v>
      </c>
      <c r="I810" s="138"/>
      <c r="J810" s="138"/>
      <c r="K810" s="138"/>
      <c r="L810" s="137"/>
      <c r="M810" s="141"/>
      <c r="N810" s="142"/>
      <c r="O810" s="142"/>
      <c r="P810" s="142"/>
      <c r="Q810" s="142"/>
      <c r="R810" s="142"/>
      <c r="S810" s="142"/>
      <c r="T810" s="143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9" t="s">
        <v>123</v>
      </c>
      <c r="AU810" s="139" t="s">
        <v>127</v>
      </c>
      <c r="AV810" s="138" t="s">
        <v>115</v>
      </c>
      <c r="AW810" s="138" t="s">
        <v>1142</v>
      </c>
      <c r="AX810" s="138" t="s">
        <v>794</v>
      </c>
      <c r="AY810" s="139" t="s">
        <v>1140</v>
      </c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</row>
    <row r="811" spans="1:66">
      <c r="A811" s="145"/>
      <c r="B811" s="144"/>
      <c r="C811" s="145"/>
      <c r="D811" s="134" t="s">
        <v>123</v>
      </c>
      <c r="E811" s="146" t="s">
        <v>15</v>
      </c>
      <c r="F811" s="147" t="s">
        <v>716</v>
      </c>
      <c r="G811" s="145"/>
      <c r="H811" s="148">
        <v>3.96</v>
      </c>
      <c r="I811" s="145"/>
      <c r="J811" s="145"/>
      <c r="K811" s="145"/>
      <c r="L811" s="144"/>
      <c r="M811" s="149"/>
      <c r="N811" s="150"/>
      <c r="O811" s="150"/>
      <c r="P811" s="150"/>
      <c r="Q811" s="150"/>
      <c r="R811" s="150"/>
      <c r="S811" s="150"/>
      <c r="T811" s="151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6" t="s">
        <v>123</v>
      </c>
      <c r="AU811" s="146" t="s">
        <v>127</v>
      </c>
      <c r="AV811" s="145" t="s">
        <v>127</v>
      </c>
      <c r="AW811" s="145" t="s">
        <v>1142</v>
      </c>
      <c r="AX811" s="145" t="s">
        <v>794</v>
      </c>
      <c r="AY811" s="146" t="s">
        <v>1140</v>
      </c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</row>
    <row r="812" spans="1:66">
      <c r="A812" s="138"/>
      <c r="B812" s="137"/>
      <c r="C812" s="138"/>
      <c r="D812" s="134" t="s">
        <v>123</v>
      </c>
      <c r="E812" s="139" t="s">
        <v>15</v>
      </c>
      <c r="F812" s="140" t="s">
        <v>709</v>
      </c>
      <c r="G812" s="138"/>
      <c r="H812" s="139" t="s">
        <v>15</v>
      </c>
      <c r="I812" s="138"/>
      <c r="J812" s="138"/>
      <c r="K812" s="138"/>
      <c r="L812" s="137"/>
      <c r="M812" s="141"/>
      <c r="N812" s="142"/>
      <c r="O812" s="142"/>
      <c r="P812" s="142"/>
      <c r="Q812" s="142"/>
      <c r="R812" s="142"/>
      <c r="S812" s="142"/>
      <c r="T812" s="143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9" t="s">
        <v>123</v>
      </c>
      <c r="AU812" s="139" t="s">
        <v>127</v>
      </c>
      <c r="AV812" s="138" t="s">
        <v>115</v>
      </c>
      <c r="AW812" s="138" t="s">
        <v>1142</v>
      </c>
      <c r="AX812" s="138" t="s">
        <v>794</v>
      </c>
      <c r="AY812" s="139" t="s">
        <v>1140</v>
      </c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</row>
    <row r="813" spans="1:66">
      <c r="A813" s="145"/>
      <c r="B813" s="144"/>
      <c r="C813" s="145"/>
      <c r="D813" s="134" t="s">
        <v>123</v>
      </c>
      <c r="E813" s="146" t="s">
        <v>15</v>
      </c>
      <c r="F813" s="147" t="s">
        <v>715</v>
      </c>
      <c r="G813" s="145"/>
      <c r="H813" s="148">
        <v>1.7</v>
      </c>
      <c r="I813" s="145"/>
      <c r="J813" s="145"/>
      <c r="K813" s="145"/>
      <c r="L813" s="144"/>
      <c r="M813" s="149"/>
      <c r="N813" s="150"/>
      <c r="O813" s="150"/>
      <c r="P813" s="150"/>
      <c r="Q813" s="150"/>
      <c r="R813" s="150"/>
      <c r="S813" s="150"/>
      <c r="T813" s="151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6" t="s">
        <v>123</v>
      </c>
      <c r="AU813" s="146" t="s">
        <v>127</v>
      </c>
      <c r="AV813" s="145" t="s">
        <v>127</v>
      </c>
      <c r="AW813" s="145" t="s">
        <v>1142</v>
      </c>
      <c r="AX813" s="145" t="s">
        <v>794</v>
      </c>
      <c r="AY813" s="146" t="s">
        <v>1140</v>
      </c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</row>
    <row r="814" spans="1:66">
      <c r="A814" s="153"/>
      <c r="B814" s="152"/>
      <c r="C814" s="153"/>
      <c r="D814" s="134" t="s">
        <v>123</v>
      </c>
      <c r="E814" s="154" t="s">
        <v>15</v>
      </c>
      <c r="F814" s="155" t="s">
        <v>126</v>
      </c>
      <c r="G814" s="153"/>
      <c r="H814" s="156">
        <v>11.3</v>
      </c>
      <c r="I814" s="153"/>
      <c r="J814" s="153"/>
      <c r="K814" s="153"/>
      <c r="L814" s="152"/>
      <c r="M814" s="157"/>
      <c r="N814" s="158"/>
      <c r="O814" s="158"/>
      <c r="P814" s="158"/>
      <c r="Q814" s="158"/>
      <c r="R814" s="158"/>
      <c r="S814" s="158"/>
      <c r="T814" s="159"/>
      <c r="U814" s="153"/>
      <c r="V814" s="153"/>
      <c r="W814" s="153"/>
      <c r="X814" s="153"/>
      <c r="Y814" s="153"/>
      <c r="Z814" s="153"/>
      <c r="AA814" s="153"/>
      <c r="AB814" s="153"/>
      <c r="AC814" s="153"/>
      <c r="AD814" s="153"/>
      <c r="AE814" s="153"/>
      <c r="AF814" s="153"/>
      <c r="AG814" s="153"/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4" t="s">
        <v>123</v>
      </c>
      <c r="AU814" s="154" t="s">
        <v>127</v>
      </c>
      <c r="AV814" s="153" t="s">
        <v>134</v>
      </c>
      <c r="AW814" s="153" t="s">
        <v>1142</v>
      </c>
      <c r="AX814" s="153" t="s">
        <v>115</v>
      </c>
      <c r="AY814" s="154" t="s">
        <v>1140</v>
      </c>
      <c r="AZ814" s="153"/>
      <c r="BA814" s="153"/>
      <c r="BB814" s="153"/>
      <c r="BC814" s="153"/>
      <c r="BD814" s="153"/>
      <c r="BE814" s="153"/>
      <c r="BF814" s="153"/>
      <c r="BG814" s="153"/>
      <c r="BH814" s="153"/>
      <c r="BI814" s="153"/>
      <c r="BJ814" s="153"/>
      <c r="BK814" s="153"/>
      <c r="BL814" s="153"/>
      <c r="BM814" s="153"/>
      <c r="BN814" s="153"/>
    </row>
    <row r="815" spans="1:66" ht="15.75">
      <c r="A815" s="114"/>
      <c r="B815" s="113"/>
      <c r="C815" s="114"/>
      <c r="D815" s="115" t="s">
        <v>112</v>
      </c>
      <c r="E815" s="122" t="s">
        <v>159</v>
      </c>
      <c r="F815" s="122" t="s">
        <v>717</v>
      </c>
      <c r="G815" s="114"/>
      <c r="H815" s="114"/>
      <c r="I815" s="114"/>
      <c r="J815" s="123">
        <f>BK815</f>
        <v>0</v>
      </c>
      <c r="K815" s="114"/>
      <c r="L815" s="113"/>
      <c r="M815" s="118"/>
      <c r="N815" s="119"/>
      <c r="O815" s="119"/>
      <c r="P815" s="120">
        <f>P816</f>
        <v>0</v>
      </c>
      <c r="Q815" s="119"/>
      <c r="R815" s="120">
        <f>R816</f>
        <v>0.43675000000000003</v>
      </c>
      <c r="S815" s="119"/>
      <c r="T815" s="121">
        <f>T816</f>
        <v>66.046999999999997</v>
      </c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5" t="s">
        <v>115</v>
      </c>
      <c r="AS815" s="114"/>
      <c r="AT815" s="285" t="s">
        <v>112</v>
      </c>
      <c r="AU815" s="285" t="s">
        <v>115</v>
      </c>
      <c r="AV815" s="114"/>
      <c r="AW815" s="114"/>
      <c r="AX815" s="114"/>
      <c r="AY815" s="115" t="s">
        <v>1140</v>
      </c>
      <c r="AZ815" s="114"/>
      <c r="BA815" s="114"/>
      <c r="BB815" s="114"/>
      <c r="BC815" s="114"/>
      <c r="BD815" s="114"/>
      <c r="BE815" s="114"/>
      <c r="BF815" s="114"/>
      <c r="BG815" s="114"/>
      <c r="BH815" s="114"/>
      <c r="BI815" s="114"/>
      <c r="BJ815" s="114"/>
      <c r="BK815" s="286">
        <f>BK816</f>
        <v>0</v>
      </c>
      <c r="BL815" s="114"/>
      <c r="BM815" s="114"/>
      <c r="BN815" s="114"/>
    </row>
    <row r="816" spans="1:66" ht="15.75">
      <c r="A816" s="114"/>
      <c r="B816" s="113"/>
      <c r="C816" s="114"/>
      <c r="D816" s="115" t="s">
        <v>112</v>
      </c>
      <c r="E816" s="122" t="s">
        <v>718</v>
      </c>
      <c r="F816" s="122" t="s">
        <v>719</v>
      </c>
      <c r="G816" s="114"/>
      <c r="H816" s="114"/>
      <c r="I816" s="114"/>
      <c r="J816" s="123">
        <f>BK816</f>
        <v>0</v>
      </c>
      <c r="K816" s="114"/>
      <c r="L816" s="113"/>
      <c r="M816" s="118"/>
      <c r="N816" s="119"/>
      <c r="O816" s="119"/>
      <c r="P816" s="120">
        <f>SUM(P817:P839)</f>
        <v>0</v>
      </c>
      <c r="Q816" s="119"/>
      <c r="R816" s="120">
        <f>SUM(R817:R839)</f>
        <v>0.43675000000000003</v>
      </c>
      <c r="S816" s="119"/>
      <c r="T816" s="121">
        <f>SUM(T817:T839)</f>
        <v>66.046999999999997</v>
      </c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5" t="s">
        <v>115</v>
      </c>
      <c r="AS816" s="114"/>
      <c r="AT816" s="285" t="s">
        <v>112</v>
      </c>
      <c r="AU816" s="285" t="s">
        <v>127</v>
      </c>
      <c r="AV816" s="114"/>
      <c r="AW816" s="114"/>
      <c r="AX816" s="114"/>
      <c r="AY816" s="115" t="s">
        <v>1140</v>
      </c>
      <c r="AZ816" s="114"/>
      <c r="BA816" s="114"/>
      <c r="BB816" s="114"/>
      <c r="BC816" s="114"/>
      <c r="BD816" s="114"/>
      <c r="BE816" s="114"/>
      <c r="BF816" s="114"/>
      <c r="BG816" s="114"/>
      <c r="BH816" s="114"/>
      <c r="BI816" s="114"/>
      <c r="BJ816" s="114"/>
      <c r="BK816" s="286">
        <f>SUM(BK817:BK839)</f>
        <v>0</v>
      </c>
      <c r="BL816" s="114"/>
      <c r="BM816" s="114"/>
      <c r="BN816" s="114"/>
    </row>
    <row r="817" spans="1:66">
      <c r="A817" s="272"/>
      <c r="B817" s="24"/>
      <c r="C817" s="124" t="s">
        <v>720</v>
      </c>
      <c r="D817" s="124" t="s">
        <v>117</v>
      </c>
      <c r="E817" s="125" t="s">
        <v>721</v>
      </c>
      <c r="F817" s="126" t="s">
        <v>722</v>
      </c>
      <c r="G817" s="127" t="s">
        <v>171</v>
      </c>
      <c r="H817" s="128">
        <v>1</v>
      </c>
      <c r="I817" s="129"/>
      <c r="J817" s="130">
        <f>ROUND(I817*H817,2)</f>
        <v>0</v>
      </c>
      <c r="K817" s="126"/>
      <c r="L817" s="24"/>
      <c r="M817" s="326" t="s">
        <v>15</v>
      </c>
      <c r="N817" s="131" t="s">
        <v>39</v>
      </c>
      <c r="O817" s="270"/>
      <c r="P817" s="132">
        <f>O817*H817</f>
        <v>0</v>
      </c>
      <c r="Q817" s="132">
        <v>0.4</v>
      </c>
      <c r="R817" s="132">
        <f>Q817*H817</f>
        <v>0.4</v>
      </c>
      <c r="S817" s="132">
        <v>0</v>
      </c>
      <c r="T817" s="133">
        <f>S817*H817</f>
        <v>0</v>
      </c>
      <c r="U817" s="272"/>
      <c r="V817" s="272"/>
      <c r="W817" s="272"/>
      <c r="X817" s="272"/>
      <c r="Y817" s="272"/>
      <c r="Z817" s="272"/>
      <c r="AA817" s="272"/>
      <c r="AB817" s="272"/>
      <c r="AC817" s="272"/>
      <c r="AD817" s="272"/>
      <c r="AE817" s="272"/>
      <c r="AF817" s="272"/>
      <c r="AG817" s="272"/>
      <c r="AH817" s="272"/>
      <c r="AI817" s="272"/>
      <c r="AJ817" s="272"/>
      <c r="AK817" s="272"/>
      <c r="AL817" s="272"/>
      <c r="AM817" s="272"/>
      <c r="AN817" s="272"/>
      <c r="AO817" s="272"/>
      <c r="AP817" s="272"/>
      <c r="AQ817" s="272"/>
      <c r="AR817" s="277" t="s">
        <v>134</v>
      </c>
      <c r="AS817" s="272"/>
      <c r="AT817" s="277" t="s">
        <v>117</v>
      </c>
      <c r="AU817" s="277" t="s">
        <v>131</v>
      </c>
      <c r="AV817" s="272"/>
      <c r="AW817" s="272"/>
      <c r="AX817" s="272"/>
      <c r="AY817" s="277" t="s">
        <v>1140</v>
      </c>
      <c r="AZ817" s="272"/>
      <c r="BA817" s="272"/>
      <c r="BB817" s="272"/>
      <c r="BC817" s="272"/>
      <c r="BD817" s="272"/>
      <c r="BE817" s="287">
        <f>IF(N817="základní",J817,0)</f>
        <v>0</v>
      </c>
      <c r="BF817" s="287">
        <f>IF(N817="snížená",J817,0)</f>
        <v>0</v>
      </c>
      <c r="BG817" s="287">
        <f>IF(N817="zákl. přenesená",J817,0)</f>
        <v>0</v>
      </c>
      <c r="BH817" s="287">
        <f>IF(N817="sníž. přenesená",J817,0)</f>
        <v>0</v>
      </c>
      <c r="BI817" s="287">
        <f>IF(N817="nulová",J817,0)</f>
        <v>0</v>
      </c>
      <c r="BJ817" s="277" t="s">
        <v>115</v>
      </c>
      <c r="BK817" s="287">
        <f>ROUND(I817*H817,2)</f>
        <v>0</v>
      </c>
      <c r="BL817" s="277" t="s">
        <v>134</v>
      </c>
      <c r="BM817" s="277" t="s">
        <v>1209</v>
      </c>
      <c r="BN817" s="272"/>
    </row>
    <row r="818" spans="1:66" ht="27">
      <c r="A818" s="272"/>
      <c r="B818" s="24"/>
      <c r="C818" s="272"/>
      <c r="D818" s="134" t="s">
        <v>121</v>
      </c>
      <c r="E818" s="272"/>
      <c r="F818" s="135" t="s">
        <v>122</v>
      </c>
      <c r="G818" s="272"/>
      <c r="H818" s="272"/>
      <c r="I818" s="272"/>
      <c r="J818" s="272"/>
      <c r="K818" s="272"/>
      <c r="L818" s="24"/>
      <c r="M818" s="136"/>
      <c r="N818" s="270"/>
      <c r="O818" s="270"/>
      <c r="P818" s="270"/>
      <c r="Q818" s="270"/>
      <c r="R818" s="270"/>
      <c r="S818" s="270"/>
      <c r="T818" s="59"/>
      <c r="U818" s="272"/>
      <c r="V818" s="272"/>
      <c r="W818" s="272"/>
      <c r="X818" s="272"/>
      <c r="Y818" s="272"/>
      <c r="Z818" s="272"/>
      <c r="AA818" s="272"/>
      <c r="AB818" s="272"/>
      <c r="AC818" s="272"/>
      <c r="AD818" s="272"/>
      <c r="AE818" s="272"/>
      <c r="AF818" s="272"/>
      <c r="AG818" s="272"/>
      <c r="AH818" s="272"/>
      <c r="AI818" s="272"/>
      <c r="AJ818" s="272"/>
      <c r="AK818" s="272"/>
      <c r="AL818" s="272"/>
      <c r="AM818" s="272"/>
      <c r="AN818" s="272"/>
      <c r="AO818" s="272"/>
      <c r="AP818" s="272"/>
      <c r="AQ818" s="272"/>
      <c r="AR818" s="272"/>
      <c r="AS818" s="272"/>
      <c r="AT818" s="277" t="s">
        <v>121</v>
      </c>
      <c r="AU818" s="277" t="s">
        <v>131</v>
      </c>
      <c r="AV818" s="272"/>
      <c r="AW818" s="272"/>
      <c r="AX818" s="272"/>
      <c r="AY818" s="272"/>
      <c r="AZ818" s="272"/>
      <c r="BA818" s="272"/>
      <c r="BB818" s="272"/>
      <c r="BC818" s="272"/>
      <c r="BD818" s="272"/>
      <c r="BE818" s="272"/>
      <c r="BF818" s="272"/>
      <c r="BG818" s="272"/>
      <c r="BH818" s="272"/>
      <c r="BI818" s="272"/>
      <c r="BJ818" s="272"/>
      <c r="BK818" s="272"/>
      <c r="BL818" s="272"/>
      <c r="BM818" s="272"/>
      <c r="BN818" s="272"/>
    </row>
    <row r="819" spans="1:66">
      <c r="A819" s="138"/>
      <c r="B819" s="137"/>
      <c r="C819" s="138"/>
      <c r="D819" s="134" t="s">
        <v>123</v>
      </c>
      <c r="E819" s="139" t="s">
        <v>15</v>
      </c>
      <c r="F819" s="140" t="s">
        <v>1241</v>
      </c>
      <c r="G819" s="138"/>
      <c r="H819" s="139" t="s">
        <v>15</v>
      </c>
      <c r="I819" s="138"/>
      <c r="J819" s="138"/>
      <c r="K819" s="138"/>
      <c r="L819" s="137"/>
      <c r="M819" s="141"/>
      <c r="N819" s="142"/>
      <c r="O819" s="142"/>
      <c r="P819" s="142"/>
      <c r="Q819" s="142"/>
      <c r="R819" s="142"/>
      <c r="S819" s="142"/>
      <c r="T819" s="143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9" t="s">
        <v>123</v>
      </c>
      <c r="AU819" s="139" t="s">
        <v>131</v>
      </c>
      <c r="AV819" s="138" t="s">
        <v>115</v>
      </c>
      <c r="AW819" s="138" t="s">
        <v>1142</v>
      </c>
      <c r="AX819" s="138" t="s">
        <v>794</v>
      </c>
      <c r="AY819" s="139" t="s">
        <v>1140</v>
      </c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</row>
    <row r="820" spans="1:66">
      <c r="A820" s="145"/>
      <c r="B820" s="144"/>
      <c r="C820" s="145"/>
      <c r="D820" s="134" t="s">
        <v>123</v>
      </c>
      <c r="E820" s="146" t="s">
        <v>15</v>
      </c>
      <c r="F820" s="147" t="s">
        <v>115</v>
      </c>
      <c r="G820" s="145"/>
      <c r="H820" s="148">
        <v>1</v>
      </c>
      <c r="I820" s="145"/>
      <c r="J820" s="145"/>
      <c r="K820" s="145"/>
      <c r="L820" s="144"/>
      <c r="M820" s="149"/>
      <c r="N820" s="150"/>
      <c r="O820" s="150"/>
      <c r="P820" s="150"/>
      <c r="Q820" s="150"/>
      <c r="R820" s="150"/>
      <c r="S820" s="150"/>
      <c r="T820" s="151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6" t="s">
        <v>123</v>
      </c>
      <c r="AU820" s="146" t="s">
        <v>131</v>
      </c>
      <c r="AV820" s="145" t="s">
        <v>127</v>
      </c>
      <c r="AW820" s="145" t="s">
        <v>1142</v>
      </c>
      <c r="AX820" s="145" t="s">
        <v>794</v>
      </c>
      <c r="AY820" s="146" t="s">
        <v>1140</v>
      </c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</row>
    <row r="821" spans="1:66">
      <c r="A821" s="153"/>
      <c r="B821" s="152"/>
      <c r="C821" s="153"/>
      <c r="D821" s="134" t="s">
        <v>123</v>
      </c>
      <c r="E821" s="154" t="s">
        <v>15</v>
      </c>
      <c r="F821" s="155" t="s">
        <v>126</v>
      </c>
      <c r="G821" s="153"/>
      <c r="H821" s="156">
        <v>1</v>
      </c>
      <c r="I821" s="153"/>
      <c r="J821" s="153"/>
      <c r="K821" s="153"/>
      <c r="L821" s="152"/>
      <c r="M821" s="157"/>
      <c r="N821" s="158"/>
      <c r="O821" s="158"/>
      <c r="P821" s="158"/>
      <c r="Q821" s="158"/>
      <c r="R821" s="158"/>
      <c r="S821" s="158"/>
      <c r="T821" s="159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4" t="s">
        <v>123</v>
      </c>
      <c r="AU821" s="154" t="s">
        <v>131</v>
      </c>
      <c r="AV821" s="153" t="s">
        <v>134</v>
      </c>
      <c r="AW821" s="153" t="s">
        <v>1142</v>
      </c>
      <c r="AX821" s="153" t="s">
        <v>115</v>
      </c>
      <c r="AY821" s="154" t="s">
        <v>1140</v>
      </c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  <c r="BJ821" s="153"/>
      <c r="BK821" s="153"/>
      <c r="BL821" s="153"/>
      <c r="BM821" s="153"/>
      <c r="BN821" s="153"/>
    </row>
    <row r="822" spans="1:66" ht="45">
      <c r="A822" s="272"/>
      <c r="B822" s="24"/>
      <c r="C822" s="124" t="s">
        <v>723</v>
      </c>
      <c r="D822" s="124" t="s">
        <v>117</v>
      </c>
      <c r="E822" s="125" t="s">
        <v>724</v>
      </c>
      <c r="F822" s="126" t="s">
        <v>725</v>
      </c>
      <c r="G822" s="127" t="s">
        <v>120</v>
      </c>
      <c r="H822" s="128">
        <v>25</v>
      </c>
      <c r="I822" s="129"/>
      <c r="J822" s="130">
        <f>ROUND(I822*H822,2)</f>
        <v>0</v>
      </c>
      <c r="K822" s="126"/>
      <c r="L822" s="24"/>
      <c r="M822" s="326" t="s">
        <v>15</v>
      </c>
      <c r="N822" s="131" t="s">
        <v>39</v>
      </c>
      <c r="O822" s="270"/>
      <c r="P822" s="132">
        <f>O822*H822</f>
        <v>0</v>
      </c>
      <c r="Q822" s="132">
        <v>1.47E-3</v>
      </c>
      <c r="R822" s="132">
        <f>Q822*H822</f>
        <v>3.6749999999999998E-2</v>
      </c>
      <c r="S822" s="132">
        <v>2.5</v>
      </c>
      <c r="T822" s="133">
        <f>S822*H822</f>
        <v>62.5</v>
      </c>
      <c r="U822" s="272"/>
      <c r="V822" s="272"/>
      <c r="W822" s="272"/>
      <c r="X822" s="272"/>
      <c r="Y822" s="272"/>
      <c r="Z822" s="272"/>
      <c r="AA822" s="272"/>
      <c r="AB822" s="272"/>
      <c r="AC822" s="272"/>
      <c r="AD822" s="272"/>
      <c r="AE822" s="272"/>
      <c r="AF822" s="272"/>
      <c r="AG822" s="272"/>
      <c r="AH822" s="272"/>
      <c r="AI822" s="272"/>
      <c r="AJ822" s="272"/>
      <c r="AK822" s="272"/>
      <c r="AL822" s="272"/>
      <c r="AM822" s="272"/>
      <c r="AN822" s="272"/>
      <c r="AO822" s="272"/>
      <c r="AP822" s="272"/>
      <c r="AQ822" s="272"/>
      <c r="AR822" s="277" t="s">
        <v>134</v>
      </c>
      <c r="AS822" s="272"/>
      <c r="AT822" s="277" t="s">
        <v>117</v>
      </c>
      <c r="AU822" s="277" t="s">
        <v>131</v>
      </c>
      <c r="AV822" s="272"/>
      <c r="AW822" s="272"/>
      <c r="AX822" s="272"/>
      <c r="AY822" s="277" t="s">
        <v>1140</v>
      </c>
      <c r="AZ822" s="272"/>
      <c r="BA822" s="272"/>
      <c r="BB822" s="272"/>
      <c r="BC822" s="272"/>
      <c r="BD822" s="272"/>
      <c r="BE822" s="287">
        <f>IF(N822="základní",J822,0)</f>
        <v>0</v>
      </c>
      <c r="BF822" s="287">
        <f>IF(N822="snížená",J822,0)</f>
        <v>0</v>
      </c>
      <c r="BG822" s="287">
        <f>IF(N822="zákl. přenesená",J822,0)</f>
        <v>0</v>
      </c>
      <c r="BH822" s="287">
        <f>IF(N822="sníž. přenesená",J822,0)</f>
        <v>0</v>
      </c>
      <c r="BI822" s="287">
        <f>IF(N822="nulová",J822,0)</f>
        <v>0</v>
      </c>
      <c r="BJ822" s="277" t="s">
        <v>115</v>
      </c>
      <c r="BK822" s="287">
        <f>ROUND(I822*H822,2)</f>
        <v>0</v>
      </c>
      <c r="BL822" s="277" t="s">
        <v>134</v>
      </c>
      <c r="BM822" s="277" t="s">
        <v>1210</v>
      </c>
      <c r="BN822" s="272"/>
    </row>
    <row r="823" spans="1:66" ht="27">
      <c r="A823" s="272"/>
      <c r="B823" s="24"/>
      <c r="C823" s="272"/>
      <c r="D823" s="134" t="s">
        <v>121</v>
      </c>
      <c r="E823" s="272"/>
      <c r="F823" s="135" t="s">
        <v>122</v>
      </c>
      <c r="G823" s="272"/>
      <c r="H823" s="272"/>
      <c r="I823" s="272"/>
      <c r="J823" s="272"/>
      <c r="K823" s="272"/>
      <c r="L823" s="24"/>
      <c r="M823" s="136"/>
      <c r="N823" s="270"/>
      <c r="O823" s="270"/>
      <c r="P823" s="270"/>
      <c r="Q823" s="270"/>
      <c r="R823" s="270"/>
      <c r="S823" s="270"/>
      <c r="T823" s="59"/>
      <c r="U823" s="272"/>
      <c r="V823" s="272"/>
      <c r="W823" s="272"/>
      <c r="X823" s="272"/>
      <c r="Y823" s="272"/>
      <c r="Z823" s="272"/>
      <c r="AA823" s="272"/>
      <c r="AB823" s="272"/>
      <c r="AC823" s="272"/>
      <c r="AD823" s="272"/>
      <c r="AE823" s="272"/>
      <c r="AF823" s="272"/>
      <c r="AG823" s="272"/>
      <c r="AH823" s="272"/>
      <c r="AI823" s="272"/>
      <c r="AJ823" s="272"/>
      <c r="AK823" s="272"/>
      <c r="AL823" s="272"/>
      <c r="AM823" s="272"/>
      <c r="AN823" s="272"/>
      <c r="AO823" s="272"/>
      <c r="AP823" s="272"/>
      <c r="AQ823" s="272"/>
      <c r="AR823" s="272"/>
      <c r="AS823" s="272"/>
      <c r="AT823" s="277" t="s">
        <v>121</v>
      </c>
      <c r="AU823" s="277" t="s">
        <v>131</v>
      </c>
      <c r="AV823" s="272"/>
      <c r="AW823" s="272"/>
      <c r="AX823" s="272"/>
      <c r="AY823" s="272"/>
      <c r="AZ823" s="272"/>
      <c r="BA823" s="272"/>
      <c r="BB823" s="272"/>
      <c r="BC823" s="272"/>
      <c r="BD823" s="272"/>
      <c r="BE823" s="272"/>
      <c r="BF823" s="272"/>
      <c r="BG823" s="272"/>
      <c r="BH823" s="272"/>
      <c r="BI823" s="272"/>
      <c r="BJ823" s="272"/>
      <c r="BK823" s="272"/>
      <c r="BL823" s="272"/>
      <c r="BM823" s="272"/>
      <c r="BN823" s="272"/>
    </row>
    <row r="824" spans="1:66">
      <c r="A824" s="138"/>
      <c r="B824" s="137"/>
      <c r="C824" s="138"/>
      <c r="D824" s="134" t="s">
        <v>123</v>
      </c>
      <c r="E824" s="139" t="s">
        <v>15</v>
      </c>
      <c r="F824" s="140" t="s">
        <v>329</v>
      </c>
      <c r="G824" s="138"/>
      <c r="H824" s="139" t="s">
        <v>15</v>
      </c>
      <c r="I824" s="138"/>
      <c r="J824" s="138"/>
      <c r="K824" s="138"/>
      <c r="L824" s="137"/>
      <c r="M824" s="141"/>
      <c r="N824" s="142"/>
      <c r="O824" s="142"/>
      <c r="P824" s="142"/>
      <c r="Q824" s="142"/>
      <c r="R824" s="142"/>
      <c r="S824" s="142"/>
      <c r="T824" s="143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9" t="s">
        <v>123</v>
      </c>
      <c r="AU824" s="139" t="s">
        <v>131</v>
      </c>
      <c r="AV824" s="138" t="s">
        <v>115</v>
      </c>
      <c r="AW824" s="138" t="s">
        <v>1142</v>
      </c>
      <c r="AX824" s="138" t="s">
        <v>794</v>
      </c>
      <c r="AY824" s="139" t="s">
        <v>1140</v>
      </c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</row>
    <row r="825" spans="1:66">
      <c r="A825" s="145"/>
      <c r="B825" s="144"/>
      <c r="C825" s="145"/>
      <c r="D825" s="134" t="s">
        <v>123</v>
      </c>
      <c r="E825" s="146" t="s">
        <v>15</v>
      </c>
      <c r="F825" s="147" t="s">
        <v>599</v>
      </c>
      <c r="G825" s="145"/>
      <c r="H825" s="148">
        <v>25</v>
      </c>
      <c r="I825" s="145"/>
      <c r="J825" s="145"/>
      <c r="K825" s="145"/>
      <c r="L825" s="144"/>
      <c r="M825" s="149"/>
      <c r="N825" s="150"/>
      <c r="O825" s="150"/>
      <c r="P825" s="150"/>
      <c r="Q825" s="150"/>
      <c r="R825" s="150"/>
      <c r="S825" s="150"/>
      <c r="T825" s="151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6" t="s">
        <v>123</v>
      </c>
      <c r="AU825" s="146" t="s">
        <v>131</v>
      </c>
      <c r="AV825" s="145" t="s">
        <v>127</v>
      </c>
      <c r="AW825" s="145" t="s">
        <v>1142</v>
      </c>
      <c r="AX825" s="145" t="s">
        <v>794</v>
      </c>
      <c r="AY825" s="146" t="s">
        <v>1140</v>
      </c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</row>
    <row r="826" spans="1:66">
      <c r="A826" s="153"/>
      <c r="B826" s="152"/>
      <c r="C826" s="153"/>
      <c r="D826" s="134" t="s">
        <v>123</v>
      </c>
      <c r="E826" s="154" t="s">
        <v>15</v>
      </c>
      <c r="F826" s="155" t="s">
        <v>126</v>
      </c>
      <c r="G826" s="153"/>
      <c r="H826" s="156">
        <v>25</v>
      </c>
      <c r="I826" s="153"/>
      <c r="J826" s="153"/>
      <c r="K826" s="153"/>
      <c r="L826" s="152"/>
      <c r="M826" s="157"/>
      <c r="N826" s="158"/>
      <c r="O826" s="158"/>
      <c r="P826" s="158"/>
      <c r="Q826" s="158"/>
      <c r="R826" s="158"/>
      <c r="S826" s="158"/>
      <c r="T826" s="159"/>
      <c r="U826" s="153"/>
      <c r="V826" s="153"/>
      <c r="W826" s="153"/>
      <c r="X826" s="153"/>
      <c r="Y826" s="153"/>
      <c r="Z826" s="153"/>
      <c r="AA826" s="153"/>
      <c r="AB826" s="153"/>
      <c r="AC826" s="153"/>
      <c r="AD826" s="153"/>
      <c r="AE826" s="153"/>
      <c r="AF826" s="153"/>
      <c r="AG826" s="153"/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4" t="s">
        <v>123</v>
      </c>
      <c r="AU826" s="154" t="s">
        <v>131</v>
      </c>
      <c r="AV826" s="153" t="s">
        <v>134</v>
      </c>
      <c r="AW826" s="153" t="s">
        <v>1142</v>
      </c>
      <c r="AX826" s="153" t="s">
        <v>115</v>
      </c>
      <c r="AY826" s="154" t="s">
        <v>1140</v>
      </c>
      <c r="AZ826" s="153"/>
      <c r="BA826" s="153"/>
      <c r="BB826" s="153"/>
      <c r="BC826" s="153"/>
      <c r="BD826" s="153"/>
      <c r="BE826" s="153"/>
      <c r="BF826" s="153"/>
      <c r="BG826" s="153"/>
      <c r="BH826" s="153"/>
      <c r="BI826" s="153"/>
      <c r="BJ826" s="153"/>
      <c r="BK826" s="153"/>
      <c r="BL826" s="153"/>
      <c r="BM826" s="153"/>
      <c r="BN826" s="153"/>
    </row>
    <row r="827" spans="1:66" ht="30">
      <c r="A827" s="272"/>
      <c r="B827" s="24"/>
      <c r="C827" s="124" t="s">
        <v>726</v>
      </c>
      <c r="D827" s="124" t="s">
        <v>117</v>
      </c>
      <c r="E827" s="125" t="s">
        <v>727</v>
      </c>
      <c r="F827" s="126" t="s">
        <v>728</v>
      </c>
      <c r="G827" s="127" t="s">
        <v>729</v>
      </c>
      <c r="H827" s="128">
        <v>22.3</v>
      </c>
      <c r="I827" s="129"/>
      <c r="J827" s="130">
        <f>ROUND(I827*H827,2)</f>
        <v>0</v>
      </c>
      <c r="K827" s="126"/>
      <c r="L827" s="24"/>
      <c r="M827" s="326" t="s">
        <v>15</v>
      </c>
      <c r="N827" s="131" t="s">
        <v>39</v>
      </c>
      <c r="O827" s="270"/>
      <c r="P827" s="132">
        <f>O827*H827</f>
        <v>0</v>
      </c>
      <c r="Q827" s="132">
        <v>0</v>
      </c>
      <c r="R827" s="132">
        <f>Q827*H827</f>
        <v>0</v>
      </c>
      <c r="S827" s="132">
        <v>0.05</v>
      </c>
      <c r="T827" s="133">
        <f>S827*H827</f>
        <v>1.115</v>
      </c>
      <c r="U827" s="272"/>
      <c r="V827" s="272"/>
      <c r="W827" s="272"/>
      <c r="X827" s="272"/>
      <c r="Y827" s="272"/>
      <c r="Z827" s="272"/>
      <c r="AA827" s="272"/>
      <c r="AB827" s="272"/>
      <c r="AC827" s="272"/>
      <c r="AD827" s="272"/>
      <c r="AE827" s="272"/>
      <c r="AF827" s="272"/>
      <c r="AG827" s="272"/>
      <c r="AH827" s="272"/>
      <c r="AI827" s="272"/>
      <c r="AJ827" s="272"/>
      <c r="AK827" s="272"/>
      <c r="AL827" s="272"/>
      <c r="AM827" s="272"/>
      <c r="AN827" s="272"/>
      <c r="AO827" s="272"/>
      <c r="AP827" s="272"/>
      <c r="AQ827" s="272"/>
      <c r="AR827" s="277" t="s">
        <v>134</v>
      </c>
      <c r="AS827" s="272"/>
      <c r="AT827" s="277" t="s">
        <v>117</v>
      </c>
      <c r="AU827" s="277" t="s">
        <v>131</v>
      </c>
      <c r="AV827" s="272"/>
      <c r="AW827" s="272"/>
      <c r="AX827" s="272"/>
      <c r="AY827" s="277" t="s">
        <v>1140</v>
      </c>
      <c r="AZ827" s="272"/>
      <c r="BA827" s="272"/>
      <c r="BB827" s="272"/>
      <c r="BC827" s="272"/>
      <c r="BD827" s="272"/>
      <c r="BE827" s="287">
        <f>IF(N827="základní",J827,0)</f>
        <v>0</v>
      </c>
      <c r="BF827" s="287">
        <f>IF(N827="snížená",J827,0)</f>
        <v>0</v>
      </c>
      <c r="BG827" s="287">
        <f>IF(N827="zákl. přenesená",J827,0)</f>
        <v>0</v>
      </c>
      <c r="BH827" s="287">
        <f>IF(N827="sníž. přenesená",J827,0)</f>
        <v>0</v>
      </c>
      <c r="BI827" s="287">
        <f>IF(N827="nulová",J827,0)</f>
        <v>0</v>
      </c>
      <c r="BJ827" s="277" t="s">
        <v>115</v>
      </c>
      <c r="BK827" s="287">
        <f>ROUND(I827*H827,2)</f>
        <v>0</v>
      </c>
      <c r="BL827" s="277" t="s">
        <v>134</v>
      </c>
      <c r="BM827" s="277" t="s">
        <v>1211</v>
      </c>
      <c r="BN827" s="272"/>
    </row>
    <row r="828" spans="1:66" ht="27">
      <c r="A828" s="272"/>
      <c r="B828" s="24"/>
      <c r="C828" s="272"/>
      <c r="D828" s="134" t="s">
        <v>121</v>
      </c>
      <c r="E828" s="272"/>
      <c r="F828" s="135" t="s">
        <v>122</v>
      </c>
      <c r="G828" s="272"/>
      <c r="H828" s="272"/>
      <c r="I828" s="272"/>
      <c r="J828" s="272"/>
      <c r="K828" s="272"/>
      <c r="L828" s="24"/>
      <c r="M828" s="136"/>
      <c r="N828" s="270"/>
      <c r="O828" s="270"/>
      <c r="P828" s="270"/>
      <c r="Q828" s="270"/>
      <c r="R828" s="270"/>
      <c r="S828" s="270"/>
      <c r="T828" s="59"/>
      <c r="U828" s="272"/>
      <c r="V828" s="272"/>
      <c r="W828" s="272"/>
      <c r="X828" s="272"/>
      <c r="Y828" s="272"/>
      <c r="Z828" s="272"/>
      <c r="AA828" s="272"/>
      <c r="AB828" s="272"/>
      <c r="AC828" s="272"/>
      <c r="AD828" s="272"/>
      <c r="AE828" s="272"/>
      <c r="AF828" s="272"/>
      <c r="AG828" s="272"/>
      <c r="AH828" s="272"/>
      <c r="AI828" s="272"/>
      <c r="AJ828" s="272"/>
      <c r="AK828" s="272"/>
      <c r="AL828" s="272"/>
      <c r="AM828" s="272"/>
      <c r="AN828" s="272"/>
      <c r="AO828" s="272"/>
      <c r="AP828" s="272"/>
      <c r="AQ828" s="272"/>
      <c r="AR828" s="272"/>
      <c r="AS828" s="272"/>
      <c r="AT828" s="277" t="s">
        <v>121</v>
      </c>
      <c r="AU828" s="277" t="s">
        <v>131</v>
      </c>
      <c r="AV828" s="272"/>
      <c r="AW828" s="272"/>
      <c r="AX828" s="272"/>
      <c r="AY828" s="272"/>
      <c r="AZ828" s="272"/>
      <c r="BA828" s="272"/>
      <c r="BB828" s="272"/>
      <c r="BC828" s="272"/>
      <c r="BD828" s="272"/>
      <c r="BE828" s="272"/>
      <c r="BF828" s="272"/>
      <c r="BG828" s="272"/>
      <c r="BH828" s="272"/>
      <c r="BI828" s="272"/>
      <c r="BJ828" s="272"/>
      <c r="BK828" s="272"/>
      <c r="BL828" s="272"/>
      <c r="BM828" s="272"/>
      <c r="BN828" s="272"/>
    </row>
    <row r="829" spans="1:66">
      <c r="A829" s="138"/>
      <c r="B829" s="137"/>
      <c r="C829" s="138"/>
      <c r="D829" s="134" t="s">
        <v>123</v>
      </c>
      <c r="E829" s="139" t="s">
        <v>15</v>
      </c>
      <c r="F829" s="140" t="s">
        <v>730</v>
      </c>
      <c r="G829" s="138"/>
      <c r="H829" s="139" t="s">
        <v>15</v>
      </c>
      <c r="I829" s="138"/>
      <c r="J829" s="138"/>
      <c r="K829" s="138"/>
      <c r="L829" s="137"/>
      <c r="M829" s="141"/>
      <c r="N829" s="142"/>
      <c r="O829" s="142"/>
      <c r="P829" s="142"/>
      <c r="Q829" s="142"/>
      <c r="R829" s="142"/>
      <c r="S829" s="142"/>
      <c r="T829" s="143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9" t="s">
        <v>123</v>
      </c>
      <c r="AU829" s="139" t="s">
        <v>131</v>
      </c>
      <c r="AV829" s="138" t="s">
        <v>115</v>
      </c>
      <c r="AW829" s="138" t="s">
        <v>1142</v>
      </c>
      <c r="AX829" s="138" t="s">
        <v>794</v>
      </c>
      <c r="AY829" s="139" t="s">
        <v>1140</v>
      </c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</row>
    <row r="830" spans="1:66">
      <c r="A830" s="145"/>
      <c r="B830" s="144"/>
      <c r="C830" s="145"/>
      <c r="D830" s="134" t="s">
        <v>123</v>
      </c>
      <c r="E830" s="146" t="s">
        <v>15</v>
      </c>
      <c r="F830" s="147" t="s">
        <v>731</v>
      </c>
      <c r="G830" s="145"/>
      <c r="H830" s="148">
        <v>6.5</v>
      </c>
      <c r="I830" s="145"/>
      <c r="J830" s="145"/>
      <c r="K830" s="145"/>
      <c r="L830" s="144"/>
      <c r="M830" s="149"/>
      <c r="N830" s="150"/>
      <c r="O830" s="150"/>
      <c r="P830" s="150"/>
      <c r="Q830" s="150"/>
      <c r="R830" s="150"/>
      <c r="S830" s="150"/>
      <c r="T830" s="151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6" t="s">
        <v>123</v>
      </c>
      <c r="AU830" s="146" t="s">
        <v>131</v>
      </c>
      <c r="AV830" s="145" t="s">
        <v>127</v>
      </c>
      <c r="AW830" s="145" t="s">
        <v>1142</v>
      </c>
      <c r="AX830" s="145" t="s">
        <v>794</v>
      </c>
      <c r="AY830" s="146" t="s">
        <v>1140</v>
      </c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</row>
    <row r="831" spans="1:66">
      <c r="A831" s="145"/>
      <c r="B831" s="144"/>
      <c r="C831" s="145"/>
      <c r="D831" s="134" t="s">
        <v>123</v>
      </c>
      <c r="E831" s="146" t="s">
        <v>15</v>
      </c>
      <c r="F831" s="147" t="s">
        <v>732</v>
      </c>
      <c r="G831" s="145"/>
      <c r="H831" s="148">
        <v>7</v>
      </c>
      <c r="I831" s="145"/>
      <c r="J831" s="145"/>
      <c r="K831" s="145"/>
      <c r="L831" s="144"/>
      <c r="M831" s="149"/>
      <c r="N831" s="150"/>
      <c r="O831" s="150"/>
      <c r="P831" s="150"/>
      <c r="Q831" s="150"/>
      <c r="R831" s="150"/>
      <c r="S831" s="150"/>
      <c r="T831" s="151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6" t="s">
        <v>123</v>
      </c>
      <c r="AU831" s="146" t="s">
        <v>131</v>
      </c>
      <c r="AV831" s="145" t="s">
        <v>127</v>
      </c>
      <c r="AW831" s="145" t="s">
        <v>1142</v>
      </c>
      <c r="AX831" s="145" t="s">
        <v>794</v>
      </c>
      <c r="AY831" s="146" t="s">
        <v>1140</v>
      </c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</row>
    <row r="832" spans="1:66">
      <c r="A832" s="145"/>
      <c r="B832" s="144"/>
      <c r="C832" s="145"/>
      <c r="D832" s="134" t="s">
        <v>123</v>
      </c>
      <c r="E832" s="146" t="s">
        <v>15</v>
      </c>
      <c r="F832" s="147" t="s">
        <v>733</v>
      </c>
      <c r="G832" s="145"/>
      <c r="H832" s="148">
        <v>4.3</v>
      </c>
      <c r="I832" s="145"/>
      <c r="J832" s="145"/>
      <c r="K832" s="145"/>
      <c r="L832" s="144"/>
      <c r="M832" s="149"/>
      <c r="N832" s="150"/>
      <c r="O832" s="150"/>
      <c r="P832" s="150"/>
      <c r="Q832" s="150"/>
      <c r="R832" s="150"/>
      <c r="S832" s="150"/>
      <c r="T832" s="151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6" t="s">
        <v>123</v>
      </c>
      <c r="AU832" s="146" t="s">
        <v>131</v>
      </c>
      <c r="AV832" s="145" t="s">
        <v>127</v>
      </c>
      <c r="AW832" s="145" t="s">
        <v>1142</v>
      </c>
      <c r="AX832" s="145" t="s">
        <v>794</v>
      </c>
      <c r="AY832" s="146" t="s">
        <v>1140</v>
      </c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</row>
    <row r="833" spans="1:66">
      <c r="A833" s="145"/>
      <c r="B833" s="144"/>
      <c r="C833" s="145"/>
      <c r="D833" s="134" t="s">
        <v>123</v>
      </c>
      <c r="E833" s="146" t="s">
        <v>15</v>
      </c>
      <c r="F833" s="147" t="s">
        <v>734</v>
      </c>
      <c r="G833" s="145"/>
      <c r="H833" s="148">
        <v>4.5</v>
      </c>
      <c r="I833" s="145"/>
      <c r="J833" s="145"/>
      <c r="K833" s="145"/>
      <c r="L833" s="144"/>
      <c r="M833" s="149"/>
      <c r="N833" s="150"/>
      <c r="O833" s="150"/>
      <c r="P833" s="150"/>
      <c r="Q833" s="150"/>
      <c r="R833" s="150"/>
      <c r="S833" s="150"/>
      <c r="T833" s="151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6" t="s">
        <v>123</v>
      </c>
      <c r="AU833" s="146" t="s">
        <v>131</v>
      </c>
      <c r="AV833" s="145" t="s">
        <v>127</v>
      </c>
      <c r="AW833" s="145" t="s">
        <v>1142</v>
      </c>
      <c r="AX833" s="145" t="s">
        <v>794</v>
      </c>
      <c r="AY833" s="146" t="s">
        <v>1140</v>
      </c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</row>
    <row r="834" spans="1:66">
      <c r="A834" s="153"/>
      <c r="B834" s="152"/>
      <c r="C834" s="153"/>
      <c r="D834" s="134" t="s">
        <v>123</v>
      </c>
      <c r="E834" s="154" t="s">
        <v>15</v>
      </c>
      <c r="F834" s="155" t="s">
        <v>126</v>
      </c>
      <c r="G834" s="153"/>
      <c r="H834" s="156">
        <v>22.3</v>
      </c>
      <c r="I834" s="153"/>
      <c r="J834" s="153"/>
      <c r="K834" s="153"/>
      <c r="L834" s="152"/>
      <c r="M834" s="157"/>
      <c r="N834" s="158"/>
      <c r="O834" s="158"/>
      <c r="P834" s="158"/>
      <c r="Q834" s="158"/>
      <c r="R834" s="158"/>
      <c r="S834" s="158"/>
      <c r="T834" s="159"/>
      <c r="U834" s="153"/>
      <c r="V834" s="15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/>
      <c r="AG834" s="153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4" t="s">
        <v>123</v>
      </c>
      <c r="AU834" s="154" t="s">
        <v>131</v>
      </c>
      <c r="AV834" s="153" t="s">
        <v>134</v>
      </c>
      <c r="AW834" s="153" t="s">
        <v>1142</v>
      </c>
      <c r="AX834" s="153" t="s">
        <v>115</v>
      </c>
      <c r="AY834" s="154" t="s">
        <v>1140</v>
      </c>
      <c r="AZ834" s="153"/>
      <c r="BA834" s="153"/>
      <c r="BB834" s="153"/>
      <c r="BC834" s="153"/>
      <c r="BD834" s="153"/>
      <c r="BE834" s="153"/>
      <c r="BF834" s="153"/>
      <c r="BG834" s="153"/>
      <c r="BH834" s="153"/>
      <c r="BI834" s="153"/>
      <c r="BJ834" s="153"/>
      <c r="BK834" s="153"/>
      <c r="BL834" s="153"/>
      <c r="BM834" s="153"/>
      <c r="BN834" s="153"/>
    </row>
    <row r="835" spans="1:66">
      <c r="A835" s="272"/>
      <c r="B835" s="24"/>
      <c r="C835" s="124" t="s">
        <v>735</v>
      </c>
      <c r="D835" s="124" t="s">
        <v>117</v>
      </c>
      <c r="E835" s="125" t="s">
        <v>736</v>
      </c>
      <c r="F835" s="126" t="s">
        <v>737</v>
      </c>
      <c r="G835" s="127" t="s">
        <v>729</v>
      </c>
      <c r="H835" s="128">
        <v>32</v>
      </c>
      <c r="I835" s="129"/>
      <c r="J835" s="130">
        <f>ROUND(I835*H835,2)</f>
        <v>0</v>
      </c>
      <c r="K835" s="126"/>
      <c r="L835" s="24"/>
      <c r="M835" s="326" t="s">
        <v>15</v>
      </c>
      <c r="N835" s="131" t="s">
        <v>39</v>
      </c>
      <c r="O835" s="270"/>
      <c r="P835" s="132">
        <f>O835*H835</f>
        <v>0</v>
      </c>
      <c r="Q835" s="132">
        <v>0</v>
      </c>
      <c r="R835" s="132">
        <f>Q835*H835</f>
        <v>0</v>
      </c>
      <c r="S835" s="132">
        <v>7.5999999999999998E-2</v>
      </c>
      <c r="T835" s="133">
        <f>S835*H835</f>
        <v>2.4319999999999999</v>
      </c>
      <c r="U835" s="272"/>
      <c r="V835" s="272"/>
      <c r="W835" s="272"/>
      <c r="X835" s="272"/>
      <c r="Y835" s="272"/>
      <c r="Z835" s="272"/>
      <c r="AA835" s="272"/>
      <c r="AB835" s="272"/>
      <c r="AC835" s="272"/>
      <c r="AD835" s="272"/>
      <c r="AE835" s="272"/>
      <c r="AF835" s="272"/>
      <c r="AG835" s="272"/>
      <c r="AH835" s="272"/>
      <c r="AI835" s="272"/>
      <c r="AJ835" s="272"/>
      <c r="AK835" s="272"/>
      <c r="AL835" s="272"/>
      <c r="AM835" s="272"/>
      <c r="AN835" s="272"/>
      <c r="AO835" s="272"/>
      <c r="AP835" s="272"/>
      <c r="AQ835" s="272"/>
      <c r="AR835" s="277" t="s">
        <v>134</v>
      </c>
      <c r="AS835" s="272"/>
      <c r="AT835" s="277" t="s">
        <v>117</v>
      </c>
      <c r="AU835" s="277" t="s">
        <v>131</v>
      </c>
      <c r="AV835" s="272"/>
      <c r="AW835" s="272"/>
      <c r="AX835" s="272"/>
      <c r="AY835" s="277" t="s">
        <v>1140</v>
      </c>
      <c r="AZ835" s="272"/>
      <c r="BA835" s="272"/>
      <c r="BB835" s="272"/>
      <c r="BC835" s="272"/>
      <c r="BD835" s="272"/>
      <c r="BE835" s="287">
        <f>IF(N835="základní",J835,0)</f>
        <v>0</v>
      </c>
      <c r="BF835" s="287">
        <f>IF(N835="snížená",J835,0)</f>
        <v>0</v>
      </c>
      <c r="BG835" s="287">
        <f>IF(N835="zákl. přenesená",J835,0)</f>
        <v>0</v>
      </c>
      <c r="BH835" s="287">
        <f>IF(N835="sníž. přenesená",J835,0)</f>
        <v>0</v>
      </c>
      <c r="BI835" s="287">
        <f>IF(N835="nulová",J835,0)</f>
        <v>0</v>
      </c>
      <c r="BJ835" s="277" t="s">
        <v>115</v>
      </c>
      <c r="BK835" s="287">
        <f>ROUND(I835*H835,2)</f>
        <v>0</v>
      </c>
      <c r="BL835" s="277" t="s">
        <v>134</v>
      </c>
      <c r="BM835" s="277" t="s">
        <v>1212</v>
      </c>
      <c r="BN835" s="272"/>
    </row>
    <row r="836" spans="1:66" ht="27">
      <c r="A836" s="272"/>
      <c r="B836" s="24"/>
      <c r="C836" s="272"/>
      <c r="D836" s="134" t="s">
        <v>121</v>
      </c>
      <c r="E836" s="272"/>
      <c r="F836" s="135" t="s">
        <v>122</v>
      </c>
      <c r="G836" s="272"/>
      <c r="H836" s="272"/>
      <c r="I836" s="272"/>
      <c r="J836" s="272"/>
      <c r="K836" s="272"/>
      <c r="L836" s="24"/>
      <c r="M836" s="136"/>
      <c r="N836" s="270"/>
      <c r="O836" s="270"/>
      <c r="P836" s="270"/>
      <c r="Q836" s="270"/>
      <c r="R836" s="270"/>
      <c r="S836" s="270"/>
      <c r="T836" s="59"/>
      <c r="U836" s="272"/>
      <c r="V836" s="272"/>
      <c r="W836" s="272"/>
      <c r="X836" s="272"/>
      <c r="Y836" s="272"/>
      <c r="Z836" s="272"/>
      <c r="AA836" s="272"/>
      <c r="AB836" s="272"/>
      <c r="AC836" s="272"/>
      <c r="AD836" s="272"/>
      <c r="AE836" s="272"/>
      <c r="AF836" s="272"/>
      <c r="AG836" s="272"/>
      <c r="AH836" s="272"/>
      <c r="AI836" s="272"/>
      <c r="AJ836" s="272"/>
      <c r="AK836" s="272"/>
      <c r="AL836" s="272"/>
      <c r="AM836" s="272"/>
      <c r="AN836" s="272"/>
      <c r="AO836" s="272"/>
      <c r="AP836" s="272"/>
      <c r="AQ836" s="272"/>
      <c r="AR836" s="272"/>
      <c r="AS836" s="272"/>
      <c r="AT836" s="277" t="s">
        <v>121</v>
      </c>
      <c r="AU836" s="277" t="s">
        <v>131</v>
      </c>
      <c r="AV836" s="272"/>
      <c r="AW836" s="272"/>
      <c r="AX836" s="272"/>
      <c r="AY836" s="272"/>
      <c r="AZ836" s="272"/>
      <c r="BA836" s="272"/>
      <c r="BB836" s="272"/>
      <c r="BC836" s="272"/>
      <c r="BD836" s="272"/>
      <c r="BE836" s="272"/>
      <c r="BF836" s="272"/>
      <c r="BG836" s="272"/>
      <c r="BH836" s="272"/>
      <c r="BI836" s="272"/>
      <c r="BJ836" s="272"/>
      <c r="BK836" s="272"/>
      <c r="BL836" s="272"/>
      <c r="BM836" s="272"/>
      <c r="BN836" s="272"/>
    </row>
    <row r="837" spans="1:66">
      <c r="A837" s="138"/>
      <c r="B837" s="137"/>
      <c r="C837" s="138"/>
      <c r="D837" s="134" t="s">
        <v>123</v>
      </c>
      <c r="E837" s="139" t="s">
        <v>15</v>
      </c>
      <c r="F837" s="140" t="s">
        <v>738</v>
      </c>
      <c r="G837" s="138"/>
      <c r="H837" s="139" t="s">
        <v>15</v>
      </c>
      <c r="I837" s="138"/>
      <c r="J837" s="138"/>
      <c r="K837" s="138"/>
      <c r="L837" s="137"/>
      <c r="M837" s="141"/>
      <c r="N837" s="142"/>
      <c r="O837" s="142"/>
      <c r="P837" s="142"/>
      <c r="Q837" s="142"/>
      <c r="R837" s="142"/>
      <c r="S837" s="142"/>
      <c r="T837" s="143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9" t="s">
        <v>123</v>
      </c>
      <c r="AU837" s="139" t="s">
        <v>131</v>
      </c>
      <c r="AV837" s="138" t="s">
        <v>115</v>
      </c>
      <c r="AW837" s="138" t="s">
        <v>1142</v>
      </c>
      <c r="AX837" s="138" t="s">
        <v>794</v>
      </c>
      <c r="AY837" s="139" t="s">
        <v>1140</v>
      </c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</row>
    <row r="838" spans="1:66">
      <c r="A838" s="145"/>
      <c r="B838" s="144"/>
      <c r="C838" s="145"/>
      <c r="D838" s="134" t="s">
        <v>123</v>
      </c>
      <c r="E838" s="146" t="s">
        <v>15</v>
      </c>
      <c r="F838" s="147" t="s">
        <v>739</v>
      </c>
      <c r="G838" s="145"/>
      <c r="H838" s="148">
        <v>32</v>
      </c>
      <c r="I838" s="145"/>
      <c r="J838" s="145"/>
      <c r="K838" s="145"/>
      <c r="L838" s="144"/>
      <c r="M838" s="149"/>
      <c r="N838" s="150"/>
      <c r="O838" s="150"/>
      <c r="P838" s="150"/>
      <c r="Q838" s="150"/>
      <c r="R838" s="150"/>
      <c r="S838" s="150"/>
      <c r="T838" s="151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6" t="s">
        <v>123</v>
      </c>
      <c r="AU838" s="146" t="s">
        <v>131</v>
      </c>
      <c r="AV838" s="145" t="s">
        <v>127</v>
      </c>
      <c r="AW838" s="145" t="s">
        <v>1142</v>
      </c>
      <c r="AX838" s="145" t="s">
        <v>794</v>
      </c>
      <c r="AY838" s="146" t="s">
        <v>1140</v>
      </c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</row>
    <row r="839" spans="1:66">
      <c r="A839" s="153"/>
      <c r="B839" s="152"/>
      <c r="C839" s="153"/>
      <c r="D839" s="134" t="s">
        <v>123</v>
      </c>
      <c r="E839" s="154" t="s">
        <v>15</v>
      </c>
      <c r="F839" s="155" t="s">
        <v>126</v>
      </c>
      <c r="G839" s="153"/>
      <c r="H839" s="156">
        <v>32</v>
      </c>
      <c r="I839" s="153"/>
      <c r="J839" s="153"/>
      <c r="K839" s="153"/>
      <c r="L839" s="152"/>
      <c r="M839" s="157"/>
      <c r="N839" s="158"/>
      <c r="O839" s="158"/>
      <c r="P839" s="158"/>
      <c r="Q839" s="158"/>
      <c r="R839" s="158"/>
      <c r="S839" s="158"/>
      <c r="T839" s="159"/>
      <c r="U839" s="153"/>
      <c r="V839" s="15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/>
      <c r="AG839" s="153"/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4" t="s">
        <v>123</v>
      </c>
      <c r="AU839" s="154" t="s">
        <v>131</v>
      </c>
      <c r="AV839" s="153" t="s">
        <v>134</v>
      </c>
      <c r="AW839" s="153" t="s">
        <v>1142</v>
      </c>
      <c r="AX839" s="153" t="s">
        <v>115</v>
      </c>
      <c r="AY839" s="154" t="s">
        <v>1140</v>
      </c>
      <c r="AZ839" s="153"/>
      <c r="BA839" s="153"/>
      <c r="BB839" s="153"/>
      <c r="BC839" s="153"/>
      <c r="BD839" s="153"/>
      <c r="BE839" s="153"/>
      <c r="BF839" s="153"/>
      <c r="BG839" s="153"/>
      <c r="BH839" s="153"/>
      <c r="BI839" s="153"/>
      <c r="BJ839" s="153"/>
      <c r="BK839" s="153"/>
      <c r="BL839" s="153"/>
      <c r="BM839" s="153"/>
      <c r="BN839" s="153"/>
    </row>
    <row r="840" spans="1:66" ht="15.75">
      <c r="A840" s="114"/>
      <c r="B840" s="113"/>
      <c r="C840" s="114"/>
      <c r="D840" s="115" t="s">
        <v>112</v>
      </c>
      <c r="E840" s="122" t="s">
        <v>740</v>
      </c>
      <c r="F840" s="122" t="s">
        <v>741</v>
      </c>
      <c r="G840" s="114"/>
      <c r="H840" s="114"/>
      <c r="I840" s="114"/>
      <c r="J840" s="123">
        <f>BK840</f>
        <v>0</v>
      </c>
      <c r="K840" s="114"/>
      <c r="L840" s="113"/>
      <c r="M840" s="118"/>
      <c r="N840" s="119"/>
      <c r="O840" s="119"/>
      <c r="P840" s="120">
        <f>SUM(P841:P856)</f>
        <v>0</v>
      </c>
      <c r="Q840" s="119"/>
      <c r="R840" s="120">
        <f>SUM(R841:R856)</f>
        <v>0</v>
      </c>
      <c r="S840" s="119"/>
      <c r="T840" s="121">
        <f>SUM(T841:T856)</f>
        <v>0</v>
      </c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5" t="s">
        <v>115</v>
      </c>
      <c r="AS840" s="114"/>
      <c r="AT840" s="285" t="s">
        <v>112</v>
      </c>
      <c r="AU840" s="285" t="s">
        <v>115</v>
      </c>
      <c r="AV840" s="114"/>
      <c r="AW840" s="114"/>
      <c r="AX840" s="114"/>
      <c r="AY840" s="115" t="s">
        <v>1140</v>
      </c>
      <c r="AZ840" s="114"/>
      <c r="BA840" s="114"/>
      <c r="BB840" s="114"/>
      <c r="BC840" s="114"/>
      <c r="BD840" s="114"/>
      <c r="BE840" s="114"/>
      <c r="BF840" s="114"/>
      <c r="BG840" s="114"/>
      <c r="BH840" s="114"/>
      <c r="BI840" s="114"/>
      <c r="BJ840" s="114"/>
      <c r="BK840" s="286">
        <f>SUM(BK841:BK856)</f>
        <v>0</v>
      </c>
      <c r="BL840" s="114"/>
      <c r="BM840" s="114"/>
      <c r="BN840" s="114"/>
    </row>
    <row r="841" spans="1:66" ht="30">
      <c r="A841" s="272"/>
      <c r="B841" s="24"/>
      <c r="C841" s="124" t="s">
        <v>742</v>
      </c>
      <c r="D841" s="124" t="s">
        <v>117</v>
      </c>
      <c r="E841" s="125" t="s">
        <v>743</v>
      </c>
      <c r="F841" s="126" t="s">
        <v>744</v>
      </c>
      <c r="G841" s="127" t="s">
        <v>468</v>
      </c>
      <c r="H841" s="128">
        <v>66.046999999999997</v>
      </c>
      <c r="I841" s="129"/>
      <c r="J841" s="130">
        <f>ROUND(I841*H841,2)</f>
        <v>0</v>
      </c>
      <c r="K841" s="126"/>
      <c r="L841" s="24"/>
      <c r="M841" s="326" t="s">
        <v>15</v>
      </c>
      <c r="N841" s="131" t="s">
        <v>39</v>
      </c>
      <c r="O841" s="270"/>
      <c r="P841" s="132">
        <f>O841*H841</f>
        <v>0</v>
      </c>
      <c r="Q841" s="132">
        <v>0</v>
      </c>
      <c r="R841" s="132">
        <f>Q841*H841</f>
        <v>0</v>
      </c>
      <c r="S841" s="132">
        <v>0</v>
      </c>
      <c r="T841" s="133">
        <f>S841*H841</f>
        <v>0</v>
      </c>
      <c r="U841" s="272"/>
      <c r="V841" s="272"/>
      <c r="W841" s="272"/>
      <c r="X841" s="272"/>
      <c r="Y841" s="272"/>
      <c r="Z841" s="272"/>
      <c r="AA841" s="272"/>
      <c r="AB841" s="272"/>
      <c r="AC841" s="272"/>
      <c r="AD841" s="272"/>
      <c r="AE841" s="272"/>
      <c r="AF841" s="272"/>
      <c r="AG841" s="272"/>
      <c r="AH841" s="272"/>
      <c r="AI841" s="272"/>
      <c r="AJ841" s="272"/>
      <c r="AK841" s="272"/>
      <c r="AL841" s="272"/>
      <c r="AM841" s="272"/>
      <c r="AN841" s="272"/>
      <c r="AO841" s="272"/>
      <c r="AP841" s="272"/>
      <c r="AQ841" s="272"/>
      <c r="AR841" s="277" t="s">
        <v>134</v>
      </c>
      <c r="AS841" s="272"/>
      <c r="AT841" s="277" t="s">
        <v>117</v>
      </c>
      <c r="AU841" s="277" t="s">
        <v>127</v>
      </c>
      <c r="AV841" s="272"/>
      <c r="AW841" s="272"/>
      <c r="AX841" s="272"/>
      <c r="AY841" s="277" t="s">
        <v>1140</v>
      </c>
      <c r="AZ841" s="272"/>
      <c r="BA841" s="272"/>
      <c r="BB841" s="272"/>
      <c r="BC841" s="272"/>
      <c r="BD841" s="272"/>
      <c r="BE841" s="287">
        <f>IF(N841="základní",J841,0)</f>
        <v>0</v>
      </c>
      <c r="BF841" s="287">
        <f>IF(N841="snížená",J841,0)</f>
        <v>0</v>
      </c>
      <c r="BG841" s="287">
        <f>IF(N841="zákl. přenesená",J841,0)</f>
        <v>0</v>
      </c>
      <c r="BH841" s="287">
        <f>IF(N841="sníž. přenesená",J841,0)</f>
        <v>0</v>
      </c>
      <c r="BI841" s="287">
        <f>IF(N841="nulová",J841,0)</f>
        <v>0</v>
      </c>
      <c r="BJ841" s="277" t="s">
        <v>115</v>
      </c>
      <c r="BK841" s="287">
        <f>ROUND(I841*H841,2)</f>
        <v>0</v>
      </c>
      <c r="BL841" s="277" t="s">
        <v>134</v>
      </c>
      <c r="BM841" s="277" t="s">
        <v>1213</v>
      </c>
      <c r="BN841" s="272"/>
    </row>
    <row r="842" spans="1:66" ht="27">
      <c r="A842" s="272"/>
      <c r="B842" s="24"/>
      <c r="C842" s="272"/>
      <c r="D842" s="134" t="s">
        <v>121</v>
      </c>
      <c r="E842" s="272"/>
      <c r="F842" s="135" t="s">
        <v>122</v>
      </c>
      <c r="G842" s="272"/>
      <c r="H842" s="272"/>
      <c r="I842" s="272"/>
      <c r="J842" s="272"/>
      <c r="K842" s="272"/>
      <c r="L842" s="24"/>
      <c r="M842" s="136"/>
      <c r="N842" s="270"/>
      <c r="O842" s="270"/>
      <c r="P842" s="270"/>
      <c r="Q842" s="270"/>
      <c r="R842" s="270"/>
      <c r="S842" s="270"/>
      <c r="T842" s="59"/>
      <c r="U842" s="272"/>
      <c r="V842" s="272"/>
      <c r="W842" s="272"/>
      <c r="X842" s="272"/>
      <c r="Y842" s="272"/>
      <c r="Z842" s="272"/>
      <c r="AA842" s="272"/>
      <c r="AB842" s="272"/>
      <c r="AC842" s="272"/>
      <c r="AD842" s="272"/>
      <c r="AE842" s="272"/>
      <c r="AF842" s="272"/>
      <c r="AG842" s="272"/>
      <c r="AH842" s="272"/>
      <c r="AI842" s="272"/>
      <c r="AJ842" s="272"/>
      <c r="AK842" s="272"/>
      <c r="AL842" s="272"/>
      <c r="AM842" s="272"/>
      <c r="AN842" s="272"/>
      <c r="AO842" s="272"/>
      <c r="AP842" s="272"/>
      <c r="AQ842" s="272"/>
      <c r="AR842" s="272"/>
      <c r="AS842" s="272"/>
      <c r="AT842" s="277" t="s">
        <v>121</v>
      </c>
      <c r="AU842" s="277" t="s">
        <v>127</v>
      </c>
      <c r="AV842" s="272"/>
      <c r="AW842" s="272"/>
      <c r="AX842" s="272"/>
      <c r="AY842" s="272"/>
      <c r="AZ842" s="272"/>
      <c r="BA842" s="272"/>
      <c r="BB842" s="272"/>
      <c r="BC842" s="272"/>
      <c r="BD842" s="272"/>
      <c r="BE842" s="272"/>
      <c r="BF842" s="272"/>
      <c r="BG842" s="272"/>
      <c r="BH842" s="272"/>
      <c r="BI842" s="272"/>
      <c r="BJ842" s="272"/>
      <c r="BK842" s="272"/>
      <c r="BL842" s="272"/>
      <c r="BM842" s="272"/>
      <c r="BN842" s="272"/>
    </row>
    <row r="843" spans="1:66" ht="45">
      <c r="A843" s="272"/>
      <c r="B843" s="24"/>
      <c r="C843" s="124" t="s">
        <v>745</v>
      </c>
      <c r="D843" s="124" t="s">
        <v>117</v>
      </c>
      <c r="E843" s="125" t="s">
        <v>746</v>
      </c>
      <c r="F843" s="126" t="s">
        <v>747</v>
      </c>
      <c r="G843" s="127" t="s">
        <v>468</v>
      </c>
      <c r="H843" s="128">
        <v>594.423</v>
      </c>
      <c r="I843" s="129"/>
      <c r="J843" s="130">
        <f>ROUND(I843*H843,2)</f>
        <v>0</v>
      </c>
      <c r="K843" s="126"/>
      <c r="L843" s="24"/>
      <c r="M843" s="326" t="s">
        <v>15</v>
      </c>
      <c r="N843" s="131" t="s">
        <v>39</v>
      </c>
      <c r="O843" s="270"/>
      <c r="P843" s="132">
        <f>O843*H843</f>
        <v>0</v>
      </c>
      <c r="Q843" s="132">
        <v>0</v>
      </c>
      <c r="R843" s="132">
        <f>Q843*H843</f>
        <v>0</v>
      </c>
      <c r="S843" s="132">
        <v>0</v>
      </c>
      <c r="T843" s="133">
        <f>S843*H843</f>
        <v>0</v>
      </c>
      <c r="U843" s="272"/>
      <c r="V843" s="272"/>
      <c r="W843" s="272"/>
      <c r="X843" s="272"/>
      <c r="Y843" s="272"/>
      <c r="Z843" s="272"/>
      <c r="AA843" s="272"/>
      <c r="AB843" s="272"/>
      <c r="AC843" s="272"/>
      <c r="AD843" s="272"/>
      <c r="AE843" s="272"/>
      <c r="AF843" s="272"/>
      <c r="AG843" s="272"/>
      <c r="AH843" s="272"/>
      <c r="AI843" s="272"/>
      <c r="AJ843" s="272"/>
      <c r="AK843" s="272"/>
      <c r="AL843" s="272"/>
      <c r="AM843" s="272"/>
      <c r="AN843" s="272"/>
      <c r="AO843" s="272"/>
      <c r="AP843" s="272"/>
      <c r="AQ843" s="272"/>
      <c r="AR843" s="277" t="s">
        <v>134</v>
      </c>
      <c r="AS843" s="272"/>
      <c r="AT843" s="277" t="s">
        <v>117</v>
      </c>
      <c r="AU843" s="277" t="s">
        <v>127</v>
      </c>
      <c r="AV843" s="272"/>
      <c r="AW843" s="272"/>
      <c r="AX843" s="272"/>
      <c r="AY843" s="277" t="s">
        <v>1140</v>
      </c>
      <c r="AZ843" s="272"/>
      <c r="BA843" s="272"/>
      <c r="BB843" s="272"/>
      <c r="BC843" s="272"/>
      <c r="BD843" s="272"/>
      <c r="BE843" s="287">
        <f>IF(N843="základní",J843,0)</f>
        <v>0</v>
      </c>
      <c r="BF843" s="287">
        <f>IF(N843="snížená",J843,0)</f>
        <v>0</v>
      </c>
      <c r="BG843" s="287">
        <f>IF(N843="zákl. přenesená",J843,0)</f>
        <v>0</v>
      </c>
      <c r="BH843" s="287">
        <f>IF(N843="sníž. přenesená",J843,0)</f>
        <v>0</v>
      </c>
      <c r="BI843" s="287">
        <f>IF(N843="nulová",J843,0)</f>
        <v>0</v>
      </c>
      <c r="BJ843" s="277" t="s">
        <v>115</v>
      </c>
      <c r="BK843" s="287">
        <f>ROUND(I843*H843,2)</f>
        <v>0</v>
      </c>
      <c r="BL843" s="277" t="s">
        <v>134</v>
      </c>
      <c r="BM843" s="277" t="s">
        <v>1214</v>
      </c>
      <c r="BN843" s="272"/>
    </row>
    <row r="844" spans="1:66" ht="27">
      <c r="A844" s="272"/>
      <c r="B844" s="24"/>
      <c r="C844" s="272"/>
      <c r="D844" s="134" t="s">
        <v>121</v>
      </c>
      <c r="E844" s="272"/>
      <c r="F844" s="135" t="s">
        <v>122</v>
      </c>
      <c r="G844" s="272"/>
      <c r="H844" s="272"/>
      <c r="I844" s="272"/>
      <c r="J844" s="272"/>
      <c r="K844" s="272"/>
      <c r="L844" s="24"/>
      <c r="M844" s="136"/>
      <c r="N844" s="270"/>
      <c r="O844" s="270"/>
      <c r="P844" s="270"/>
      <c r="Q844" s="270"/>
      <c r="R844" s="270"/>
      <c r="S844" s="270"/>
      <c r="T844" s="59"/>
      <c r="U844" s="272"/>
      <c r="V844" s="272"/>
      <c r="W844" s="272"/>
      <c r="X844" s="272"/>
      <c r="Y844" s="272"/>
      <c r="Z844" s="272"/>
      <c r="AA844" s="272"/>
      <c r="AB844" s="272"/>
      <c r="AC844" s="272"/>
      <c r="AD844" s="272"/>
      <c r="AE844" s="272"/>
      <c r="AF844" s="272"/>
      <c r="AG844" s="272"/>
      <c r="AH844" s="272"/>
      <c r="AI844" s="272"/>
      <c r="AJ844" s="272"/>
      <c r="AK844" s="272"/>
      <c r="AL844" s="272"/>
      <c r="AM844" s="272"/>
      <c r="AN844" s="272"/>
      <c r="AO844" s="272"/>
      <c r="AP844" s="272"/>
      <c r="AQ844" s="272"/>
      <c r="AR844" s="272"/>
      <c r="AS844" s="272"/>
      <c r="AT844" s="277" t="s">
        <v>121</v>
      </c>
      <c r="AU844" s="277" t="s">
        <v>127</v>
      </c>
      <c r="AV844" s="272"/>
      <c r="AW844" s="272"/>
      <c r="AX844" s="272"/>
      <c r="AY844" s="272"/>
      <c r="AZ844" s="272"/>
      <c r="BA844" s="272"/>
      <c r="BB844" s="272"/>
      <c r="BC844" s="272"/>
      <c r="BD844" s="272"/>
      <c r="BE844" s="272"/>
      <c r="BF844" s="272"/>
      <c r="BG844" s="272"/>
      <c r="BH844" s="272"/>
      <c r="BI844" s="272"/>
      <c r="BJ844" s="272"/>
      <c r="BK844" s="272"/>
      <c r="BL844" s="272"/>
      <c r="BM844" s="272"/>
      <c r="BN844" s="272"/>
    </row>
    <row r="845" spans="1:66">
      <c r="A845" s="145"/>
      <c r="B845" s="144"/>
      <c r="C845" s="145"/>
      <c r="D845" s="134" t="s">
        <v>123</v>
      </c>
      <c r="E845" s="145"/>
      <c r="F845" s="147" t="s">
        <v>748</v>
      </c>
      <c r="G845" s="145"/>
      <c r="H845" s="148">
        <v>594.423</v>
      </c>
      <c r="I845" s="145"/>
      <c r="J845" s="145"/>
      <c r="K845" s="145"/>
      <c r="L845" s="144"/>
      <c r="M845" s="149"/>
      <c r="N845" s="150"/>
      <c r="O845" s="150"/>
      <c r="P845" s="150"/>
      <c r="Q845" s="150"/>
      <c r="R845" s="150"/>
      <c r="S845" s="150"/>
      <c r="T845" s="151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6" t="s">
        <v>123</v>
      </c>
      <c r="AU845" s="146" t="s">
        <v>127</v>
      </c>
      <c r="AV845" s="145" t="s">
        <v>127</v>
      </c>
      <c r="AW845" s="145" t="s">
        <v>1004</v>
      </c>
      <c r="AX845" s="145" t="s">
        <v>115</v>
      </c>
      <c r="AY845" s="146" t="s">
        <v>1140</v>
      </c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</row>
    <row r="846" spans="1:66" ht="30">
      <c r="A846" s="272"/>
      <c r="B846" s="24"/>
      <c r="C846" s="124" t="s">
        <v>749</v>
      </c>
      <c r="D846" s="124" t="s">
        <v>117</v>
      </c>
      <c r="E846" s="125" t="s">
        <v>750</v>
      </c>
      <c r="F846" s="126" t="s">
        <v>751</v>
      </c>
      <c r="G846" s="127" t="s">
        <v>468</v>
      </c>
      <c r="H846" s="128">
        <v>62.5</v>
      </c>
      <c r="I846" s="129"/>
      <c r="J846" s="130">
        <f>ROUND(I846*H846,2)</f>
        <v>0</v>
      </c>
      <c r="K846" s="126"/>
      <c r="L846" s="24"/>
      <c r="M846" s="326" t="s">
        <v>15</v>
      </c>
      <c r="N846" s="131" t="s">
        <v>39</v>
      </c>
      <c r="O846" s="270"/>
      <c r="P846" s="132">
        <f>O846*H846</f>
        <v>0</v>
      </c>
      <c r="Q846" s="132">
        <v>0</v>
      </c>
      <c r="R846" s="132">
        <f>Q846*H846</f>
        <v>0</v>
      </c>
      <c r="S846" s="132">
        <v>0</v>
      </c>
      <c r="T846" s="133">
        <f>S846*H846</f>
        <v>0</v>
      </c>
      <c r="U846" s="272"/>
      <c r="V846" s="272"/>
      <c r="W846" s="272"/>
      <c r="X846" s="272"/>
      <c r="Y846" s="272"/>
      <c r="Z846" s="272"/>
      <c r="AA846" s="272"/>
      <c r="AB846" s="272"/>
      <c r="AC846" s="272"/>
      <c r="AD846" s="272"/>
      <c r="AE846" s="272"/>
      <c r="AF846" s="272"/>
      <c r="AG846" s="272"/>
      <c r="AH846" s="272"/>
      <c r="AI846" s="272"/>
      <c r="AJ846" s="272"/>
      <c r="AK846" s="272"/>
      <c r="AL846" s="272"/>
      <c r="AM846" s="272"/>
      <c r="AN846" s="272"/>
      <c r="AO846" s="272"/>
      <c r="AP846" s="272"/>
      <c r="AQ846" s="272"/>
      <c r="AR846" s="277" t="s">
        <v>134</v>
      </c>
      <c r="AS846" s="272"/>
      <c r="AT846" s="277" t="s">
        <v>117</v>
      </c>
      <c r="AU846" s="277" t="s">
        <v>127</v>
      </c>
      <c r="AV846" s="272"/>
      <c r="AW846" s="272"/>
      <c r="AX846" s="272"/>
      <c r="AY846" s="277" t="s">
        <v>1140</v>
      </c>
      <c r="AZ846" s="272"/>
      <c r="BA846" s="272"/>
      <c r="BB846" s="272"/>
      <c r="BC846" s="272"/>
      <c r="BD846" s="272"/>
      <c r="BE846" s="287">
        <f>IF(N846="základní",J846,0)</f>
        <v>0</v>
      </c>
      <c r="BF846" s="287">
        <f>IF(N846="snížená",J846,0)</f>
        <v>0</v>
      </c>
      <c r="BG846" s="287">
        <f>IF(N846="zákl. přenesená",J846,0)</f>
        <v>0</v>
      </c>
      <c r="BH846" s="287">
        <f>IF(N846="sníž. přenesená",J846,0)</f>
        <v>0</v>
      </c>
      <c r="BI846" s="287">
        <f>IF(N846="nulová",J846,0)</f>
        <v>0</v>
      </c>
      <c r="BJ846" s="277" t="s">
        <v>115</v>
      </c>
      <c r="BK846" s="287">
        <f>ROUND(I846*H846,2)</f>
        <v>0</v>
      </c>
      <c r="BL846" s="277" t="s">
        <v>134</v>
      </c>
      <c r="BM846" s="277" t="s">
        <v>1215</v>
      </c>
      <c r="BN846" s="272"/>
    </row>
    <row r="847" spans="1:66" ht="27">
      <c r="A847" s="272"/>
      <c r="B847" s="24"/>
      <c r="C847" s="272"/>
      <c r="D847" s="134" t="s">
        <v>121</v>
      </c>
      <c r="E847" s="272"/>
      <c r="F847" s="135" t="s">
        <v>122</v>
      </c>
      <c r="G847" s="272"/>
      <c r="H847" s="272"/>
      <c r="I847" s="272"/>
      <c r="J847" s="272"/>
      <c r="K847" s="272"/>
      <c r="L847" s="24"/>
      <c r="M847" s="136"/>
      <c r="N847" s="270"/>
      <c r="O847" s="270"/>
      <c r="P847" s="270"/>
      <c r="Q847" s="270"/>
      <c r="R847" s="270"/>
      <c r="S847" s="270"/>
      <c r="T847" s="59"/>
      <c r="U847" s="272"/>
      <c r="V847" s="272"/>
      <c r="W847" s="272"/>
      <c r="X847" s="272"/>
      <c r="Y847" s="272"/>
      <c r="Z847" s="272"/>
      <c r="AA847" s="272"/>
      <c r="AB847" s="272"/>
      <c r="AC847" s="272"/>
      <c r="AD847" s="272"/>
      <c r="AE847" s="272"/>
      <c r="AF847" s="272"/>
      <c r="AG847" s="272"/>
      <c r="AH847" s="272"/>
      <c r="AI847" s="272"/>
      <c r="AJ847" s="272"/>
      <c r="AK847" s="272"/>
      <c r="AL847" s="272"/>
      <c r="AM847" s="272"/>
      <c r="AN847" s="272"/>
      <c r="AO847" s="272"/>
      <c r="AP847" s="272"/>
      <c r="AQ847" s="272"/>
      <c r="AR847" s="272"/>
      <c r="AS847" s="272"/>
      <c r="AT847" s="277" t="s">
        <v>121</v>
      </c>
      <c r="AU847" s="277" t="s">
        <v>127</v>
      </c>
      <c r="AV847" s="272"/>
      <c r="AW847" s="272"/>
      <c r="AX847" s="272"/>
      <c r="AY847" s="272"/>
      <c r="AZ847" s="272"/>
      <c r="BA847" s="272"/>
      <c r="BB847" s="272"/>
      <c r="BC847" s="272"/>
      <c r="BD847" s="272"/>
      <c r="BE847" s="272"/>
      <c r="BF847" s="272"/>
      <c r="BG847" s="272"/>
      <c r="BH847" s="272"/>
      <c r="BI847" s="272"/>
      <c r="BJ847" s="272"/>
      <c r="BK847" s="272"/>
      <c r="BL847" s="272"/>
      <c r="BM847" s="272"/>
      <c r="BN847" s="272"/>
    </row>
    <row r="848" spans="1:66" ht="30">
      <c r="A848" s="272"/>
      <c r="B848" s="24"/>
      <c r="C848" s="124" t="s">
        <v>752</v>
      </c>
      <c r="D848" s="124" t="s">
        <v>117</v>
      </c>
      <c r="E848" s="125" t="s">
        <v>753</v>
      </c>
      <c r="F848" s="126" t="s">
        <v>754</v>
      </c>
      <c r="G848" s="127" t="s">
        <v>468</v>
      </c>
      <c r="H848" s="128">
        <v>66.046999999999997</v>
      </c>
      <c r="I848" s="129"/>
      <c r="J848" s="130">
        <f>ROUND(I848*H848,2)</f>
        <v>0</v>
      </c>
      <c r="K848" s="126"/>
      <c r="L848" s="24"/>
      <c r="M848" s="326" t="s">
        <v>15</v>
      </c>
      <c r="N848" s="131" t="s">
        <v>39</v>
      </c>
      <c r="O848" s="270"/>
      <c r="P848" s="132">
        <f>O848*H848</f>
        <v>0</v>
      </c>
      <c r="Q848" s="132">
        <v>0</v>
      </c>
      <c r="R848" s="132">
        <f>Q848*H848</f>
        <v>0</v>
      </c>
      <c r="S848" s="132">
        <v>0</v>
      </c>
      <c r="T848" s="133">
        <f>S848*H848</f>
        <v>0</v>
      </c>
      <c r="U848" s="272"/>
      <c r="V848" s="272"/>
      <c r="W848" s="272"/>
      <c r="X848" s="272"/>
      <c r="Y848" s="272"/>
      <c r="Z848" s="272"/>
      <c r="AA848" s="272"/>
      <c r="AB848" s="272"/>
      <c r="AC848" s="272"/>
      <c r="AD848" s="272"/>
      <c r="AE848" s="272"/>
      <c r="AF848" s="272"/>
      <c r="AG848" s="272"/>
      <c r="AH848" s="272"/>
      <c r="AI848" s="272"/>
      <c r="AJ848" s="272"/>
      <c r="AK848" s="272"/>
      <c r="AL848" s="272"/>
      <c r="AM848" s="272"/>
      <c r="AN848" s="272"/>
      <c r="AO848" s="272"/>
      <c r="AP848" s="272"/>
      <c r="AQ848" s="272"/>
      <c r="AR848" s="277" t="s">
        <v>134</v>
      </c>
      <c r="AS848" s="272"/>
      <c r="AT848" s="277" t="s">
        <v>117</v>
      </c>
      <c r="AU848" s="277" t="s">
        <v>127</v>
      </c>
      <c r="AV848" s="272"/>
      <c r="AW848" s="272"/>
      <c r="AX848" s="272"/>
      <c r="AY848" s="277" t="s">
        <v>1140</v>
      </c>
      <c r="AZ848" s="272"/>
      <c r="BA848" s="272"/>
      <c r="BB848" s="272"/>
      <c r="BC848" s="272"/>
      <c r="BD848" s="272"/>
      <c r="BE848" s="287">
        <f>IF(N848="základní",J848,0)</f>
        <v>0</v>
      </c>
      <c r="BF848" s="287">
        <f>IF(N848="snížená",J848,0)</f>
        <v>0</v>
      </c>
      <c r="BG848" s="287">
        <f>IF(N848="zákl. přenesená",J848,0)</f>
        <v>0</v>
      </c>
      <c r="BH848" s="287">
        <f>IF(N848="sníž. přenesená",J848,0)</f>
        <v>0</v>
      </c>
      <c r="BI848" s="287">
        <f>IF(N848="nulová",J848,0)</f>
        <v>0</v>
      </c>
      <c r="BJ848" s="277" t="s">
        <v>115</v>
      </c>
      <c r="BK848" s="287">
        <f>ROUND(I848*H848,2)</f>
        <v>0</v>
      </c>
      <c r="BL848" s="277" t="s">
        <v>134</v>
      </c>
      <c r="BM848" s="277" t="s">
        <v>1216</v>
      </c>
      <c r="BN848" s="272"/>
    </row>
    <row r="849" spans="1:66" ht="27">
      <c r="A849" s="272"/>
      <c r="B849" s="24"/>
      <c r="C849" s="272"/>
      <c r="D849" s="134" t="s">
        <v>121</v>
      </c>
      <c r="E849" s="272"/>
      <c r="F849" s="135" t="s">
        <v>122</v>
      </c>
      <c r="G849" s="272"/>
      <c r="H849" s="272"/>
      <c r="I849" s="272"/>
      <c r="J849" s="272"/>
      <c r="K849" s="272"/>
      <c r="L849" s="24"/>
      <c r="M849" s="136"/>
      <c r="N849" s="270"/>
      <c r="O849" s="270"/>
      <c r="P849" s="270"/>
      <c r="Q849" s="270"/>
      <c r="R849" s="270"/>
      <c r="S849" s="270"/>
      <c r="T849" s="59"/>
      <c r="U849" s="272"/>
      <c r="V849" s="272"/>
      <c r="W849" s="272"/>
      <c r="X849" s="272"/>
      <c r="Y849" s="272"/>
      <c r="Z849" s="272"/>
      <c r="AA849" s="272"/>
      <c r="AB849" s="272"/>
      <c r="AC849" s="272"/>
      <c r="AD849" s="272"/>
      <c r="AE849" s="272"/>
      <c r="AF849" s="272"/>
      <c r="AG849" s="272"/>
      <c r="AH849" s="272"/>
      <c r="AI849" s="272"/>
      <c r="AJ849" s="272"/>
      <c r="AK849" s="272"/>
      <c r="AL849" s="272"/>
      <c r="AM849" s="272"/>
      <c r="AN849" s="272"/>
      <c r="AO849" s="272"/>
      <c r="AP849" s="272"/>
      <c r="AQ849" s="272"/>
      <c r="AR849" s="272"/>
      <c r="AS849" s="272"/>
      <c r="AT849" s="277" t="s">
        <v>121</v>
      </c>
      <c r="AU849" s="277" t="s">
        <v>127</v>
      </c>
      <c r="AV849" s="272"/>
      <c r="AW849" s="272"/>
      <c r="AX849" s="272"/>
      <c r="AY849" s="272"/>
      <c r="AZ849" s="272"/>
      <c r="BA849" s="272"/>
      <c r="BB849" s="272"/>
      <c r="BC849" s="272"/>
      <c r="BD849" s="272"/>
      <c r="BE849" s="272"/>
      <c r="BF849" s="272"/>
      <c r="BG849" s="272"/>
      <c r="BH849" s="272"/>
      <c r="BI849" s="272"/>
      <c r="BJ849" s="272"/>
      <c r="BK849" s="272"/>
      <c r="BL849" s="272"/>
      <c r="BM849" s="272"/>
      <c r="BN849" s="272"/>
    </row>
    <row r="850" spans="1:66" ht="30">
      <c r="A850" s="272"/>
      <c r="B850" s="24"/>
      <c r="C850" s="124" t="s">
        <v>755</v>
      </c>
      <c r="D850" s="124" t="s">
        <v>117</v>
      </c>
      <c r="E850" s="125" t="s">
        <v>756</v>
      </c>
      <c r="F850" s="126" t="s">
        <v>757</v>
      </c>
      <c r="G850" s="127" t="s">
        <v>468</v>
      </c>
      <c r="H850" s="128">
        <v>54.088999999999999</v>
      </c>
      <c r="I850" s="129"/>
      <c r="J850" s="130">
        <f>ROUND(I850*H850,2)</f>
        <v>0</v>
      </c>
      <c r="K850" s="126"/>
      <c r="L850" s="24"/>
      <c r="M850" s="326" t="s">
        <v>15</v>
      </c>
      <c r="N850" s="131" t="s">
        <v>39</v>
      </c>
      <c r="O850" s="270"/>
      <c r="P850" s="132">
        <f>O850*H850</f>
        <v>0</v>
      </c>
      <c r="Q850" s="132">
        <v>0</v>
      </c>
      <c r="R850" s="132">
        <f>Q850*H850</f>
        <v>0</v>
      </c>
      <c r="S850" s="132">
        <v>0</v>
      </c>
      <c r="T850" s="133">
        <f>S850*H850</f>
        <v>0</v>
      </c>
      <c r="U850" s="272"/>
      <c r="V850" s="272"/>
      <c r="W850" s="272"/>
      <c r="X850" s="272"/>
      <c r="Y850" s="272"/>
      <c r="Z850" s="272"/>
      <c r="AA850" s="272"/>
      <c r="AB850" s="272"/>
      <c r="AC850" s="272"/>
      <c r="AD850" s="272"/>
      <c r="AE850" s="272"/>
      <c r="AF850" s="272"/>
      <c r="AG850" s="272"/>
      <c r="AH850" s="272"/>
      <c r="AI850" s="272"/>
      <c r="AJ850" s="272"/>
      <c r="AK850" s="272"/>
      <c r="AL850" s="272"/>
      <c r="AM850" s="272"/>
      <c r="AN850" s="272"/>
      <c r="AO850" s="272"/>
      <c r="AP850" s="272"/>
      <c r="AQ850" s="272"/>
      <c r="AR850" s="277" t="s">
        <v>134</v>
      </c>
      <c r="AS850" s="272"/>
      <c r="AT850" s="277" t="s">
        <v>117</v>
      </c>
      <c r="AU850" s="277" t="s">
        <v>127</v>
      </c>
      <c r="AV850" s="272"/>
      <c r="AW850" s="272"/>
      <c r="AX850" s="272"/>
      <c r="AY850" s="277" t="s">
        <v>1140</v>
      </c>
      <c r="AZ850" s="272"/>
      <c r="BA850" s="272"/>
      <c r="BB850" s="272"/>
      <c r="BC850" s="272"/>
      <c r="BD850" s="272"/>
      <c r="BE850" s="287">
        <f>IF(N850="základní",J850,0)</f>
        <v>0</v>
      </c>
      <c r="BF850" s="287">
        <f>IF(N850="snížená",J850,0)</f>
        <v>0</v>
      </c>
      <c r="BG850" s="287">
        <f>IF(N850="zákl. přenesená",J850,0)</f>
        <v>0</v>
      </c>
      <c r="BH850" s="287">
        <f>IF(N850="sníž. přenesená",J850,0)</f>
        <v>0</v>
      </c>
      <c r="BI850" s="287">
        <f>IF(N850="nulová",J850,0)</f>
        <v>0</v>
      </c>
      <c r="BJ850" s="277" t="s">
        <v>115</v>
      </c>
      <c r="BK850" s="287">
        <f>ROUND(I850*H850,2)</f>
        <v>0</v>
      </c>
      <c r="BL850" s="277" t="s">
        <v>134</v>
      </c>
      <c r="BM850" s="277" t="s">
        <v>1217</v>
      </c>
      <c r="BN850" s="272"/>
    </row>
    <row r="851" spans="1:66" ht="27">
      <c r="A851" s="272"/>
      <c r="B851" s="24"/>
      <c r="C851" s="272"/>
      <c r="D851" s="134" t="s">
        <v>121</v>
      </c>
      <c r="E851" s="272"/>
      <c r="F851" s="135" t="s">
        <v>122</v>
      </c>
      <c r="G851" s="272"/>
      <c r="H851" s="272"/>
      <c r="I851" s="272"/>
      <c r="J851" s="272"/>
      <c r="K851" s="272"/>
      <c r="L851" s="24"/>
      <c r="M851" s="136"/>
      <c r="N851" s="270"/>
      <c r="O851" s="270"/>
      <c r="P851" s="270"/>
      <c r="Q851" s="270"/>
      <c r="R851" s="270"/>
      <c r="S851" s="270"/>
      <c r="T851" s="59"/>
      <c r="U851" s="272"/>
      <c r="V851" s="272"/>
      <c r="W851" s="272"/>
      <c r="X851" s="272"/>
      <c r="Y851" s="272"/>
      <c r="Z851" s="272"/>
      <c r="AA851" s="272"/>
      <c r="AB851" s="272"/>
      <c r="AC851" s="272"/>
      <c r="AD851" s="272"/>
      <c r="AE851" s="272"/>
      <c r="AF851" s="272"/>
      <c r="AG851" s="272"/>
      <c r="AH851" s="272"/>
      <c r="AI851" s="272"/>
      <c r="AJ851" s="272"/>
      <c r="AK851" s="272"/>
      <c r="AL851" s="272"/>
      <c r="AM851" s="272"/>
      <c r="AN851" s="272"/>
      <c r="AO851" s="272"/>
      <c r="AP851" s="272"/>
      <c r="AQ851" s="272"/>
      <c r="AR851" s="272"/>
      <c r="AS851" s="272"/>
      <c r="AT851" s="277" t="s">
        <v>121</v>
      </c>
      <c r="AU851" s="277" t="s">
        <v>127</v>
      </c>
      <c r="AV851" s="272"/>
      <c r="AW851" s="272"/>
      <c r="AX851" s="272"/>
      <c r="AY851" s="272"/>
      <c r="AZ851" s="272"/>
      <c r="BA851" s="272"/>
      <c r="BB851" s="272"/>
      <c r="BC851" s="272"/>
      <c r="BD851" s="272"/>
      <c r="BE851" s="272"/>
      <c r="BF851" s="272"/>
      <c r="BG851" s="272"/>
      <c r="BH851" s="272"/>
      <c r="BI851" s="272"/>
      <c r="BJ851" s="272"/>
      <c r="BK851" s="272"/>
      <c r="BL851" s="272"/>
      <c r="BM851" s="272"/>
      <c r="BN851" s="272"/>
    </row>
    <row r="852" spans="1:66" ht="30">
      <c r="A852" s="272"/>
      <c r="B852" s="24"/>
      <c r="C852" s="124" t="s">
        <v>758</v>
      </c>
      <c r="D852" s="124" t="s">
        <v>117</v>
      </c>
      <c r="E852" s="125" t="s">
        <v>759</v>
      </c>
      <c r="F852" s="126" t="s">
        <v>760</v>
      </c>
      <c r="G852" s="127" t="s">
        <v>468</v>
      </c>
      <c r="H852" s="128">
        <v>486.80099999999999</v>
      </c>
      <c r="I852" s="129"/>
      <c r="J852" s="130">
        <f>ROUND(I852*H852,2)</f>
        <v>0</v>
      </c>
      <c r="K852" s="126"/>
      <c r="L852" s="24"/>
      <c r="M852" s="326" t="s">
        <v>15</v>
      </c>
      <c r="N852" s="131" t="s">
        <v>39</v>
      </c>
      <c r="O852" s="270"/>
      <c r="P852" s="132">
        <f>O852*H852</f>
        <v>0</v>
      </c>
      <c r="Q852" s="132">
        <v>0</v>
      </c>
      <c r="R852" s="132">
        <f>Q852*H852</f>
        <v>0</v>
      </c>
      <c r="S852" s="132">
        <v>0</v>
      </c>
      <c r="T852" s="133">
        <f>S852*H852</f>
        <v>0</v>
      </c>
      <c r="U852" s="272"/>
      <c r="V852" s="272"/>
      <c r="W852" s="272"/>
      <c r="X852" s="272"/>
      <c r="Y852" s="272"/>
      <c r="Z852" s="272"/>
      <c r="AA852" s="272"/>
      <c r="AB852" s="272"/>
      <c r="AC852" s="272"/>
      <c r="AD852" s="272"/>
      <c r="AE852" s="272"/>
      <c r="AF852" s="272"/>
      <c r="AG852" s="272"/>
      <c r="AH852" s="272"/>
      <c r="AI852" s="272"/>
      <c r="AJ852" s="272"/>
      <c r="AK852" s="272"/>
      <c r="AL852" s="272"/>
      <c r="AM852" s="272"/>
      <c r="AN852" s="272"/>
      <c r="AO852" s="272"/>
      <c r="AP852" s="272"/>
      <c r="AQ852" s="272"/>
      <c r="AR852" s="277" t="s">
        <v>134</v>
      </c>
      <c r="AS852" s="272"/>
      <c r="AT852" s="277" t="s">
        <v>117</v>
      </c>
      <c r="AU852" s="277" t="s">
        <v>127</v>
      </c>
      <c r="AV852" s="272"/>
      <c r="AW852" s="272"/>
      <c r="AX852" s="272"/>
      <c r="AY852" s="277" t="s">
        <v>1140</v>
      </c>
      <c r="AZ852" s="272"/>
      <c r="BA852" s="272"/>
      <c r="BB852" s="272"/>
      <c r="BC852" s="272"/>
      <c r="BD852" s="272"/>
      <c r="BE852" s="287">
        <f>IF(N852="základní",J852,0)</f>
        <v>0</v>
      </c>
      <c r="BF852" s="287">
        <f>IF(N852="snížená",J852,0)</f>
        <v>0</v>
      </c>
      <c r="BG852" s="287">
        <f>IF(N852="zákl. přenesená",J852,0)</f>
        <v>0</v>
      </c>
      <c r="BH852" s="287">
        <f>IF(N852="sníž. přenesená",J852,0)</f>
        <v>0</v>
      </c>
      <c r="BI852" s="287">
        <f>IF(N852="nulová",J852,0)</f>
        <v>0</v>
      </c>
      <c r="BJ852" s="277" t="s">
        <v>115</v>
      </c>
      <c r="BK852" s="287">
        <f>ROUND(I852*H852,2)</f>
        <v>0</v>
      </c>
      <c r="BL852" s="277" t="s">
        <v>134</v>
      </c>
      <c r="BM852" s="277" t="s">
        <v>1218</v>
      </c>
      <c r="BN852" s="272"/>
    </row>
    <row r="853" spans="1:66" ht="27">
      <c r="A853" s="272"/>
      <c r="B853" s="24"/>
      <c r="C853" s="272"/>
      <c r="D853" s="134" t="s">
        <v>121</v>
      </c>
      <c r="E853" s="272"/>
      <c r="F853" s="135" t="s">
        <v>122</v>
      </c>
      <c r="G853" s="272"/>
      <c r="H853" s="272"/>
      <c r="I853" s="272"/>
      <c r="J853" s="272"/>
      <c r="K853" s="272"/>
      <c r="L853" s="24"/>
      <c r="M853" s="136"/>
      <c r="N853" s="270"/>
      <c r="O853" s="270"/>
      <c r="P853" s="270"/>
      <c r="Q853" s="270"/>
      <c r="R853" s="270"/>
      <c r="S853" s="270"/>
      <c r="T853" s="59"/>
      <c r="U853" s="272"/>
      <c r="V853" s="272"/>
      <c r="W853" s="272"/>
      <c r="X853" s="272"/>
      <c r="Y853" s="272"/>
      <c r="Z853" s="272"/>
      <c r="AA853" s="272"/>
      <c r="AB853" s="272"/>
      <c r="AC853" s="272"/>
      <c r="AD853" s="272"/>
      <c r="AE853" s="272"/>
      <c r="AF853" s="272"/>
      <c r="AG853" s="272"/>
      <c r="AH853" s="272"/>
      <c r="AI853" s="272"/>
      <c r="AJ853" s="272"/>
      <c r="AK853" s="272"/>
      <c r="AL853" s="272"/>
      <c r="AM853" s="272"/>
      <c r="AN853" s="272"/>
      <c r="AO853" s="272"/>
      <c r="AP853" s="272"/>
      <c r="AQ853" s="272"/>
      <c r="AR853" s="272"/>
      <c r="AS853" s="272"/>
      <c r="AT853" s="277" t="s">
        <v>121</v>
      </c>
      <c r="AU853" s="277" t="s">
        <v>127</v>
      </c>
      <c r="AV853" s="272"/>
      <c r="AW853" s="272"/>
      <c r="AX853" s="272"/>
      <c r="AY853" s="272"/>
      <c r="AZ853" s="272"/>
      <c r="BA853" s="272"/>
      <c r="BB853" s="272"/>
      <c r="BC853" s="272"/>
      <c r="BD853" s="272"/>
      <c r="BE853" s="272"/>
      <c r="BF853" s="272"/>
      <c r="BG853" s="272"/>
      <c r="BH853" s="272"/>
      <c r="BI853" s="272"/>
      <c r="BJ853" s="272"/>
      <c r="BK853" s="272"/>
      <c r="BL853" s="272"/>
      <c r="BM853" s="272"/>
      <c r="BN853" s="272"/>
    </row>
    <row r="854" spans="1:66">
      <c r="A854" s="145"/>
      <c r="B854" s="144"/>
      <c r="C854" s="145"/>
      <c r="D854" s="134" t="s">
        <v>123</v>
      </c>
      <c r="E854" s="145"/>
      <c r="F854" s="147" t="s">
        <v>761</v>
      </c>
      <c r="G854" s="145"/>
      <c r="H854" s="148">
        <v>486.80099999999999</v>
      </c>
      <c r="I854" s="145"/>
      <c r="J854" s="145"/>
      <c r="K854" s="145"/>
      <c r="L854" s="144"/>
      <c r="M854" s="149"/>
      <c r="N854" s="150"/>
      <c r="O854" s="150"/>
      <c r="P854" s="150"/>
      <c r="Q854" s="150"/>
      <c r="R854" s="150"/>
      <c r="S854" s="150"/>
      <c r="T854" s="151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6" t="s">
        <v>123</v>
      </c>
      <c r="AU854" s="146" t="s">
        <v>127</v>
      </c>
      <c r="AV854" s="145" t="s">
        <v>127</v>
      </c>
      <c r="AW854" s="145" t="s">
        <v>1004</v>
      </c>
      <c r="AX854" s="145" t="s">
        <v>115</v>
      </c>
      <c r="AY854" s="146" t="s">
        <v>1140</v>
      </c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</row>
    <row r="855" spans="1:66" ht="45">
      <c r="A855" s="272"/>
      <c r="B855" s="24"/>
      <c r="C855" s="124" t="s">
        <v>762</v>
      </c>
      <c r="D855" s="124" t="s">
        <v>117</v>
      </c>
      <c r="E855" s="125" t="s">
        <v>763</v>
      </c>
      <c r="F855" s="126" t="s">
        <v>467</v>
      </c>
      <c r="G855" s="127" t="s">
        <v>468</v>
      </c>
      <c r="H855" s="128">
        <v>54.088999999999999</v>
      </c>
      <c r="I855" s="129"/>
      <c r="J855" s="130">
        <f>ROUND(I855*H855,2)</f>
        <v>0</v>
      </c>
      <c r="K855" s="126"/>
      <c r="L855" s="24"/>
      <c r="M855" s="326" t="s">
        <v>15</v>
      </c>
      <c r="N855" s="131" t="s">
        <v>39</v>
      </c>
      <c r="O855" s="270"/>
      <c r="P855" s="132">
        <f>O855*H855</f>
        <v>0</v>
      </c>
      <c r="Q855" s="132">
        <v>0</v>
      </c>
      <c r="R855" s="132">
        <f>Q855*H855</f>
        <v>0</v>
      </c>
      <c r="S855" s="132">
        <v>0</v>
      </c>
      <c r="T855" s="133">
        <f>S855*H855</f>
        <v>0</v>
      </c>
      <c r="U855" s="272"/>
      <c r="V855" s="272"/>
      <c r="W855" s="272"/>
      <c r="X855" s="272"/>
      <c r="Y855" s="272"/>
      <c r="Z855" s="272"/>
      <c r="AA855" s="272"/>
      <c r="AB855" s="272"/>
      <c r="AC855" s="272"/>
      <c r="AD855" s="272"/>
      <c r="AE855" s="272"/>
      <c r="AF855" s="272"/>
      <c r="AG855" s="272"/>
      <c r="AH855" s="272"/>
      <c r="AI855" s="272"/>
      <c r="AJ855" s="272"/>
      <c r="AK855" s="272"/>
      <c r="AL855" s="272"/>
      <c r="AM855" s="272"/>
      <c r="AN855" s="272"/>
      <c r="AO855" s="272"/>
      <c r="AP855" s="272"/>
      <c r="AQ855" s="272"/>
      <c r="AR855" s="277" t="s">
        <v>134</v>
      </c>
      <c r="AS855" s="272"/>
      <c r="AT855" s="277" t="s">
        <v>117</v>
      </c>
      <c r="AU855" s="277" t="s">
        <v>127</v>
      </c>
      <c r="AV855" s="272"/>
      <c r="AW855" s="272"/>
      <c r="AX855" s="272"/>
      <c r="AY855" s="277" t="s">
        <v>1140</v>
      </c>
      <c r="AZ855" s="272"/>
      <c r="BA855" s="272"/>
      <c r="BB855" s="272"/>
      <c r="BC855" s="272"/>
      <c r="BD855" s="272"/>
      <c r="BE855" s="287">
        <f>IF(N855="základní",J855,0)</f>
        <v>0</v>
      </c>
      <c r="BF855" s="287">
        <f>IF(N855="snížená",J855,0)</f>
        <v>0</v>
      </c>
      <c r="BG855" s="287">
        <f>IF(N855="zákl. přenesená",J855,0)</f>
        <v>0</v>
      </c>
      <c r="BH855" s="287">
        <f>IF(N855="sníž. přenesená",J855,0)</f>
        <v>0</v>
      </c>
      <c r="BI855" s="287">
        <f>IF(N855="nulová",J855,0)</f>
        <v>0</v>
      </c>
      <c r="BJ855" s="277" t="s">
        <v>115</v>
      </c>
      <c r="BK855" s="287">
        <f>ROUND(I855*H855,2)</f>
        <v>0</v>
      </c>
      <c r="BL855" s="277" t="s">
        <v>134</v>
      </c>
      <c r="BM855" s="277" t="s">
        <v>1219</v>
      </c>
      <c r="BN855" s="272"/>
    </row>
    <row r="856" spans="1:66" ht="27">
      <c r="A856" s="272"/>
      <c r="B856" s="24"/>
      <c r="C856" s="272"/>
      <c r="D856" s="134" t="s">
        <v>121</v>
      </c>
      <c r="E856" s="272"/>
      <c r="F856" s="135" t="s">
        <v>122</v>
      </c>
      <c r="G856" s="272"/>
      <c r="H856" s="272"/>
      <c r="I856" s="272"/>
      <c r="J856" s="272"/>
      <c r="K856" s="272"/>
      <c r="L856" s="24"/>
      <c r="M856" s="136"/>
      <c r="N856" s="270"/>
      <c r="O856" s="270"/>
      <c r="P856" s="270"/>
      <c r="Q856" s="270"/>
      <c r="R856" s="270"/>
      <c r="S856" s="270"/>
      <c r="T856" s="59"/>
      <c r="U856" s="272"/>
      <c r="V856" s="272"/>
      <c r="W856" s="272"/>
      <c r="X856" s="272"/>
      <c r="Y856" s="272"/>
      <c r="Z856" s="272"/>
      <c r="AA856" s="272"/>
      <c r="AB856" s="272"/>
      <c r="AC856" s="272"/>
      <c r="AD856" s="272"/>
      <c r="AE856" s="272"/>
      <c r="AF856" s="272"/>
      <c r="AG856" s="272"/>
      <c r="AH856" s="272"/>
      <c r="AI856" s="272"/>
      <c r="AJ856" s="272"/>
      <c r="AK856" s="272"/>
      <c r="AL856" s="272"/>
      <c r="AM856" s="272"/>
      <c r="AN856" s="272"/>
      <c r="AO856" s="272"/>
      <c r="AP856" s="272"/>
      <c r="AQ856" s="272"/>
      <c r="AR856" s="272"/>
      <c r="AS856" s="272"/>
      <c r="AT856" s="277" t="s">
        <v>121</v>
      </c>
      <c r="AU856" s="277" t="s">
        <v>127</v>
      </c>
      <c r="AV856" s="272"/>
      <c r="AW856" s="272"/>
      <c r="AX856" s="272"/>
      <c r="AY856" s="272"/>
      <c r="AZ856" s="272"/>
      <c r="BA856" s="272"/>
      <c r="BB856" s="272"/>
      <c r="BC856" s="272"/>
      <c r="BD856" s="272"/>
      <c r="BE856" s="272"/>
      <c r="BF856" s="272"/>
      <c r="BG856" s="272"/>
      <c r="BH856" s="272"/>
      <c r="BI856" s="272"/>
      <c r="BJ856" s="272"/>
      <c r="BK856" s="272"/>
      <c r="BL856" s="272"/>
      <c r="BM856" s="272"/>
      <c r="BN856" s="272"/>
    </row>
    <row r="857" spans="1:66" ht="15.75">
      <c r="A857" s="114"/>
      <c r="B857" s="113"/>
      <c r="C857" s="114"/>
      <c r="D857" s="115" t="s">
        <v>112</v>
      </c>
      <c r="E857" s="122" t="s">
        <v>764</v>
      </c>
      <c r="F857" s="122" t="s">
        <v>765</v>
      </c>
      <c r="G857" s="114"/>
      <c r="H857" s="114"/>
      <c r="I857" s="114"/>
      <c r="J857" s="123">
        <f>BK857</f>
        <v>0</v>
      </c>
      <c r="K857" s="114"/>
      <c r="L857" s="113"/>
      <c r="M857" s="118"/>
      <c r="N857" s="119"/>
      <c r="O857" s="119"/>
      <c r="P857" s="120">
        <f>SUM(P858:P879)</f>
        <v>0</v>
      </c>
      <c r="Q857" s="119"/>
      <c r="R857" s="120">
        <f>SUM(R858:R879)</f>
        <v>0</v>
      </c>
      <c r="S857" s="119"/>
      <c r="T857" s="121">
        <f>SUM(T858:T879)</f>
        <v>0</v>
      </c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5" t="s">
        <v>115</v>
      </c>
      <c r="AS857" s="114"/>
      <c r="AT857" s="285" t="s">
        <v>112</v>
      </c>
      <c r="AU857" s="285" t="s">
        <v>115</v>
      </c>
      <c r="AV857" s="114"/>
      <c r="AW857" s="114"/>
      <c r="AX857" s="114"/>
      <c r="AY857" s="115" t="s">
        <v>1140</v>
      </c>
      <c r="AZ857" s="114"/>
      <c r="BA857" s="114"/>
      <c r="BB857" s="114"/>
      <c r="BC857" s="114"/>
      <c r="BD857" s="114"/>
      <c r="BE857" s="114"/>
      <c r="BF857" s="114"/>
      <c r="BG857" s="114"/>
      <c r="BH857" s="114"/>
      <c r="BI857" s="114"/>
      <c r="BJ857" s="114"/>
      <c r="BK857" s="286">
        <f>SUM(BK858:BK879)</f>
        <v>0</v>
      </c>
      <c r="BL857" s="114"/>
      <c r="BM857" s="114"/>
      <c r="BN857" s="114"/>
    </row>
    <row r="858" spans="1:66" ht="30">
      <c r="A858" s="272"/>
      <c r="B858" s="24"/>
      <c r="C858" s="124" t="s">
        <v>766</v>
      </c>
      <c r="D858" s="124" t="s">
        <v>117</v>
      </c>
      <c r="E858" s="125" t="s">
        <v>767</v>
      </c>
      <c r="F858" s="126" t="s">
        <v>768</v>
      </c>
      <c r="G858" s="127" t="s">
        <v>468</v>
      </c>
      <c r="H858" s="128">
        <v>5180.674</v>
      </c>
      <c r="I858" s="129"/>
      <c r="J858" s="130">
        <f>ROUND(I858*H858,2)</f>
        <v>0</v>
      </c>
      <c r="K858" s="126"/>
      <c r="L858" s="24"/>
      <c r="M858" s="326" t="s">
        <v>15</v>
      </c>
      <c r="N858" s="131" t="s">
        <v>39</v>
      </c>
      <c r="O858" s="270"/>
      <c r="P858" s="132">
        <f>O858*H858</f>
        <v>0</v>
      </c>
      <c r="Q858" s="132">
        <v>0</v>
      </c>
      <c r="R858" s="132">
        <f>Q858*H858</f>
        <v>0</v>
      </c>
      <c r="S858" s="132">
        <v>0</v>
      </c>
      <c r="T858" s="133">
        <f>S858*H858</f>
        <v>0</v>
      </c>
      <c r="U858" s="272"/>
      <c r="V858" s="272"/>
      <c r="W858" s="272"/>
      <c r="X858" s="272"/>
      <c r="Y858" s="272"/>
      <c r="Z858" s="272"/>
      <c r="AA858" s="272"/>
      <c r="AB858" s="272"/>
      <c r="AC858" s="272"/>
      <c r="AD858" s="272"/>
      <c r="AE858" s="272"/>
      <c r="AF858" s="272"/>
      <c r="AG858" s="272"/>
      <c r="AH858" s="272"/>
      <c r="AI858" s="272"/>
      <c r="AJ858" s="272"/>
      <c r="AK858" s="272"/>
      <c r="AL858" s="272"/>
      <c r="AM858" s="272"/>
      <c r="AN858" s="272"/>
      <c r="AO858" s="272"/>
      <c r="AP858" s="272"/>
      <c r="AQ858" s="272"/>
      <c r="AR858" s="277" t="s">
        <v>134</v>
      </c>
      <c r="AS858" s="272"/>
      <c r="AT858" s="277" t="s">
        <v>117</v>
      </c>
      <c r="AU858" s="277" t="s">
        <v>127</v>
      </c>
      <c r="AV858" s="272"/>
      <c r="AW858" s="272"/>
      <c r="AX858" s="272"/>
      <c r="AY858" s="277" t="s">
        <v>1140</v>
      </c>
      <c r="AZ858" s="272"/>
      <c r="BA858" s="272"/>
      <c r="BB858" s="272"/>
      <c r="BC858" s="272"/>
      <c r="BD858" s="272"/>
      <c r="BE858" s="287">
        <f>IF(N858="základní",J858,0)</f>
        <v>0</v>
      </c>
      <c r="BF858" s="287">
        <f>IF(N858="snížená",J858,0)</f>
        <v>0</v>
      </c>
      <c r="BG858" s="287">
        <f>IF(N858="zákl. přenesená",J858,0)</f>
        <v>0</v>
      </c>
      <c r="BH858" s="287">
        <f>IF(N858="sníž. přenesená",J858,0)</f>
        <v>0</v>
      </c>
      <c r="BI858" s="287">
        <f>IF(N858="nulová",J858,0)</f>
        <v>0</v>
      </c>
      <c r="BJ858" s="277" t="s">
        <v>115</v>
      </c>
      <c r="BK858" s="287">
        <f>ROUND(I858*H858,2)</f>
        <v>0</v>
      </c>
      <c r="BL858" s="277" t="s">
        <v>134</v>
      </c>
      <c r="BM858" s="277" t="s">
        <v>1220</v>
      </c>
      <c r="BN858" s="272"/>
    </row>
    <row r="859" spans="1:66" ht="27">
      <c r="A859" s="272"/>
      <c r="B859" s="24"/>
      <c r="C859" s="272"/>
      <c r="D859" s="134" t="s">
        <v>121</v>
      </c>
      <c r="E859" s="272"/>
      <c r="F859" s="135" t="s">
        <v>122</v>
      </c>
      <c r="G859" s="272"/>
      <c r="H859" s="272"/>
      <c r="I859" s="272"/>
      <c r="J859" s="272"/>
      <c r="K859" s="272"/>
      <c r="L859" s="24"/>
      <c r="M859" s="136"/>
      <c r="N859" s="270"/>
      <c r="O859" s="270"/>
      <c r="P859" s="270"/>
      <c r="Q859" s="270"/>
      <c r="R859" s="270"/>
      <c r="S859" s="270"/>
      <c r="T859" s="59"/>
      <c r="U859" s="272"/>
      <c r="V859" s="272"/>
      <c r="W859" s="272"/>
      <c r="X859" s="272"/>
      <c r="Y859" s="272"/>
      <c r="Z859" s="272"/>
      <c r="AA859" s="272"/>
      <c r="AB859" s="272"/>
      <c r="AC859" s="272"/>
      <c r="AD859" s="272"/>
      <c r="AE859" s="272"/>
      <c r="AF859" s="272"/>
      <c r="AG859" s="272"/>
      <c r="AH859" s="272"/>
      <c r="AI859" s="272"/>
      <c r="AJ859" s="272"/>
      <c r="AK859" s="272"/>
      <c r="AL859" s="272"/>
      <c r="AM859" s="272"/>
      <c r="AN859" s="272"/>
      <c r="AO859" s="272"/>
      <c r="AP859" s="272"/>
      <c r="AQ859" s="272"/>
      <c r="AR859" s="272"/>
      <c r="AS859" s="272"/>
      <c r="AT859" s="277" t="s">
        <v>121</v>
      </c>
      <c r="AU859" s="277" t="s">
        <v>127</v>
      </c>
      <c r="AV859" s="272"/>
      <c r="AW859" s="272"/>
      <c r="AX859" s="272"/>
      <c r="AY859" s="272"/>
      <c r="AZ859" s="272"/>
      <c r="BA859" s="272"/>
      <c r="BB859" s="272"/>
      <c r="BC859" s="272"/>
      <c r="BD859" s="272"/>
      <c r="BE859" s="272"/>
      <c r="BF859" s="272"/>
      <c r="BG859" s="272"/>
      <c r="BH859" s="272"/>
      <c r="BI859" s="272"/>
      <c r="BJ859" s="272"/>
      <c r="BK859" s="272"/>
      <c r="BL859" s="272"/>
      <c r="BM859" s="272"/>
      <c r="BN859" s="272"/>
    </row>
    <row r="860" spans="1:66" ht="45">
      <c r="A860" s="272"/>
      <c r="B860" s="24"/>
      <c r="C860" s="124" t="s">
        <v>769</v>
      </c>
      <c r="D860" s="124" t="s">
        <v>117</v>
      </c>
      <c r="E860" s="125" t="s">
        <v>770</v>
      </c>
      <c r="F860" s="126" t="s">
        <v>771</v>
      </c>
      <c r="G860" s="127" t="s">
        <v>468</v>
      </c>
      <c r="H860" s="128">
        <v>3217.7240000000002</v>
      </c>
      <c r="I860" s="129"/>
      <c r="J860" s="130">
        <f>ROUND(I860*H860,2)</f>
        <v>0</v>
      </c>
      <c r="K860" s="126"/>
      <c r="L860" s="24"/>
      <c r="M860" s="326" t="s">
        <v>15</v>
      </c>
      <c r="N860" s="131" t="s">
        <v>39</v>
      </c>
      <c r="O860" s="270"/>
      <c r="P860" s="132">
        <f>O860*H860</f>
        <v>0</v>
      </c>
      <c r="Q860" s="132">
        <v>0</v>
      </c>
      <c r="R860" s="132">
        <f>Q860*H860</f>
        <v>0</v>
      </c>
      <c r="S860" s="132">
        <v>0</v>
      </c>
      <c r="T860" s="133">
        <f>S860*H860</f>
        <v>0</v>
      </c>
      <c r="U860" s="272"/>
      <c r="V860" s="272"/>
      <c r="W860" s="272"/>
      <c r="X860" s="272"/>
      <c r="Y860" s="272"/>
      <c r="Z860" s="272"/>
      <c r="AA860" s="272"/>
      <c r="AB860" s="272"/>
      <c r="AC860" s="272"/>
      <c r="AD860" s="272"/>
      <c r="AE860" s="272"/>
      <c r="AF860" s="272"/>
      <c r="AG860" s="272"/>
      <c r="AH860" s="272"/>
      <c r="AI860" s="272"/>
      <c r="AJ860" s="272"/>
      <c r="AK860" s="272"/>
      <c r="AL860" s="272"/>
      <c r="AM860" s="272"/>
      <c r="AN860" s="272"/>
      <c r="AO860" s="272"/>
      <c r="AP860" s="272"/>
      <c r="AQ860" s="272"/>
      <c r="AR860" s="277" t="s">
        <v>134</v>
      </c>
      <c r="AS860" s="272"/>
      <c r="AT860" s="277" t="s">
        <v>117</v>
      </c>
      <c r="AU860" s="277" t="s">
        <v>127</v>
      </c>
      <c r="AV860" s="272"/>
      <c r="AW860" s="272"/>
      <c r="AX860" s="272"/>
      <c r="AY860" s="277" t="s">
        <v>1140</v>
      </c>
      <c r="AZ860" s="272"/>
      <c r="BA860" s="272"/>
      <c r="BB860" s="272"/>
      <c r="BC860" s="272"/>
      <c r="BD860" s="272"/>
      <c r="BE860" s="287">
        <f>IF(N860="základní",J860,0)</f>
        <v>0</v>
      </c>
      <c r="BF860" s="287">
        <f>IF(N860="snížená",J860,0)</f>
        <v>0</v>
      </c>
      <c r="BG860" s="287">
        <f>IF(N860="zákl. přenesená",J860,0)</f>
        <v>0</v>
      </c>
      <c r="BH860" s="287">
        <f>IF(N860="sníž. přenesená",J860,0)</f>
        <v>0</v>
      </c>
      <c r="BI860" s="287">
        <f>IF(N860="nulová",J860,0)</f>
        <v>0</v>
      </c>
      <c r="BJ860" s="277" t="s">
        <v>115</v>
      </c>
      <c r="BK860" s="287">
        <f>ROUND(I860*H860,2)</f>
        <v>0</v>
      </c>
      <c r="BL860" s="277" t="s">
        <v>134</v>
      </c>
      <c r="BM860" s="277" t="s">
        <v>1221</v>
      </c>
      <c r="BN860" s="272"/>
    </row>
    <row r="861" spans="1:66" ht="27">
      <c r="A861" s="272"/>
      <c r="B861" s="24"/>
      <c r="C861" s="272"/>
      <c r="D861" s="134" t="s">
        <v>121</v>
      </c>
      <c r="E861" s="272"/>
      <c r="F861" s="135" t="s">
        <v>122</v>
      </c>
      <c r="G861" s="272"/>
      <c r="H861" s="272"/>
      <c r="I861" s="272"/>
      <c r="J861" s="272"/>
      <c r="K861" s="272"/>
      <c r="L861" s="24"/>
      <c r="M861" s="136"/>
      <c r="N861" s="270"/>
      <c r="O861" s="270"/>
      <c r="P861" s="270"/>
      <c r="Q861" s="270"/>
      <c r="R861" s="270"/>
      <c r="S861" s="270"/>
      <c r="T861" s="59"/>
      <c r="U861" s="272"/>
      <c r="V861" s="272"/>
      <c r="W861" s="272"/>
      <c r="X861" s="272"/>
      <c r="Y861" s="272"/>
      <c r="Z861" s="272"/>
      <c r="AA861" s="272"/>
      <c r="AB861" s="272"/>
      <c r="AC861" s="272"/>
      <c r="AD861" s="272"/>
      <c r="AE861" s="272"/>
      <c r="AF861" s="272"/>
      <c r="AG861" s="272"/>
      <c r="AH861" s="272"/>
      <c r="AI861" s="272"/>
      <c r="AJ861" s="272"/>
      <c r="AK861" s="272"/>
      <c r="AL861" s="272"/>
      <c r="AM861" s="272"/>
      <c r="AN861" s="272"/>
      <c r="AO861" s="272"/>
      <c r="AP861" s="272"/>
      <c r="AQ861" s="272"/>
      <c r="AR861" s="272"/>
      <c r="AS861" s="272"/>
      <c r="AT861" s="277" t="s">
        <v>121</v>
      </c>
      <c r="AU861" s="277" t="s">
        <v>127</v>
      </c>
      <c r="AV861" s="272"/>
      <c r="AW861" s="272"/>
      <c r="AX861" s="272"/>
      <c r="AY861" s="272"/>
      <c r="AZ861" s="272"/>
      <c r="BA861" s="272"/>
      <c r="BB861" s="272"/>
      <c r="BC861" s="272"/>
      <c r="BD861" s="272"/>
      <c r="BE861" s="272"/>
      <c r="BF861" s="272"/>
      <c r="BG861" s="272"/>
      <c r="BH861" s="272"/>
      <c r="BI861" s="272"/>
      <c r="BJ861" s="272"/>
      <c r="BK861" s="272"/>
      <c r="BL861" s="272"/>
      <c r="BM861" s="272"/>
      <c r="BN861" s="272"/>
    </row>
    <row r="862" spans="1:66">
      <c r="A862" s="138"/>
      <c r="B862" s="137"/>
      <c r="C862" s="138"/>
      <c r="D862" s="134" t="s">
        <v>123</v>
      </c>
      <c r="E862" s="139" t="s">
        <v>15</v>
      </c>
      <c r="F862" s="140" t="s">
        <v>772</v>
      </c>
      <c r="G862" s="138"/>
      <c r="H862" s="139" t="s">
        <v>15</v>
      </c>
      <c r="I862" s="138"/>
      <c r="J862" s="138"/>
      <c r="K862" s="138"/>
      <c r="L862" s="137"/>
      <c r="M862" s="141"/>
      <c r="N862" s="142"/>
      <c r="O862" s="142"/>
      <c r="P862" s="142"/>
      <c r="Q862" s="142"/>
      <c r="R862" s="142"/>
      <c r="S862" s="142"/>
      <c r="T862" s="143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9" t="s">
        <v>123</v>
      </c>
      <c r="AU862" s="139" t="s">
        <v>127</v>
      </c>
      <c r="AV862" s="138" t="s">
        <v>115</v>
      </c>
      <c r="AW862" s="138" t="s">
        <v>1142</v>
      </c>
      <c r="AX862" s="138" t="s">
        <v>794</v>
      </c>
      <c r="AY862" s="139" t="s">
        <v>1140</v>
      </c>
      <c r="AZ862" s="138"/>
      <c r="BA862" s="138"/>
      <c r="BB862" s="138"/>
      <c r="BC862" s="138"/>
      <c r="BD862" s="138"/>
      <c r="BE862" s="138"/>
      <c r="BF862" s="138"/>
      <c r="BG862" s="138"/>
      <c r="BH862" s="138"/>
      <c r="BI862" s="138"/>
      <c r="BJ862" s="138"/>
      <c r="BK862" s="138"/>
      <c r="BL862" s="138"/>
      <c r="BM862" s="138"/>
      <c r="BN862" s="138"/>
    </row>
    <row r="863" spans="1:66">
      <c r="A863" s="145"/>
      <c r="B863" s="144"/>
      <c r="C863" s="145"/>
      <c r="D863" s="134" t="s">
        <v>123</v>
      </c>
      <c r="E863" s="146" t="s">
        <v>15</v>
      </c>
      <c r="F863" s="147" t="s">
        <v>773</v>
      </c>
      <c r="G863" s="145"/>
      <c r="H863" s="148">
        <v>1675.68</v>
      </c>
      <c r="I863" s="145"/>
      <c r="J863" s="145"/>
      <c r="K863" s="145"/>
      <c r="L863" s="144"/>
      <c r="M863" s="149"/>
      <c r="N863" s="150"/>
      <c r="O863" s="150"/>
      <c r="P863" s="150"/>
      <c r="Q863" s="150"/>
      <c r="R863" s="150"/>
      <c r="S863" s="150"/>
      <c r="T863" s="151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  <c r="AP863" s="145"/>
      <c r="AQ863" s="145"/>
      <c r="AR863" s="145"/>
      <c r="AS863" s="145"/>
      <c r="AT863" s="146" t="s">
        <v>123</v>
      </c>
      <c r="AU863" s="146" t="s">
        <v>127</v>
      </c>
      <c r="AV863" s="145" t="s">
        <v>127</v>
      </c>
      <c r="AW863" s="145" t="s">
        <v>1142</v>
      </c>
      <c r="AX863" s="145" t="s">
        <v>794</v>
      </c>
      <c r="AY863" s="146" t="s">
        <v>1140</v>
      </c>
      <c r="AZ863" s="145"/>
      <c r="BA863" s="145"/>
      <c r="BB863" s="145"/>
      <c r="BC863" s="145"/>
      <c r="BD863" s="145"/>
      <c r="BE863" s="145"/>
      <c r="BF863" s="145"/>
      <c r="BG863" s="145"/>
      <c r="BH863" s="145"/>
      <c r="BI863" s="145"/>
      <c r="BJ863" s="145"/>
      <c r="BK863" s="145"/>
      <c r="BL863" s="145"/>
      <c r="BM863" s="145"/>
      <c r="BN863" s="145"/>
    </row>
    <row r="864" spans="1:66">
      <c r="A864" s="138"/>
      <c r="B864" s="137"/>
      <c r="C864" s="138"/>
      <c r="D864" s="134" t="s">
        <v>123</v>
      </c>
      <c r="E864" s="139" t="s">
        <v>15</v>
      </c>
      <c r="F864" s="140" t="s">
        <v>774</v>
      </c>
      <c r="G864" s="138"/>
      <c r="H864" s="139" t="s">
        <v>15</v>
      </c>
      <c r="I864" s="138"/>
      <c r="J864" s="138"/>
      <c r="K864" s="138"/>
      <c r="L864" s="137"/>
      <c r="M864" s="141"/>
      <c r="N864" s="142"/>
      <c r="O864" s="142"/>
      <c r="P864" s="142"/>
      <c r="Q864" s="142"/>
      <c r="R864" s="142"/>
      <c r="S864" s="142"/>
      <c r="T864" s="143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9" t="s">
        <v>123</v>
      </c>
      <c r="AU864" s="139" t="s">
        <v>127</v>
      </c>
      <c r="AV864" s="138" t="s">
        <v>115</v>
      </c>
      <c r="AW864" s="138" t="s">
        <v>1142</v>
      </c>
      <c r="AX864" s="138" t="s">
        <v>794</v>
      </c>
      <c r="AY864" s="139" t="s">
        <v>1140</v>
      </c>
      <c r="AZ864" s="138"/>
      <c r="BA864" s="138"/>
      <c r="BB864" s="138"/>
      <c r="BC864" s="138"/>
      <c r="BD864" s="138"/>
      <c r="BE864" s="138"/>
      <c r="BF864" s="138"/>
      <c r="BG864" s="138"/>
      <c r="BH864" s="138"/>
      <c r="BI864" s="138"/>
      <c r="BJ864" s="138"/>
      <c r="BK864" s="138"/>
      <c r="BL864" s="138"/>
      <c r="BM864" s="138"/>
      <c r="BN864" s="138"/>
    </row>
    <row r="865" spans="1:66">
      <c r="A865" s="145"/>
      <c r="B865" s="144"/>
      <c r="C865" s="145"/>
      <c r="D865" s="134" t="s">
        <v>123</v>
      </c>
      <c r="E865" s="146" t="s">
        <v>15</v>
      </c>
      <c r="F865" s="147" t="s">
        <v>775</v>
      </c>
      <c r="G865" s="145"/>
      <c r="H865" s="148">
        <v>1357.8720000000001</v>
      </c>
      <c r="I865" s="145"/>
      <c r="J865" s="145"/>
      <c r="K865" s="145"/>
      <c r="L865" s="144"/>
      <c r="M865" s="149"/>
      <c r="N865" s="150"/>
      <c r="O865" s="150"/>
      <c r="P865" s="150"/>
      <c r="Q865" s="150"/>
      <c r="R865" s="150"/>
      <c r="S865" s="150"/>
      <c r="T865" s="151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6" t="s">
        <v>123</v>
      </c>
      <c r="AU865" s="146" t="s">
        <v>127</v>
      </c>
      <c r="AV865" s="145" t="s">
        <v>127</v>
      </c>
      <c r="AW865" s="145" t="s">
        <v>1142</v>
      </c>
      <c r="AX865" s="145" t="s">
        <v>794</v>
      </c>
      <c r="AY865" s="146" t="s">
        <v>1140</v>
      </c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5"/>
      <c r="BJ865" s="145"/>
      <c r="BK865" s="145"/>
      <c r="BL865" s="145"/>
      <c r="BM865" s="145"/>
      <c r="BN865" s="145"/>
    </row>
    <row r="866" spans="1:66">
      <c r="A866" s="138"/>
      <c r="B866" s="137"/>
      <c r="C866" s="138"/>
      <c r="D866" s="134" t="s">
        <v>123</v>
      </c>
      <c r="E866" s="139" t="s">
        <v>15</v>
      </c>
      <c r="F866" s="140" t="s">
        <v>776</v>
      </c>
      <c r="G866" s="138"/>
      <c r="H866" s="139" t="s">
        <v>15</v>
      </c>
      <c r="I866" s="138"/>
      <c r="J866" s="138"/>
      <c r="K866" s="138"/>
      <c r="L866" s="137"/>
      <c r="M866" s="141"/>
      <c r="N866" s="142"/>
      <c r="O866" s="142"/>
      <c r="P866" s="142"/>
      <c r="Q866" s="142"/>
      <c r="R866" s="142"/>
      <c r="S866" s="142"/>
      <c r="T866" s="143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9" t="s">
        <v>123</v>
      </c>
      <c r="AU866" s="139" t="s">
        <v>127</v>
      </c>
      <c r="AV866" s="138" t="s">
        <v>115</v>
      </c>
      <c r="AW866" s="138" t="s">
        <v>1142</v>
      </c>
      <c r="AX866" s="138" t="s">
        <v>794</v>
      </c>
      <c r="AY866" s="139" t="s">
        <v>1140</v>
      </c>
      <c r="AZ866" s="138"/>
      <c r="BA866" s="138"/>
      <c r="BB866" s="138"/>
      <c r="BC866" s="138"/>
      <c r="BD866" s="138"/>
      <c r="BE866" s="138"/>
      <c r="BF866" s="138"/>
      <c r="BG866" s="138"/>
      <c r="BH866" s="138"/>
      <c r="BI866" s="138"/>
      <c r="BJ866" s="138"/>
      <c r="BK866" s="138"/>
      <c r="BL866" s="138"/>
      <c r="BM866" s="138"/>
      <c r="BN866" s="138"/>
    </row>
    <row r="867" spans="1:66">
      <c r="A867" s="145"/>
      <c r="B867" s="144"/>
      <c r="C867" s="145"/>
      <c r="D867" s="134" t="s">
        <v>123</v>
      </c>
      <c r="E867" s="146" t="s">
        <v>15</v>
      </c>
      <c r="F867" s="147" t="s">
        <v>777</v>
      </c>
      <c r="G867" s="145"/>
      <c r="H867" s="148">
        <v>36.764000000000003</v>
      </c>
      <c r="I867" s="145"/>
      <c r="J867" s="145"/>
      <c r="K867" s="145"/>
      <c r="L867" s="144"/>
      <c r="M867" s="149"/>
      <c r="N867" s="150"/>
      <c r="O867" s="150"/>
      <c r="P867" s="150"/>
      <c r="Q867" s="150"/>
      <c r="R867" s="150"/>
      <c r="S867" s="150"/>
      <c r="T867" s="151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  <c r="AP867" s="145"/>
      <c r="AQ867" s="145"/>
      <c r="AR867" s="145"/>
      <c r="AS867" s="145"/>
      <c r="AT867" s="146" t="s">
        <v>123</v>
      </c>
      <c r="AU867" s="146" t="s">
        <v>127</v>
      </c>
      <c r="AV867" s="145" t="s">
        <v>127</v>
      </c>
      <c r="AW867" s="145" t="s">
        <v>1142</v>
      </c>
      <c r="AX867" s="145" t="s">
        <v>794</v>
      </c>
      <c r="AY867" s="146" t="s">
        <v>1140</v>
      </c>
      <c r="AZ867" s="145"/>
      <c r="BA867" s="145"/>
      <c r="BB867" s="145"/>
      <c r="BC867" s="145"/>
      <c r="BD867" s="145"/>
      <c r="BE867" s="145"/>
      <c r="BF867" s="145"/>
      <c r="BG867" s="145"/>
      <c r="BH867" s="145"/>
      <c r="BI867" s="145"/>
      <c r="BJ867" s="145"/>
      <c r="BK867" s="145"/>
      <c r="BL867" s="145"/>
      <c r="BM867" s="145"/>
      <c r="BN867" s="145"/>
    </row>
    <row r="868" spans="1:66">
      <c r="A868" s="138"/>
      <c r="B868" s="137"/>
      <c r="C868" s="138"/>
      <c r="D868" s="134" t="s">
        <v>123</v>
      </c>
      <c r="E868" s="139" t="s">
        <v>15</v>
      </c>
      <c r="F868" s="140" t="s">
        <v>778</v>
      </c>
      <c r="G868" s="138"/>
      <c r="H868" s="139" t="s">
        <v>15</v>
      </c>
      <c r="I868" s="138"/>
      <c r="J868" s="138"/>
      <c r="K868" s="138"/>
      <c r="L868" s="137"/>
      <c r="M868" s="141"/>
      <c r="N868" s="142"/>
      <c r="O868" s="142"/>
      <c r="P868" s="142"/>
      <c r="Q868" s="142"/>
      <c r="R868" s="142"/>
      <c r="S868" s="142"/>
      <c r="T868" s="143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9" t="s">
        <v>123</v>
      </c>
      <c r="AU868" s="139" t="s">
        <v>127</v>
      </c>
      <c r="AV868" s="138" t="s">
        <v>115</v>
      </c>
      <c r="AW868" s="138" t="s">
        <v>1142</v>
      </c>
      <c r="AX868" s="138" t="s">
        <v>794</v>
      </c>
      <c r="AY868" s="139" t="s">
        <v>1140</v>
      </c>
      <c r="AZ868" s="138"/>
      <c r="BA868" s="138"/>
      <c r="BB868" s="138"/>
      <c r="BC868" s="138"/>
      <c r="BD868" s="138"/>
      <c r="BE868" s="138"/>
      <c r="BF868" s="138"/>
      <c r="BG868" s="138"/>
      <c r="BH868" s="138"/>
      <c r="BI868" s="138"/>
      <c r="BJ868" s="138"/>
      <c r="BK868" s="138"/>
      <c r="BL868" s="138"/>
      <c r="BM868" s="138"/>
      <c r="BN868" s="138"/>
    </row>
    <row r="869" spans="1:66">
      <c r="A869" s="145"/>
      <c r="B869" s="144"/>
      <c r="C869" s="145"/>
      <c r="D869" s="134" t="s">
        <v>123</v>
      </c>
      <c r="E869" s="146" t="s">
        <v>15</v>
      </c>
      <c r="F869" s="147" t="s">
        <v>779</v>
      </c>
      <c r="G869" s="145"/>
      <c r="H869" s="148">
        <v>26.006</v>
      </c>
      <c r="I869" s="145"/>
      <c r="J869" s="145"/>
      <c r="K869" s="145"/>
      <c r="L869" s="144"/>
      <c r="M869" s="149"/>
      <c r="N869" s="150"/>
      <c r="O869" s="150"/>
      <c r="P869" s="150"/>
      <c r="Q869" s="150"/>
      <c r="R869" s="150"/>
      <c r="S869" s="150"/>
      <c r="T869" s="151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6" t="s">
        <v>123</v>
      </c>
      <c r="AU869" s="146" t="s">
        <v>127</v>
      </c>
      <c r="AV869" s="145" t="s">
        <v>127</v>
      </c>
      <c r="AW869" s="145" t="s">
        <v>1142</v>
      </c>
      <c r="AX869" s="145" t="s">
        <v>794</v>
      </c>
      <c r="AY869" s="146" t="s">
        <v>1140</v>
      </c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5"/>
      <c r="BJ869" s="145"/>
      <c r="BK869" s="145"/>
      <c r="BL869" s="145"/>
      <c r="BM869" s="145"/>
      <c r="BN869" s="145"/>
    </row>
    <row r="870" spans="1:66">
      <c r="A870" s="138"/>
      <c r="B870" s="137"/>
      <c r="C870" s="138"/>
      <c r="D870" s="134" t="s">
        <v>123</v>
      </c>
      <c r="E870" s="139" t="s">
        <v>15</v>
      </c>
      <c r="F870" s="140" t="s">
        <v>780</v>
      </c>
      <c r="G870" s="138"/>
      <c r="H870" s="139" t="s">
        <v>15</v>
      </c>
      <c r="I870" s="138"/>
      <c r="J870" s="138"/>
      <c r="K870" s="138"/>
      <c r="L870" s="137"/>
      <c r="M870" s="141"/>
      <c r="N870" s="142"/>
      <c r="O870" s="142"/>
      <c r="P870" s="142"/>
      <c r="Q870" s="142"/>
      <c r="R870" s="142"/>
      <c r="S870" s="142"/>
      <c r="T870" s="143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9" t="s">
        <v>123</v>
      </c>
      <c r="AU870" s="139" t="s">
        <v>127</v>
      </c>
      <c r="AV870" s="138" t="s">
        <v>115</v>
      </c>
      <c r="AW870" s="138" t="s">
        <v>1142</v>
      </c>
      <c r="AX870" s="138" t="s">
        <v>794</v>
      </c>
      <c r="AY870" s="139" t="s">
        <v>1140</v>
      </c>
      <c r="AZ870" s="138"/>
      <c r="BA870" s="138"/>
      <c r="BB870" s="138"/>
      <c r="BC870" s="138"/>
      <c r="BD870" s="138"/>
      <c r="BE870" s="138"/>
      <c r="BF870" s="138"/>
      <c r="BG870" s="138"/>
      <c r="BH870" s="138"/>
      <c r="BI870" s="138"/>
      <c r="BJ870" s="138"/>
      <c r="BK870" s="138"/>
      <c r="BL870" s="138"/>
      <c r="BM870" s="138"/>
      <c r="BN870" s="138"/>
    </row>
    <row r="871" spans="1:66">
      <c r="A871" s="145"/>
      <c r="B871" s="144"/>
      <c r="C871" s="145"/>
      <c r="D871" s="134" t="s">
        <v>123</v>
      </c>
      <c r="E871" s="146" t="s">
        <v>15</v>
      </c>
      <c r="F871" s="147" t="s">
        <v>781</v>
      </c>
      <c r="G871" s="145"/>
      <c r="H871" s="148">
        <v>121.402</v>
      </c>
      <c r="I871" s="145"/>
      <c r="J871" s="145"/>
      <c r="K871" s="145"/>
      <c r="L871" s="144"/>
      <c r="M871" s="149"/>
      <c r="N871" s="150"/>
      <c r="O871" s="150"/>
      <c r="P871" s="150"/>
      <c r="Q871" s="150"/>
      <c r="R871" s="150"/>
      <c r="S871" s="150"/>
      <c r="T871" s="151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6" t="s">
        <v>123</v>
      </c>
      <c r="AU871" s="146" t="s">
        <v>127</v>
      </c>
      <c r="AV871" s="145" t="s">
        <v>127</v>
      </c>
      <c r="AW871" s="145" t="s">
        <v>1142</v>
      </c>
      <c r="AX871" s="145" t="s">
        <v>794</v>
      </c>
      <c r="AY871" s="146" t="s">
        <v>1140</v>
      </c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45"/>
      <c r="BN871" s="145"/>
    </row>
    <row r="872" spans="1:66">
      <c r="A872" s="153"/>
      <c r="B872" s="152"/>
      <c r="C872" s="153"/>
      <c r="D872" s="134" t="s">
        <v>123</v>
      </c>
      <c r="E872" s="154" t="s">
        <v>15</v>
      </c>
      <c r="F872" s="155" t="s">
        <v>126</v>
      </c>
      <c r="G872" s="153"/>
      <c r="H872" s="156">
        <v>3217.7240000000002</v>
      </c>
      <c r="I872" s="153"/>
      <c r="J872" s="153"/>
      <c r="K872" s="153"/>
      <c r="L872" s="152"/>
      <c r="M872" s="157"/>
      <c r="N872" s="158"/>
      <c r="O872" s="158"/>
      <c r="P872" s="158"/>
      <c r="Q872" s="158"/>
      <c r="R872" s="158"/>
      <c r="S872" s="158"/>
      <c r="T872" s="159"/>
      <c r="U872" s="153"/>
      <c r="V872" s="153"/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/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4" t="s">
        <v>123</v>
      </c>
      <c r="AU872" s="154" t="s">
        <v>127</v>
      </c>
      <c r="AV872" s="153" t="s">
        <v>134</v>
      </c>
      <c r="AW872" s="153" t="s">
        <v>1142</v>
      </c>
      <c r="AX872" s="153" t="s">
        <v>115</v>
      </c>
      <c r="AY872" s="154" t="s">
        <v>1140</v>
      </c>
      <c r="AZ872" s="153"/>
      <c r="BA872" s="153"/>
      <c r="BB872" s="153"/>
      <c r="BC872" s="153"/>
      <c r="BD872" s="153"/>
      <c r="BE872" s="153"/>
      <c r="BF872" s="153"/>
      <c r="BG872" s="153"/>
      <c r="BH872" s="153"/>
      <c r="BI872" s="153"/>
      <c r="BJ872" s="153"/>
      <c r="BK872" s="153"/>
      <c r="BL872" s="153"/>
      <c r="BM872" s="153"/>
      <c r="BN872" s="153"/>
    </row>
    <row r="873" spans="1:66" ht="45">
      <c r="A873" s="272"/>
      <c r="B873" s="24"/>
      <c r="C873" s="124" t="s">
        <v>782</v>
      </c>
      <c r="D873" s="124" t="s">
        <v>117</v>
      </c>
      <c r="E873" s="125" t="s">
        <v>783</v>
      </c>
      <c r="F873" s="126" t="s">
        <v>784</v>
      </c>
      <c r="G873" s="127" t="s">
        <v>468</v>
      </c>
      <c r="H873" s="128">
        <v>1389.2470000000001</v>
      </c>
      <c r="I873" s="129"/>
      <c r="J873" s="130">
        <f>ROUND(I873*H873,2)</f>
        <v>0</v>
      </c>
      <c r="K873" s="126"/>
      <c r="L873" s="24"/>
      <c r="M873" s="326" t="s">
        <v>15</v>
      </c>
      <c r="N873" s="131" t="s">
        <v>39</v>
      </c>
      <c r="O873" s="270"/>
      <c r="P873" s="132">
        <f>O873*H873</f>
        <v>0</v>
      </c>
      <c r="Q873" s="132">
        <v>0</v>
      </c>
      <c r="R873" s="132">
        <f>Q873*H873</f>
        <v>0</v>
      </c>
      <c r="S873" s="132">
        <v>0</v>
      </c>
      <c r="T873" s="133">
        <f>S873*H873</f>
        <v>0</v>
      </c>
      <c r="U873" s="272"/>
      <c r="V873" s="272"/>
      <c r="W873" s="272"/>
      <c r="X873" s="272"/>
      <c r="Y873" s="272"/>
      <c r="Z873" s="272"/>
      <c r="AA873" s="272"/>
      <c r="AB873" s="272"/>
      <c r="AC873" s="272"/>
      <c r="AD873" s="272"/>
      <c r="AE873" s="272"/>
      <c r="AF873" s="272"/>
      <c r="AG873" s="272"/>
      <c r="AH873" s="272"/>
      <c r="AI873" s="272"/>
      <c r="AJ873" s="272"/>
      <c r="AK873" s="272"/>
      <c r="AL873" s="272"/>
      <c r="AM873" s="272"/>
      <c r="AN873" s="272"/>
      <c r="AO873" s="272"/>
      <c r="AP873" s="272"/>
      <c r="AQ873" s="272"/>
      <c r="AR873" s="277" t="s">
        <v>134</v>
      </c>
      <c r="AS873" s="272"/>
      <c r="AT873" s="277" t="s">
        <v>117</v>
      </c>
      <c r="AU873" s="277" t="s">
        <v>127</v>
      </c>
      <c r="AV873" s="272"/>
      <c r="AW873" s="272"/>
      <c r="AX873" s="272"/>
      <c r="AY873" s="277" t="s">
        <v>1140</v>
      </c>
      <c r="AZ873" s="272"/>
      <c r="BA873" s="272"/>
      <c r="BB873" s="272"/>
      <c r="BC873" s="272"/>
      <c r="BD873" s="272"/>
      <c r="BE873" s="287">
        <f>IF(N873="základní",J873,0)</f>
        <v>0</v>
      </c>
      <c r="BF873" s="287">
        <f>IF(N873="snížená",J873,0)</f>
        <v>0</v>
      </c>
      <c r="BG873" s="287">
        <f>IF(N873="zákl. přenesená",J873,0)</f>
        <v>0</v>
      </c>
      <c r="BH873" s="287">
        <f>IF(N873="sníž. přenesená",J873,0)</f>
        <v>0</v>
      </c>
      <c r="BI873" s="287">
        <f>IF(N873="nulová",J873,0)</f>
        <v>0</v>
      </c>
      <c r="BJ873" s="277" t="s">
        <v>115</v>
      </c>
      <c r="BK873" s="287">
        <f>ROUND(I873*H873,2)</f>
        <v>0</v>
      </c>
      <c r="BL873" s="277" t="s">
        <v>134</v>
      </c>
      <c r="BM873" s="277" t="s">
        <v>1222</v>
      </c>
      <c r="BN873" s="272"/>
    </row>
    <row r="874" spans="1:66" ht="27">
      <c r="A874" s="272"/>
      <c r="B874" s="24"/>
      <c r="C874" s="272"/>
      <c r="D874" s="134" t="s">
        <v>121</v>
      </c>
      <c r="E874" s="272"/>
      <c r="F874" s="135" t="s">
        <v>122</v>
      </c>
      <c r="G874" s="272"/>
      <c r="H874" s="272"/>
      <c r="I874" s="272"/>
      <c r="J874" s="272"/>
      <c r="K874" s="272"/>
      <c r="L874" s="24"/>
      <c r="M874" s="136"/>
      <c r="N874" s="270"/>
      <c r="O874" s="270"/>
      <c r="P874" s="270"/>
      <c r="Q874" s="270"/>
      <c r="R874" s="270"/>
      <c r="S874" s="270"/>
      <c r="T874" s="59"/>
      <c r="U874" s="272"/>
      <c r="V874" s="272"/>
      <c r="W874" s="272"/>
      <c r="X874" s="272"/>
      <c r="Y874" s="272"/>
      <c r="Z874" s="272"/>
      <c r="AA874" s="272"/>
      <c r="AB874" s="272"/>
      <c r="AC874" s="272"/>
      <c r="AD874" s="272"/>
      <c r="AE874" s="272"/>
      <c r="AF874" s="272"/>
      <c r="AG874" s="272"/>
      <c r="AH874" s="272"/>
      <c r="AI874" s="272"/>
      <c r="AJ874" s="272"/>
      <c r="AK874" s="272"/>
      <c r="AL874" s="272"/>
      <c r="AM874" s="272"/>
      <c r="AN874" s="272"/>
      <c r="AO874" s="272"/>
      <c r="AP874" s="272"/>
      <c r="AQ874" s="272"/>
      <c r="AR874" s="272"/>
      <c r="AS874" s="272"/>
      <c r="AT874" s="277" t="s">
        <v>121</v>
      </c>
      <c r="AU874" s="277" t="s">
        <v>127</v>
      </c>
      <c r="AV874" s="272"/>
      <c r="AW874" s="272"/>
      <c r="AX874" s="272"/>
      <c r="AY874" s="272"/>
      <c r="AZ874" s="272"/>
      <c r="BA874" s="272"/>
      <c r="BB874" s="272"/>
      <c r="BC874" s="272"/>
      <c r="BD874" s="272"/>
      <c r="BE874" s="272"/>
      <c r="BF874" s="272"/>
      <c r="BG874" s="272"/>
      <c r="BH874" s="272"/>
      <c r="BI874" s="272"/>
      <c r="BJ874" s="272"/>
      <c r="BK874" s="272"/>
      <c r="BL874" s="272"/>
      <c r="BM874" s="272"/>
      <c r="BN874" s="272"/>
    </row>
    <row r="875" spans="1:66">
      <c r="A875" s="138"/>
      <c r="B875" s="137"/>
      <c r="C875" s="138"/>
      <c r="D875" s="134" t="s">
        <v>123</v>
      </c>
      <c r="E875" s="139" t="s">
        <v>15</v>
      </c>
      <c r="F875" s="140" t="s">
        <v>785</v>
      </c>
      <c r="G875" s="138"/>
      <c r="H875" s="139" t="s">
        <v>15</v>
      </c>
      <c r="I875" s="138"/>
      <c r="J875" s="138"/>
      <c r="K875" s="138"/>
      <c r="L875" s="137"/>
      <c r="M875" s="141"/>
      <c r="N875" s="142"/>
      <c r="O875" s="142"/>
      <c r="P875" s="142"/>
      <c r="Q875" s="142"/>
      <c r="R875" s="142"/>
      <c r="S875" s="142"/>
      <c r="T875" s="143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9" t="s">
        <v>123</v>
      </c>
      <c r="AU875" s="139" t="s">
        <v>127</v>
      </c>
      <c r="AV875" s="138" t="s">
        <v>115</v>
      </c>
      <c r="AW875" s="138" t="s">
        <v>1142</v>
      </c>
      <c r="AX875" s="138" t="s">
        <v>794</v>
      </c>
      <c r="AY875" s="139" t="s">
        <v>1140</v>
      </c>
      <c r="AZ875" s="138"/>
      <c r="BA875" s="138"/>
      <c r="BB875" s="138"/>
      <c r="BC875" s="138"/>
      <c r="BD875" s="138"/>
      <c r="BE875" s="138"/>
      <c r="BF875" s="138"/>
      <c r="BG875" s="138"/>
      <c r="BH875" s="138"/>
      <c r="BI875" s="138"/>
      <c r="BJ875" s="138"/>
      <c r="BK875" s="138"/>
      <c r="BL875" s="138"/>
      <c r="BM875" s="138"/>
      <c r="BN875" s="138"/>
    </row>
    <row r="876" spans="1:66">
      <c r="A876" s="145"/>
      <c r="B876" s="144"/>
      <c r="C876" s="145"/>
      <c r="D876" s="134" t="s">
        <v>123</v>
      </c>
      <c r="E876" s="146" t="s">
        <v>15</v>
      </c>
      <c r="F876" s="147" t="s">
        <v>786</v>
      </c>
      <c r="G876" s="145"/>
      <c r="H876" s="148">
        <v>1358.8109999999999</v>
      </c>
      <c r="I876" s="145"/>
      <c r="J876" s="145"/>
      <c r="K876" s="145"/>
      <c r="L876" s="144"/>
      <c r="M876" s="149"/>
      <c r="N876" s="150"/>
      <c r="O876" s="150"/>
      <c r="P876" s="150"/>
      <c r="Q876" s="150"/>
      <c r="R876" s="150"/>
      <c r="S876" s="150"/>
      <c r="T876" s="151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6" t="s">
        <v>123</v>
      </c>
      <c r="AU876" s="146" t="s">
        <v>127</v>
      </c>
      <c r="AV876" s="145" t="s">
        <v>127</v>
      </c>
      <c r="AW876" s="145" t="s">
        <v>1142</v>
      </c>
      <c r="AX876" s="145" t="s">
        <v>794</v>
      </c>
      <c r="AY876" s="146" t="s">
        <v>1140</v>
      </c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145"/>
      <c r="BN876" s="145"/>
    </row>
    <row r="877" spans="1:66">
      <c r="A877" s="138"/>
      <c r="B877" s="137"/>
      <c r="C877" s="138"/>
      <c r="D877" s="134" t="s">
        <v>123</v>
      </c>
      <c r="E877" s="139" t="s">
        <v>15</v>
      </c>
      <c r="F877" s="140" t="s">
        <v>787</v>
      </c>
      <c r="G877" s="138"/>
      <c r="H877" s="139" t="s">
        <v>15</v>
      </c>
      <c r="I877" s="138"/>
      <c r="J877" s="138"/>
      <c r="K877" s="138"/>
      <c r="L877" s="137"/>
      <c r="M877" s="141"/>
      <c r="N877" s="142"/>
      <c r="O877" s="142"/>
      <c r="P877" s="142"/>
      <c r="Q877" s="142"/>
      <c r="R877" s="142"/>
      <c r="S877" s="142"/>
      <c r="T877" s="143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9" t="s">
        <v>123</v>
      </c>
      <c r="AU877" s="139" t="s">
        <v>127</v>
      </c>
      <c r="AV877" s="138" t="s">
        <v>115</v>
      </c>
      <c r="AW877" s="138" t="s">
        <v>1142</v>
      </c>
      <c r="AX877" s="138" t="s">
        <v>794</v>
      </c>
      <c r="AY877" s="139" t="s">
        <v>1140</v>
      </c>
      <c r="AZ877" s="138"/>
      <c r="BA877" s="138"/>
      <c r="BB877" s="138"/>
      <c r="BC877" s="138"/>
      <c r="BD877" s="138"/>
      <c r="BE877" s="138"/>
      <c r="BF877" s="138"/>
      <c r="BG877" s="138"/>
      <c r="BH877" s="138"/>
      <c r="BI877" s="138"/>
      <c r="BJ877" s="138"/>
      <c r="BK877" s="138"/>
      <c r="BL877" s="138"/>
      <c r="BM877" s="138"/>
      <c r="BN877" s="138"/>
    </row>
    <row r="878" spans="1:66">
      <c r="A878" s="145"/>
      <c r="B878" s="144"/>
      <c r="C878" s="145"/>
      <c r="D878" s="134" t="s">
        <v>123</v>
      </c>
      <c r="E878" s="146" t="s">
        <v>15</v>
      </c>
      <c r="F878" s="147" t="s">
        <v>788</v>
      </c>
      <c r="G878" s="145"/>
      <c r="H878" s="148">
        <v>30.436</v>
      </c>
      <c r="I878" s="145"/>
      <c r="J878" s="145"/>
      <c r="K878" s="145"/>
      <c r="L878" s="144"/>
      <c r="M878" s="149"/>
      <c r="N878" s="150"/>
      <c r="O878" s="150"/>
      <c r="P878" s="150"/>
      <c r="Q878" s="150"/>
      <c r="R878" s="150"/>
      <c r="S878" s="150"/>
      <c r="T878" s="151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6" t="s">
        <v>123</v>
      </c>
      <c r="AU878" s="146" t="s">
        <v>127</v>
      </c>
      <c r="AV878" s="145" t="s">
        <v>127</v>
      </c>
      <c r="AW878" s="145" t="s">
        <v>1142</v>
      </c>
      <c r="AX878" s="145" t="s">
        <v>794</v>
      </c>
      <c r="AY878" s="146" t="s">
        <v>1140</v>
      </c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  <c r="BM878" s="145"/>
      <c r="BN878" s="145"/>
    </row>
    <row r="879" spans="1:66">
      <c r="A879" s="153"/>
      <c r="B879" s="152"/>
      <c r="C879" s="153"/>
      <c r="D879" s="134" t="s">
        <v>123</v>
      </c>
      <c r="E879" s="154" t="s">
        <v>15</v>
      </c>
      <c r="F879" s="155" t="s">
        <v>126</v>
      </c>
      <c r="G879" s="153"/>
      <c r="H879" s="156">
        <v>1389.2470000000001</v>
      </c>
      <c r="I879" s="153"/>
      <c r="J879" s="153"/>
      <c r="K879" s="153"/>
      <c r="L879" s="152"/>
      <c r="M879" s="176"/>
      <c r="N879" s="177"/>
      <c r="O879" s="177"/>
      <c r="P879" s="177"/>
      <c r="Q879" s="177"/>
      <c r="R879" s="177"/>
      <c r="S879" s="177"/>
      <c r="T879" s="178"/>
      <c r="U879" s="153"/>
      <c r="V879" s="15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/>
      <c r="AG879" s="153"/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4" t="s">
        <v>123</v>
      </c>
      <c r="AU879" s="154" t="s">
        <v>127</v>
      </c>
      <c r="AV879" s="153" t="s">
        <v>134</v>
      </c>
      <c r="AW879" s="153" t="s">
        <v>1142</v>
      </c>
      <c r="AX879" s="153" t="s">
        <v>115</v>
      </c>
      <c r="AY879" s="154" t="s">
        <v>1140</v>
      </c>
      <c r="AZ879" s="153"/>
      <c r="BA879" s="153"/>
      <c r="BB879" s="153"/>
      <c r="BC879" s="153"/>
      <c r="BD879" s="153"/>
      <c r="BE879" s="153"/>
      <c r="BF879" s="153"/>
      <c r="BG879" s="153"/>
      <c r="BH879" s="153"/>
      <c r="BI879" s="153"/>
      <c r="BJ879" s="153"/>
      <c r="BK879" s="153"/>
      <c r="BL879" s="153"/>
      <c r="BM879" s="153"/>
      <c r="BN879" s="153"/>
    </row>
    <row r="880" spans="1:66">
      <c r="A880" s="272"/>
      <c r="B880" s="39"/>
      <c r="C880" s="40"/>
      <c r="D880" s="40"/>
      <c r="E880" s="40"/>
      <c r="F880" s="40"/>
      <c r="G880" s="40"/>
      <c r="H880" s="40"/>
      <c r="I880" s="40"/>
      <c r="J880" s="40"/>
      <c r="K880" s="40"/>
      <c r="L880" s="24"/>
      <c r="M880" s="272"/>
      <c r="N880" s="272"/>
      <c r="O880" s="272"/>
      <c r="P880" s="272"/>
      <c r="Q880" s="272"/>
      <c r="R880" s="272"/>
      <c r="S880" s="272"/>
      <c r="T880" s="272"/>
      <c r="U880" s="272"/>
      <c r="V880" s="272"/>
      <c r="W880" s="272"/>
      <c r="X880" s="272"/>
      <c r="Y880" s="272"/>
      <c r="Z880" s="272"/>
      <c r="AA880" s="272"/>
      <c r="AB880" s="272"/>
      <c r="AC880" s="272"/>
      <c r="AD880" s="272"/>
      <c r="AE880" s="272"/>
      <c r="AF880" s="272"/>
      <c r="AG880" s="272"/>
      <c r="AH880" s="272"/>
      <c r="AI880" s="272"/>
      <c r="AJ880" s="272"/>
      <c r="AK880" s="272"/>
      <c r="AL880" s="272"/>
      <c r="AM880" s="272"/>
      <c r="AN880" s="272"/>
      <c r="AO880" s="272"/>
      <c r="AP880" s="272"/>
      <c r="AQ880" s="272"/>
      <c r="AR880" s="272"/>
      <c r="AS880" s="272"/>
      <c r="AT880" s="272"/>
      <c r="AU880" s="272"/>
      <c r="AV880" s="272"/>
      <c r="AW880" s="272"/>
      <c r="AX880" s="272"/>
      <c r="AY880" s="272"/>
      <c r="AZ880" s="272"/>
      <c r="BA880" s="272"/>
      <c r="BB880" s="272"/>
      <c r="BC880" s="272"/>
      <c r="BD880" s="272"/>
      <c r="BE880" s="272"/>
      <c r="BF880" s="272"/>
      <c r="BG880" s="272"/>
      <c r="BH880" s="272"/>
      <c r="BI880" s="272"/>
      <c r="BJ880" s="272"/>
      <c r="BK880" s="272"/>
      <c r="BL880" s="272"/>
      <c r="BM880" s="272"/>
      <c r="BN880" s="272"/>
    </row>
  </sheetData>
  <sheetProtection algorithmName="SHA-512" hashValue="j93USIg/QynCu0lfRuuksV7ex5SS4sG+Udr2JbZQvPSlb4ihOYF0iYENDoq0XZoTffO7j8J+44565HreXKgPaQ==" saltValue="BjyZs1syeeRt1zNdbhpM8g==" spinCount="100000" sheet="1" objects="1" scenarios="1"/>
  <mergeCells count="10">
    <mergeCell ref="E47:H47"/>
    <mergeCell ref="J51:J52"/>
    <mergeCell ref="E76:H76"/>
    <mergeCell ref="E78:H78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  <hyperlink ref="V1" location="'Rekapitulace stavby'!C2" display="Rekapitulace stavby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4"/>
  <sheetViews>
    <sheetView showGridLines="0" workbookViewId="0"/>
  </sheetViews>
  <sheetFormatPr defaultRowHeight="15"/>
  <cols>
    <col min="1" max="1" width="7.140625" style="276" customWidth="1"/>
    <col min="2" max="2" width="1.42578125" style="276" customWidth="1"/>
    <col min="3" max="3" width="3.5703125" style="276" customWidth="1"/>
    <col min="4" max="4" width="3.7109375" style="276" customWidth="1"/>
    <col min="5" max="5" width="14.7109375" style="276" customWidth="1"/>
    <col min="6" max="6" width="64.28515625" style="276" customWidth="1"/>
    <col min="7" max="7" width="7.42578125" style="276" customWidth="1"/>
    <col min="8" max="8" width="9.5703125" style="276" customWidth="1"/>
    <col min="9" max="9" width="10.85546875" style="276" customWidth="1"/>
    <col min="10" max="10" width="20.140625" style="276" customWidth="1"/>
    <col min="11" max="11" width="13.28515625" style="276" customWidth="1"/>
    <col min="12" max="12" width="9.140625" style="276"/>
    <col min="13" max="18" width="0" style="276" hidden="1" customWidth="1"/>
    <col min="19" max="19" width="7" style="276" hidden="1" customWidth="1"/>
    <col min="20" max="20" width="25.42578125" style="276" hidden="1" customWidth="1"/>
    <col min="21" max="21" width="14" style="276" hidden="1" customWidth="1"/>
    <col min="22" max="22" width="10.5703125" style="276" hidden="1" customWidth="1"/>
    <col min="23" max="23" width="14" style="276" hidden="1" customWidth="1"/>
    <col min="24" max="24" width="10.5703125" style="276" hidden="1" customWidth="1"/>
    <col min="25" max="25" width="12.85546875" style="276" hidden="1" customWidth="1"/>
    <col min="26" max="26" width="9.42578125" style="276" hidden="1" customWidth="1"/>
    <col min="27" max="27" width="12.85546875" style="276" hidden="1" customWidth="1"/>
    <col min="28" max="28" width="14" style="276" hidden="1" customWidth="1"/>
    <col min="29" max="29" width="9.42578125" style="276" hidden="1" customWidth="1"/>
    <col min="30" max="30" width="12.85546875" style="276" hidden="1" customWidth="1"/>
    <col min="31" max="31" width="14" style="276" hidden="1" customWidth="1"/>
    <col min="32" max="78" width="0" style="276" hidden="1" customWidth="1"/>
    <col min="79" max="16384" width="9.140625" style="276"/>
  </cols>
  <sheetData>
    <row r="1" spans="1:72">
      <c r="A1" s="273"/>
      <c r="B1" s="2"/>
      <c r="C1" s="2"/>
      <c r="D1" s="3" t="s">
        <v>1</v>
      </c>
      <c r="E1" s="2"/>
      <c r="F1" s="274" t="s">
        <v>74</v>
      </c>
      <c r="G1" s="375" t="s">
        <v>75</v>
      </c>
      <c r="H1" s="375"/>
      <c r="I1" s="2"/>
      <c r="J1" s="274" t="s">
        <v>76</v>
      </c>
      <c r="K1" s="3" t="s">
        <v>77</v>
      </c>
      <c r="L1" s="274" t="s">
        <v>78</v>
      </c>
      <c r="M1" s="274"/>
      <c r="N1" s="274"/>
      <c r="O1" s="274"/>
      <c r="P1" s="274"/>
      <c r="Q1" s="274"/>
      <c r="R1" s="274"/>
      <c r="S1" s="274"/>
      <c r="T1" s="274"/>
      <c r="U1" s="275"/>
      <c r="V1" s="275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</row>
    <row r="2" spans="1:72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277" t="s">
        <v>1229</v>
      </c>
    </row>
    <row r="3" spans="1:72">
      <c r="B3" s="9"/>
      <c r="C3" s="10"/>
      <c r="D3" s="10"/>
      <c r="E3" s="10"/>
      <c r="F3" s="10"/>
      <c r="G3" s="10"/>
      <c r="H3" s="10"/>
      <c r="I3" s="10"/>
      <c r="J3" s="10"/>
      <c r="K3" s="11"/>
      <c r="AT3" s="277" t="s">
        <v>127</v>
      </c>
    </row>
    <row r="4" spans="1:72" ht="21">
      <c r="B4" s="12"/>
      <c r="C4" s="266"/>
      <c r="D4" s="14" t="s">
        <v>79</v>
      </c>
      <c r="E4" s="266"/>
      <c r="F4" s="266"/>
      <c r="G4" s="266"/>
      <c r="H4" s="266"/>
      <c r="I4" s="266"/>
      <c r="J4" s="266"/>
      <c r="K4" s="15"/>
      <c r="M4" s="278" t="s">
        <v>7</v>
      </c>
      <c r="AT4" s="277" t="s">
        <v>1004</v>
      </c>
    </row>
    <row r="5" spans="1:72">
      <c r="B5" s="12"/>
      <c r="C5" s="266"/>
      <c r="D5" s="266"/>
      <c r="E5" s="266"/>
      <c r="F5" s="266"/>
      <c r="G5" s="266"/>
      <c r="H5" s="266"/>
      <c r="I5" s="266"/>
      <c r="J5" s="266"/>
      <c r="K5" s="15"/>
    </row>
    <row r="6" spans="1:72">
      <c r="B6" s="12"/>
      <c r="C6" s="266"/>
      <c r="D6" s="269" t="s">
        <v>12</v>
      </c>
      <c r="E6" s="266"/>
      <c r="F6" s="266"/>
      <c r="G6" s="266"/>
      <c r="H6" s="266"/>
      <c r="I6" s="266"/>
      <c r="J6" s="266"/>
      <c r="K6" s="15"/>
    </row>
    <row r="7" spans="1:72">
      <c r="B7" s="12"/>
      <c r="C7" s="266"/>
      <c r="D7" s="266"/>
      <c r="E7" s="367" t="s">
        <v>13</v>
      </c>
      <c r="F7" s="368"/>
      <c r="G7" s="368"/>
      <c r="H7" s="368"/>
      <c r="I7" s="266"/>
      <c r="J7" s="266"/>
      <c r="K7" s="15"/>
    </row>
    <row r="8" spans="1:72">
      <c r="A8" s="272"/>
      <c r="B8" s="24"/>
      <c r="C8" s="270"/>
      <c r="D8" s="269" t="s">
        <v>80</v>
      </c>
      <c r="E8" s="270"/>
      <c r="F8" s="270"/>
      <c r="G8" s="270"/>
      <c r="H8" s="270"/>
      <c r="I8" s="270"/>
      <c r="J8" s="270"/>
      <c r="K8" s="28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</row>
    <row r="9" spans="1:72">
      <c r="A9" s="272"/>
      <c r="B9" s="24"/>
      <c r="C9" s="270"/>
      <c r="D9" s="270"/>
      <c r="E9" s="369" t="s">
        <v>789</v>
      </c>
      <c r="F9" s="370"/>
      <c r="G9" s="370"/>
      <c r="H9" s="370"/>
      <c r="I9" s="270"/>
      <c r="J9" s="270"/>
      <c r="K9" s="28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</row>
    <row r="10" spans="1:72">
      <c r="A10" s="272"/>
      <c r="B10" s="24"/>
      <c r="C10" s="270"/>
      <c r="D10" s="270"/>
      <c r="E10" s="270"/>
      <c r="F10" s="270"/>
      <c r="G10" s="270"/>
      <c r="H10" s="270"/>
      <c r="I10" s="270"/>
      <c r="J10" s="270"/>
      <c r="K10" s="28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</row>
    <row r="11" spans="1:72">
      <c r="A11" s="272"/>
      <c r="B11" s="24"/>
      <c r="C11" s="270"/>
      <c r="D11" s="269" t="s">
        <v>14</v>
      </c>
      <c r="E11" s="270"/>
      <c r="F11" s="265" t="s">
        <v>15</v>
      </c>
      <c r="G11" s="270"/>
      <c r="H11" s="270"/>
      <c r="I11" s="269" t="s">
        <v>16</v>
      </c>
      <c r="J11" s="265" t="s">
        <v>15</v>
      </c>
      <c r="K11" s="28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</row>
    <row r="12" spans="1:72">
      <c r="A12" s="272"/>
      <c r="B12" s="24"/>
      <c r="C12" s="270"/>
      <c r="D12" s="269" t="s">
        <v>17</v>
      </c>
      <c r="E12" s="270"/>
      <c r="F12" s="265" t="s">
        <v>18</v>
      </c>
      <c r="G12" s="270"/>
      <c r="H12" s="270"/>
      <c r="I12" s="269" t="s">
        <v>19</v>
      </c>
      <c r="J12" s="75" t="s">
        <v>20</v>
      </c>
      <c r="K12" s="28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</row>
    <row r="13" spans="1:72">
      <c r="A13" s="272"/>
      <c r="B13" s="24"/>
      <c r="C13" s="270"/>
      <c r="D13" s="270"/>
      <c r="E13" s="270"/>
      <c r="F13" s="270"/>
      <c r="G13" s="270"/>
      <c r="H13" s="270"/>
      <c r="I13" s="270"/>
      <c r="J13" s="270"/>
      <c r="K13" s="28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</row>
    <row r="14" spans="1:72">
      <c r="A14" s="272"/>
      <c r="B14" s="24"/>
      <c r="C14" s="270"/>
      <c r="D14" s="269" t="s">
        <v>21</v>
      </c>
      <c r="E14" s="270"/>
      <c r="F14" s="270"/>
      <c r="G14" s="270"/>
      <c r="H14" s="270"/>
      <c r="I14" s="269" t="s">
        <v>22</v>
      </c>
      <c r="J14" s="265" t="s">
        <v>23</v>
      </c>
      <c r="K14" s="28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</row>
    <row r="15" spans="1:72">
      <c r="A15" s="272"/>
      <c r="B15" s="24"/>
      <c r="C15" s="270"/>
      <c r="D15" s="270"/>
      <c r="E15" s="265" t="s">
        <v>24</v>
      </c>
      <c r="F15" s="270"/>
      <c r="G15" s="270"/>
      <c r="H15" s="270"/>
      <c r="I15" s="269" t="s">
        <v>25</v>
      </c>
      <c r="J15" s="265" t="s">
        <v>15</v>
      </c>
      <c r="K15" s="28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</row>
    <row r="16" spans="1:72">
      <c r="A16" s="272"/>
      <c r="B16" s="24"/>
      <c r="C16" s="270"/>
      <c r="D16" s="270"/>
      <c r="E16" s="270"/>
      <c r="F16" s="270"/>
      <c r="G16" s="270"/>
      <c r="H16" s="270"/>
      <c r="I16" s="270"/>
      <c r="J16" s="270"/>
      <c r="K16" s="28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</row>
    <row r="17" spans="1:72">
      <c r="A17" s="272"/>
      <c r="B17" s="24"/>
      <c r="C17" s="270"/>
      <c r="D17" s="269" t="s">
        <v>26</v>
      </c>
      <c r="E17" s="270"/>
      <c r="F17" s="270"/>
      <c r="G17" s="270"/>
      <c r="H17" s="270"/>
      <c r="I17" s="269" t="s">
        <v>22</v>
      </c>
      <c r="J17" s="265" t="s">
        <v>15</v>
      </c>
      <c r="K17" s="28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</row>
    <row r="18" spans="1:72">
      <c r="A18" s="272"/>
      <c r="B18" s="24"/>
      <c r="C18" s="270"/>
      <c r="D18" s="270"/>
      <c r="E18" s="265" t="s">
        <v>15</v>
      </c>
      <c r="F18" s="270"/>
      <c r="G18" s="270"/>
      <c r="H18" s="270"/>
      <c r="I18" s="269" t="s">
        <v>25</v>
      </c>
      <c r="J18" s="265" t="s">
        <v>15</v>
      </c>
      <c r="K18" s="28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</row>
    <row r="19" spans="1:72">
      <c r="A19" s="272"/>
      <c r="B19" s="24"/>
      <c r="C19" s="270"/>
      <c r="D19" s="270"/>
      <c r="E19" s="270"/>
      <c r="F19" s="270"/>
      <c r="G19" s="270"/>
      <c r="H19" s="270"/>
      <c r="I19" s="270"/>
      <c r="J19" s="270"/>
      <c r="K19" s="28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</row>
    <row r="20" spans="1:72">
      <c r="A20" s="272"/>
      <c r="B20" s="24"/>
      <c r="C20" s="270"/>
      <c r="D20" s="269" t="s">
        <v>28</v>
      </c>
      <c r="E20" s="270"/>
      <c r="F20" s="270"/>
      <c r="G20" s="270"/>
      <c r="H20" s="270"/>
      <c r="I20" s="269" t="s">
        <v>22</v>
      </c>
      <c r="J20" s="265" t="s">
        <v>29</v>
      </c>
      <c r="K20" s="28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</row>
    <row r="21" spans="1:72">
      <c r="A21" s="272"/>
      <c r="B21" s="24"/>
      <c r="C21" s="270"/>
      <c r="D21" s="270"/>
      <c r="E21" s="265" t="s">
        <v>30</v>
      </c>
      <c r="F21" s="270"/>
      <c r="G21" s="270"/>
      <c r="H21" s="270"/>
      <c r="I21" s="269" t="s">
        <v>25</v>
      </c>
      <c r="J21" s="265" t="s">
        <v>31</v>
      </c>
      <c r="K21" s="28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</row>
    <row r="22" spans="1:72">
      <c r="A22" s="272"/>
      <c r="B22" s="24"/>
      <c r="C22" s="270"/>
      <c r="D22" s="270"/>
      <c r="E22" s="270"/>
      <c r="F22" s="270"/>
      <c r="G22" s="270"/>
      <c r="H22" s="270"/>
      <c r="I22" s="270"/>
      <c r="J22" s="270"/>
      <c r="K22" s="28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</row>
    <row r="23" spans="1:72">
      <c r="A23" s="272"/>
      <c r="B23" s="24"/>
      <c r="C23" s="270"/>
      <c r="D23" s="269" t="s">
        <v>32</v>
      </c>
      <c r="E23" s="270"/>
      <c r="F23" s="270"/>
      <c r="G23" s="270"/>
      <c r="H23" s="270"/>
      <c r="I23" s="270"/>
      <c r="J23" s="270"/>
      <c r="K23" s="28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</row>
    <row r="24" spans="1:72">
      <c r="A24" s="279"/>
      <c r="B24" s="76"/>
      <c r="C24" s="77"/>
      <c r="D24" s="77"/>
      <c r="E24" s="336" t="s">
        <v>83</v>
      </c>
      <c r="F24" s="336"/>
      <c r="G24" s="336"/>
      <c r="H24" s="336"/>
      <c r="I24" s="77"/>
      <c r="J24" s="77"/>
      <c r="K24" s="78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</row>
    <row r="25" spans="1:72">
      <c r="A25" s="272"/>
      <c r="B25" s="24"/>
      <c r="C25" s="270"/>
      <c r="D25" s="270"/>
      <c r="E25" s="270"/>
      <c r="F25" s="270"/>
      <c r="G25" s="270"/>
      <c r="H25" s="270"/>
      <c r="I25" s="270"/>
      <c r="J25" s="270"/>
      <c r="K25" s="28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</row>
    <row r="26" spans="1:72">
      <c r="A26" s="272"/>
      <c r="B26" s="24"/>
      <c r="C26" s="270"/>
      <c r="D26" s="65"/>
      <c r="E26" s="65"/>
      <c r="F26" s="65"/>
      <c r="G26" s="65"/>
      <c r="H26" s="65"/>
      <c r="I26" s="65"/>
      <c r="J26" s="65"/>
      <c r="K26" s="79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</row>
    <row r="27" spans="1:72" ht="18">
      <c r="A27" s="272"/>
      <c r="B27" s="24"/>
      <c r="C27" s="270"/>
      <c r="D27" s="80" t="s">
        <v>34</v>
      </c>
      <c r="E27" s="270"/>
      <c r="F27" s="270"/>
      <c r="G27" s="270"/>
      <c r="H27" s="270"/>
      <c r="I27" s="270"/>
      <c r="J27" s="81">
        <f>ROUND(J78,2)</f>
        <v>0</v>
      </c>
      <c r="K27" s="28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</row>
    <row r="28" spans="1:72">
      <c r="A28" s="272"/>
      <c r="B28" s="24"/>
      <c r="C28" s="270"/>
      <c r="D28" s="65"/>
      <c r="E28" s="65"/>
      <c r="F28" s="65"/>
      <c r="G28" s="65"/>
      <c r="H28" s="65"/>
      <c r="I28" s="65"/>
      <c r="J28" s="65"/>
      <c r="K28" s="79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</row>
    <row r="29" spans="1:72">
      <c r="A29" s="272"/>
      <c r="B29" s="24"/>
      <c r="C29" s="270"/>
      <c r="D29" s="270"/>
      <c r="E29" s="270"/>
      <c r="F29" s="267" t="s">
        <v>36</v>
      </c>
      <c r="G29" s="270"/>
      <c r="H29" s="270"/>
      <c r="I29" s="267" t="s">
        <v>35</v>
      </c>
      <c r="J29" s="267" t="s">
        <v>37</v>
      </c>
      <c r="K29" s="28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</row>
    <row r="30" spans="1:72">
      <c r="A30" s="272"/>
      <c r="B30" s="24"/>
      <c r="C30" s="270"/>
      <c r="D30" s="258" t="s">
        <v>38</v>
      </c>
      <c r="E30" s="258" t="s">
        <v>39</v>
      </c>
      <c r="F30" s="82">
        <f>ROUND(SUM(BE78:BE103), 2)</f>
        <v>0</v>
      </c>
      <c r="G30" s="270"/>
      <c r="H30" s="270"/>
      <c r="I30" s="325">
        <v>0.21</v>
      </c>
      <c r="J30" s="82">
        <f>ROUND(ROUND((SUM(BE78:BE103)), 2)*I30, 2)</f>
        <v>0</v>
      </c>
      <c r="K30" s="28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</row>
    <row r="31" spans="1:72">
      <c r="A31" s="272"/>
      <c r="B31" s="24"/>
      <c r="C31" s="270"/>
      <c r="D31" s="270"/>
      <c r="E31" s="258" t="s">
        <v>40</v>
      </c>
      <c r="F31" s="82">
        <f>ROUND(SUM(BF78:BF103), 2)</f>
        <v>0</v>
      </c>
      <c r="G31" s="270"/>
      <c r="H31" s="270"/>
      <c r="I31" s="325">
        <v>0.15</v>
      </c>
      <c r="J31" s="82">
        <f>ROUND(ROUND((SUM(BF78:BF103)), 2)*I31, 2)</f>
        <v>0</v>
      </c>
      <c r="K31" s="28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</row>
    <row r="32" spans="1:72">
      <c r="A32" s="272"/>
      <c r="B32" s="24"/>
      <c r="C32" s="270"/>
      <c r="D32" s="270"/>
      <c r="E32" s="258" t="s">
        <v>41</v>
      </c>
      <c r="F32" s="82">
        <f>ROUND(SUM(BG78:BG103), 2)</f>
        <v>0</v>
      </c>
      <c r="G32" s="270"/>
      <c r="H32" s="270"/>
      <c r="I32" s="325">
        <v>0.21</v>
      </c>
      <c r="J32" s="82">
        <v>0</v>
      </c>
      <c r="K32" s="28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</row>
    <row r="33" spans="1:72">
      <c r="A33" s="272"/>
      <c r="B33" s="24"/>
      <c r="C33" s="270"/>
      <c r="D33" s="270"/>
      <c r="E33" s="258" t="s">
        <v>42</v>
      </c>
      <c r="F33" s="82">
        <f>ROUND(SUM(BH78:BH103), 2)</f>
        <v>0</v>
      </c>
      <c r="G33" s="270"/>
      <c r="H33" s="270"/>
      <c r="I33" s="325">
        <v>0.15</v>
      </c>
      <c r="J33" s="82">
        <v>0</v>
      </c>
      <c r="K33" s="28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</row>
    <row r="34" spans="1:72">
      <c r="A34" s="272"/>
      <c r="B34" s="24"/>
      <c r="C34" s="270"/>
      <c r="D34" s="270"/>
      <c r="E34" s="258" t="s">
        <v>43</v>
      </c>
      <c r="F34" s="82">
        <f>ROUND(SUM(BI78:BI103), 2)</f>
        <v>0</v>
      </c>
      <c r="G34" s="270"/>
      <c r="H34" s="270"/>
      <c r="I34" s="325">
        <v>0</v>
      </c>
      <c r="J34" s="82">
        <v>0</v>
      </c>
      <c r="K34" s="28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</row>
    <row r="35" spans="1:72">
      <c r="A35" s="272"/>
      <c r="B35" s="24"/>
      <c r="C35" s="270"/>
      <c r="D35" s="270"/>
      <c r="E35" s="270"/>
      <c r="F35" s="270"/>
      <c r="G35" s="270"/>
      <c r="H35" s="270"/>
      <c r="I35" s="270"/>
      <c r="J35" s="270"/>
      <c r="K35" s="28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</row>
    <row r="36" spans="1:72" ht="18">
      <c r="A36" s="272"/>
      <c r="B36" s="24"/>
      <c r="C36" s="83"/>
      <c r="D36" s="84" t="s">
        <v>44</v>
      </c>
      <c r="E36" s="60"/>
      <c r="F36" s="60"/>
      <c r="G36" s="85" t="s">
        <v>45</v>
      </c>
      <c r="H36" s="86" t="s">
        <v>46</v>
      </c>
      <c r="I36" s="60"/>
      <c r="J36" s="87">
        <f>SUM(J27:J34)</f>
        <v>0</v>
      </c>
      <c r="K36" s="88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</row>
    <row r="37" spans="1:72">
      <c r="A37" s="272"/>
      <c r="B37" s="39"/>
      <c r="C37" s="40"/>
      <c r="D37" s="40"/>
      <c r="E37" s="40"/>
      <c r="F37" s="40"/>
      <c r="G37" s="40"/>
      <c r="H37" s="40"/>
      <c r="I37" s="40"/>
      <c r="J37" s="40"/>
      <c r="K37" s="41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</row>
    <row r="41" spans="1:72">
      <c r="A41" s="272"/>
      <c r="B41" s="42"/>
      <c r="C41" s="43"/>
      <c r="D41" s="43"/>
      <c r="E41" s="43"/>
      <c r="F41" s="43"/>
      <c r="G41" s="43"/>
      <c r="H41" s="43"/>
      <c r="I41" s="43"/>
      <c r="J41" s="43"/>
      <c r="K41" s="280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</row>
    <row r="42" spans="1:72" ht="21">
      <c r="A42" s="272"/>
      <c r="B42" s="24"/>
      <c r="C42" s="14" t="s">
        <v>84</v>
      </c>
      <c r="D42" s="270"/>
      <c r="E42" s="270"/>
      <c r="F42" s="270"/>
      <c r="G42" s="270"/>
      <c r="H42" s="270"/>
      <c r="I42" s="270"/>
      <c r="J42" s="270"/>
      <c r="K42" s="28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</row>
    <row r="43" spans="1:72">
      <c r="A43" s="272"/>
      <c r="B43" s="24"/>
      <c r="C43" s="270"/>
      <c r="D43" s="270"/>
      <c r="E43" s="270"/>
      <c r="F43" s="270"/>
      <c r="G43" s="270"/>
      <c r="H43" s="270"/>
      <c r="I43" s="270"/>
      <c r="J43" s="270"/>
      <c r="K43" s="28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</row>
    <row r="44" spans="1:72">
      <c r="A44" s="272"/>
      <c r="B44" s="24"/>
      <c r="C44" s="269" t="s">
        <v>12</v>
      </c>
      <c r="D44" s="270"/>
      <c r="E44" s="270"/>
      <c r="F44" s="270"/>
      <c r="G44" s="270"/>
      <c r="H44" s="270"/>
      <c r="I44" s="74"/>
      <c r="J44" s="270"/>
      <c r="K44" s="28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</row>
    <row r="45" spans="1:72">
      <c r="A45" s="272"/>
      <c r="B45" s="24"/>
      <c r="C45" s="270"/>
      <c r="D45" s="270"/>
      <c r="E45" s="367" t="str">
        <f>E7</f>
        <v>RAKOVNICKÝ P. Ř.KM 19,3 - 21,0, OPRAVA BŘEHOVÉHO OPEVNĚNÍ ÚPRAVY</v>
      </c>
      <c r="F45" s="368"/>
      <c r="G45" s="368"/>
      <c r="H45" s="368"/>
      <c r="I45" s="270"/>
      <c r="J45" s="270"/>
      <c r="K45" s="28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</row>
    <row r="46" spans="1:72">
      <c r="A46" s="272"/>
      <c r="B46" s="24"/>
      <c r="C46" s="269" t="s">
        <v>80</v>
      </c>
      <c r="D46" s="270"/>
      <c r="E46" s="270"/>
      <c r="F46" s="270"/>
      <c r="G46" s="270"/>
      <c r="H46" s="270"/>
      <c r="I46" s="270"/>
      <c r="J46" s="270"/>
      <c r="K46" s="28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</row>
    <row r="47" spans="1:72">
      <c r="A47" s="272"/>
      <c r="B47" s="24"/>
      <c r="C47" s="270"/>
      <c r="D47" s="270"/>
      <c r="E47" s="369" t="str">
        <f>E9</f>
        <v>02 - Vedlejší a ostatní náklady</v>
      </c>
      <c r="F47" s="370"/>
      <c r="G47" s="370"/>
      <c r="H47" s="370"/>
      <c r="I47" s="270"/>
      <c r="J47" s="270"/>
      <c r="K47" s="28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</row>
    <row r="48" spans="1:72">
      <c r="A48" s="272"/>
      <c r="B48" s="24"/>
      <c r="C48" s="270"/>
      <c r="D48" s="270"/>
      <c r="E48" s="270"/>
      <c r="F48" s="270"/>
      <c r="G48" s="270"/>
      <c r="H48" s="270"/>
      <c r="I48" s="270"/>
      <c r="J48" s="270"/>
      <c r="K48" s="28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</row>
    <row r="49" spans="1:72">
      <c r="A49" s="272"/>
      <c r="B49" s="24"/>
      <c r="C49" s="269" t="s">
        <v>17</v>
      </c>
      <c r="D49" s="270"/>
      <c r="E49" s="270"/>
      <c r="F49" s="265" t="str">
        <f>F12</f>
        <v>Rakovník</v>
      </c>
      <c r="G49" s="270"/>
      <c r="H49" s="270"/>
      <c r="I49" s="269" t="s">
        <v>19</v>
      </c>
      <c r="J49" s="75" t="str">
        <f>IF(J12="","",J12)</f>
        <v>28. 8. 2018</v>
      </c>
      <c r="K49" s="28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</row>
    <row r="50" spans="1:72">
      <c r="A50" s="272"/>
      <c r="B50" s="24"/>
      <c r="C50" s="270"/>
      <c r="D50" s="270"/>
      <c r="E50" s="270"/>
      <c r="F50" s="270"/>
      <c r="G50" s="270"/>
      <c r="H50" s="270"/>
      <c r="I50" s="270"/>
      <c r="J50" s="270"/>
      <c r="K50" s="28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</row>
    <row r="51" spans="1:72">
      <c r="A51" s="272"/>
      <c r="B51" s="24"/>
      <c r="C51" s="269" t="s">
        <v>21</v>
      </c>
      <c r="D51" s="270"/>
      <c r="E51" s="270"/>
      <c r="F51" s="265" t="str">
        <f>E15</f>
        <v>Povodí Vltavy, státní podnik</v>
      </c>
      <c r="G51" s="270"/>
      <c r="H51" s="270"/>
      <c r="I51" s="269" t="s">
        <v>28</v>
      </c>
      <c r="J51" s="336" t="str">
        <f>E21</f>
        <v>VODOPLAN s.r.o.</v>
      </c>
      <c r="K51" s="28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</row>
    <row r="52" spans="1:72">
      <c r="A52" s="272"/>
      <c r="B52" s="24"/>
      <c r="C52" s="269" t="s">
        <v>26</v>
      </c>
      <c r="D52" s="270"/>
      <c r="E52" s="270"/>
      <c r="F52" s="265" t="str">
        <f>IF(E18="","",E18)</f>
        <v/>
      </c>
      <c r="G52" s="270"/>
      <c r="H52" s="270"/>
      <c r="I52" s="270"/>
      <c r="J52" s="371"/>
      <c r="K52" s="28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</row>
    <row r="53" spans="1:72">
      <c r="A53" s="272"/>
      <c r="B53" s="24"/>
      <c r="C53" s="270"/>
      <c r="D53" s="270"/>
      <c r="E53" s="270"/>
      <c r="F53" s="270"/>
      <c r="G53" s="270"/>
      <c r="H53" s="270"/>
      <c r="I53" s="270"/>
      <c r="J53" s="270"/>
      <c r="K53" s="28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</row>
    <row r="54" spans="1:72">
      <c r="A54" s="272"/>
      <c r="B54" s="24"/>
      <c r="C54" s="89" t="s">
        <v>85</v>
      </c>
      <c r="D54" s="83"/>
      <c r="E54" s="83"/>
      <c r="F54" s="83"/>
      <c r="G54" s="83"/>
      <c r="H54" s="83"/>
      <c r="I54" s="83"/>
      <c r="J54" s="90" t="s">
        <v>86</v>
      </c>
      <c r="K54" s="91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</row>
    <row r="55" spans="1:72">
      <c r="A55" s="272"/>
      <c r="B55" s="24"/>
      <c r="C55" s="270"/>
      <c r="D55" s="270"/>
      <c r="E55" s="270"/>
      <c r="F55" s="270"/>
      <c r="G55" s="270"/>
      <c r="H55" s="270"/>
      <c r="I55" s="270"/>
      <c r="J55" s="270"/>
      <c r="K55" s="28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</row>
    <row r="56" spans="1:72" ht="18">
      <c r="A56" s="272"/>
      <c r="B56" s="24"/>
      <c r="C56" s="92" t="s">
        <v>87</v>
      </c>
      <c r="D56" s="270"/>
      <c r="E56" s="270"/>
      <c r="F56" s="270"/>
      <c r="G56" s="270"/>
      <c r="H56" s="270"/>
      <c r="I56" s="270"/>
      <c r="J56" s="81">
        <f>J78</f>
        <v>0</v>
      </c>
      <c r="K56" s="28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7" t="s">
        <v>1086</v>
      </c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</row>
    <row r="57" spans="1:72" ht="18">
      <c r="A57" s="281"/>
      <c r="B57" s="93"/>
      <c r="C57" s="94"/>
      <c r="D57" s="95" t="s">
        <v>790</v>
      </c>
      <c r="E57" s="96"/>
      <c r="F57" s="96"/>
      <c r="G57" s="96"/>
      <c r="H57" s="96"/>
      <c r="I57" s="96"/>
      <c r="J57" s="97">
        <f>J79</f>
        <v>0</v>
      </c>
      <c r="K57" s="98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</row>
    <row r="58" spans="1:72">
      <c r="A58" s="282"/>
      <c r="B58" s="99"/>
      <c r="C58" s="100"/>
      <c r="D58" s="101" t="s">
        <v>791</v>
      </c>
      <c r="E58" s="102"/>
      <c r="F58" s="102"/>
      <c r="G58" s="102"/>
      <c r="H58" s="102"/>
      <c r="I58" s="102"/>
      <c r="J58" s="103">
        <f>J80</f>
        <v>0</v>
      </c>
      <c r="K58" s="104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82"/>
      <c r="BA58" s="282"/>
      <c r="BB58" s="282"/>
      <c r="BC58" s="282"/>
      <c r="BD58" s="282"/>
      <c r="BE58" s="282"/>
      <c r="BF58" s="282"/>
      <c r="BG58" s="282"/>
      <c r="BH58" s="282"/>
      <c r="BI58" s="282"/>
      <c r="BJ58" s="282"/>
      <c r="BK58" s="282"/>
      <c r="BL58" s="282"/>
      <c r="BM58" s="282"/>
      <c r="BN58" s="282"/>
      <c r="BO58" s="282"/>
      <c r="BP58" s="282"/>
      <c r="BQ58" s="282"/>
      <c r="BR58" s="282"/>
      <c r="BS58" s="282"/>
      <c r="BT58" s="282"/>
    </row>
    <row r="59" spans="1:72">
      <c r="A59" s="272"/>
      <c r="B59" s="24"/>
      <c r="C59" s="270"/>
      <c r="D59" s="270"/>
      <c r="E59" s="270"/>
      <c r="F59" s="270"/>
      <c r="G59" s="270"/>
      <c r="H59" s="270"/>
      <c r="I59" s="270"/>
      <c r="J59" s="270"/>
      <c r="K59" s="28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</row>
    <row r="60" spans="1:72">
      <c r="A60" s="272"/>
      <c r="B60" s="39"/>
      <c r="C60" s="40"/>
      <c r="D60" s="40"/>
      <c r="E60" s="40"/>
      <c r="F60" s="40"/>
      <c r="G60" s="40"/>
      <c r="H60" s="40"/>
      <c r="I60" s="40"/>
      <c r="J60" s="40"/>
      <c r="K60" s="41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</row>
    <row r="64" spans="1:72">
      <c r="A64" s="272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24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</row>
    <row r="65" spans="1:72" ht="21">
      <c r="A65" s="272"/>
      <c r="B65" s="24"/>
      <c r="C65" s="44" t="s">
        <v>98</v>
      </c>
      <c r="D65" s="272"/>
      <c r="E65" s="272"/>
      <c r="F65" s="272"/>
      <c r="G65" s="272"/>
      <c r="H65" s="272"/>
      <c r="I65" s="272"/>
      <c r="J65" s="272"/>
      <c r="K65" s="272"/>
      <c r="L65" s="24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</row>
    <row r="66" spans="1:72">
      <c r="A66" s="272"/>
      <c r="B66" s="24"/>
      <c r="C66" s="272"/>
      <c r="D66" s="272"/>
      <c r="E66" s="272"/>
      <c r="F66" s="272"/>
      <c r="G66" s="272"/>
      <c r="H66" s="272"/>
      <c r="I66" s="272"/>
      <c r="J66" s="272"/>
      <c r="K66" s="272"/>
      <c r="L66" s="24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</row>
    <row r="67" spans="1:72">
      <c r="A67" s="272"/>
      <c r="B67" s="24"/>
      <c r="C67" s="271" t="s">
        <v>12</v>
      </c>
      <c r="D67" s="272"/>
      <c r="E67" s="272"/>
      <c r="F67" s="272"/>
      <c r="G67" s="272"/>
      <c r="H67" s="272"/>
      <c r="I67" s="272"/>
      <c r="J67" s="272"/>
      <c r="K67" s="272"/>
      <c r="L67" s="24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</row>
    <row r="68" spans="1:72">
      <c r="A68" s="272"/>
      <c r="B68" s="24"/>
      <c r="C68" s="272"/>
      <c r="D68" s="272"/>
      <c r="E68" s="372" t="str">
        <f>E7</f>
        <v>RAKOVNICKÝ P. Ř.KM 19,3 - 21,0, OPRAVA BŘEHOVÉHO OPEVNĚNÍ ÚPRAVY</v>
      </c>
      <c r="F68" s="373"/>
      <c r="G68" s="373"/>
      <c r="H68" s="373"/>
      <c r="I68" s="272"/>
      <c r="J68" s="272"/>
      <c r="K68" s="272"/>
      <c r="L68" s="24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</row>
    <row r="69" spans="1:72">
      <c r="A69" s="272"/>
      <c r="B69" s="24"/>
      <c r="C69" s="271" t="s">
        <v>80</v>
      </c>
      <c r="D69" s="272"/>
      <c r="E69" s="272"/>
      <c r="F69" s="272"/>
      <c r="G69" s="272"/>
      <c r="H69" s="272"/>
      <c r="I69" s="272"/>
      <c r="J69" s="272"/>
      <c r="K69" s="272"/>
      <c r="L69" s="24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</row>
    <row r="70" spans="1:72">
      <c r="A70" s="272"/>
      <c r="B70" s="24"/>
      <c r="C70" s="272"/>
      <c r="D70" s="272"/>
      <c r="E70" s="343" t="str">
        <f>E9</f>
        <v>02 - Vedlejší a ostatní náklady</v>
      </c>
      <c r="F70" s="374"/>
      <c r="G70" s="374"/>
      <c r="H70" s="374"/>
      <c r="I70" s="272"/>
      <c r="J70" s="272"/>
      <c r="K70" s="272"/>
      <c r="L70" s="24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</row>
    <row r="71" spans="1:72">
      <c r="A71" s="272"/>
      <c r="B71" s="24"/>
      <c r="C71" s="272"/>
      <c r="D71" s="272"/>
      <c r="E71" s="272"/>
      <c r="F71" s="272"/>
      <c r="G71" s="272"/>
      <c r="H71" s="272"/>
      <c r="I71" s="272"/>
      <c r="J71" s="272"/>
      <c r="K71" s="272"/>
      <c r="L71" s="24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</row>
    <row r="72" spans="1:72">
      <c r="A72" s="272"/>
      <c r="B72" s="24"/>
      <c r="C72" s="271" t="s">
        <v>17</v>
      </c>
      <c r="D72" s="272"/>
      <c r="E72" s="272"/>
      <c r="F72" s="105" t="str">
        <f>F12</f>
        <v>Rakovník</v>
      </c>
      <c r="G72" s="272"/>
      <c r="H72" s="272"/>
      <c r="I72" s="271" t="s">
        <v>19</v>
      </c>
      <c r="J72" s="268" t="str">
        <f>IF(J12="","",J12)</f>
        <v>28. 8. 2018</v>
      </c>
      <c r="K72" s="272"/>
      <c r="L72" s="24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</row>
    <row r="73" spans="1:72">
      <c r="A73" s="272"/>
      <c r="B73" s="24"/>
      <c r="C73" s="272"/>
      <c r="D73" s="272"/>
      <c r="E73" s="272"/>
      <c r="F73" s="272"/>
      <c r="G73" s="272"/>
      <c r="H73" s="272"/>
      <c r="I73" s="272"/>
      <c r="J73" s="272"/>
      <c r="K73" s="272"/>
      <c r="L73" s="24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</row>
    <row r="74" spans="1:72">
      <c r="A74" s="272"/>
      <c r="B74" s="24"/>
      <c r="C74" s="271" t="s">
        <v>21</v>
      </c>
      <c r="D74" s="272"/>
      <c r="E74" s="272"/>
      <c r="F74" s="105" t="str">
        <f>E15</f>
        <v>Povodí Vltavy, státní podnik</v>
      </c>
      <c r="G74" s="272"/>
      <c r="H74" s="272"/>
      <c r="I74" s="271" t="s">
        <v>28</v>
      </c>
      <c r="J74" s="105" t="str">
        <f>E21</f>
        <v>VODOPLAN s.r.o.</v>
      </c>
      <c r="K74" s="272"/>
      <c r="L74" s="24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</row>
    <row r="75" spans="1:72">
      <c r="A75" s="272"/>
      <c r="B75" s="24"/>
      <c r="C75" s="271" t="s">
        <v>26</v>
      </c>
      <c r="D75" s="272"/>
      <c r="E75" s="272"/>
      <c r="F75" s="105" t="str">
        <f>IF(E18="","",E18)</f>
        <v/>
      </c>
      <c r="G75" s="272"/>
      <c r="H75" s="272"/>
      <c r="I75" s="272"/>
      <c r="J75" s="272"/>
      <c r="K75" s="272"/>
      <c r="L75" s="24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</row>
    <row r="76" spans="1:72">
      <c r="A76" s="272"/>
      <c r="B76" s="24"/>
      <c r="C76" s="272"/>
      <c r="D76" s="272"/>
      <c r="E76" s="272"/>
      <c r="F76" s="272"/>
      <c r="G76" s="272"/>
      <c r="H76" s="272"/>
      <c r="I76" s="272"/>
      <c r="J76" s="272"/>
      <c r="K76" s="272"/>
      <c r="L76" s="24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</row>
    <row r="77" spans="1:72" ht="60">
      <c r="A77" s="283"/>
      <c r="B77" s="106"/>
      <c r="C77" s="107" t="s">
        <v>99</v>
      </c>
      <c r="D77" s="108" t="s">
        <v>53</v>
      </c>
      <c r="E77" s="108" t="s">
        <v>49</v>
      </c>
      <c r="F77" s="108" t="s">
        <v>100</v>
      </c>
      <c r="G77" s="108" t="s">
        <v>101</v>
      </c>
      <c r="H77" s="108" t="s">
        <v>102</v>
      </c>
      <c r="I77" s="108" t="s">
        <v>103</v>
      </c>
      <c r="J77" s="108" t="s">
        <v>86</v>
      </c>
      <c r="K77" s="109" t="s">
        <v>104</v>
      </c>
      <c r="L77" s="106"/>
      <c r="M77" s="61" t="s">
        <v>105</v>
      </c>
      <c r="N77" s="62" t="s">
        <v>38</v>
      </c>
      <c r="O77" s="62" t="s">
        <v>106</v>
      </c>
      <c r="P77" s="62" t="s">
        <v>107</v>
      </c>
      <c r="Q77" s="62" t="s">
        <v>108</v>
      </c>
      <c r="R77" s="62" t="s">
        <v>109</v>
      </c>
      <c r="S77" s="62" t="s">
        <v>110</v>
      </c>
      <c r="T77" s="63" t="s">
        <v>111</v>
      </c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</row>
    <row r="78" spans="1:72" ht="18">
      <c r="A78" s="272"/>
      <c r="B78" s="24"/>
      <c r="C78" s="67" t="s">
        <v>87</v>
      </c>
      <c r="D78" s="272"/>
      <c r="E78" s="272"/>
      <c r="F78" s="272"/>
      <c r="G78" s="272"/>
      <c r="H78" s="272"/>
      <c r="I78" s="272"/>
      <c r="J78" s="110">
        <f>BK78</f>
        <v>0</v>
      </c>
      <c r="K78" s="272"/>
      <c r="L78" s="24"/>
      <c r="M78" s="64"/>
      <c r="N78" s="65"/>
      <c r="O78" s="65"/>
      <c r="P78" s="111">
        <f>P79</f>
        <v>0</v>
      </c>
      <c r="Q78" s="65"/>
      <c r="R78" s="111">
        <f>R79</f>
        <v>0</v>
      </c>
      <c r="S78" s="65"/>
      <c r="T78" s="112">
        <f>T79</f>
        <v>0</v>
      </c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7" t="s">
        <v>112</v>
      </c>
      <c r="AU78" s="277" t="s">
        <v>1086</v>
      </c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84">
        <f>BK79</f>
        <v>0</v>
      </c>
      <c r="BL78" s="272"/>
      <c r="BM78" s="272"/>
      <c r="BN78" s="272"/>
      <c r="BO78" s="272"/>
      <c r="BP78" s="272"/>
      <c r="BQ78" s="272"/>
      <c r="BR78" s="272"/>
      <c r="BS78" s="272"/>
      <c r="BT78" s="272"/>
    </row>
    <row r="79" spans="1:72" ht="18">
      <c r="A79" s="114"/>
      <c r="B79" s="113"/>
      <c r="C79" s="114"/>
      <c r="D79" s="115" t="s">
        <v>112</v>
      </c>
      <c r="E79" s="116" t="s">
        <v>792</v>
      </c>
      <c r="F79" s="116" t="s">
        <v>793</v>
      </c>
      <c r="G79" s="114"/>
      <c r="H79" s="114"/>
      <c r="I79" s="114"/>
      <c r="J79" s="117">
        <f>BK79</f>
        <v>0</v>
      </c>
      <c r="K79" s="114"/>
      <c r="L79" s="113"/>
      <c r="M79" s="118"/>
      <c r="N79" s="119"/>
      <c r="O79" s="119"/>
      <c r="P79" s="120">
        <f>P80</f>
        <v>0</v>
      </c>
      <c r="Q79" s="119"/>
      <c r="R79" s="120">
        <f>R80</f>
        <v>0</v>
      </c>
      <c r="S79" s="119"/>
      <c r="T79" s="121">
        <f>T80</f>
        <v>0</v>
      </c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5" t="s">
        <v>140</v>
      </c>
      <c r="AS79" s="114"/>
      <c r="AT79" s="285" t="s">
        <v>112</v>
      </c>
      <c r="AU79" s="285" t="s">
        <v>794</v>
      </c>
      <c r="AV79" s="114"/>
      <c r="AW79" s="114"/>
      <c r="AX79" s="114"/>
      <c r="AY79" s="115" t="s">
        <v>1140</v>
      </c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286">
        <f>BK80</f>
        <v>0</v>
      </c>
      <c r="BL79" s="114"/>
      <c r="BM79" s="114"/>
      <c r="BN79" s="114"/>
      <c r="BO79" s="114"/>
      <c r="BP79" s="114"/>
      <c r="BQ79" s="114"/>
      <c r="BR79" s="114"/>
      <c r="BS79" s="114"/>
      <c r="BT79" s="114"/>
    </row>
    <row r="80" spans="1:72" ht="15.75">
      <c r="A80" s="114"/>
      <c r="B80" s="113"/>
      <c r="C80" s="114"/>
      <c r="D80" s="115" t="s">
        <v>112</v>
      </c>
      <c r="E80" s="122" t="s">
        <v>794</v>
      </c>
      <c r="F80" s="122" t="s">
        <v>795</v>
      </c>
      <c r="G80" s="114"/>
      <c r="H80" s="114"/>
      <c r="I80" s="114"/>
      <c r="J80" s="123">
        <f>BK80</f>
        <v>0</v>
      </c>
      <c r="K80" s="114"/>
      <c r="L80" s="113"/>
      <c r="M80" s="118"/>
      <c r="N80" s="119"/>
      <c r="O80" s="119"/>
      <c r="P80" s="120">
        <f>SUM(P81:P103)</f>
        <v>0</v>
      </c>
      <c r="Q80" s="119"/>
      <c r="R80" s="120">
        <f>SUM(R81:R103)</f>
        <v>0</v>
      </c>
      <c r="S80" s="119"/>
      <c r="T80" s="121">
        <f>SUM(T81:T103)</f>
        <v>0</v>
      </c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5" t="s">
        <v>140</v>
      </c>
      <c r="AS80" s="114"/>
      <c r="AT80" s="285" t="s">
        <v>112</v>
      </c>
      <c r="AU80" s="285" t="s">
        <v>115</v>
      </c>
      <c r="AV80" s="114"/>
      <c r="AW80" s="114"/>
      <c r="AX80" s="114"/>
      <c r="AY80" s="115" t="s">
        <v>1140</v>
      </c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286">
        <f>SUM(BK81:BK103)</f>
        <v>0</v>
      </c>
      <c r="BL80" s="114"/>
      <c r="BM80" s="114"/>
      <c r="BN80" s="114"/>
      <c r="BO80" s="114"/>
      <c r="BP80" s="114"/>
      <c r="BQ80" s="114"/>
      <c r="BR80" s="114"/>
      <c r="BS80" s="114"/>
      <c r="BT80" s="114"/>
    </row>
    <row r="81" spans="1:72" ht="45">
      <c r="A81" s="272"/>
      <c r="B81" s="24"/>
      <c r="C81" s="124" t="s">
        <v>115</v>
      </c>
      <c r="D81" s="124" t="s">
        <v>117</v>
      </c>
      <c r="E81" s="125" t="s">
        <v>796</v>
      </c>
      <c r="F81" s="126" t="s">
        <v>797</v>
      </c>
      <c r="G81" s="127" t="s">
        <v>798</v>
      </c>
      <c r="H81" s="128">
        <v>1</v>
      </c>
      <c r="I81" s="129"/>
      <c r="J81" s="130">
        <f>ROUND(I81*H81,2)</f>
        <v>0</v>
      </c>
      <c r="K81" s="126" t="s">
        <v>15</v>
      </c>
      <c r="L81" s="24"/>
      <c r="M81" s="326" t="s">
        <v>15</v>
      </c>
      <c r="N81" s="131" t="s">
        <v>39</v>
      </c>
      <c r="O81" s="270"/>
      <c r="P81" s="132">
        <f>O81*H81</f>
        <v>0</v>
      </c>
      <c r="Q81" s="132">
        <v>0</v>
      </c>
      <c r="R81" s="132">
        <f>Q81*H81</f>
        <v>0</v>
      </c>
      <c r="S81" s="132">
        <v>0</v>
      </c>
      <c r="T81" s="133">
        <f>S81*H81</f>
        <v>0</v>
      </c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7" t="s">
        <v>1230</v>
      </c>
      <c r="AS81" s="272"/>
      <c r="AT81" s="277" t="s">
        <v>117</v>
      </c>
      <c r="AU81" s="277" t="s">
        <v>127</v>
      </c>
      <c r="AV81" s="272"/>
      <c r="AW81" s="272"/>
      <c r="AX81" s="272"/>
      <c r="AY81" s="277" t="s">
        <v>1140</v>
      </c>
      <c r="AZ81" s="272"/>
      <c r="BA81" s="272"/>
      <c r="BB81" s="272"/>
      <c r="BC81" s="272"/>
      <c r="BD81" s="272"/>
      <c r="BE81" s="287">
        <f>IF(N81="základní",J81,0)</f>
        <v>0</v>
      </c>
      <c r="BF81" s="287">
        <f>IF(N81="snížená",J81,0)</f>
        <v>0</v>
      </c>
      <c r="BG81" s="287">
        <f>IF(N81="zákl. přenesená",J81,0)</f>
        <v>0</v>
      </c>
      <c r="BH81" s="287">
        <f>IF(N81="sníž. přenesená",J81,0)</f>
        <v>0</v>
      </c>
      <c r="BI81" s="287">
        <f>IF(N81="nulová",J81,0)</f>
        <v>0</v>
      </c>
      <c r="BJ81" s="277" t="s">
        <v>115</v>
      </c>
      <c r="BK81" s="287">
        <f>ROUND(I81*H81,2)</f>
        <v>0</v>
      </c>
      <c r="BL81" s="277" t="s">
        <v>1230</v>
      </c>
      <c r="BM81" s="277" t="s">
        <v>1231</v>
      </c>
      <c r="BN81" s="272"/>
      <c r="BO81" s="272"/>
      <c r="BP81" s="272"/>
      <c r="BQ81" s="272"/>
      <c r="BR81" s="272"/>
      <c r="BS81" s="272"/>
      <c r="BT81" s="272"/>
    </row>
    <row r="82" spans="1:72" ht="27">
      <c r="A82" s="272"/>
      <c r="B82" s="24"/>
      <c r="C82" s="272"/>
      <c r="D82" s="134" t="s">
        <v>121</v>
      </c>
      <c r="E82" s="272"/>
      <c r="F82" s="135" t="s">
        <v>122</v>
      </c>
      <c r="G82" s="272"/>
      <c r="H82" s="272"/>
      <c r="I82" s="272"/>
      <c r="J82" s="272"/>
      <c r="K82" s="272"/>
      <c r="L82" s="24"/>
      <c r="M82" s="136"/>
      <c r="N82" s="270"/>
      <c r="O82" s="270"/>
      <c r="P82" s="270"/>
      <c r="Q82" s="270"/>
      <c r="R82" s="270"/>
      <c r="S82" s="270"/>
      <c r="T82" s="59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7" t="s">
        <v>121</v>
      </c>
      <c r="AU82" s="277" t="s">
        <v>127</v>
      </c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</row>
    <row r="83" spans="1:72" ht="45">
      <c r="A83" s="272"/>
      <c r="B83" s="24"/>
      <c r="C83" s="124" t="s">
        <v>127</v>
      </c>
      <c r="D83" s="124" t="s">
        <v>117</v>
      </c>
      <c r="E83" s="125" t="s">
        <v>799</v>
      </c>
      <c r="F83" s="126" t="s">
        <v>800</v>
      </c>
      <c r="G83" s="127" t="s">
        <v>798</v>
      </c>
      <c r="H83" s="128">
        <v>1</v>
      </c>
      <c r="I83" s="129"/>
      <c r="J83" s="130">
        <f>ROUND(I83*H83,2)</f>
        <v>0</v>
      </c>
      <c r="K83" s="126" t="s">
        <v>15</v>
      </c>
      <c r="L83" s="24"/>
      <c r="M83" s="326" t="s">
        <v>15</v>
      </c>
      <c r="N83" s="131" t="s">
        <v>39</v>
      </c>
      <c r="O83" s="270"/>
      <c r="P83" s="132">
        <f>O83*H83</f>
        <v>0</v>
      </c>
      <c r="Q83" s="132">
        <v>0</v>
      </c>
      <c r="R83" s="132">
        <f>Q83*H83</f>
        <v>0</v>
      </c>
      <c r="S83" s="132">
        <v>0</v>
      </c>
      <c r="T83" s="133">
        <f>S83*H83</f>
        <v>0</v>
      </c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7" t="s">
        <v>1230</v>
      </c>
      <c r="AS83" s="272"/>
      <c r="AT83" s="277" t="s">
        <v>117</v>
      </c>
      <c r="AU83" s="277" t="s">
        <v>127</v>
      </c>
      <c r="AV83" s="272"/>
      <c r="AW83" s="272"/>
      <c r="AX83" s="272"/>
      <c r="AY83" s="277" t="s">
        <v>1140</v>
      </c>
      <c r="AZ83" s="272"/>
      <c r="BA83" s="272"/>
      <c r="BB83" s="272"/>
      <c r="BC83" s="272"/>
      <c r="BD83" s="272"/>
      <c r="BE83" s="287">
        <f>IF(N83="základní",J83,0)</f>
        <v>0</v>
      </c>
      <c r="BF83" s="287">
        <f>IF(N83="snížená",J83,0)</f>
        <v>0</v>
      </c>
      <c r="BG83" s="287">
        <f>IF(N83="zákl. přenesená",J83,0)</f>
        <v>0</v>
      </c>
      <c r="BH83" s="287">
        <f>IF(N83="sníž. přenesená",J83,0)</f>
        <v>0</v>
      </c>
      <c r="BI83" s="287">
        <f>IF(N83="nulová",J83,0)</f>
        <v>0</v>
      </c>
      <c r="BJ83" s="277" t="s">
        <v>115</v>
      </c>
      <c r="BK83" s="287">
        <f>ROUND(I83*H83,2)</f>
        <v>0</v>
      </c>
      <c r="BL83" s="277" t="s">
        <v>1230</v>
      </c>
      <c r="BM83" s="277" t="s">
        <v>1232</v>
      </c>
      <c r="BN83" s="272"/>
      <c r="BO83" s="272"/>
      <c r="BP83" s="272"/>
      <c r="BQ83" s="272"/>
      <c r="BR83" s="272"/>
      <c r="BS83" s="272"/>
      <c r="BT83" s="272"/>
    </row>
    <row r="84" spans="1:72" ht="27">
      <c r="A84" s="272"/>
      <c r="B84" s="24"/>
      <c r="C84" s="272"/>
      <c r="D84" s="134" t="s">
        <v>121</v>
      </c>
      <c r="E84" s="272"/>
      <c r="F84" s="135" t="s">
        <v>122</v>
      </c>
      <c r="G84" s="272"/>
      <c r="H84" s="272"/>
      <c r="I84" s="272"/>
      <c r="J84" s="272"/>
      <c r="K84" s="272"/>
      <c r="L84" s="24"/>
      <c r="M84" s="136"/>
      <c r="N84" s="270"/>
      <c r="O84" s="270"/>
      <c r="P84" s="270"/>
      <c r="Q84" s="270"/>
      <c r="R84" s="270"/>
      <c r="S84" s="270"/>
      <c r="T84" s="59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7" t="s">
        <v>121</v>
      </c>
      <c r="AU84" s="277" t="s">
        <v>127</v>
      </c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</row>
    <row r="85" spans="1:72" ht="45">
      <c r="A85" s="272"/>
      <c r="B85" s="24"/>
      <c r="C85" s="124" t="s">
        <v>131</v>
      </c>
      <c r="D85" s="124" t="s">
        <v>117</v>
      </c>
      <c r="E85" s="125" t="s">
        <v>801</v>
      </c>
      <c r="F85" s="126" t="s">
        <v>802</v>
      </c>
      <c r="G85" s="127" t="s">
        <v>798</v>
      </c>
      <c r="H85" s="128">
        <v>1</v>
      </c>
      <c r="I85" s="129"/>
      <c r="J85" s="130">
        <f>ROUND(I85*H85,2)</f>
        <v>0</v>
      </c>
      <c r="K85" s="126" t="s">
        <v>15</v>
      </c>
      <c r="L85" s="24"/>
      <c r="M85" s="326" t="s">
        <v>15</v>
      </c>
      <c r="N85" s="131" t="s">
        <v>39</v>
      </c>
      <c r="O85" s="270"/>
      <c r="P85" s="132">
        <f>O85*H85</f>
        <v>0</v>
      </c>
      <c r="Q85" s="132">
        <v>0</v>
      </c>
      <c r="R85" s="132">
        <f>Q85*H85</f>
        <v>0</v>
      </c>
      <c r="S85" s="132">
        <v>0</v>
      </c>
      <c r="T85" s="133">
        <f>S85*H85</f>
        <v>0</v>
      </c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7" t="s">
        <v>1230</v>
      </c>
      <c r="AS85" s="272"/>
      <c r="AT85" s="277" t="s">
        <v>117</v>
      </c>
      <c r="AU85" s="277" t="s">
        <v>127</v>
      </c>
      <c r="AV85" s="272"/>
      <c r="AW85" s="272"/>
      <c r="AX85" s="272"/>
      <c r="AY85" s="277" t="s">
        <v>1140</v>
      </c>
      <c r="AZ85" s="272"/>
      <c r="BA85" s="272"/>
      <c r="BB85" s="272"/>
      <c r="BC85" s="272"/>
      <c r="BD85" s="272"/>
      <c r="BE85" s="287">
        <f>IF(N85="základní",J85,0)</f>
        <v>0</v>
      </c>
      <c r="BF85" s="287">
        <f>IF(N85="snížená",J85,0)</f>
        <v>0</v>
      </c>
      <c r="BG85" s="287">
        <f>IF(N85="zákl. přenesená",J85,0)</f>
        <v>0</v>
      </c>
      <c r="BH85" s="287">
        <f>IF(N85="sníž. přenesená",J85,0)</f>
        <v>0</v>
      </c>
      <c r="BI85" s="287">
        <f>IF(N85="nulová",J85,0)</f>
        <v>0</v>
      </c>
      <c r="BJ85" s="277" t="s">
        <v>115</v>
      </c>
      <c r="BK85" s="287">
        <f>ROUND(I85*H85,2)</f>
        <v>0</v>
      </c>
      <c r="BL85" s="277" t="s">
        <v>1230</v>
      </c>
      <c r="BM85" s="277" t="s">
        <v>1233</v>
      </c>
      <c r="BN85" s="272"/>
      <c r="BO85" s="272"/>
      <c r="BP85" s="272"/>
      <c r="BQ85" s="272"/>
      <c r="BR85" s="272"/>
      <c r="BS85" s="272"/>
      <c r="BT85" s="272"/>
    </row>
    <row r="86" spans="1:72" ht="27">
      <c r="A86" s="272"/>
      <c r="B86" s="24"/>
      <c r="C86" s="272"/>
      <c r="D86" s="134" t="s">
        <v>121</v>
      </c>
      <c r="E86" s="272"/>
      <c r="F86" s="135" t="s">
        <v>122</v>
      </c>
      <c r="G86" s="272"/>
      <c r="H86" s="272"/>
      <c r="I86" s="272"/>
      <c r="J86" s="272"/>
      <c r="K86" s="272"/>
      <c r="L86" s="24"/>
      <c r="M86" s="136"/>
      <c r="N86" s="270"/>
      <c r="O86" s="270"/>
      <c r="P86" s="270"/>
      <c r="Q86" s="270"/>
      <c r="R86" s="270"/>
      <c r="S86" s="270"/>
      <c r="T86" s="59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7" t="s">
        <v>121</v>
      </c>
      <c r="AU86" s="277" t="s">
        <v>127</v>
      </c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</row>
    <row r="87" spans="1:72" ht="30">
      <c r="A87" s="272"/>
      <c r="B87" s="24"/>
      <c r="C87" s="124" t="s">
        <v>134</v>
      </c>
      <c r="D87" s="124" t="s">
        <v>117</v>
      </c>
      <c r="E87" s="125" t="s">
        <v>803</v>
      </c>
      <c r="F87" s="126" t="s">
        <v>804</v>
      </c>
      <c r="G87" s="127" t="s">
        <v>798</v>
      </c>
      <c r="H87" s="128">
        <v>1</v>
      </c>
      <c r="I87" s="129"/>
      <c r="J87" s="130">
        <f>ROUND(I87*H87,2)</f>
        <v>0</v>
      </c>
      <c r="K87" s="126" t="s">
        <v>15</v>
      </c>
      <c r="L87" s="24"/>
      <c r="M87" s="326" t="s">
        <v>15</v>
      </c>
      <c r="N87" s="131" t="s">
        <v>39</v>
      </c>
      <c r="O87" s="270"/>
      <c r="P87" s="132">
        <f>O87*H87</f>
        <v>0</v>
      </c>
      <c r="Q87" s="132">
        <v>0</v>
      </c>
      <c r="R87" s="132">
        <f>Q87*H87</f>
        <v>0</v>
      </c>
      <c r="S87" s="132">
        <v>0</v>
      </c>
      <c r="T87" s="133">
        <f>S87*H87</f>
        <v>0</v>
      </c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7" t="s">
        <v>1230</v>
      </c>
      <c r="AS87" s="272"/>
      <c r="AT87" s="277" t="s">
        <v>117</v>
      </c>
      <c r="AU87" s="277" t="s">
        <v>127</v>
      </c>
      <c r="AV87" s="272"/>
      <c r="AW87" s="272"/>
      <c r="AX87" s="272"/>
      <c r="AY87" s="277" t="s">
        <v>1140</v>
      </c>
      <c r="AZ87" s="272"/>
      <c r="BA87" s="272"/>
      <c r="BB87" s="272"/>
      <c r="BC87" s="272"/>
      <c r="BD87" s="272"/>
      <c r="BE87" s="287">
        <f>IF(N87="základní",J87,0)</f>
        <v>0</v>
      </c>
      <c r="BF87" s="287">
        <f>IF(N87="snížená",J87,0)</f>
        <v>0</v>
      </c>
      <c r="BG87" s="287">
        <f>IF(N87="zákl. přenesená",J87,0)</f>
        <v>0</v>
      </c>
      <c r="BH87" s="287">
        <f>IF(N87="sníž. přenesená",J87,0)</f>
        <v>0</v>
      </c>
      <c r="BI87" s="287">
        <f>IF(N87="nulová",J87,0)</f>
        <v>0</v>
      </c>
      <c r="BJ87" s="277" t="s">
        <v>115</v>
      </c>
      <c r="BK87" s="287">
        <f>ROUND(I87*H87,2)</f>
        <v>0</v>
      </c>
      <c r="BL87" s="277" t="s">
        <v>1230</v>
      </c>
      <c r="BM87" s="277" t="s">
        <v>1234</v>
      </c>
      <c r="BN87" s="272"/>
      <c r="BO87" s="272"/>
      <c r="BP87" s="272"/>
      <c r="BQ87" s="272"/>
      <c r="BR87" s="272"/>
      <c r="BS87" s="272"/>
      <c r="BT87" s="272"/>
    </row>
    <row r="88" spans="1:72" ht="27">
      <c r="A88" s="272"/>
      <c r="B88" s="24"/>
      <c r="C88" s="272"/>
      <c r="D88" s="134" t="s">
        <v>121</v>
      </c>
      <c r="E88" s="272"/>
      <c r="F88" s="135" t="s">
        <v>122</v>
      </c>
      <c r="G88" s="272"/>
      <c r="H88" s="272"/>
      <c r="I88" s="272"/>
      <c r="J88" s="272"/>
      <c r="K88" s="272"/>
      <c r="L88" s="24"/>
      <c r="M88" s="136"/>
      <c r="N88" s="270"/>
      <c r="O88" s="270"/>
      <c r="P88" s="270"/>
      <c r="Q88" s="270"/>
      <c r="R88" s="270"/>
      <c r="S88" s="270"/>
      <c r="T88" s="59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7" t="s">
        <v>121</v>
      </c>
      <c r="AU88" s="277" t="s">
        <v>127</v>
      </c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</row>
    <row r="89" spans="1:72" ht="30">
      <c r="A89" s="272"/>
      <c r="B89" s="24"/>
      <c r="C89" s="124" t="s">
        <v>140</v>
      </c>
      <c r="D89" s="124" t="s">
        <v>117</v>
      </c>
      <c r="E89" s="125" t="s">
        <v>805</v>
      </c>
      <c r="F89" s="126" t="s">
        <v>806</v>
      </c>
      <c r="G89" s="127" t="s">
        <v>798</v>
      </c>
      <c r="H89" s="128">
        <v>1</v>
      </c>
      <c r="I89" s="129"/>
      <c r="J89" s="130">
        <f>ROUND(I89*H89,2)</f>
        <v>0</v>
      </c>
      <c r="K89" s="126" t="s">
        <v>15</v>
      </c>
      <c r="L89" s="24"/>
      <c r="M89" s="326" t="s">
        <v>15</v>
      </c>
      <c r="N89" s="131" t="s">
        <v>39</v>
      </c>
      <c r="O89" s="270"/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7" t="s">
        <v>1230</v>
      </c>
      <c r="AS89" s="272"/>
      <c r="AT89" s="277" t="s">
        <v>117</v>
      </c>
      <c r="AU89" s="277" t="s">
        <v>127</v>
      </c>
      <c r="AV89" s="272"/>
      <c r="AW89" s="272"/>
      <c r="AX89" s="272"/>
      <c r="AY89" s="277" t="s">
        <v>1140</v>
      </c>
      <c r="AZ89" s="272"/>
      <c r="BA89" s="272"/>
      <c r="BB89" s="272"/>
      <c r="BC89" s="272"/>
      <c r="BD89" s="272"/>
      <c r="BE89" s="287">
        <f>IF(N89="základní",J89,0)</f>
        <v>0</v>
      </c>
      <c r="BF89" s="287">
        <f>IF(N89="snížená",J89,0)</f>
        <v>0</v>
      </c>
      <c r="BG89" s="287">
        <f>IF(N89="zákl. přenesená",J89,0)</f>
        <v>0</v>
      </c>
      <c r="BH89" s="287">
        <f>IF(N89="sníž. přenesená",J89,0)</f>
        <v>0</v>
      </c>
      <c r="BI89" s="287">
        <f>IF(N89="nulová",J89,0)</f>
        <v>0</v>
      </c>
      <c r="BJ89" s="277" t="s">
        <v>115</v>
      </c>
      <c r="BK89" s="287">
        <f>ROUND(I89*H89,2)</f>
        <v>0</v>
      </c>
      <c r="BL89" s="277" t="s">
        <v>1230</v>
      </c>
      <c r="BM89" s="277" t="s">
        <v>1235</v>
      </c>
      <c r="BN89" s="272"/>
      <c r="BO89" s="272"/>
      <c r="BP89" s="272"/>
      <c r="BQ89" s="272"/>
      <c r="BR89" s="272"/>
      <c r="BS89" s="272"/>
      <c r="BT89" s="272"/>
    </row>
    <row r="90" spans="1:72" ht="27">
      <c r="A90" s="272"/>
      <c r="B90" s="24"/>
      <c r="C90" s="272"/>
      <c r="D90" s="134" t="s">
        <v>121</v>
      </c>
      <c r="E90" s="272"/>
      <c r="F90" s="135" t="s">
        <v>122</v>
      </c>
      <c r="G90" s="272"/>
      <c r="H90" s="272"/>
      <c r="I90" s="272"/>
      <c r="J90" s="272"/>
      <c r="K90" s="272"/>
      <c r="L90" s="24"/>
      <c r="M90" s="136"/>
      <c r="N90" s="270"/>
      <c r="O90" s="270"/>
      <c r="P90" s="270"/>
      <c r="Q90" s="270"/>
      <c r="R90" s="270"/>
      <c r="S90" s="270"/>
      <c r="T90" s="59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7" t="s">
        <v>121</v>
      </c>
      <c r="AU90" s="277" t="s">
        <v>127</v>
      </c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</row>
    <row r="91" spans="1:72" ht="30">
      <c r="A91" s="272"/>
      <c r="B91" s="24"/>
      <c r="C91" s="124" t="s">
        <v>147</v>
      </c>
      <c r="D91" s="124" t="s">
        <v>117</v>
      </c>
      <c r="E91" s="125" t="s">
        <v>807</v>
      </c>
      <c r="F91" s="126" t="s">
        <v>808</v>
      </c>
      <c r="G91" s="127" t="s">
        <v>798</v>
      </c>
      <c r="H91" s="128">
        <v>1</v>
      </c>
      <c r="I91" s="129"/>
      <c r="J91" s="130">
        <f>ROUND(I91*H91,2)</f>
        <v>0</v>
      </c>
      <c r="K91" s="126" t="s">
        <v>15</v>
      </c>
      <c r="L91" s="24"/>
      <c r="M91" s="326" t="s">
        <v>15</v>
      </c>
      <c r="N91" s="131" t="s">
        <v>39</v>
      </c>
      <c r="O91" s="270"/>
      <c r="P91" s="132">
        <f>O91*H91</f>
        <v>0</v>
      </c>
      <c r="Q91" s="132">
        <v>0</v>
      </c>
      <c r="R91" s="132">
        <f>Q91*H91</f>
        <v>0</v>
      </c>
      <c r="S91" s="132">
        <v>0</v>
      </c>
      <c r="T91" s="133">
        <f>S91*H91</f>
        <v>0</v>
      </c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7" t="s">
        <v>1230</v>
      </c>
      <c r="AS91" s="272"/>
      <c r="AT91" s="277" t="s">
        <v>117</v>
      </c>
      <c r="AU91" s="277" t="s">
        <v>127</v>
      </c>
      <c r="AV91" s="272"/>
      <c r="AW91" s="272"/>
      <c r="AX91" s="272"/>
      <c r="AY91" s="277" t="s">
        <v>1140</v>
      </c>
      <c r="AZ91" s="272"/>
      <c r="BA91" s="272"/>
      <c r="BB91" s="272"/>
      <c r="BC91" s="272"/>
      <c r="BD91" s="272"/>
      <c r="BE91" s="287">
        <f>IF(N91="základní",J91,0)</f>
        <v>0</v>
      </c>
      <c r="BF91" s="287">
        <f>IF(N91="snížená",J91,0)</f>
        <v>0</v>
      </c>
      <c r="BG91" s="287">
        <f>IF(N91="zákl. přenesená",J91,0)</f>
        <v>0</v>
      </c>
      <c r="BH91" s="287">
        <f>IF(N91="sníž. přenesená",J91,0)</f>
        <v>0</v>
      </c>
      <c r="BI91" s="287">
        <f>IF(N91="nulová",J91,0)</f>
        <v>0</v>
      </c>
      <c r="BJ91" s="277" t="s">
        <v>115</v>
      </c>
      <c r="BK91" s="287">
        <f>ROUND(I91*H91,2)</f>
        <v>0</v>
      </c>
      <c r="BL91" s="277" t="s">
        <v>1230</v>
      </c>
      <c r="BM91" s="277" t="s">
        <v>1236</v>
      </c>
      <c r="BN91" s="272"/>
      <c r="BO91" s="272"/>
      <c r="BP91" s="272"/>
      <c r="BQ91" s="272"/>
      <c r="BR91" s="272"/>
      <c r="BS91" s="272"/>
      <c r="BT91" s="272"/>
    </row>
    <row r="92" spans="1:72" ht="27">
      <c r="A92" s="272"/>
      <c r="B92" s="24"/>
      <c r="C92" s="272"/>
      <c r="D92" s="134" t="s">
        <v>121</v>
      </c>
      <c r="E92" s="272"/>
      <c r="F92" s="135" t="s">
        <v>122</v>
      </c>
      <c r="G92" s="272"/>
      <c r="H92" s="272"/>
      <c r="I92" s="272"/>
      <c r="J92" s="272"/>
      <c r="K92" s="272"/>
      <c r="L92" s="24"/>
      <c r="M92" s="136"/>
      <c r="N92" s="270"/>
      <c r="O92" s="270"/>
      <c r="P92" s="270"/>
      <c r="Q92" s="270"/>
      <c r="R92" s="270"/>
      <c r="S92" s="270"/>
      <c r="T92" s="59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7" t="s">
        <v>121</v>
      </c>
      <c r="AU92" s="277" t="s">
        <v>127</v>
      </c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</row>
    <row r="93" spans="1:72" ht="60">
      <c r="A93" s="272"/>
      <c r="B93" s="24"/>
      <c r="C93" s="124" t="s">
        <v>153</v>
      </c>
      <c r="D93" s="124" t="s">
        <v>117</v>
      </c>
      <c r="E93" s="125" t="s">
        <v>809</v>
      </c>
      <c r="F93" s="126" t="s">
        <v>810</v>
      </c>
      <c r="G93" s="127" t="s">
        <v>798</v>
      </c>
      <c r="H93" s="128">
        <v>1</v>
      </c>
      <c r="I93" s="129"/>
      <c r="J93" s="130">
        <f>ROUND(I93*H93,2)</f>
        <v>0</v>
      </c>
      <c r="K93" s="126" t="s">
        <v>15</v>
      </c>
      <c r="L93" s="24"/>
      <c r="M93" s="326" t="s">
        <v>15</v>
      </c>
      <c r="N93" s="131" t="s">
        <v>39</v>
      </c>
      <c r="O93" s="270"/>
      <c r="P93" s="132">
        <f>O93*H93</f>
        <v>0</v>
      </c>
      <c r="Q93" s="132">
        <v>0</v>
      </c>
      <c r="R93" s="132">
        <f>Q93*H93</f>
        <v>0</v>
      </c>
      <c r="S93" s="132">
        <v>0</v>
      </c>
      <c r="T93" s="133">
        <f>S93*H93</f>
        <v>0</v>
      </c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7" t="s">
        <v>1230</v>
      </c>
      <c r="AS93" s="272"/>
      <c r="AT93" s="277" t="s">
        <v>117</v>
      </c>
      <c r="AU93" s="277" t="s">
        <v>127</v>
      </c>
      <c r="AV93" s="272"/>
      <c r="AW93" s="272"/>
      <c r="AX93" s="272"/>
      <c r="AY93" s="277" t="s">
        <v>1140</v>
      </c>
      <c r="AZ93" s="272"/>
      <c r="BA93" s="272"/>
      <c r="BB93" s="272"/>
      <c r="BC93" s="272"/>
      <c r="BD93" s="272"/>
      <c r="BE93" s="287">
        <f>IF(N93="základní",J93,0)</f>
        <v>0</v>
      </c>
      <c r="BF93" s="287">
        <f>IF(N93="snížená",J93,0)</f>
        <v>0</v>
      </c>
      <c r="BG93" s="287">
        <f>IF(N93="zákl. přenesená",J93,0)</f>
        <v>0</v>
      </c>
      <c r="BH93" s="287">
        <f>IF(N93="sníž. přenesená",J93,0)</f>
        <v>0</v>
      </c>
      <c r="BI93" s="287">
        <f>IF(N93="nulová",J93,0)</f>
        <v>0</v>
      </c>
      <c r="BJ93" s="277" t="s">
        <v>115</v>
      </c>
      <c r="BK93" s="287">
        <f>ROUND(I93*H93,2)</f>
        <v>0</v>
      </c>
      <c r="BL93" s="277" t="s">
        <v>1230</v>
      </c>
      <c r="BM93" s="277" t="s">
        <v>1237</v>
      </c>
      <c r="BN93" s="272"/>
      <c r="BO93" s="272"/>
      <c r="BP93" s="272"/>
      <c r="BQ93" s="272"/>
      <c r="BR93" s="272"/>
      <c r="BS93" s="272"/>
      <c r="BT93" s="272"/>
    </row>
    <row r="94" spans="1:72" ht="27">
      <c r="A94" s="272"/>
      <c r="B94" s="24"/>
      <c r="C94" s="272"/>
      <c r="D94" s="134" t="s">
        <v>121</v>
      </c>
      <c r="E94" s="272"/>
      <c r="F94" s="135" t="s">
        <v>122</v>
      </c>
      <c r="G94" s="272"/>
      <c r="H94" s="272"/>
      <c r="I94" s="272"/>
      <c r="J94" s="272"/>
      <c r="K94" s="272"/>
      <c r="L94" s="24"/>
      <c r="M94" s="136"/>
      <c r="N94" s="270"/>
      <c r="O94" s="270"/>
      <c r="P94" s="270"/>
      <c r="Q94" s="270"/>
      <c r="R94" s="270"/>
      <c r="S94" s="270"/>
      <c r="T94" s="59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7" t="s">
        <v>121</v>
      </c>
      <c r="AU94" s="277" t="s">
        <v>127</v>
      </c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</row>
    <row r="95" spans="1:72">
      <c r="A95" s="272"/>
      <c r="B95" s="24"/>
      <c r="C95" s="124" t="s">
        <v>156</v>
      </c>
      <c r="D95" s="124" t="s">
        <v>117</v>
      </c>
      <c r="E95" s="125" t="s">
        <v>811</v>
      </c>
      <c r="F95" s="126" t="s">
        <v>812</v>
      </c>
      <c r="G95" s="127" t="s">
        <v>798</v>
      </c>
      <c r="H95" s="128">
        <v>1</v>
      </c>
      <c r="I95" s="129"/>
      <c r="J95" s="130">
        <f>ROUND(I95*H95,2)</f>
        <v>0</v>
      </c>
      <c r="K95" s="126" t="s">
        <v>15</v>
      </c>
      <c r="L95" s="24"/>
      <c r="M95" s="326" t="s">
        <v>15</v>
      </c>
      <c r="N95" s="131" t="s">
        <v>39</v>
      </c>
      <c r="O95" s="270"/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7" t="s">
        <v>1230</v>
      </c>
      <c r="AS95" s="272"/>
      <c r="AT95" s="277" t="s">
        <v>117</v>
      </c>
      <c r="AU95" s="277" t="s">
        <v>127</v>
      </c>
      <c r="AV95" s="272"/>
      <c r="AW95" s="272"/>
      <c r="AX95" s="272"/>
      <c r="AY95" s="277" t="s">
        <v>1140</v>
      </c>
      <c r="AZ95" s="272"/>
      <c r="BA95" s="272"/>
      <c r="BB95" s="272"/>
      <c r="BC95" s="272"/>
      <c r="BD95" s="272"/>
      <c r="BE95" s="287">
        <f>IF(N95="základní",J95,0)</f>
        <v>0</v>
      </c>
      <c r="BF95" s="287">
        <f>IF(N95="snížená",J95,0)</f>
        <v>0</v>
      </c>
      <c r="BG95" s="287">
        <f>IF(N95="zákl. přenesená",J95,0)</f>
        <v>0</v>
      </c>
      <c r="BH95" s="287">
        <f>IF(N95="sníž. přenesená",J95,0)</f>
        <v>0</v>
      </c>
      <c r="BI95" s="287">
        <f>IF(N95="nulová",J95,0)</f>
        <v>0</v>
      </c>
      <c r="BJ95" s="277" t="s">
        <v>115</v>
      </c>
      <c r="BK95" s="287">
        <f>ROUND(I95*H95,2)</f>
        <v>0</v>
      </c>
      <c r="BL95" s="277" t="s">
        <v>1230</v>
      </c>
      <c r="BM95" s="277" t="s">
        <v>1238</v>
      </c>
      <c r="BN95" s="272"/>
      <c r="BO95" s="272"/>
      <c r="BP95" s="272"/>
      <c r="BQ95" s="272"/>
      <c r="BR95" s="272"/>
      <c r="BS95" s="272"/>
      <c r="BT95" s="272"/>
    </row>
    <row r="96" spans="1:72" ht="27">
      <c r="A96" s="272"/>
      <c r="B96" s="24"/>
      <c r="C96" s="272"/>
      <c r="D96" s="134" t="s">
        <v>121</v>
      </c>
      <c r="E96" s="272"/>
      <c r="F96" s="135" t="s">
        <v>122</v>
      </c>
      <c r="G96" s="272"/>
      <c r="H96" s="272"/>
      <c r="I96" s="272"/>
      <c r="J96" s="272"/>
      <c r="K96" s="272"/>
      <c r="L96" s="24"/>
      <c r="M96" s="136"/>
      <c r="N96" s="270"/>
      <c r="O96" s="270"/>
      <c r="P96" s="270"/>
      <c r="Q96" s="270"/>
      <c r="R96" s="270"/>
      <c r="S96" s="270"/>
      <c r="T96" s="59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7" t="s">
        <v>121</v>
      </c>
      <c r="AU96" s="277" t="s">
        <v>127</v>
      </c>
      <c r="AV96" s="272"/>
      <c r="AW96" s="272"/>
      <c r="AX96" s="272"/>
      <c r="AY96" s="272"/>
      <c r="AZ96" s="272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</row>
    <row r="97" spans="1:72" ht="30">
      <c r="A97" s="272"/>
      <c r="B97" s="24"/>
      <c r="C97" s="124" t="s">
        <v>159</v>
      </c>
      <c r="D97" s="124" t="s">
        <v>117</v>
      </c>
      <c r="E97" s="125" t="s">
        <v>813</v>
      </c>
      <c r="F97" s="126" t="s">
        <v>998</v>
      </c>
      <c r="G97" s="127" t="s">
        <v>798</v>
      </c>
      <c r="H97" s="128">
        <v>1</v>
      </c>
      <c r="I97" s="129"/>
      <c r="J97" s="130">
        <f>ROUND(I97*H97,2)</f>
        <v>0</v>
      </c>
      <c r="K97" s="126" t="s">
        <v>15</v>
      </c>
      <c r="L97" s="24"/>
      <c r="M97" s="326" t="s">
        <v>15</v>
      </c>
      <c r="N97" s="131" t="s">
        <v>39</v>
      </c>
      <c r="O97" s="270"/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7" t="s">
        <v>1230</v>
      </c>
      <c r="AS97" s="272"/>
      <c r="AT97" s="277" t="s">
        <v>117</v>
      </c>
      <c r="AU97" s="277" t="s">
        <v>127</v>
      </c>
      <c r="AV97" s="272"/>
      <c r="AW97" s="272"/>
      <c r="AX97" s="272"/>
      <c r="AY97" s="277" t="s">
        <v>1140</v>
      </c>
      <c r="AZ97" s="272"/>
      <c r="BA97" s="272"/>
      <c r="BB97" s="272"/>
      <c r="BC97" s="272"/>
      <c r="BD97" s="272"/>
      <c r="BE97" s="287">
        <f>IF(N97="základní",J97,0)</f>
        <v>0</v>
      </c>
      <c r="BF97" s="287">
        <f>IF(N97="snížená",J97,0)</f>
        <v>0</v>
      </c>
      <c r="BG97" s="287">
        <f>IF(N97="zákl. přenesená",J97,0)</f>
        <v>0</v>
      </c>
      <c r="BH97" s="287">
        <f>IF(N97="sníž. přenesená",J97,0)</f>
        <v>0</v>
      </c>
      <c r="BI97" s="287">
        <f>IF(N97="nulová",J97,0)</f>
        <v>0</v>
      </c>
      <c r="BJ97" s="277" t="s">
        <v>115</v>
      </c>
      <c r="BK97" s="287">
        <f>ROUND(I97*H97,2)</f>
        <v>0</v>
      </c>
      <c r="BL97" s="277" t="s">
        <v>1230</v>
      </c>
      <c r="BM97" s="277" t="s">
        <v>1239</v>
      </c>
      <c r="BN97" s="272"/>
      <c r="BO97" s="272"/>
      <c r="BP97" s="272"/>
      <c r="BQ97" s="272"/>
      <c r="BR97" s="272"/>
      <c r="BS97" s="272"/>
      <c r="BT97" s="272"/>
    </row>
    <row r="98" spans="1:72" ht="27">
      <c r="A98" s="272"/>
      <c r="B98" s="24"/>
      <c r="C98" s="272"/>
      <c r="D98" s="134" t="s">
        <v>121</v>
      </c>
      <c r="E98" s="272"/>
      <c r="F98" s="135" t="s">
        <v>122</v>
      </c>
      <c r="G98" s="272"/>
      <c r="H98" s="272"/>
      <c r="I98" s="272"/>
      <c r="J98" s="272"/>
      <c r="K98" s="272"/>
      <c r="L98" s="24"/>
      <c r="M98" s="136"/>
      <c r="N98" s="270"/>
      <c r="O98" s="270"/>
      <c r="P98" s="270"/>
      <c r="Q98" s="270"/>
      <c r="R98" s="270"/>
      <c r="S98" s="270"/>
      <c r="T98" s="59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7" t="s">
        <v>121</v>
      </c>
      <c r="AU98" s="277" t="s">
        <v>127</v>
      </c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</row>
    <row r="99" spans="1:72">
      <c r="A99" s="272"/>
      <c r="B99" s="24"/>
      <c r="C99" s="124" t="s">
        <v>162</v>
      </c>
      <c r="D99" s="124" t="s">
        <v>117</v>
      </c>
      <c r="E99" s="125" t="s">
        <v>814</v>
      </c>
      <c r="F99" s="126" t="s">
        <v>815</v>
      </c>
      <c r="G99" s="127" t="s">
        <v>798</v>
      </c>
      <c r="H99" s="128">
        <v>1</v>
      </c>
      <c r="I99" s="129"/>
      <c r="J99" s="130">
        <f>ROUND(I99*H99,2)</f>
        <v>0</v>
      </c>
      <c r="K99" s="126"/>
      <c r="L99" s="24"/>
      <c r="M99" s="326" t="s">
        <v>15</v>
      </c>
      <c r="N99" s="131" t="s">
        <v>39</v>
      </c>
      <c r="O99" s="270"/>
      <c r="P99" s="132">
        <f>O99*H99</f>
        <v>0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7" t="s">
        <v>1230</v>
      </c>
      <c r="AS99" s="272"/>
      <c r="AT99" s="277" t="s">
        <v>117</v>
      </c>
      <c r="AU99" s="277" t="s">
        <v>127</v>
      </c>
      <c r="AV99" s="272"/>
      <c r="AW99" s="272"/>
      <c r="AX99" s="272"/>
      <c r="AY99" s="277" t="s">
        <v>1140</v>
      </c>
      <c r="AZ99" s="272"/>
      <c r="BA99" s="272"/>
      <c r="BB99" s="272"/>
      <c r="BC99" s="272"/>
      <c r="BD99" s="272"/>
      <c r="BE99" s="287">
        <f>IF(N99="základní",J99,0)</f>
        <v>0</v>
      </c>
      <c r="BF99" s="287">
        <f>IF(N99="snížená",J99,0)</f>
        <v>0</v>
      </c>
      <c r="BG99" s="287">
        <f>IF(N99="zákl. přenesená",J99,0)</f>
        <v>0</v>
      </c>
      <c r="BH99" s="287">
        <f>IF(N99="sníž. přenesená",J99,0)</f>
        <v>0</v>
      </c>
      <c r="BI99" s="287">
        <f>IF(N99="nulová",J99,0)</f>
        <v>0</v>
      </c>
      <c r="BJ99" s="277" t="s">
        <v>115</v>
      </c>
      <c r="BK99" s="287">
        <f>ROUND(I99*H99,2)</f>
        <v>0</v>
      </c>
      <c r="BL99" s="277" t="s">
        <v>1230</v>
      </c>
      <c r="BM99" s="277" t="s">
        <v>1240</v>
      </c>
      <c r="BN99" s="272"/>
      <c r="BO99" s="272"/>
      <c r="BP99" s="272"/>
      <c r="BQ99" s="272"/>
      <c r="BR99" s="272"/>
      <c r="BS99" s="272"/>
      <c r="BT99" s="272"/>
    </row>
    <row r="100" spans="1:72" ht="27">
      <c r="A100" s="272"/>
      <c r="B100" s="24"/>
      <c r="C100" s="272"/>
      <c r="D100" s="134" t="s">
        <v>121</v>
      </c>
      <c r="E100" s="272"/>
      <c r="F100" s="135" t="s">
        <v>122</v>
      </c>
      <c r="G100" s="272"/>
      <c r="H100" s="272"/>
      <c r="I100" s="272"/>
      <c r="J100" s="272"/>
      <c r="K100" s="272"/>
      <c r="L100" s="24"/>
      <c r="M100" s="136"/>
      <c r="N100" s="270"/>
      <c r="O100" s="270"/>
      <c r="P100" s="270"/>
      <c r="Q100" s="270"/>
      <c r="R100" s="270"/>
      <c r="S100" s="270"/>
      <c r="T100" s="59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7" t="s">
        <v>121</v>
      </c>
      <c r="AU100" s="277" t="s">
        <v>127</v>
      </c>
      <c r="AV100" s="272"/>
      <c r="AW100" s="272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</row>
    <row r="101" spans="1:72">
      <c r="A101" s="138"/>
      <c r="B101" s="137"/>
      <c r="C101" s="138"/>
      <c r="D101" s="134" t="s">
        <v>123</v>
      </c>
      <c r="E101" s="139" t="s">
        <v>15</v>
      </c>
      <c r="F101" s="140" t="s">
        <v>816</v>
      </c>
      <c r="G101" s="138"/>
      <c r="H101" s="139" t="s">
        <v>15</v>
      </c>
      <c r="I101" s="138"/>
      <c r="J101" s="138"/>
      <c r="K101" s="138"/>
      <c r="L101" s="137"/>
      <c r="M101" s="141"/>
      <c r="N101" s="142"/>
      <c r="O101" s="142"/>
      <c r="P101" s="142"/>
      <c r="Q101" s="142"/>
      <c r="R101" s="142"/>
      <c r="S101" s="142"/>
      <c r="T101" s="143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9" t="s">
        <v>123</v>
      </c>
      <c r="AU101" s="139" t="s">
        <v>127</v>
      </c>
      <c r="AV101" s="138" t="s">
        <v>115</v>
      </c>
      <c r="AW101" s="138" t="s">
        <v>1142</v>
      </c>
      <c r="AX101" s="138" t="s">
        <v>794</v>
      </c>
      <c r="AY101" s="139" t="s">
        <v>1140</v>
      </c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</row>
    <row r="102" spans="1:72">
      <c r="A102" s="145"/>
      <c r="B102" s="144"/>
      <c r="C102" s="145"/>
      <c r="D102" s="134" t="s">
        <v>123</v>
      </c>
      <c r="E102" s="146" t="s">
        <v>15</v>
      </c>
      <c r="F102" s="147" t="s">
        <v>115</v>
      </c>
      <c r="G102" s="145"/>
      <c r="H102" s="148">
        <v>1</v>
      </c>
      <c r="I102" s="145"/>
      <c r="J102" s="145"/>
      <c r="K102" s="145"/>
      <c r="L102" s="144"/>
      <c r="M102" s="149"/>
      <c r="N102" s="150"/>
      <c r="O102" s="150"/>
      <c r="P102" s="150"/>
      <c r="Q102" s="150"/>
      <c r="R102" s="150"/>
      <c r="S102" s="150"/>
      <c r="T102" s="151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6" t="s">
        <v>123</v>
      </c>
      <c r="AU102" s="146" t="s">
        <v>127</v>
      </c>
      <c r="AV102" s="145" t="s">
        <v>127</v>
      </c>
      <c r="AW102" s="145" t="s">
        <v>1142</v>
      </c>
      <c r="AX102" s="145" t="s">
        <v>794</v>
      </c>
      <c r="AY102" s="146" t="s">
        <v>1140</v>
      </c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</row>
    <row r="103" spans="1:72">
      <c r="A103" s="153"/>
      <c r="B103" s="152"/>
      <c r="C103" s="153"/>
      <c r="D103" s="134" t="s">
        <v>123</v>
      </c>
      <c r="E103" s="154" t="s">
        <v>15</v>
      </c>
      <c r="F103" s="155" t="s">
        <v>126</v>
      </c>
      <c r="G103" s="153"/>
      <c r="H103" s="156">
        <v>1</v>
      </c>
      <c r="I103" s="153"/>
      <c r="J103" s="153"/>
      <c r="K103" s="153"/>
      <c r="L103" s="152"/>
      <c r="M103" s="176"/>
      <c r="N103" s="177"/>
      <c r="O103" s="177"/>
      <c r="P103" s="177"/>
      <c r="Q103" s="177"/>
      <c r="R103" s="177"/>
      <c r="S103" s="177"/>
      <c r="T103" s="178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4" t="s">
        <v>123</v>
      </c>
      <c r="AU103" s="154" t="s">
        <v>127</v>
      </c>
      <c r="AV103" s="153" t="s">
        <v>134</v>
      </c>
      <c r="AW103" s="153" t="s">
        <v>1142</v>
      </c>
      <c r="AX103" s="153" t="s">
        <v>115</v>
      </c>
      <c r="AY103" s="154" t="s">
        <v>1140</v>
      </c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</row>
    <row r="104" spans="1:72">
      <c r="A104" s="272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4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</row>
  </sheetData>
  <sheetProtection algorithmName="SHA-512" hashValue="dz973b47mci5WM+28v9ZXLY4LMKD3UZNsq8zXq25ESiEGeCUEZwuk7uDBNpgyP64g8BXiqAZnpDkBqljER5ZHQ==" saltValue="669vkF/oYYHLoni4n9N/xA==" spinCount="100000" sheet="1" objects="1" scenarios="1"/>
  <mergeCells count="10">
    <mergeCell ref="E47:H47"/>
    <mergeCell ref="J51:J52"/>
    <mergeCell ref="E68:H68"/>
    <mergeCell ref="E70:H70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showGridLines="0" workbookViewId="0"/>
  </sheetViews>
  <sheetFormatPr defaultRowHeight="15"/>
  <cols>
    <col min="1" max="1" width="7.140625" style="179" customWidth="1"/>
    <col min="2" max="2" width="1.42578125" style="179" customWidth="1"/>
    <col min="3" max="4" width="4.28515625" style="179" customWidth="1"/>
    <col min="5" max="5" width="10" style="179" customWidth="1"/>
    <col min="6" max="6" width="7.85546875" style="179" customWidth="1"/>
    <col min="7" max="7" width="4.28515625" style="179" customWidth="1"/>
    <col min="8" max="8" width="66.7109375" style="179" customWidth="1"/>
    <col min="9" max="10" width="17.140625" style="179" customWidth="1"/>
    <col min="11" max="11" width="1.42578125" style="179" customWidth="1"/>
  </cols>
  <sheetData>
    <row r="2" spans="1:12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1:12" ht="21">
      <c r="A3" s="183"/>
      <c r="B3" s="184"/>
      <c r="C3" s="377" t="s">
        <v>817</v>
      </c>
      <c r="D3" s="377"/>
      <c r="E3" s="377"/>
      <c r="F3" s="377"/>
      <c r="G3" s="377"/>
      <c r="H3" s="377"/>
      <c r="I3" s="377"/>
      <c r="J3" s="377"/>
      <c r="K3" s="185"/>
      <c r="L3" s="183"/>
    </row>
    <row r="4" spans="1:12" ht="16.5">
      <c r="B4" s="186"/>
      <c r="C4" s="378" t="s">
        <v>818</v>
      </c>
      <c r="D4" s="378"/>
      <c r="E4" s="378"/>
      <c r="F4" s="378"/>
      <c r="G4" s="378"/>
      <c r="H4" s="378"/>
      <c r="I4" s="378"/>
      <c r="J4" s="378"/>
      <c r="K4" s="187"/>
    </row>
    <row r="5" spans="1:12" ht="16.5">
      <c r="B5" s="186"/>
      <c r="C5" s="188"/>
      <c r="D5" s="188"/>
      <c r="E5" s="188"/>
      <c r="F5" s="188"/>
      <c r="G5" s="188"/>
      <c r="H5" s="188"/>
      <c r="I5" s="188"/>
      <c r="J5" s="188"/>
      <c r="K5" s="187"/>
    </row>
    <row r="6" spans="1:12">
      <c r="B6" s="186"/>
      <c r="C6" s="376" t="s">
        <v>819</v>
      </c>
      <c r="D6" s="376"/>
      <c r="E6" s="376"/>
      <c r="F6" s="376"/>
      <c r="G6" s="376"/>
      <c r="H6" s="376"/>
      <c r="I6" s="376"/>
      <c r="J6" s="376"/>
      <c r="K6" s="187"/>
    </row>
    <row r="7" spans="1:12">
      <c r="B7" s="189"/>
      <c r="C7" s="376" t="s">
        <v>820</v>
      </c>
      <c r="D7" s="376"/>
      <c r="E7" s="376"/>
      <c r="F7" s="376"/>
      <c r="G7" s="376"/>
      <c r="H7" s="376"/>
      <c r="I7" s="376"/>
      <c r="J7" s="376"/>
      <c r="K7" s="187"/>
    </row>
    <row r="8" spans="1:12">
      <c r="B8" s="189"/>
      <c r="C8" s="190"/>
      <c r="D8" s="190"/>
      <c r="E8" s="190"/>
      <c r="F8" s="190"/>
      <c r="G8" s="190"/>
      <c r="H8" s="190"/>
      <c r="I8" s="190"/>
      <c r="J8" s="190"/>
      <c r="K8" s="187"/>
    </row>
    <row r="9" spans="1:12">
      <c r="B9" s="189"/>
      <c r="C9" s="376" t="s">
        <v>821</v>
      </c>
      <c r="D9" s="376"/>
      <c r="E9" s="376"/>
      <c r="F9" s="376"/>
      <c r="G9" s="376"/>
      <c r="H9" s="376"/>
      <c r="I9" s="376"/>
      <c r="J9" s="376"/>
      <c r="K9" s="187"/>
    </row>
    <row r="10" spans="1:12">
      <c r="B10" s="189"/>
      <c r="C10" s="190"/>
      <c r="D10" s="376" t="s">
        <v>822</v>
      </c>
      <c r="E10" s="376"/>
      <c r="F10" s="376"/>
      <c r="G10" s="376"/>
      <c r="H10" s="376"/>
      <c r="I10" s="376"/>
      <c r="J10" s="376"/>
      <c r="K10" s="187"/>
    </row>
    <row r="11" spans="1:12">
      <c r="B11" s="189"/>
      <c r="C11" s="191"/>
      <c r="D11" s="376" t="s">
        <v>823</v>
      </c>
      <c r="E11" s="376"/>
      <c r="F11" s="376"/>
      <c r="G11" s="376"/>
      <c r="H11" s="376"/>
      <c r="I11" s="376"/>
      <c r="J11" s="376"/>
      <c r="K11" s="187"/>
    </row>
    <row r="12" spans="1:12">
      <c r="B12" s="189"/>
      <c r="C12" s="191"/>
      <c r="D12" s="191"/>
      <c r="E12" s="191"/>
      <c r="F12" s="191"/>
      <c r="G12" s="191"/>
      <c r="H12" s="191"/>
      <c r="I12" s="191"/>
      <c r="J12" s="191"/>
      <c r="K12" s="187"/>
    </row>
    <row r="13" spans="1:12">
      <c r="B13" s="189"/>
      <c r="C13" s="191"/>
      <c r="D13" s="376" t="s">
        <v>824</v>
      </c>
      <c r="E13" s="376"/>
      <c r="F13" s="376"/>
      <c r="G13" s="376"/>
      <c r="H13" s="376"/>
      <c r="I13" s="376"/>
      <c r="J13" s="376"/>
      <c r="K13" s="187"/>
    </row>
    <row r="14" spans="1:12">
      <c r="B14" s="189"/>
      <c r="C14" s="191"/>
      <c r="D14" s="376" t="s">
        <v>825</v>
      </c>
      <c r="E14" s="376"/>
      <c r="F14" s="376"/>
      <c r="G14" s="376"/>
      <c r="H14" s="376"/>
      <c r="I14" s="376"/>
      <c r="J14" s="376"/>
      <c r="K14" s="187"/>
    </row>
    <row r="15" spans="1:12">
      <c r="B15" s="189"/>
      <c r="C15" s="191"/>
      <c r="D15" s="376" t="s">
        <v>826</v>
      </c>
      <c r="E15" s="376"/>
      <c r="F15" s="376"/>
      <c r="G15" s="376"/>
      <c r="H15" s="376"/>
      <c r="I15" s="376"/>
      <c r="J15" s="376"/>
      <c r="K15" s="187"/>
    </row>
    <row r="16" spans="1:12">
      <c r="B16" s="189"/>
      <c r="C16" s="191"/>
      <c r="D16" s="191"/>
      <c r="E16" s="192" t="s">
        <v>827</v>
      </c>
      <c r="F16" s="376" t="s">
        <v>828</v>
      </c>
      <c r="G16" s="376"/>
      <c r="H16" s="376"/>
      <c r="I16" s="376"/>
      <c r="J16" s="376"/>
      <c r="K16" s="187"/>
    </row>
    <row r="17" spans="2:11">
      <c r="B17" s="189"/>
      <c r="C17" s="191"/>
      <c r="D17" s="191"/>
      <c r="E17" s="192" t="s">
        <v>70</v>
      </c>
      <c r="F17" s="376" t="s">
        <v>829</v>
      </c>
      <c r="G17" s="376"/>
      <c r="H17" s="376"/>
      <c r="I17" s="376"/>
      <c r="J17" s="376"/>
      <c r="K17" s="187"/>
    </row>
    <row r="18" spans="2:11">
      <c r="B18" s="189"/>
      <c r="C18" s="191"/>
      <c r="D18" s="191"/>
      <c r="E18" s="192" t="s">
        <v>830</v>
      </c>
      <c r="F18" s="376" t="s">
        <v>831</v>
      </c>
      <c r="G18" s="376"/>
      <c r="H18" s="376"/>
      <c r="I18" s="376"/>
      <c r="J18" s="376"/>
      <c r="K18" s="187"/>
    </row>
    <row r="19" spans="2:11">
      <c r="B19" s="189"/>
      <c r="C19" s="191"/>
      <c r="D19" s="191"/>
      <c r="E19" s="192" t="s">
        <v>73</v>
      </c>
      <c r="F19" s="376" t="s">
        <v>72</v>
      </c>
      <c r="G19" s="376"/>
      <c r="H19" s="376"/>
      <c r="I19" s="376"/>
      <c r="J19" s="376"/>
      <c r="K19" s="187"/>
    </row>
    <row r="20" spans="2:11">
      <c r="B20" s="189"/>
      <c r="C20" s="191"/>
      <c r="D20" s="191"/>
      <c r="E20" s="192" t="s">
        <v>832</v>
      </c>
      <c r="F20" s="376" t="s">
        <v>833</v>
      </c>
      <c r="G20" s="376"/>
      <c r="H20" s="376"/>
      <c r="I20" s="376"/>
      <c r="J20" s="376"/>
      <c r="K20" s="187"/>
    </row>
    <row r="21" spans="2:11">
      <c r="B21" s="189"/>
      <c r="C21" s="191"/>
      <c r="D21" s="191"/>
      <c r="E21" s="192" t="s">
        <v>834</v>
      </c>
      <c r="F21" s="376" t="s">
        <v>835</v>
      </c>
      <c r="G21" s="376"/>
      <c r="H21" s="376"/>
      <c r="I21" s="376"/>
      <c r="J21" s="376"/>
      <c r="K21" s="187"/>
    </row>
    <row r="22" spans="2:11">
      <c r="B22" s="189"/>
      <c r="C22" s="191"/>
      <c r="D22" s="191"/>
      <c r="E22" s="191"/>
      <c r="F22" s="191"/>
      <c r="G22" s="191"/>
      <c r="H22" s="191"/>
      <c r="I22" s="191"/>
      <c r="J22" s="191"/>
      <c r="K22" s="187"/>
    </row>
    <row r="23" spans="2:11">
      <c r="B23" s="189"/>
      <c r="C23" s="376" t="s">
        <v>836</v>
      </c>
      <c r="D23" s="376"/>
      <c r="E23" s="376"/>
      <c r="F23" s="376"/>
      <c r="G23" s="376"/>
      <c r="H23" s="376"/>
      <c r="I23" s="376"/>
      <c r="J23" s="376"/>
      <c r="K23" s="187"/>
    </row>
    <row r="24" spans="2:11">
      <c r="B24" s="189"/>
      <c r="C24" s="376" t="s">
        <v>837</v>
      </c>
      <c r="D24" s="376"/>
      <c r="E24" s="376"/>
      <c r="F24" s="376"/>
      <c r="G24" s="376"/>
      <c r="H24" s="376"/>
      <c r="I24" s="376"/>
      <c r="J24" s="376"/>
      <c r="K24" s="187"/>
    </row>
    <row r="25" spans="2:11">
      <c r="B25" s="189"/>
      <c r="C25" s="190"/>
      <c r="D25" s="376" t="s">
        <v>838</v>
      </c>
      <c r="E25" s="376"/>
      <c r="F25" s="376"/>
      <c r="G25" s="376"/>
      <c r="H25" s="376"/>
      <c r="I25" s="376"/>
      <c r="J25" s="376"/>
      <c r="K25" s="187"/>
    </row>
    <row r="26" spans="2:11">
      <c r="B26" s="189"/>
      <c r="C26" s="191"/>
      <c r="D26" s="376" t="s">
        <v>839</v>
      </c>
      <c r="E26" s="376"/>
      <c r="F26" s="376"/>
      <c r="G26" s="376"/>
      <c r="H26" s="376"/>
      <c r="I26" s="376"/>
      <c r="J26" s="376"/>
      <c r="K26" s="187"/>
    </row>
    <row r="27" spans="2:11">
      <c r="B27" s="189"/>
      <c r="C27" s="191"/>
      <c r="D27" s="191"/>
      <c r="E27" s="191"/>
      <c r="F27" s="191"/>
      <c r="G27" s="191"/>
      <c r="H27" s="191"/>
      <c r="I27" s="191"/>
      <c r="J27" s="191"/>
      <c r="K27" s="187"/>
    </row>
    <row r="28" spans="2:11">
      <c r="B28" s="189"/>
      <c r="C28" s="191"/>
      <c r="D28" s="376" t="s">
        <v>840</v>
      </c>
      <c r="E28" s="376"/>
      <c r="F28" s="376"/>
      <c r="G28" s="376"/>
      <c r="H28" s="376"/>
      <c r="I28" s="376"/>
      <c r="J28" s="376"/>
      <c r="K28" s="187"/>
    </row>
    <row r="29" spans="2:11">
      <c r="B29" s="189"/>
      <c r="C29" s="191"/>
      <c r="D29" s="376" t="s">
        <v>841</v>
      </c>
      <c r="E29" s="376"/>
      <c r="F29" s="376"/>
      <c r="G29" s="376"/>
      <c r="H29" s="376"/>
      <c r="I29" s="376"/>
      <c r="J29" s="376"/>
      <c r="K29" s="187"/>
    </row>
    <row r="30" spans="2:11">
      <c r="B30" s="189"/>
      <c r="C30" s="191"/>
      <c r="D30" s="191"/>
      <c r="E30" s="191"/>
      <c r="F30" s="191"/>
      <c r="G30" s="191"/>
      <c r="H30" s="191"/>
      <c r="I30" s="191"/>
      <c r="J30" s="191"/>
      <c r="K30" s="187"/>
    </row>
    <row r="31" spans="2:11">
      <c r="B31" s="189"/>
      <c r="C31" s="191"/>
      <c r="D31" s="376" t="s">
        <v>842</v>
      </c>
      <c r="E31" s="376"/>
      <c r="F31" s="376"/>
      <c r="G31" s="376"/>
      <c r="H31" s="376"/>
      <c r="I31" s="376"/>
      <c r="J31" s="376"/>
      <c r="K31" s="187"/>
    </row>
    <row r="32" spans="2:11">
      <c r="B32" s="189"/>
      <c r="C32" s="191"/>
      <c r="D32" s="376" t="s">
        <v>843</v>
      </c>
      <c r="E32" s="376"/>
      <c r="F32" s="376"/>
      <c r="G32" s="376"/>
      <c r="H32" s="376"/>
      <c r="I32" s="376"/>
      <c r="J32" s="376"/>
      <c r="K32" s="187"/>
    </row>
    <row r="33" spans="2:11">
      <c r="B33" s="189"/>
      <c r="C33" s="191"/>
      <c r="D33" s="376" t="s">
        <v>844</v>
      </c>
      <c r="E33" s="376"/>
      <c r="F33" s="376"/>
      <c r="G33" s="376"/>
      <c r="H33" s="376"/>
      <c r="I33" s="376"/>
      <c r="J33" s="376"/>
      <c r="K33" s="187"/>
    </row>
    <row r="34" spans="2:11">
      <c r="B34" s="189"/>
      <c r="C34" s="191"/>
      <c r="D34" s="190"/>
      <c r="E34" s="193" t="s">
        <v>99</v>
      </c>
      <c r="F34" s="190"/>
      <c r="G34" s="376" t="s">
        <v>845</v>
      </c>
      <c r="H34" s="376"/>
      <c r="I34" s="376"/>
      <c r="J34" s="376"/>
      <c r="K34" s="187"/>
    </row>
    <row r="35" spans="2:11">
      <c r="B35" s="189"/>
      <c r="C35" s="191"/>
      <c r="D35" s="190"/>
      <c r="E35" s="193" t="s">
        <v>846</v>
      </c>
      <c r="F35" s="190"/>
      <c r="G35" s="376" t="s">
        <v>847</v>
      </c>
      <c r="H35" s="376"/>
      <c r="I35" s="376"/>
      <c r="J35" s="376"/>
      <c r="K35" s="187"/>
    </row>
    <row r="36" spans="2:11">
      <c r="B36" s="189"/>
      <c r="C36" s="191"/>
      <c r="D36" s="190"/>
      <c r="E36" s="193" t="s">
        <v>49</v>
      </c>
      <c r="F36" s="190"/>
      <c r="G36" s="376" t="s">
        <v>848</v>
      </c>
      <c r="H36" s="376"/>
      <c r="I36" s="376"/>
      <c r="J36" s="376"/>
      <c r="K36" s="187"/>
    </row>
    <row r="37" spans="2:11">
      <c r="B37" s="189"/>
      <c r="C37" s="191"/>
      <c r="D37" s="190"/>
      <c r="E37" s="193" t="s">
        <v>100</v>
      </c>
      <c r="F37" s="190"/>
      <c r="G37" s="376" t="s">
        <v>849</v>
      </c>
      <c r="H37" s="376"/>
      <c r="I37" s="376"/>
      <c r="J37" s="376"/>
      <c r="K37" s="187"/>
    </row>
    <row r="38" spans="2:11">
      <c r="B38" s="189"/>
      <c r="C38" s="191"/>
      <c r="D38" s="190"/>
      <c r="E38" s="193" t="s">
        <v>101</v>
      </c>
      <c r="F38" s="190"/>
      <c r="G38" s="376" t="s">
        <v>850</v>
      </c>
      <c r="H38" s="376"/>
      <c r="I38" s="376"/>
      <c r="J38" s="376"/>
      <c r="K38" s="187"/>
    </row>
    <row r="39" spans="2:11">
      <c r="B39" s="189"/>
      <c r="C39" s="191"/>
      <c r="D39" s="190"/>
      <c r="E39" s="193" t="s">
        <v>102</v>
      </c>
      <c r="F39" s="190"/>
      <c r="G39" s="376" t="s">
        <v>851</v>
      </c>
      <c r="H39" s="376"/>
      <c r="I39" s="376"/>
      <c r="J39" s="376"/>
      <c r="K39" s="187"/>
    </row>
    <row r="40" spans="2:11">
      <c r="B40" s="189"/>
      <c r="C40" s="191"/>
      <c r="D40" s="190"/>
      <c r="E40" s="193" t="s">
        <v>852</v>
      </c>
      <c r="F40" s="190"/>
      <c r="G40" s="376" t="s">
        <v>853</v>
      </c>
      <c r="H40" s="376"/>
      <c r="I40" s="376"/>
      <c r="J40" s="376"/>
      <c r="K40" s="187"/>
    </row>
    <row r="41" spans="2:11">
      <c r="B41" s="189"/>
      <c r="C41" s="191"/>
      <c r="D41" s="190"/>
      <c r="E41" s="193"/>
      <c r="F41" s="190"/>
      <c r="G41" s="376" t="s">
        <v>854</v>
      </c>
      <c r="H41" s="376"/>
      <c r="I41" s="376"/>
      <c r="J41" s="376"/>
      <c r="K41" s="187"/>
    </row>
    <row r="42" spans="2:11">
      <c r="B42" s="189"/>
      <c r="C42" s="191"/>
      <c r="D42" s="190"/>
      <c r="E42" s="193" t="s">
        <v>855</v>
      </c>
      <c r="F42" s="190"/>
      <c r="G42" s="376" t="s">
        <v>856</v>
      </c>
      <c r="H42" s="376"/>
      <c r="I42" s="376"/>
      <c r="J42" s="376"/>
      <c r="K42" s="187"/>
    </row>
    <row r="43" spans="2:11">
      <c r="B43" s="189"/>
      <c r="C43" s="191"/>
      <c r="D43" s="190"/>
      <c r="E43" s="193" t="s">
        <v>104</v>
      </c>
      <c r="F43" s="190"/>
      <c r="G43" s="376" t="s">
        <v>857</v>
      </c>
      <c r="H43" s="376"/>
      <c r="I43" s="376"/>
      <c r="J43" s="376"/>
      <c r="K43" s="187"/>
    </row>
    <row r="44" spans="2:11">
      <c r="B44" s="189"/>
      <c r="C44" s="191"/>
      <c r="D44" s="190"/>
      <c r="E44" s="190"/>
      <c r="F44" s="190"/>
      <c r="G44" s="190"/>
      <c r="H44" s="190"/>
      <c r="I44" s="190"/>
      <c r="J44" s="190"/>
      <c r="K44" s="187"/>
    </row>
    <row r="45" spans="2:11">
      <c r="B45" s="189"/>
      <c r="C45" s="191"/>
      <c r="D45" s="376" t="s">
        <v>858</v>
      </c>
      <c r="E45" s="376"/>
      <c r="F45" s="376"/>
      <c r="G45" s="376"/>
      <c r="H45" s="376"/>
      <c r="I45" s="376"/>
      <c r="J45" s="376"/>
      <c r="K45" s="187"/>
    </row>
    <row r="46" spans="2:11">
      <c r="B46" s="189"/>
      <c r="C46" s="191"/>
      <c r="D46" s="191"/>
      <c r="E46" s="376" t="s">
        <v>859</v>
      </c>
      <c r="F46" s="376"/>
      <c r="G46" s="376"/>
      <c r="H46" s="376"/>
      <c r="I46" s="376"/>
      <c r="J46" s="376"/>
      <c r="K46" s="187"/>
    </row>
    <row r="47" spans="2:11">
      <c r="B47" s="189"/>
      <c r="C47" s="191"/>
      <c r="D47" s="191"/>
      <c r="E47" s="376" t="s">
        <v>860</v>
      </c>
      <c r="F47" s="376"/>
      <c r="G47" s="376"/>
      <c r="H47" s="376"/>
      <c r="I47" s="376"/>
      <c r="J47" s="376"/>
      <c r="K47" s="187"/>
    </row>
    <row r="48" spans="2:11">
      <c r="B48" s="189"/>
      <c r="C48" s="191"/>
      <c r="D48" s="191"/>
      <c r="E48" s="376" t="s">
        <v>861</v>
      </c>
      <c r="F48" s="376"/>
      <c r="G48" s="376"/>
      <c r="H48" s="376"/>
      <c r="I48" s="376"/>
      <c r="J48" s="376"/>
      <c r="K48" s="187"/>
    </row>
    <row r="49" spans="2:11">
      <c r="B49" s="189"/>
      <c r="C49" s="191"/>
      <c r="D49" s="376" t="s">
        <v>862</v>
      </c>
      <c r="E49" s="376"/>
      <c r="F49" s="376"/>
      <c r="G49" s="376"/>
      <c r="H49" s="376"/>
      <c r="I49" s="376"/>
      <c r="J49" s="376"/>
      <c r="K49" s="187"/>
    </row>
    <row r="50" spans="2:11" ht="16.5">
      <c r="B50" s="186"/>
      <c r="C50" s="378" t="s">
        <v>863</v>
      </c>
      <c r="D50" s="378"/>
      <c r="E50" s="378"/>
      <c r="F50" s="378"/>
      <c r="G50" s="378"/>
      <c r="H50" s="378"/>
      <c r="I50" s="378"/>
      <c r="J50" s="378"/>
      <c r="K50" s="187"/>
    </row>
    <row r="51" spans="2:11" ht="16.5">
      <c r="B51" s="186"/>
      <c r="C51" s="188"/>
      <c r="D51" s="188"/>
      <c r="E51" s="188"/>
      <c r="F51" s="188"/>
      <c r="G51" s="188"/>
      <c r="H51" s="188"/>
      <c r="I51" s="188"/>
      <c r="J51" s="188"/>
      <c r="K51" s="187"/>
    </row>
    <row r="52" spans="2:11">
      <c r="B52" s="186"/>
      <c r="C52" s="376" t="s">
        <v>864</v>
      </c>
      <c r="D52" s="376"/>
      <c r="E52" s="376"/>
      <c r="F52" s="376"/>
      <c r="G52" s="376"/>
      <c r="H52" s="376"/>
      <c r="I52" s="376"/>
      <c r="J52" s="376"/>
      <c r="K52" s="187"/>
    </row>
    <row r="53" spans="2:11">
      <c r="B53" s="186"/>
      <c r="C53" s="376" t="s">
        <v>865</v>
      </c>
      <c r="D53" s="376"/>
      <c r="E53" s="376"/>
      <c r="F53" s="376"/>
      <c r="G53" s="376"/>
      <c r="H53" s="376"/>
      <c r="I53" s="376"/>
      <c r="J53" s="376"/>
      <c r="K53" s="187"/>
    </row>
    <row r="54" spans="2:11">
      <c r="B54" s="186"/>
      <c r="C54" s="190"/>
      <c r="D54" s="190"/>
      <c r="E54" s="190"/>
      <c r="F54" s="190"/>
      <c r="G54" s="190"/>
      <c r="H54" s="190"/>
      <c r="I54" s="190"/>
      <c r="J54" s="190"/>
      <c r="K54" s="187"/>
    </row>
    <row r="55" spans="2:11">
      <c r="B55" s="186"/>
      <c r="C55" s="376" t="s">
        <v>866</v>
      </c>
      <c r="D55" s="376"/>
      <c r="E55" s="376"/>
      <c r="F55" s="376"/>
      <c r="G55" s="376"/>
      <c r="H55" s="376"/>
      <c r="I55" s="376"/>
      <c r="J55" s="376"/>
      <c r="K55" s="187"/>
    </row>
    <row r="56" spans="2:11">
      <c r="B56" s="186"/>
      <c r="C56" s="191"/>
      <c r="D56" s="376" t="s">
        <v>867</v>
      </c>
      <c r="E56" s="376"/>
      <c r="F56" s="376"/>
      <c r="G56" s="376"/>
      <c r="H56" s="376"/>
      <c r="I56" s="376"/>
      <c r="J56" s="376"/>
      <c r="K56" s="187"/>
    </row>
    <row r="57" spans="2:11">
      <c r="B57" s="186"/>
      <c r="C57" s="191"/>
      <c r="D57" s="376" t="s">
        <v>868</v>
      </c>
      <c r="E57" s="376"/>
      <c r="F57" s="376"/>
      <c r="G57" s="376"/>
      <c r="H57" s="376"/>
      <c r="I57" s="376"/>
      <c r="J57" s="376"/>
      <c r="K57" s="187"/>
    </row>
    <row r="58" spans="2:11">
      <c r="B58" s="186"/>
      <c r="C58" s="191"/>
      <c r="D58" s="376" t="s">
        <v>869</v>
      </c>
      <c r="E58" s="376"/>
      <c r="F58" s="376"/>
      <c r="G58" s="376"/>
      <c r="H58" s="376"/>
      <c r="I58" s="376"/>
      <c r="J58" s="376"/>
      <c r="K58" s="187"/>
    </row>
    <row r="59" spans="2:11">
      <c r="B59" s="186"/>
      <c r="C59" s="191"/>
      <c r="D59" s="376" t="s">
        <v>870</v>
      </c>
      <c r="E59" s="376"/>
      <c r="F59" s="376"/>
      <c r="G59" s="376"/>
      <c r="H59" s="376"/>
      <c r="I59" s="376"/>
      <c r="J59" s="376"/>
      <c r="K59" s="187"/>
    </row>
    <row r="60" spans="2:11">
      <c r="B60" s="186"/>
      <c r="C60" s="191"/>
      <c r="D60" s="380" t="s">
        <v>871</v>
      </c>
      <c r="E60" s="380"/>
      <c r="F60" s="380"/>
      <c r="G60" s="380"/>
      <c r="H60" s="380"/>
      <c r="I60" s="380"/>
      <c r="J60" s="380"/>
      <c r="K60" s="187"/>
    </row>
    <row r="61" spans="2:11">
      <c r="B61" s="186"/>
      <c r="C61" s="191"/>
      <c r="D61" s="376" t="s">
        <v>872</v>
      </c>
      <c r="E61" s="376"/>
      <c r="F61" s="376"/>
      <c r="G61" s="376"/>
      <c r="H61" s="376"/>
      <c r="I61" s="376"/>
      <c r="J61" s="376"/>
      <c r="K61" s="187"/>
    </row>
    <row r="62" spans="2:11">
      <c r="B62" s="186"/>
      <c r="C62" s="191"/>
      <c r="D62" s="191"/>
      <c r="E62" s="194"/>
      <c r="F62" s="191"/>
      <c r="G62" s="191"/>
      <c r="H62" s="191"/>
      <c r="I62" s="191"/>
      <c r="J62" s="191"/>
      <c r="K62" s="187"/>
    </row>
    <row r="63" spans="2:11">
      <c r="B63" s="186"/>
      <c r="C63" s="191"/>
      <c r="D63" s="376" t="s">
        <v>873</v>
      </c>
      <c r="E63" s="376"/>
      <c r="F63" s="376"/>
      <c r="G63" s="376"/>
      <c r="H63" s="376"/>
      <c r="I63" s="376"/>
      <c r="J63" s="376"/>
      <c r="K63" s="187"/>
    </row>
    <row r="64" spans="2:11">
      <c r="B64" s="186"/>
      <c r="C64" s="191"/>
      <c r="D64" s="380" t="s">
        <v>874</v>
      </c>
      <c r="E64" s="380"/>
      <c r="F64" s="380"/>
      <c r="G64" s="380"/>
      <c r="H64" s="380"/>
      <c r="I64" s="380"/>
      <c r="J64" s="380"/>
      <c r="K64" s="187"/>
    </row>
    <row r="65" spans="2:11">
      <c r="B65" s="186"/>
      <c r="C65" s="191"/>
      <c r="D65" s="376" t="s">
        <v>875</v>
      </c>
      <c r="E65" s="376"/>
      <c r="F65" s="376"/>
      <c r="G65" s="376"/>
      <c r="H65" s="376"/>
      <c r="I65" s="376"/>
      <c r="J65" s="376"/>
      <c r="K65" s="187"/>
    </row>
    <row r="66" spans="2:11">
      <c r="B66" s="186"/>
      <c r="C66" s="191"/>
      <c r="D66" s="376" t="s">
        <v>876</v>
      </c>
      <c r="E66" s="376"/>
      <c r="F66" s="376"/>
      <c r="G66" s="376"/>
      <c r="H66" s="376"/>
      <c r="I66" s="376"/>
      <c r="J66" s="376"/>
      <c r="K66" s="187"/>
    </row>
    <row r="67" spans="2:11">
      <c r="B67" s="186"/>
      <c r="C67" s="191"/>
      <c r="D67" s="376" t="s">
        <v>877</v>
      </c>
      <c r="E67" s="376"/>
      <c r="F67" s="376"/>
      <c r="G67" s="376"/>
      <c r="H67" s="376"/>
      <c r="I67" s="376"/>
      <c r="J67" s="376"/>
      <c r="K67" s="187"/>
    </row>
    <row r="68" spans="2:11">
      <c r="B68" s="186"/>
      <c r="C68" s="191"/>
      <c r="D68" s="376" t="s">
        <v>878</v>
      </c>
      <c r="E68" s="376"/>
      <c r="F68" s="376"/>
      <c r="G68" s="376"/>
      <c r="H68" s="376"/>
      <c r="I68" s="376"/>
      <c r="J68" s="376"/>
      <c r="K68" s="187"/>
    </row>
    <row r="69" spans="2:11">
      <c r="B69" s="195"/>
      <c r="C69" s="196"/>
      <c r="D69" s="196"/>
      <c r="E69" s="196"/>
      <c r="F69" s="196"/>
      <c r="G69" s="196"/>
      <c r="H69" s="196"/>
      <c r="I69" s="196"/>
      <c r="J69" s="196"/>
      <c r="K69" s="197"/>
    </row>
    <row r="70" spans="2:11">
      <c r="B70" s="198"/>
      <c r="C70" s="198"/>
      <c r="D70" s="198"/>
      <c r="E70" s="198"/>
      <c r="F70" s="198"/>
      <c r="G70" s="198"/>
      <c r="H70" s="198"/>
      <c r="I70" s="198"/>
      <c r="J70" s="198"/>
      <c r="K70" s="199"/>
    </row>
    <row r="71" spans="2:11">
      <c r="B71" s="199"/>
      <c r="C71" s="199"/>
      <c r="D71" s="199"/>
      <c r="E71" s="199"/>
      <c r="F71" s="199"/>
      <c r="G71" s="199"/>
      <c r="H71" s="199"/>
      <c r="I71" s="199"/>
      <c r="J71" s="199"/>
      <c r="K71" s="199"/>
    </row>
    <row r="72" spans="2:11">
      <c r="B72" s="200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ht="21">
      <c r="B73" s="203"/>
      <c r="C73" s="379" t="s">
        <v>78</v>
      </c>
      <c r="D73" s="379"/>
      <c r="E73" s="379"/>
      <c r="F73" s="379"/>
      <c r="G73" s="379"/>
      <c r="H73" s="379"/>
      <c r="I73" s="379"/>
      <c r="J73" s="379"/>
      <c r="K73" s="204"/>
    </row>
    <row r="74" spans="2:11" ht="16.5">
      <c r="B74" s="203"/>
      <c r="C74" s="205" t="s">
        <v>879</v>
      </c>
      <c r="D74" s="205"/>
      <c r="E74" s="205"/>
      <c r="F74" s="205" t="s">
        <v>880</v>
      </c>
      <c r="G74" s="206"/>
      <c r="H74" s="205" t="s">
        <v>100</v>
      </c>
      <c r="I74" s="205" t="s">
        <v>53</v>
      </c>
      <c r="J74" s="205" t="s">
        <v>881</v>
      </c>
      <c r="K74" s="204"/>
    </row>
    <row r="75" spans="2:11" ht="16.5">
      <c r="B75" s="203"/>
      <c r="C75" s="207" t="s">
        <v>882</v>
      </c>
      <c r="D75" s="207"/>
      <c r="E75" s="207"/>
      <c r="F75" s="208" t="s">
        <v>883</v>
      </c>
      <c r="G75" s="209"/>
      <c r="H75" s="207"/>
      <c r="I75" s="207"/>
      <c r="J75" s="207" t="s">
        <v>884</v>
      </c>
      <c r="K75" s="204"/>
    </row>
    <row r="76" spans="2:11">
      <c r="B76" s="203"/>
      <c r="C76" s="210"/>
      <c r="D76" s="210"/>
      <c r="E76" s="210"/>
      <c r="F76" s="210"/>
      <c r="G76" s="211"/>
      <c r="H76" s="210"/>
      <c r="I76" s="210"/>
      <c r="J76" s="210"/>
      <c r="K76" s="204"/>
    </row>
    <row r="77" spans="2:11">
      <c r="B77" s="203"/>
      <c r="C77" s="193" t="s">
        <v>49</v>
      </c>
      <c r="D77" s="210"/>
      <c r="E77" s="210"/>
      <c r="F77" s="212" t="s">
        <v>885</v>
      </c>
      <c r="G77" s="211"/>
      <c r="H77" s="193" t="s">
        <v>886</v>
      </c>
      <c r="I77" s="193" t="s">
        <v>887</v>
      </c>
      <c r="J77" s="193">
        <v>20</v>
      </c>
      <c r="K77" s="204"/>
    </row>
    <row r="78" spans="2:11">
      <c r="B78" s="203"/>
      <c r="C78" s="193" t="s">
        <v>888</v>
      </c>
      <c r="D78" s="193"/>
      <c r="E78" s="193"/>
      <c r="F78" s="212" t="s">
        <v>885</v>
      </c>
      <c r="G78" s="211"/>
      <c r="H78" s="193" t="s">
        <v>889</v>
      </c>
      <c r="I78" s="193" t="s">
        <v>887</v>
      </c>
      <c r="J78" s="193">
        <v>120</v>
      </c>
      <c r="K78" s="204"/>
    </row>
    <row r="79" spans="2:11">
      <c r="B79" s="213"/>
      <c r="C79" s="193" t="s">
        <v>890</v>
      </c>
      <c r="D79" s="193"/>
      <c r="E79" s="193"/>
      <c r="F79" s="212" t="s">
        <v>891</v>
      </c>
      <c r="G79" s="211"/>
      <c r="H79" s="193" t="s">
        <v>892</v>
      </c>
      <c r="I79" s="193" t="s">
        <v>887</v>
      </c>
      <c r="J79" s="193">
        <v>50</v>
      </c>
      <c r="K79" s="204"/>
    </row>
    <row r="80" spans="2:11">
      <c r="B80" s="213"/>
      <c r="C80" s="193" t="s">
        <v>893</v>
      </c>
      <c r="D80" s="193"/>
      <c r="E80" s="193"/>
      <c r="F80" s="212" t="s">
        <v>885</v>
      </c>
      <c r="G80" s="211"/>
      <c r="H80" s="193" t="s">
        <v>894</v>
      </c>
      <c r="I80" s="193" t="s">
        <v>895</v>
      </c>
      <c r="J80" s="193"/>
      <c r="K80" s="204"/>
    </row>
    <row r="81" spans="2:11">
      <c r="B81" s="213"/>
      <c r="C81" s="214" t="s">
        <v>896</v>
      </c>
      <c r="D81" s="214"/>
      <c r="E81" s="214"/>
      <c r="F81" s="215" t="s">
        <v>891</v>
      </c>
      <c r="G81" s="214"/>
      <c r="H81" s="214" t="s">
        <v>897</v>
      </c>
      <c r="I81" s="214" t="s">
        <v>887</v>
      </c>
      <c r="J81" s="214">
        <v>15</v>
      </c>
      <c r="K81" s="204"/>
    </row>
    <row r="82" spans="2:11">
      <c r="B82" s="213"/>
      <c r="C82" s="214" t="s">
        <v>898</v>
      </c>
      <c r="D82" s="214"/>
      <c r="E82" s="214"/>
      <c r="F82" s="215" t="s">
        <v>891</v>
      </c>
      <c r="G82" s="214"/>
      <c r="H82" s="214" t="s">
        <v>899</v>
      </c>
      <c r="I82" s="214" t="s">
        <v>887</v>
      </c>
      <c r="J82" s="214">
        <v>15</v>
      </c>
      <c r="K82" s="204"/>
    </row>
    <row r="83" spans="2:11">
      <c r="B83" s="213"/>
      <c r="C83" s="214" t="s">
        <v>900</v>
      </c>
      <c r="D83" s="214"/>
      <c r="E83" s="214"/>
      <c r="F83" s="215" t="s">
        <v>891</v>
      </c>
      <c r="G83" s="214"/>
      <c r="H83" s="214" t="s">
        <v>901</v>
      </c>
      <c r="I83" s="214" t="s">
        <v>887</v>
      </c>
      <c r="J83" s="214">
        <v>20</v>
      </c>
      <c r="K83" s="204"/>
    </row>
    <row r="84" spans="2:11">
      <c r="B84" s="213"/>
      <c r="C84" s="214" t="s">
        <v>902</v>
      </c>
      <c r="D84" s="214"/>
      <c r="E84" s="214"/>
      <c r="F84" s="215" t="s">
        <v>891</v>
      </c>
      <c r="G84" s="214"/>
      <c r="H84" s="214" t="s">
        <v>903</v>
      </c>
      <c r="I84" s="214" t="s">
        <v>887</v>
      </c>
      <c r="J84" s="214">
        <v>20</v>
      </c>
      <c r="K84" s="204"/>
    </row>
    <row r="85" spans="2:11">
      <c r="B85" s="213"/>
      <c r="C85" s="193" t="s">
        <v>904</v>
      </c>
      <c r="D85" s="193"/>
      <c r="E85" s="193"/>
      <c r="F85" s="212" t="s">
        <v>891</v>
      </c>
      <c r="G85" s="211"/>
      <c r="H85" s="193" t="s">
        <v>905</v>
      </c>
      <c r="I85" s="193" t="s">
        <v>887</v>
      </c>
      <c r="J85" s="193">
        <v>50</v>
      </c>
      <c r="K85" s="204"/>
    </row>
    <row r="86" spans="2:11">
      <c r="B86" s="213"/>
      <c r="C86" s="193" t="s">
        <v>906</v>
      </c>
      <c r="D86" s="193"/>
      <c r="E86" s="193"/>
      <c r="F86" s="212" t="s">
        <v>891</v>
      </c>
      <c r="G86" s="211"/>
      <c r="H86" s="193" t="s">
        <v>907</v>
      </c>
      <c r="I86" s="193" t="s">
        <v>887</v>
      </c>
      <c r="J86" s="193">
        <v>20</v>
      </c>
      <c r="K86" s="204"/>
    </row>
    <row r="87" spans="2:11">
      <c r="B87" s="213"/>
      <c r="C87" s="193" t="s">
        <v>908</v>
      </c>
      <c r="D87" s="193"/>
      <c r="E87" s="193"/>
      <c r="F87" s="212" t="s">
        <v>891</v>
      </c>
      <c r="G87" s="211"/>
      <c r="H87" s="193" t="s">
        <v>909</v>
      </c>
      <c r="I87" s="193" t="s">
        <v>887</v>
      </c>
      <c r="J87" s="193">
        <v>20</v>
      </c>
      <c r="K87" s="204"/>
    </row>
    <row r="88" spans="2:11">
      <c r="B88" s="213"/>
      <c r="C88" s="193" t="s">
        <v>910</v>
      </c>
      <c r="D88" s="193"/>
      <c r="E88" s="193"/>
      <c r="F88" s="212" t="s">
        <v>891</v>
      </c>
      <c r="G88" s="211"/>
      <c r="H88" s="193" t="s">
        <v>911</v>
      </c>
      <c r="I88" s="193" t="s">
        <v>887</v>
      </c>
      <c r="J88" s="193">
        <v>50</v>
      </c>
      <c r="K88" s="204"/>
    </row>
    <row r="89" spans="2:11">
      <c r="B89" s="213"/>
      <c r="C89" s="193" t="s">
        <v>912</v>
      </c>
      <c r="D89" s="193"/>
      <c r="E89" s="193"/>
      <c r="F89" s="212" t="s">
        <v>891</v>
      </c>
      <c r="G89" s="211"/>
      <c r="H89" s="193" t="s">
        <v>912</v>
      </c>
      <c r="I89" s="193" t="s">
        <v>887</v>
      </c>
      <c r="J89" s="193">
        <v>50</v>
      </c>
      <c r="K89" s="204"/>
    </row>
    <row r="90" spans="2:11">
      <c r="B90" s="213"/>
      <c r="C90" s="193" t="s">
        <v>105</v>
      </c>
      <c r="D90" s="193"/>
      <c r="E90" s="193"/>
      <c r="F90" s="212" t="s">
        <v>891</v>
      </c>
      <c r="G90" s="211"/>
      <c r="H90" s="193" t="s">
        <v>913</v>
      </c>
      <c r="I90" s="193" t="s">
        <v>887</v>
      </c>
      <c r="J90" s="193">
        <v>255</v>
      </c>
      <c r="K90" s="204"/>
    </row>
    <row r="91" spans="2:11">
      <c r="B91" s="213"/>
      <c r="C91" s="193" t="s">
        <v>914</v>
      </c>
      <c r="D91" s="193"/>
      <c r="E91" s="193"/>
      <c r="F91" s="212" t="s">
        <v>885</v>
      </c>
      <c r="G91" s="211"/>
      <c r="H91" s="193" t="s">
        <v>915</v>
      </c>
      <c r="I91" s="193" t="s">
        <v>916</v>
      </c>
      <c r="J91" s="193"/>
      <c r="K91" s="204"/>
    </row>
    <row r="92" spans="2:11">
      <c r="B92" s="213"/>
      <c r="C92" s="193" t="s">
        <v>917</v>
      </c>
      <c r="D92" s="193"/>
      <c r="E92" s="193"/>
      <c r="F92" s="212" t="s">
        <v>885</v>
      </c>
      <c r="G92" s="211"/>
      <c r="H92" s="193" t="s">
        <v>918</v>
      </c>
      <c r="I92" s="193" t="s">
        <v>919</v>
      </c>
      <c r="J92" s="193"/>
      <c r="K92" s="204"/>
    </row>
    <row r="93" spans="2:11">
      <c r="B93" s="213"/>
      <c r="C93" s="193" t="s">
        <v>920</v>
      </c>
      <c r="D93" s="193"/>
      <c r="E93" s="193"/>
      <c r="F93" s="212" t="s">
        <v>885</v>
      </c>
      <c r="G93" s="211"/>
      <c r="H93" s="193" t="s">
        <v>920</v>
      </c>
      <c r="I93" s="193" t="s">
        <v>919</v>
      </c>
      <c r="J93" s="193"/>
      <c r="K93" s="204"/>
    </row>
    <row r="94" spans="2:11">
      <c r="B94" s="213"/>
      <c r="C94" s="193" t="s">
        <v>34</v>
      </c>
      <c r="D94" s="193"/>
      <c r="E94" s="193"/>
      <c r="F94" s="212" t="s">
        <v>885</v>
      </c>
      <c r="G94" s="211"/>
      <c r="H94" s="193" t="s">
        <v>921</v>
      </c>
      <c r="I94" s="193" t="s">
        <v>919</v>
      </c>
      <c r="J94" s="193"/>
      <c r="K94" s="204"/>
    </row>
    <row r="95" spans="2:11">
      <c r="B95" s="213"/>
      <c r="C95" s="193" t="s">
        <v>44</v>
      </c>
      <c r="D95" s="193"/>
      <c r="E95" s="193"/>
      <c r="F95" s="212" t="s">
        <v>885</v>
      </c>
      <c r="G95" s="211"/>
      <c r="H95" s="193" t="s">
        <v>922</v>
      </c>
      <c r="I95" s="193" t="s">
        <v>919</v>
      </c>
      <c r="J95" s="193"/>
      <c r="K95" s="204"/>
    </row>
    <row r="96" spans="2:11">
      <c r="B96" s="216"/>
      <c r="C96" s="217"/>
      <c r="D96" s="217"/>
      <c r="E96" s="217"/>
      <c r="F96" s="217"/>
      <c r="G96" s="217"/>
      <c r="H96" s="217"/>
      <c r="I96" s="217"/>
      <c r="J96" s="217"/>
      <c r="K96" s="218"/>
    </row>
    <row r="97" spans="2:11">
      <c r="B97" s="219"/>
      <c r="C97" s="220"/>
      <c r="D97" s="220"/>
      <c r="E97" s="220"/>
      <c r="F97" s="220"/>
      <c r="G97" s="220"/>
      <c r="H97" s="220"/>
      <c r="I97" s="220"/>
      <c r="J97" s="220"/>
      <c r="K97" s="219"/>
    </row>
    <row r="98" spans="2:11">
      <c r="B98" s="199"/>
      <c r="C98" s="199"/>
      <c r="D98" s="199"/>
      <c r="E98" s="199"/>
      <c r="F98" s="199"/>
      <c r="G98" s="199"/>
      <c r="H98" s="199"/>
      <c r="I98" s="199"/>
      <c r="J98" s="199"/>
      <c r="K98" s="199"/>
    </row>
    <row r="99" spans="2:11">
      <c r="B99" s="200"/>
      <c r="C99" s="201"/>
      <c r="D99" s="201"/>
      <c r="E99" s="201"/>
      <c r="F99" s="201"/>
      <c r="G99" s="201"/>
      <c r="H99" s="201"/>
      <c r="I99" s="201"/>
      <c r="J99" s="201"/>
      <c r="K99" s="202"/>
    </row>
    <row r="100" spans="2:11" ht="21">
      <c r="B100" s="203"/>
      <c r="C100" s="379" t="s">
        <v>923</v>
      </c>
      <c r="D100" s="379"/>
      <c r="E100" s="379"/>
      <c r="F100" s="379"/>
      <c r="G100" s="379"/>
      <c r="H100" s="379"/>
      <c r="I100" s="379"/>
      <c r="J100" s="379"/>
      <c r="K100" s="204"/>
    </row>
    <row r="101" spans="2:11" ht="16.5">
      <c r="B101" s="203"/>
      <c r="C101" s="205" t="s">
        <v>879</v>
      </c>
      <c r="D101" s="205"/>
      <c r="E101" s="205"/>
      <c r="F101" s="205" t="s">
        <v>880</v>
      </c>
      <c r="G101" s="206"/>
      <c r="H101" s="205" t="s">
        <v>100</v>
      </c>
      <c r="I101" s="205" t="s">
        <v>53</v>
      </c>
      <c r="J101" s="205" t="s">
        <v>881</v>
      </c>
      <c r="K101" s="204"/>
    </row>
    <row r="102" spans="2:11" ht="16.5">
      <c r="B102" s="203"/>
      <c r="C102" s="207" t="s">
        <v>882</v>
      </c>
      <c r="D102" s="207"/>
      <c r="E102" s="207"/>
      <c r="F102" s="208" t="s">
        <v>883</v>
      </c>
      <c r="G102" s="209"/>
      <c r="H102" s="207"/>
      <c r="I102" s="207"/>
      <c r="J102" s="207" t="s">
        <v>884</v>
      </c>
      <c r="K102" s="204"/>
    </row>
    <row r="103" spans="2:11" ht="16.5">
      <c r="B103" s="203"/>
      <c r="C103" s="205"/>
      <c r="D103" s="205"/>
      <c r="E103" s="205"/>
      <c r="F103" s="205"/>
      <c r="G103" s="221"/>
      <c r="H103" s="205"/>
      <c r="I103" s="205"/>
      <c r="J103" s="205"/>
      <c r="K103" s="204"/>
    </row>
    <row r="104" spans="2:11" ht="16.5">
      <c r="B104" s="203"/>
      <c r="C104" s="193" t="s">
        <v>49</v>
      </c>
      <c r="D104" s="210"/>
      <c r="E104" s="210"/>
      <c r="F104" s="212" t="s">
        <v>885</v>
      </c>
      <c r="G104" s="221"/>
      <c r="H104" s="193" t="s">
        <v>924</v>
      </c>
      <c r="I104" s="193" t="s">
        <v>887</v>
      </c>
      <c r="J104" s="193">
        <v>20</v>
      </c>
      <c r="K104" s="204"/>
    </row>
    <row r="105" spans="2:11">
      <c r="B105" s="203"/>
      <c r="C105" s="193" t="s">
        <v>888</v>
      </c>
      <c r="D105" s="193"/>
      <c r="E105" s="193"/>
      <c r="F105" s="212" t="s">
        <v>885</v>
      </c>
      <c r="G105" s="193"/>
      <c r="H105" s="193" t="s">
        <v>924</v>
      </c>
      <c r="I105" s="193" t="s">
        <v>887</v>
      </c>
      <c r="J105" s="193">
        <v>120</v>
      </c>
      <c r="K105" s="204"/>
    </row>
    <row r="106" spans="2:11">
      <c r="B106" s="213"/>
      <c r="C106" s="193" t="s">
        <v>890</v>
      </c>
      <c r="D106" s="193"/>
      <c r="E106" s="193"/>
      <c r="F106" s="212" t="s">
        <v>891</v>
      </c>
      <c r="G106" s="193"/>
      <c r="H106" s="193" t="s">
        <v>924</v>
      </c>
      <c r="I106" s="193" t="s">
        <v>887</v>
      </c>
      <c r="J106" s="193">
        <v>50</v>
      </c>
      <c r="K106" s="204"/>
    </row>
    <row r="107" spans="2:11">
      <c r="B107" s="213"/>
      <c r="C107" s="193" t="s">
        <v>893</v>
      </c>
      <c r="D107" s="193"/>
      <c r="E107" s="193"/>
      <c r="F107" s="212" t="s">
        <v>885</v>
      </c>
      <c r="G107" s="193"/>
      <c r="H107" s="193" t="s">
        <v>924</v>
      </c>
      <c r="I107" s="193" t="s">
        <v>895</v>
      </c>
      <c r="J107" s="193"/>
      <c r="K107" s="204"/>
    </row>
    <row r="108" spans="2:11">
      <c r="B108" s="213"/>
      <c r="C108" s="193" t="s">
        <v>904</v>
      </c>
      <c r="D108" s="193"/>
      <c r="E108" s="193"/>
      <c r="F108" s="212" t="s">
        <v>891</v>
      </c>
      <c r="G108" s="193"/>
      <c r="H108" s="193" t="s">
        <v>924</v>
      </c>
      <c r="I108" s="193" t="s">
        <v>887</v>
      </c>
      <c r="J108" s="193">
        <v>50</v>
      </c>
      <c r="K108" s="204"/>
    </row>
    <row r="109" spans="2:11">
      <c r="B109" s="213"/>
      <c r="C109" s="193" t="s">
        <v>912</v>
      </c>
      <c r="D109" s="193"/>
      <c r="E109" s="193"/>
      <c r="F109" s="212" t="s">
        <v>891</v>
      </c>
      <c r="G109" s="193"/>
      <c r="H109" s="193" t="s">
        <v>924</v>
      </c>
      <c r="I109" s="193" t="s">
        <v>887</v>
      </c>
      <c r="J109" s="193">
        <v>50</v>
      </c>
      <c r="K109" s="204"/>
    </row>
    <row r="110" spans="2:11">
      <c r="B110" s="213"/>
      <c r="C110" s="193" t="s">
        <v>910</v>
      </c>
      <c r="D110" s="193"/>
      <c r="E110" s="193"/>
      <c r="F110" s="212" t="s">
        <v>891</v>
      </c>
      <c r="G110" s="193"/>
      <c r="H110" s="193" t="s">
        <v>924</v>
      </c>
      <c r="I110" s="193" t="s">
        <v>887</v>
      </c>
      <c r="J110" s="193">
        <v>50</v>
      </c>
      <c r="K110" s="204"/>
    </row>
    <row r="111" spans="2:11">
      <c r="B111" s="213"/>
      <c r="C111" s="193" t="s">
        <v>49</v>
      </c>
      <c r="D111" s="193"/>
      <c r="E111" s="193"/>
      <c r="F111" s="212" t="s">
        <v>885</v>
      </c>
      <c r="G111" s="193"/>
      <c r="H111" s="193" t="s">
        <v>925</v>
      </c>
      <c r="I111" s="193" t="s">
        <v>887</v>
      </c>
      <c r="J111" s="193">
        <v>20</v>
      </c>
      <c r="K111" s="204"/>
    </row>
    <row r="112" spans="2:11">
      <c r="B112" s="213"/>
      <c r="C112" s="193" t="s">
        <v>926</v>
      </c>
      <c r="D112" s="193"/>
      <c r="E112" s="193"/>
      <c r="F112" s="212" t="s">
        <v>885</v>
      </c>
      <c r="G112" s="193"/>
      <c r="H112" s="193" t="s">
        <v>927</v>
      </c>
      <c r="I112" s="193" t="s">
        <v>887</v>
      </c>
      <c r="J112" s="193">
        <v>120</v>
      </c>
      <c r="K112" s="204"/>
    </row>
    <row r="113" spans="2:11">
      <c r="B113" s="213"/>
      <c r="C113" s="193" t="s">
        <v>34</v>
      </c>
      <c r="D113" s="193"/>
      <c r="E113" s="193"/>
      <c r="F113" s="212" t="s">
        <v>885</v>
      </c>
      <c r="G113" s="193"/>
      <c r="H113" s="193" t="s">
        <v>928</v>
      </c>
      <c r="I113" s="193" t="s">
        <v>919</v>
      </c>
      <c r="J113" s="193"/>
      <c r="K113" s="204"/>
    </row>
    <row r="114" spans="2:11">
      <c r="B114" s="213"/>
      <c r="C114" s="193" t="s">
        <v>44</v>
      </c>
      <c r="D114" s="193"/>
      <c r="E114" s="193"/>
      <c r="F114" s="212" t="s">
        <v>885</v>
      </c>
      <c r="G114" s="193"/>
      <c r="H114" s="193" t="s">
        <v>929</v>
      </c>
      <c r="I114" s="193" t="s">
        <v>919</v>
      </c>
      <c r="J114" s="193"/>
      <c r="K114" s="204"/>
    </row>
    <row r="115" spans="2:11">
      <c r="B115" s="213"/>
      <c r="C115" s="193" t="s">
        <v>53</v>
      </c>
      <c r="D115" s="193"/>
      <c r="E115" s="193"/>
      <c r="F115" s="212" t="s">
        <v>885</v>
      </c>
      <c r="G115" s="193"/>
      <c r="H115" s="193" t="s">
        <v>930</v>
      </c>
      <c r="I115" s="193" t="s">
        <v>931</v>
      </c>
      <c r="J115" s="193"/>
      <c r="K115" s="204"/>
    </row>
    <row r="116" spans="2:11">
      <c r="B116" s="216"/>
      <c r="C116" s="222"/>
      <c r="D116" s="222"/>
      <c r="E116" s="222"/>
      <c r="F116" s="222"/>
      <c r="G116" s="222"/>
      <c r="H116" s="222"/>
      <c r="I116" s="222"/>
      <c r="J116" s="222"/>
      <c r="K116" s="218"/>
    </row>
    <row r="117" spans="2:11">
      <c r="B117" s="223"/>
      <c r="C117" s="190"/>
      <c r="D117" s="190"/>
      <c r="E117" s="190"/>
      <c r="F117" s="224"/>
      <c r="G117" s="190"/>
      <c r="H117" s="190"/>
      <c r="I117" s="190"/>
      <c r="J117" s="190"/>
      <c r="K117" s="223"/>
    </row>
    <row r="118" spans="2:11"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</row>
    <row r="119" spans="2:11">
      <c r="B119" s="225"/>
      <c r="C119" s="226"/>
      <c r="D119" s="226"/>
      <c r="E119" s="226"/>
      <c r="F119" s="226"/>
      <c r="G119" s="226"/>
      <c r="H119" s="226"/>
      <c r="I119" s="226"/>
      <c r="J119" s="226"/>
      <c r="K119" s="227"/>
    </row>
    <row r="120" spans="2:11" ht="21">
      <c r="B120" s="228"/>
      <c r="C120" s="377" t="s">
        <v>932</v>
      </c>
      <c r="D120" s="377"/>
      <c r="E120" s="377"/>
      <c r="F120" s="377"/>
      <c r="G120" s="377"/>
      <c r="H120" s="377"/>
      <c r="I120" s="377"/>
      <c r="J120" s="377"/>
      <c r="K120" s="229"/>
    </row>
    <row r="121" spans="2:11" ht="16.5">
      <c r="B121" s="230"/>
      <c r="C121" s="205" t="s">
        <v>879</v>
      </c>
      <c r="D121" s="205"/>
      <c r="E121" s="205"/>
      <c r="F121" s="205" t="s">
        <v>880</v>
      </c>
      <c r="G121" s="206"/>
      <c r="H121" s="205" t="s">
        <v>100</v>
      </c>
      <c r="I121" s="205" t="s">
        <v>53</v>
      </c>
      <c r="J121" s="205" t="s">
        <v>881</v>
      </c>
      <c r="K121" s="231"/>
    </row>
    <row r="122" spans="2:11" ht="16.5">
      <c r="B122" s="230"/>
      <c r="C122" s="207" t="s">
        <v>882</v>
      </c>
      <c r="D122" s="207"/>
      <c r="E122" s="207"/>
      <c r="F122" s="208" t="s">
        <v>883</v>
      </c>
      <c r="G122" s="209"/>
      <c r="H122" s="207"/>
      <c r="I122" s="207"/>
      <c r="J122" s="207" t="s">
        <v>884</v>
      </c>
      <c r="K122" s="231"/>
    </row>
    <row r="123" spans="2:11">
      <c r="B123" s="232"/>
      <c r="C123" s="210"/>
      <c r="D123" s="210"/>
      <c r="E123" s="210"/>
      <c r="F123" s="210"/>
      <c r="G123" s="193"/>
      <c r="H123" s="210"/>
      <c r="I123" s="210"/>
      <c r="J123" s="210"/>
      <c r="K123" s="233"/>
    </row>
    <row r="124" spans="2:11">
      <c r="B124" s="232"/>
      <c r="C124" s="193" t="s">
        <v>888</v>
      </c>
      <c r="D124" s="210"/>
      <c r="E124" s="210"/>
      <c r="F124" s="212" t="s">
        <v>885</v>
      </c>
      <c r="G124" s="193"/>
      <c r="H124" s="193" t="s">
        <v>924</v>
      </c>
      <c r="I124" s="193" t="s">
        <v>887</v>
      </c>
      <c r="J124" s="193">
        <v>120</v>
      </c>
      <c r="K124" s="234"/>
    </row>
    <row r="125" spans="2:11">
      <c r="B125" s="232"/>
      <c r="C125" s="193" t="s">
        <v>933</v>
      </c>
      <c r="D125" s="193"/>
      <c r="E125" s="193"/>
      <c r="F125" s="212" t="s">
        <v>885</v>
      </c>
      <c r="G125" s="193"/>
      <c r="H125" s="193" t="s">
        <v>934</v>
      </c>
      <c r="I125" s="193" t="s">
        <v>887</v>
      </c>
      <c r="J125" s="193" t="s">
        <v>935</v>
      </c>
      <c r="K125" s="234"/>
    </row>
    <row r="126" spans="2:11">
      <c r="B126" s="232"/>
      <c r="C126" s="193" t="s">
        <v>834</v>
      </c>
      <c r="D126" s="193"/>
      <c r="E126" s="193"/>
      <c r="F126" s="212" t="s">
        <v>885</v>
      </c>
      <c r="G126" s="193"/>
      <c r="H126" s="193" t="s">
        <v>936</v>
      </c>
      <c r="I126" s="193" t="s">
        <v>887</v>
      </c>
      <c r="J126" s="193" t="s">
        <v>935</v>
      </c>
      <c r="K126" s="234"/>
    </row>
    <row r="127" spans="2:11">
      <c r="B127" s="232"/>
      <c r="C127" s="193" t="s">
        <v>896</v>
      </c>
      <c r="D127" s="193"/>
      <c r="E127" s="193"/>
      <c r="F127" s="212" t="s">
        <v>891</v>
      </c>
      <c r="G127" s="193"/>
      <c r="H127" s="193" t="s">
        <v>897</v>
      </c>
      <c r="I127" s="193" t="s">
        <v>887</v>
      </c>
      <c r="J127" s="193">
        <v>15</v>
      </c>
      <c r="K127" s="234"/>
    </row>
    <row r="128" spans="2:11">
      <c r="B128" s="232"/>
      <c r="C128" s="214" t="s">
        <v>898</v>
      </c>
      <c r="D128" s="214"/>
      <c r="E128" s="214"/>
      <c r="F128" s="215" t="s">
        <v>891</v>
      </c>
      <c r="G128" s="214"/>
      <c r="H128" s="214" t="s">
        <v>899</v>
      </c>
      <c r="I128" s="214" t="s">
        <v>887</v>
      </c>
      <c r="J128" s="214">
        <v>15</v>
      </c>
      <c r="K128" s="234"/>
    </row>
    <row r="129" spans="2:11">
      <c r="B129" s="232"/>
      <c r="C129" s="214" t="s">
        <v>900</v>
      </c>
      <c r="D129" s="214"/>
      <c r="E129" s="214"/>
      <c r="F129" s="215" t="s">
        <v>891</v>
      </c>
      <c r="G129" s="214"/>
      <c r="H129" s="214" t="s">
        <v>901</v>
      </c>
      <c r="I129" s="214" t="s">
        <v>887</v>
      </c>
      <c r="J129" s="214">
        <v>20</v>
      </c>
      <c r="K129" s="234"/>
    </row>
    <row r="130" spans="2:11">
      <c r="B130" s="232"/>
      <c r="C130" s="214" t="s">
        <v>902</v>
      </c>
      <c r="D130" s="214"/>
      <c r="E130" s="214"/>
      <c r="F130" s="215" t="s">
        <v>891</v>
      </c>
      <c r="G130" s="214"/>
      <c r="H130" s="214" t="s">
        <v>903</v>
      </c>
      <c r="I130" s="214" t="s">
        <v>887</v>
      </c>
      <c r="J130" s="214">
        <v>20</v>
      </c>
      <c r="K130" s="234"/>
    </row>
    <row r="131" spans="2:11">
      <c r="B131" s="232"/>
      <c r="C131" s="193" t="s">
        <v>890</v>
      </c>
      <c r="D131" s="193"/>
      <c r="E131" s="193"/>
      <c r="F131" s="212" t="s">
        <v>891</v>
      </c>
      <c r="G131" s="193"/>
      <c r="H131" s="193" t="s">
        <v>924</v>
      </c>
      <c r="I131" s="193" t="s">
        <v>887</v>
      </c>
      <c r="J131" s="193">
        <v>50</v>
      </c>
      <c r="K131" s="234"/>
    </row>
    <row r="132" spans="2:11">
      <c r="B132" s="232"/>
      <c r="C132" s="193" t="s">
        <v>904</v>
      </c>
      <c r="D132" s="193"/>
      <c r="E132" s="193"/>
      <c r="F132" s="212" t="s">
        <v>891</v>
      </c>
      <c r="G132" s="193"/>
      <c r="H132" s="193" t="s">
        <v>924</v>
      </c>
      <c r="I132" s="193" t="s">
        <v>887</v>
      </c>
      <c r="J132" s="193">
        <v>50</v>
      </c>
      <c r="K132" s="234"/>
    </row>
    <row r="133" spans="2:11">
      <c r="B133" s="232"/>
      <c r="C133" s="193" t="s">
        <v>910</v>
      </c>
      <c r="D133" s="193"/>
      <c r="E133" s="193"/>
      <c r="F133" s="212" t="s">
        <v>891</v>
      </c>
      <c r="G133" s="193"/>
      <c r="H133" s="193" t="s">
        <v>924</v>
      </c>
      <c r="I133" s="193" t="s">
        <v>887</v>
      </c>
      <c r="J133" s="193">
        <v>50</v>
      </c>
      <c r="K133" s="234"/>
    </row>
    <row r="134" spans="2:11">
      <c r="B134" s="232"/>
      <c r="C134" s="193" t="s">
        <v>912</v>
      </c>
      <c r="D134" s="193"/>
      <c r="E134" s="193"/>
      <c r="F134" s="212" t="s">
        <v>891</v>
      </c>
      <c r="G134" s="193"/>
      <c r="H134" s="193" t="s">
        <v>924</v>
      </c>
      <c r="I134" s="193" t="s">
        <v>887</v>
      </c>
      <c r="J134" s="193">
        <v>50</v>
      </c>
      <c r="K134" s="234"/>
    </row>
    <row r="135" spans="2:11">
      <c r="B135" s="232"/>
      <c r="C135" s="193" t="s">
        <v>105</v>
      </c>
      <c r="D135" s="193"/>
      <c r="E135" s="193"/>
      <c r="F135" s="212" t="s">
        <v>891</v>
      </c>
      <c r="G135" s="193"/>
      <c r="H135" s="193" t="s">
        <v>937</v>
      </c>
      <c r="I135" s="193" t="s">
        <v>887</v>
      </c>
      <c r="J135" s="193">
        <v>255</v>
      </c>
      <c r="K135" s="234"/>
    </row>
    <row r="136" spans="2:11">
      <c r="B136" s="232"/>
      <c r="C136" s="193" t="s">
        <v>914</v>
      </c>
      <c r="D136" s="193"/>
      <c r="E136" s="193"/>
      <c r="F136" s="212" t="s">
        <v>885</v>
      </c>
      <c r="G136" s="193"/>
      <c r="H136" s="193" t="s">
        <v>938</v>
      </c>
      <c r="I136" s="193" t="s">
        <v>916</v>
      </c>
      <c r="J136" s="193"/>
      <c r="K136" s="234"/>
    </row>
    <row r="137" spans="2:11">
      <c r="B137" s="232"/>
      <c r="C137" s="193" t="s">
        <v>917</v>
      </c>
      <c r="D137" s="193"/>
      <c r="E137" s="193"/>
      <c r="F137" s="212" t="s">
        <v>885</v>
      </c>
      <c r="G137" s="193"/>
      <c r="H137" s="193" t="s">
        <v>939</v>
      </c>
      <c r="I137" s="193" t="s">
        <v>919</v>
      </c>
      <c r="J137" s="193"/>
      <c r="K137" s="234"/>
    </row>
    <row r="138" spans="2:11">
      <c r="B138" s="232"/>
      <c r="C138" s="193" t="s">
        <v>920</v>
      </c>
      <c r="D138" s="193"/>
      <c r="E138" s="193"/>
      <c r="F138" s="212" t="s">
        <v>885</v>
      </c>
      <c r="G138" s="193"/>
      <c r="H138" s="193" t="s">
        <v>920</v>
      </c>
      <c r="I138" s="193" t="s">
        <v>919</v>
      </c>
      <c r="J138" s="193"/>
      <c r="K138" s="234"/>
    </row>
    <row r="139" spans="2:11">
      <c r="B139" s="232"/>
      <c r="C139" s="193" t="s">
        <v>34</v>
      </c>
      <c r="D139" s="193"/>
      <c r="E139" s="193"/>
      <c r="F139" s="212" t="s">
        <v>885</v>
      </c>
      <c r="G139" s="193"/>
      <c r="H139" s="193" t="s">
        <v>940</v>
      </c>
      <c r="I139" s="193" t="s">
        <v>919</v>
      </c>
      <c r="J139" s="193"/>
      <c r="K139" s="234"/>
    </row>
    <row r="140" spans="2:11">
      <c r="B140" s="232"/>
      <c r="C140" s="193" t="s">
        <v>941</v>
      </c>
      <c r="D140" s="193"/>
      <c r="E140" s="193"/>
      <c r="F140" s="212" t="s">
        <v>885</v>
      </c>
      <c r="G140" s="193"/>
      <c r="H140" s="193" t="s">
        <v>942</v>
      </c>
      <c r="I140" s="193" t="s">
        <v>919</v>
      </c>
      <c r="J140" s="193"/>
      <c r="K140" s="234"/>
    </row>
    <row r="141" spans="2:11">
      <c r="B141" s="235"/>
      <c r="C141" s="236"/>
      <c r="D141" s="236"/>
      <c r="E141" s="236"/>
      <c r="F141" s="236"/>
      <c r="G141" s="236"/>
      <c r="H141" s="236"/>
      <c r="I141" s="236"/>
      <c r="J141" s="236"/>
      <c r="K141" s="237"/>
    </row>
    <row r="142" spans="2:11">
      <c r="B142" s="190"/>
      <c r="C142" s="190"/>
      <c r="D142" s="190"/>
      <c r="E142" s="190"/>
      <c r="F142" s="224"/>
      <c r="G142" s="190"/>
      <c r="H142" s="190"/>
      <c r="I142" s="190"/>
      <c r="J142" s="190"/>
      <c r="K142" s="190"/>
    </row>
    <row r="143" spans="2:11"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</row>
    <row r="144" spans="2:11">
      <c r="B144" s="200"/>
      <c r="C144" s="201"/>
      <c r="D144" s="201"/>
      <c r="E144" s="201"/>
      <c r="F144" s="201"/>
      <c r="G144" s="201"/>
      <c r="H144" s="201"/>
      <c r="I144" s="201"/>
      <c r="J144" s="201"/>
      <c r="K144" s="202"/>
    </row>
    <row r="145" spans="2:11" ht="21">
      <c r="B145" s="203"/>
      <c r="C145" s="379" t="s">
        <v>943</v>
      </c>
      <c r="D145" s="379"/>
      <c r="E145" s="379"/>
      <c r="F145" s="379"/>
      <c r="G145" s="379"/>
      <c r="H145" s="379"/>
      <c r="I145" s="379"/>
      <c r="J145" s="379"/>
      <c r="K145" s="204"/>
    </row>
    <row r="146" spans="2:11" ht="16.5">
      <c r="B146" s="203"/>
      <c r="C146" s="205" t="s">
        <v>879</v>
      </c>
      <c r="D146" s="205"/>
      <c r="E146" s="205"/>
      <c r="F146" s="205" t="s">
        <v>880</v>
      </c>
      <c r="G146" s="206"/>
      <c r="H146" s="205" t="s">
        <v>100</v>
      </c>
      <c r="I146" s="205" t="s">
        <v>53</v>
      </c>
      <c r="J146" s="205" t="s">
        <v>881</v>
      </c>
      <c r="K146" s="204"/>
    </row>
    <row r="147" spans="2:11" ht="16.5">
      <c r="B147" s="203"/>
      <c r="C147" s="207" t="s">
        <v>882</v>
      </c>
      <c r="D147" s="207"/>
      <c r="E147" s="207"/>
      <c r="F147" s="208" t="s">
        <v>883</v>
      </c>
      <c r="G147" s="209"/>
      <c r="H147" s="207"/>
      <c r="I147" s="207"/>
      <c r="J147" s="207" t="s">
        <v>884</v>
      </c>
      <c r="K147" s="204"/>
    </row>
    <row r="148" spans="2:11">
      <c r="B148" s="213"/>
      <c r="C148" s="210"/>
      <c r="D148" s="210"/>
      <c r="E148" s="210"/>
      <c r="F148" s="210"/>
      <c r="G148" s="211"/>
      <c r="H148" s="210"/>
      <c r="I148" s="210"/>
      <c r="J148" s="210"/>
      <c r="K148" s="234"/>
    </row>
    <row r="149" spans="2:11">
      <c r="B149" s="213"/>
      <c r="C149" s="238" t="s">
        <v>888</v>
      </c>
      <c r="D149" s="193"/>
      <c r="E149" s="193"/>
      <c r="F149" s="239" t="s">
        <v>885</v>
      </c>
      <c r="G149" s="193"/>
      <c r="H149" s="238" t="s">
        <v>924</v>
      </c>
      <c r="I149" s="238" t="s">
        <v>887</v>
      </c>
      <c r="J149" s="238">
        <v>120</v>
      </c>
      <c r="K149" s="234"/>
    </row>
    <row r="150" spans="2:11">
      <c r="B150" s="213"/>
      <c r="C150" s="238" t="s">
        <v>933</v>
      </c>
      <c r="D150" s="193"/>
      <c r="E150" s="193"/>
      <c r="F150" s="239" t="s">
        <v>885</v>
      </c>
      <c r="G150" s="193"/>
      <c r="H150" s="238" t="s">
        <v>944</v>
      </c>
      <c r="I150" s="238" t="s">
        <v>887</v>
      </c>
      <c r="J150" s="238" t="s">
        <v>935</v>
      </c>
      <c r="K150" s="234"/>
    </row>
    <row r="151" spans="2:11">
      <c r="B151" s="213"/>
      <c r="C151" s="238" t="s">
        <v>834</v>
      </c>
      <c r="D151" s="193"/>
      <c r="E151" s="193"/>
      <c r="F151" s="239" t="s">
        <v>885</v>
      </c>
      <c r="G151" s="193"/>
      <c r="H151" s="238" t="s">
        <v>945</v>
      </c>
      <c r="I151" s="238" t="s">
        <v>887</v>
      </c>
      <c r="J151" s="238" t="s">
        <v>935</v>
      </c>
      <c r="K151" s="234"/>
    </row>
    <row r="152" spans="2:11">
      <c r="B152" s="213"/>
      <c r="C152" s="238" t="s">
        <v>890</v>
      </c>
      <c r="D152" s="193"/>
      <c r="E152" s="193"/>
      <c r="F152" s="239" t="s">
        <v>891</v>
      </c>
      <c r="G152" s="193"/>
      <c r="H152" s="238" t="s">
        <v>924</v>
      </c>
      <c r="I152" s="238" t="s">
        <v>887</v>
      </c>
      <c r="J152" s="238">
        <v>50</v>
      </c>
      <c r="K152" s="234"/>
    </row>
    <row r="153" spans="2:11">
      <c r="B153" s="213"/>
      <c r="C153" s="238" t="s">
        <v>893</v>
      </c>
      <c r="D153" s="193"/>
      <c r="E153" s="193"/>
      <c r="F153" s="239" t="s">
        <v>885</v>
      </c>
      <c r="G153" s="193"/>
      <c r="H153" s="238" t="s">
        <v>924</v>
      </c>
      <c r="I153" s="238" t="s">
        <v>895</v>
      </c>
      <c r="J153" s="238"/>
      <c r="K153" s="234"/>
    </row>
    <row r="154" spans="2:11">
      <c r="B154" s="213"/>
      <c r="C154" s="238" t="s">
        <v>904</v>
      </c>
      <c r="D154" s="193"/>
      <c r="E154" s="193"/>
      <c r="F154" s="239" t="s">
        <v>891</v>
      </c>
      <c r="G154" s="193"/>
      <c r="H154" s="238" t="s">
        <v>924</v>
      </c>
      <c r="I154" s="238" t="s">
        <v>887</v>
      </c>
      <c r="J154" s="238">
        <v>50</v>
      </c>
      <c r="K154" s="234"/>
    </row>
    <row r="155" spans="2:11">
      <c r="B155" s="213"/>
      <c r="C155" s="238" t="s">
        <v>912</v>
      </c>
      <c r="D155" s="193"/>
      <c r="E155" s="193"/>
      <c r="F155" s="239" t="s">
        <v>891</v>
      </c>
      <c r="G155" s="193"/>
      <c r="H155" s="238" t="s">
        <v>924</v>
      </c>
      <c r="I155" s="238" t="s">
        <v>887</v>
      </c>
      <c r="J155" s="238">
        <v>50</v>
      </c>
      <c r="K155" s="234"/>
    </row>
    <row r="156" spans="2:11">
      <c r="B156" s="213"/>
      <c r="C156" s="238" t="s">
        <v>910</v>
      </c>
      <c r="D156" s="193"/>
      <c r="E156" s="193"/>
      <c r="F156" s="239" t="s">
        <v>891</v>
      </c>
      <c r="G156" s="193"/>
      <c r="H156" s="238" t="s">
        <v>924</v>
      </c>
      <c r="I156" s="238" t="s">
        <v>887</v>
      </c>
      <c r="J156" s="238">
        <v>50</v>
      </c>
      <c r="K156" s="234"/>
    </row>
    <row r="157" spans="2:11">
      <c r="B157" s="213"/>
      <c r="C157" s="238" t="s">
        <v>85</v>
      </c>
      <c r="D157" s="193"/>
      <c r="E157" s="193"/>
      <c r="F157" s="239" t="s">
        <v>885</v>
      </c>
      <c r="G157" s="193"/>
      <c r="H157" s="238" t="s">
        <v>946</v>
      </c>
      <c r="I157" s="238" t="s">
        <v>887</v>
      </c>
      <c r="J157" s="238" t="s">
        <v>947</v>
      </c>
      <c r="K157" s="234"/>
    </row>
    <row r="158" spans="2:11">
      <c r="B158" s="213"/>
      <c r="C158" s="238" t="s">
        <v>948</v>
      </c>
      <c r="D158" s="193"/>
      <c r="E158" s="193"/>
      <c r="F158" s="239" t="s">
        <v>885</v>
      </c>
      <c r="G158" s="193"/>
      <c r="H158" s="238" t="s">
        <v>949</v>
      </c>
      <c r="I158" s="238" t="s">
        <v>919</v>
      </c>
      <c r="J158" s="238"/>
      <c r="K158" s="234"/>
    </row>
    <row r="159" spans="2:11">
      <c r="B159" s="240"/>
      <c r="C159" s="222"/>
      <c r="D159" s="222"/>
      <c r="E159" s="222"/>
      <c r="F159" s="222"/>
      <c r="G159" s="222"/>
      <c r="H159" s="222"/>
      <c r="I159" s="222"/>
      <c r="J159" s="222"/>
      <c r="K159" s="241"/>
    </row>
    <row r="160" spans="2:11">
      <c r="B160" s="190"/>
      <c r="C160" s="193"/>
      <c r="D160" s="193"/>
      <c r="E160" s="193"/>
      <c r="F160" s="212"/>
      <c r="G160" s="193"/>
      <c r="H160" s="193"/>
      <c r="I160" s="193"/>
      <c r="J160" s="193"/>
      <c r="K160" s="190"/>
    </row>
    <row r="161" spans="2:11"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</row>
    <row r="162" spans="2:11">
      <c r="B162" s="180"/>
      <c r="C162" s="181"/>
      <c r="D162" s="181"/>
      <c r="E162" s="181"/>
      <c r="F162" s="181"/>
      <c r="G162" s="181"/>
      <c r="H162" s="181"/>
      <c r="I162" s="181"/>
      <c r="J162" s="181"/>
      <c r="K162" s="182"/>
    </row>
    <row r="163" spans="2:11" ht="21">
      <c r="B163" s="184"/>
      <c r="C163" s="377" t="s">
        <v>950</v>
      </c>
      <c r="D163" s="377"/>
      <c r="E163" s="377"/>
      <c r="F163" s="377"/>
      <c r="G163" s="377"/>
      <c r="H163" s="377"/>
      <c r="I163" s="377"/>
      <c r="J163" s="377"/>
      <c r="K163" s="185"/>
    </row>
    <row r="164" spans="2:11" ht="16.5">
      <c r="B164" s="184"/>
      <c r="C164" s="205" t="s">
        <v>879</v>
      </c>
      <c r="D164" s="205"/>
      <c r="E164" s="205"/>
      <c r="F164" s="205" t="s">
        <v>880</v>
      </c>
      <c r="G164" s="242"/>
      <c r="H164" s="243" t="s">
        <v>100</v>
      </c>
      <c r="I164" s="243" t="s">
        <v>53</v>
      </c>
      <c r="J164" s="205" t="s">
        <v>881</v>
      </c>
      <c r="K164" s="185"/>
    </row>
    <row r="165" spans="2:11" ht="16.5">
      <c r="B165" s="186"/>
      <c r="C165" s="207" t="s">
        <v>882</v>
      </c>
      <c r="D165" s="207"/>
      <c r="E165" s="207"/>
      <c r="F165" s="208" t="s">
        <v>883</v>
      </c>
      <c r="G165" s="244"/>
      <c r="H165" s="245"/>
      <c r="I165" s="245"/>
      <c r="J165" s="207" t="s">
        <v>884</v>
      </c>
      <c r="K165" s="187"/>
    </row>
    <row r="166" spans="2:11">
      <c r="B166" s="213"/>
      <c r="C166" s="210"/>
      <c r="D166" s="210"/>
      <c r="E166" s="210"/>
      <c r="F166" s="210"/>
      <c r="G166" s="211"/>
      <c r="H166" s="210"/>
      <c r="I166" s="210"/>
      <c r="J166" s="210"/>
      <c r="K166" s="234"/>
    </row>
    <row r="167" spans="2:11">
      <c r="B167" s="213"/>
      <c r="C167" s="193" t="s">
        <v>888</v>
      </c>
      <c r="D167" s="193"/>
      <c r="E167" s="193"/>
      <c r="F167" s="212" t="s">
        <v>885</v>
      </c>
      <c r="G167" s="193"/>
      <c r="H167" s="193" t="s">
        <v>924</v>
      </c>
      <c r="I167" s="193" t="s">
        <v>887</v>
      </c>
      <c r="J167" s="193">
        <v>120</v>
      </c>
      <c r="K167" s="234"/>
    </row>
    <row r="168" spans="2:11">
      <c r="B168" s="213"/>
      <c r="C168" s="193" t="s">
        <v>933</v>
      </c>
      <c r="D168" s="193"/>
      <c r="E168" s="193"/>
      <c r="F168" s="212" t="s">
        <v>885</v>
      </c>
      <c r="G168" s="193"/>
      <c r="H168" s="193" t="s">
        <v>934</v>
      </c>
      <c r="I168" s="193" t="s">
        <v>887</v>
      </c>
      <c r="J168" s="193" t="s">
        <v>935</v>
      </c>
      <c r="K168" s="234"/>
    </row>
    <row r="169" spans="2:11">
      <c r="B169" s="213"/>
      <c r="C169" s="193" t="s">
        <v>834</v>
      </c>
      <c r="D169" s="193"/>
      <c r="E169" s="193"/>
      <c r="F169" s="212" t="s">
        <v>885</v>
      </c>
      <c r="G169" s="193"/>
      <c r="H169" s="193" t="s">
        <v>951</v>
      </c>
      <c r="I169" s="193" t="s">
        <v>887</v>
      </c>
      <c r="J169" s="193" t="s">
        <v>935</v>
      </c>
      <c r="K169" s="234"/>
    </row>
    <row r="170" spans="2:11">
      <c r="B170" s="213"/>
      <c r="C170" s="193" t="s">
        <v>890</v>
      </c>
      <c r="D170" s="193"/>
      <c r="E170" s="193"/>
      <c r="F170" s="212" t="s">
        <v>891</v>
      </c>
      <c r="G170" s="193"/>
      <c r="H170" s="193" t="s">
        <v>951</v>
      </c>
      <c r="I170" s="193" t="s">
        <v>887</v>
      </c>
      <c r="J170" s="193">
        <v>50</v>
      </c>
      <c r="K170" s="234"/>
    </row>
    <row r="171" spans="2:11">
      <c r="B171" s="213"/>
      <c r="C171" s="193" t="s">
        <v>893</v>
      </c>
      <c r="D171" s="193"/>
      <c r="E171" s="193"/>
      <c r="F171" s="212" t="s">
        <v>885</v>
      </c>
      <c r="G171" s="193"/>
      <c r="H171" s="193" t="s">
        <v>951</v>
      </c>
      <c r="I171" s="193" t="s">
        <v>895</v>
      </c>
      <c r="J171" s="193"/>
      <c r="K171" s="234"/>
    </row>
    <row r="172" spans="2:11">
      <c r="B172" s="213"/>
      <c r="C172" s="193" t="s">
        <v>904</v>
      </c>
      <c r="D172" s="193"/>
      <c r="E172" s="193"/>
      <c r="F172" s="212" t="s">
        <v>891</v>
      </c>
      <c r="G172" s="193"/>
      <c r="H172" s="193" t="s">
        <v>951</v>
      </c>
      <c r="I172" s="193" t="s">
        <v>887</v>
      </c>
      <c r="J172" s="193">
        <v>50</v>
      </c>
      <c r="K172" s="234"/>
    </row>
    <row r="173" spans="2:11">
      <c r="B173" s="213"/>
      <c r="C173" s="193" t="s">
        <v>912</v>
      </c>
      <c r="D173" s="193"/>
      <c r="E173" s="193"/>
      <c r="F173" s="212" t="s">
        <v>891</v>
      </c>
      <c r="G173" s="193"/>
      <c r="H173" s="193" t="s">
        <v>951</v>
      </c>
      <c r="I173" s="193" t="s">
        <v>887</v>
      </c>
      <c r="J173" s="193">
        <v>50</v>
      </c>
      <c r="K173" s="234"/>
    </row>
    <row r="174" spans="2:11">
      <c r="B174" s="213"/>
      <c r="C174" s="193" t="s">
        <v>910</v>
      </c>
      <c r="D174" s="193"/>
      <c r="E174" s="193"/>
      <c r="F174" s="212" t="s">
        <v>891</v>
      </c>
      <c r="G174" s="193"/>
      <c r="H174" s="193" t="s">
        <v>951</v>
      </c>
      <c r="I174" s="193" t="s">
        <v>887</v>
      </c>
      <c r="J174" s="193">
        <v>50</v>
      </c>
      <c r="K174" s="234"/>
    </row>
    <row r="175" spans="2:11">
      <c r="B175" s="213"/>
      <c r="C175" s="193" t="s">
        <v>99</v>
      </c>
      <c r="D175" s="193"/>
      <c r="E175" s="193"/>
      <c r="F175" s="212" t="s">
        <v>885</v>
      </c>
      <c r="G175" s="193"/>
      <c r="H175" s="193" t="s">
        <v>952</v>
      </c>
      <c r="I175" s="193" t="s">
        <v>953</v>
      </c>
      <c r="J175" s="193"/>
      <c r="K175" s="234"/>
    </row>
    <row r="176" spans="2:11">
      <c r="B176" s="213"/>
      <c r="C176" s="193" t="s">
        <v>53</v>
      </c>
      <c r="D176" s="193"/>
      <c r="E176" s="193"/>
      <c r="F176" s="212" t="s">
        <v>885</v>
      </c>
      <c r="G176" s="193"/>
      <c r="H176" s="193" t="s">
        <v>954</v>
      </c>
      <c r="I176" s="193" t="s">
        <v>955</v>
      </c>
      <c r="J176" s="193">
        <v>1</v>
      </c>
      <c r="K176" s="234"/>
    </row>
    <row r="177" spans="2:11">
      <c r="B177" s="213"/>
      <c r="C177" s="193" t="s">
        <v>49</v>
      </c>
      <c r="D177" s="193"/>
      <c r="E177" s="193"/>
      <c r="F177" s="212" t="s">
        <v>885</v>
      </c>
      <c r="G177" s="193"/>
      <c r="H177" s="193" t="s">
        <v>956</v>
      </c>
      <c r="I177" s="193" t="s">
        <v>887</v>
      </c>
      <c r="J177" s="193">
        <v>20</v>
      </c>
      <c r="K177" s="234"/>
    </row>
    <row r="178" spans="2:11">
      <c r="B178" s="213"/>
      <c r="C178" s="193" t="s">
        <v>100</v>
      </c>
      <c r="D178" s="193"/>
      <c r="E178" s="193"/>
      <c r="F178" s="212" t="s">
        <v>885</v>
      </c>
      <c r="G178" s="193"/>
      <c r="H178" s="193" t="s">
        <v>957</v>
      </c>
      <c r="I178" s="193" t="s">
        <v>887</v>
      </c>
      <c r="J178" s="193">
        <v>255</v>
      </c>
      <c r="K178" s="234"/>
    </row>
    <row r="179" spans="2:11">
      <c r="B179" s="213"/>
      <c r="C179" s="193" t="s">
        <v>101</v>
      </c>
      <c r="D179" s="193"/>
      <c r="E179" s="193"/>
      <c r="F179" s="212" t="s">
        <v>885</v>
      </c>
      <c r="G179" s="193"/>
      <c r="H179" s="193" t="s">
        <v>850</v>
      </c>
      <c r="I179" s="193" t="s">
        <v>887</v>
      </c>
      <c r="J179" s="193">
        <v>10</v>
      </c>
      <c r="K179" s="234"/>
    </row>
    <row r="180" spans="2:11">
      <c r="B180" s="213"/>
      <c r="C180" s="193" t="s">
        <v>102</v>
      </c>
      <c r="D180" s="193"/>
      <c r="E180" s="193"/>
      <c r="F180" s="212" t="s">
        <v>885</v>
      </c>
      <c r="G180" s="193"/>
      <c r="H180" s="193" t="s">
        <v>958</v>
      </c>
      <c r="I180" s="193" t="s">
        <v>919</v>
      </c>
      <c r="J180" s="193"/>
      <c r="K180" s="234"/>
    </row>
    <row r="181" spans="2:11">
      <c r="B181" s="213"/>
      <c r="C181" s="193" t="s">
        <v>959</v>
      </c>
      <c r="D181" s="193"/>
      <c r="E181" s="193"/>
      <c r="F181" s="212" t="s">
        <v>885</v>
      </c>
      <c r="G181" s="193"/>
      <c r="H181" s="193" t="s">
        <v>960</v>
      </c>
      <c r="I181" s="193" t="s">
        <v>919</v>
      </c>
      <c r="J181" s="193"/>
      <c r="K181" s="234"/>
    </row>
    <row r="182" spans="2:11">
      <c r="B182" s="213"/>
      <c r="C182" s="193" t="s">
        <v>948</v>
      </c>
      <c r="D182" s="193"/>
      <c r="E182" s="193"/>
      <c r="F182" s="212" t="s">
        <v>885</v>
      </c>
      <c r="G182" s="193"/>
      <c r="H182" s="193" t="s">
        <v>961</v>
      </c>
      <c r="I182" s="193" t="s">
        <v>919</v>
      </c>
      <c r="J182" s="193"/>
      <c r="K182" s="234"/>
    </row>
    <row r="183" spans="2:11">
      <c r="B183" s="213"/>
      <c r="C183" s="193" t="s">
        <v>104</v>
      </c>
      <c r="D183" s="193"/>
      <c r="E183" s="193"/>
      <c r="F183" s="212" t="s">
        <v>891</v>
      </c>
      <c r="G183" s="193"/>
      <c r="H183" s="193" t="s">
        <v>962</v>
      </c>
      <c r="I183" s="193" t="s">
        <v>887</v>
      </c>
      <c r="J183" s="193">
        <v>50</v>
      </c>
      <c r="K183" s="234"/>
    </row>
    <row r="184" spans="2:11">
      <c r="B184" s="213"/>
      <c r="C184" s="193" t="s">
        <v>963</v>
      </c>
      <c r="D184" s="193"/>
      <c r="E184" s="193"/>
      <c r="F184" s="212" t="s">
        <v>891</v>
      </c>
      <c r="G184" s="193"/>
      <c r="H184" s="193" t="s">
        <v>964</v>
      </c>
      <c r="I184" s="193" t="s">
        <v>965</v>
      </c>
      <c r="J184" s="193"/>
      <c r="K184" s="234"/>
    </row>
    <row r="185" spans="2:11">
      <c r="B185" s="213"/>
      <c r="C185" s="193" t="s">
        <v>966</v>
      </c>
      <c r="D185" s="193"/>
      <c r="E185" s="193"/>
      <c r="F185" s="212" t="s">
        <v>891</v>
      </c>
      <c r="G185" s="193"/>
      <c r="H185" s="193" t="s">
        <v>967</v>
      </c>
      <c r="I185" s="193" t="s">
        <v>965</v>
      </c>
      <c r="J185" s="193"/>
      <c r="K185" s="234"/>
    </row>
    <row r="186" spans="2:11">
      <c r="B186" s="213"/>
      <c r="C186" s="193" t="s">
        <v>968</v>
      </c>
      <c r="D186" s="193"/>
      <c r="E186" s="193"/>
      <c r="F186" s="212" t="s">
        <v>891</v>
      </c>
      <c r="G186" s="193"/>
      <c r="H186" s="193" t="s">
        <v>969</v>
      </c>
      <c r="I186" s="193" t="s">
        <v>965</v>
      </c>
      <c r="J186" s="193"/>
      <c r="K186" s="234"/>
    </row>
    <row r="187" spans="2:11">
      <c r="B187" s="213"/>
      <c r="C187" s="246" t="s">
        <v>970</v>
      </c>
      <c r="D187" s="193"/>
      <c r="E187" s="193"/>
      <c r="F187" s="212" t="s">
        <v>891</v>
      </c>
      <c r="G187" s="193"/>
      <c r="H187" s="193" t="s">
        <v>971</v>
      </c>
      <c r="I187" s="193" t="s">
        <v>972</v>
      </c>
      <c r="J187" s="247" t="s">
        <v>973</v>
      </c>
      <c r="K187" s="234"/>
    </row>
    <row r="188" spans="2:11">
      <c r="B188" s="213"/>
      <c r="C188" s="198" t="s">
        <v>38</v>
      </c>
      <c r="D188" s="193"/>
      <c r="E188" s="193"/>
      <c r="F188" s="212" t="s">
        <v>885</v>
      </c>
      <c r="G188" s="193"/>
      <c r="H188" s="190" t="s">
        <v>974</v>
      </c>
      <c r="I188" s="193" t="s">
        <v>975</v>
      </c>
      <c r="J188" s="193"/>
      <c r="K188" s="234"/>
    </row>
    <row r="189" spans="2:11">
      <c r="B189" s="213"/>
      <c r="C189" s="198" t="s">
        <v>976</v>
      </c>
      <c r="D189" s="193"/>
      <c r="E189" s="193"/>
      <c r="F189" s="212" t="s">
        <v>885</v>
      </c>
      <c r="G189" s="193"/>
      <c r="H189" s="193" t="s">
        <v>977</v>
      </c>
      <c r="I189" s="193" t="s">
        <v>919</v>
      </c>
      <c r="J189" s="193"/>
      <c r="K189" s="234"/>
    </row>
    <row r="190" spans="2:11">
      <c r="B190" s="213"/>
      <c r="C190" s="198" t="s">
        <v>978</v>
      </c>
      <c r="D190" s="193"/>
      <c r="E190" s="193"/>
      <c r="F190" s="212" t="s">
        <v>885</v>
      </c>
      <c r="G190" s="193"/>
      <c r="H190" s="193" t="s">
        <v>979</v>
      </c>
      <c r="I190" s="193" t="s">
        <v>919</v>
      </c>
      <c r="J190" s="193"/>
      <c r="K190" s="234"/>
    </row>
    <row r="191" spans="2:11">
      <c r="B191" s="213"/>
      <c r="C191" s="198" t="s">
        <v>980</v>
      </c>
      <c r="D191" s="193"/>
      <c r="E191" s="193"/>
      <c r="F191" s="212" t="s">
        <v>891</v>
      </c>
      <c r="G191" s="193"/>
      <c r="H191" s="193" t="s">
        <v>981</v>
      </c>
      <c r="I191" s="193" t="s">
        <v>919</v>
      </c>
      <c r="J191" s="193"/>
      <c r="K191" s="234"/>
    </row>
    <row r="192" spans="2:11">
      <c r="B192" s="240"/>
      <c r="C192" s="248"/>
      <c r="D192" s="222"/>
      <c r="E192" s="222"/>
      <c r="F192" s="222"/>
      <c r="G192" s="222"/>
      <c r="H192" s="222"/>
      <c r="I192" s="222"/>
      <c r="J192" s="222"/>
      <c r="K192" s="241"/>
    </row>
    <row r="193" spans="2:11">
      <c r="B193" s="190"/>
      <c r="C193" s="193"/>
      <c r="D193" s="193"/>
      <c r="E193" s="193"/>
      <c r="F193" s="212"/>
      <c r="G193" s="193"/>
      <c r="H193" s="193"/>
      <c r="I193" s="193"/>
      <c r="J193" s="193"/>
      <c r="K193" s="190"/>
    </row>
    <row r="194" spans="2:11">
      <c r="B194" s="190"/>
      <c r="C194" s="193"/>
      <c r="D194" s="193"/>
      <c r="E194" s="193"/>
      <c r="F194" s="212"/>
      <c r="G194" s="193"/>
      <c r="H194" s="193"/>
      <c r="I194" s="193"/>
      <c r="J194" s="193"/>
      <c r="K194" s="190"/>
    </row>
    <row r="195" spans="2:11"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</row>
    <row r="196" spans="2:11">
      <c r="B196" s="180"/>
      <c r="C196" s="181"/>
      <c r="D196" s="181"/>
      <c r="E196" s="181"/>
      <c r="F196" s="181"/>
      <c r="G196" s="181"/>
      <c r="H196" s="181"/>
      <c r="I196" s="181"/>
      <c r="J196" s="181"/>
      <c r="K196" s="182"/>
    </row>
    <row r="197" spans="2:11" ht="21">
      <c r="B197" s="184"/>
      <c r="C197" s="377" t="s">
        <v>982</v>
      </c>
      <c r="D197" s="377"/>
      <c r="E197" s="377"/>
      <c r="F197" s="377"/>
      <c r="G197" s="377"/>
      <c r="H197" s="377"/>
      <c r="I197" s="377"/>
      <c r="J197" s="377"/>
      <c r="K197" s="185"/>
    </row>
    <row r="198" spans="2:11" ht="16.5">
      <c r="B198" s="184"/>
      <c r="C198" s="249" t="s">
        <v>983</v>
      </c>
      <c r="D198" s="249"/>
      <c r="E198" s="249"/>
      <c r="F198" s="249" t="s">
        <v>984</v>
      </c>
      <c r="G198" s="250"/>
      <c r="H198" s="382" t="s">
        <v>985</v>
      </c>
      <c r="I198" s="382"/>
      <c r="J198" s="382"/>
      <c r="K198" s="185"/>
    </row>
    <row r="199" spans="2:11">
      <c r="B199" s="213"/>
      <c r="C199" s="210"/>
      <c r="D199" s="210"/>
      <c r="E199" s="210"/>
      <c r="F199" s="210"/>
      <c r="G199" s="193"/>
      <c r="H199" s="210"/>
      <c r="I199" s="210"/>
      <c r="J199" s="210"/>
      <c r="K199" s="234"/>
    </row>
    <row r="200" spans="2:11">
      <c r="B200" s="213"/>
      <c r="C200" s="193" t="s">
        <v>975</v>
      </c>
      <c r="D200" s="193"/>
      <c r="E200" s="193"/>
      <c r="F200" s="212" t="s">
        <v>39</v>
      </c>
      <c r="G200" s="193"/>
      <c r="H200" s="383" t="s">
        <v>986</v>
      </c>
      <c r="I200" s="383"/>
      <c r="J200" s="383"/>
      <c r="K200" s="234"/>
    </row>
    <row r="201" spans="2:11">
      <c r="B201" s="213"/>
      <c r="C201" s="219"/>
      <c r="D201" s="193"/>
      <c r="E201" s="193"/>
      <c r="F201" s="212" t="s">
        <v>40</v>
      </c>
      <c r="G201" s="193"/>
      <c r="H201" s="383" t="s">
        <v>987</v>
      </c>
      <c r="I201" s="383"/>
      <c r="J201" s="383"/>
      <c r="K201" s="234"/>
    </row>
    <row r="202" spans="2:11">
      <c r="B202" s="213"/>
      <c r="C202" s="219"/>
      <c r="D202" s="193"/>
      <c r="E202" s="193"/>
      <c r="F202" s="212" t="s">
        <v>43</v>
      </c>
      <c r="G202" s="193"/>
      <c r="H202" s="383" t="s">
        <v>988</v>
      </c>
      <c r="I202" s="383"/>
      <c r="J202" s="383"/>
      <c r="K202" s="234"/>
    </row>
    <row r="203" spans="2:11">
      <c r="B203" s="213"/>
      <c r="C203" s="193"/>
      <c r="D203" s="193"/>
      <c r="E203" s="193"/>
      <c r="F203" s="212" t="s">
        <v>41</v>
      </c>
      <c r="G203" s="193"/>
      <c r="H203" s="383" t="s">
        <v>989</v>
      </c>
      <c r="I203" s="383"/>
      <c r="J203" s="383"/>
      <c r="K203" s="234"/>
    </row>
    <row r="204" spans="2:11">
      <c r="B204" s="213"/>
      <c r="C204" s="193"/>
      <c r="D204" s="193"/>
      <c r="E204" s="193"/>
      <c r="F204" s="212" t="s">
        <v>42</v>
      </c>
      <c r="G204" s="193"/>
      <c r="H204" s="383" t="s">
        <v>990</v>
      </c>
      <c r="I204" s="383"/>
      <c r="J204" s="383"/>
      <c r="K204" s="234"/>
    </row>
    <row r="205" spans="2:11">
      <c r="B205" s="213"/>
      <c r="C205" s="193"/>
      <c r="D205" s="193"/>
      <c r="E205" s="193"/>
      <c r="F205" s="212"/>
      <c r="G205" s="193"/>
      <c r="H205" s="193"/>
      <c r="I205" s="193"/>
      <c r="J205" s="193"/>
      <c r="K205" s="234"/>
    </row>
    <row r="206" spans="2:11">
      <c r="B206" s="213"/>
      <c r="C206" s="193" t="s">
        <v>931</v>
      </c>
      <c r="D206" s="193"/>
      <c r="E206" s="193"/>
      <c r="F206" s="212" t="s">
        <v>827</v>
      </c>
      <c r="G206" s="193"/>
      <c r="H206" s="383" t="s">
        <v>991</v>
      </c>
      <c r="I206" s="383"/>
      <c r="J206" s="383"/>
      <c r="K206" s="234"/>
    </row>
    <row r="207" spans="2:11">
      <c r="B207" s="213"/>
      <c r="C207" s="219"/>
      <c r="D207" s="193"/>
      <c r="E207" s="193"/>
      <c r="F207" s="212" t="s">
        <v>830</v>
      </c>
      <c r="G207" s="193"/>
      <c r="H207" s="383" t="s">
        <v>831</v>
      </c>
      <c r="I207" s="383"/>
      <c r="J207" s="383"/>
      <c r="K207" s="234"/>
    </row>
    <row r="208" spans="2:11">
      <c r="B208" s="213"/>
      <c r="C208" s="193"/>
      <c r="D208" s="193"/>
      <c r="E208" s="193"/>
      <c r="F208" s="212" t="s">
        <v>70</v>
      </c>
      <c r="G208" s="193"/>
      <c r="H208" s="383" t="s">
        <v>992</v>
      </c>
      <c r="I208" s="383"/>
      <c r="J208" s="383"/>
      <c r="K208" s="234"/>
    </row>
    <row r="209" spans="2:11">
      <c r="B209" s="251"/>
      <c r="C209" s="219"/>
      <c r="D209" s="219"/>
      <c r="E209" s="219"/>
      <c r="F209" s="212" t="s">
        <v>73</v>
      </c>
      <c r="G209" s="198"/>
      <c r="H209" s="381" t="s">
        <v>72</v>
      </c>
      <c r="I209" s="381"/>
      <c r="J209" s="381"/>
      <c r="K209" s="252"/>
    </row>
    <row r="210" spans="2:11">
      <c r="B210" s="251"/>
      <c r="C210" s="219"/>
      <c r="D210" s="219"/>
      <c r="E210" s="219"/>
      <c r="F210" s="212" t="s">
        <v>832</v>
      </c>
      <c r="G210" s="198"/>
      <c r="H210" s="381" t="s">
        <v>993</v>
      </c>
      <c r="I210" s="381"/>
      <c r="J210" s="381"/>
      <c r="K210" s="252"/>
    </row>
    <row r="211" spans="2:11">
      <c r="B211" s="251"/>
      <c r="C211" s="219"/>
      <c r="D211" s="219"/>
      <c r="E211" s="219"/>
      <c r="F211" s="253"/>
      <c r="G211" s="198"/>
      <c r="H211" s="254"/>
      <c r="I211" s="254"/>
      <c r="J211" s="254"/>
      <c r="K211" s="252"/>
    </row>
    <row r="212" spans="2:11">
      <c r="B212" s="251"/>
      <c r="C212" s="193" t="s">
        <v>955</v>
      </c>
      <c r="D212" s="219"/>
      <c r="E212" s="219"/>
      <c r="F212" s="212">
        <v>1</v>
      </c>
      <c r="G212" s="198"/>
      <c r="H212" s="381" t="s">
        <v>994</v>
      </c>
      <c r="I212" s="381"/>
      <c r="J212" s="381"/>
      <c r="K212" s="252"/>
    </row>
    <row r="213" spans="2:11">
      <c r="B213" s="251"/>
      <c r="C213" s="219"/>
      <c r="D213" s="219"/>
      <c r="E213" s="219"/>
      <c r="F213" s="212">
        <v>2</v>
      </c>
      <c r="G213" s="198"/>
      <c r="H213" s="381" t="s">
        <v>995</v>
      </c>
      <c r="I213" s="381"/>
      <c r="J213" s="381"/>
      <c r="K213" s="252"/>
    </row>
    <row r="214" spans="2:11">
      <c r="B214" s="251"/>
      <c r="C214" s="219"/>
      <c r="D214" s="219"/>
      <c r="E214" s="219"/>
      <c r="F214" s="212">
        <v>3</v>
      </c>
      <c r="G214" s="198"/>
      <c r="H214" s="381" t="s">
        <v>996</v>
      </c>
      <c r="I214" s="381"/>
      <c r="J214" s="381"/>
      <c r="K214" s="252"/>
    </row>
    <row r="215" spans="2:11">
      <c r="B215" s="251"/>
      <c r="C215" s="219"/>
      <c r="D215" s="219"/>
      <c r="E215" s="219"/>
      <c r="F215" s="212">
        <v>4</v>
      </c>
      <c r="G215" s="198"/>
      <c r="H215" s="381" t="s">
        <v>997</v>
      </c>
      <c r="I215" s="381"/>
      <c r="J215" s="381"/>
      <c r="K215" s="252"/>
    </row>
    <row r="216" spans="2:11">
      <c r="B216" s="255"/>
      <c r="C216" s="256"/>
      <c r="D216" s="256"/>
      <c r="E216" s="256"/>
      <c r="F216" s="256"/>
      <c r="G216" s="256"/>
      <c r="H216" s="256"/>
      <c r="I216" s="256"/>
      <c r="J216" s="256"/>
      <c r="K216" s="257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stavby</vt:lpstr>
      <vt:lpstr>01 - Údržba břehů Rakovni...</vt:lpstr>
      <vt:lpstr>02 - Vedlejší a ostatní n...</vt:lpstr>
      <vt:lpstr>Pokyny pro vyplnění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Vicenda Petr</dc:creator>
  <cp:lastModifiedBy>Křížová Monika</cp:lastModifiedBy>
  <dcterms:created xsi:type="dcterms:W3CDTF">2020-07-03T05:56:29Z</dcterms:created>
  <dcterms:modified xsi:type="dcterms:W3CDTF">2020-08-31T05:57:34Z</dcterms:modified>
</cp:coreProperties>
</file>