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8335" windowHeight="1246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'Položky'!$A$1:$G$100</definedName>
    <definedName name="_xlnm.Print_Area" localSheetId="1">'Rekapitulace'!$A$1:$I$21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'Rekapitulace'!$E$20</definedName>
    <definedName name="VRNnazev">'Rekapitulace'!$A$20</definedName>
    <definedName name="VRNproc">'Rekapitulace'!$F$20</definedName>
    <definedName name="VRNzakl">'Rekapitulace'!$G$20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<sst xmlns="http://schemas.openxmlformats.org/spreadsheetml/2006/main" count="367" uniqueCount="258">
  <si>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</si>
  <si>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</si>
  <si>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</si>
  <si>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</si>
  <si>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</si>
  <si>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</si>
  <si>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</si>
  <si>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</si>
  <si>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</si>
  <si>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</si>
  <si>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</si>
  <si>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</si>
  <si>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</si>
  <si>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</si>
  <si>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</si>
  <si>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</si>
  <si>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</si>
  <si>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</si>
  <si>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</si>
  <si>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</si>
  <si>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</si>
  <si>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</si>
  <si>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</si>
  <si>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</si>
  <si>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</si>
  <si>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</si>
  <si>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</si>
  <si>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</si>
  <si>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</si>
  <si>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</si>
  <si>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</si>
  <si>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</si>
  <si>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</si>
  <si>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</si>
  <si>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</si>
  <si>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</si>
  <si>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</si>
  <si>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</si>
  <si>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</si>
  <si>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</si>
  <si>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</si>
  <si>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</si>
  <si>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</si>
  <si>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</si>
  <si>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</si>
  <si>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</si>
  <si>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</si>
  <si>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</si>
  <si>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</si>
  <si>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</si>
  <si>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</si>
  <si>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</si>
  <si>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</si>
  <si>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</si>
  <si>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</si>
  <si>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</si>
  <si>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</si>
  <si>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</si>
  <si>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</si>
  <si>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</si>
  <si>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</si>
  <si>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</si>
  <si>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</si>
  <si>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</si>
  <si>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</si>
  <si>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</si>
  <si>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</si>
  <si>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</si>
  <si>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</si>
  <si>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</si>
  <si>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</si>
  <si>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</si>
  <si>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</si>
  <si>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</si>
  <si>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</si>
  <si>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Zemní práce</t>
  </si>
  <si>
    <t>Celkem za</t>
  </si>
  <si>
    <t>SO 101</t>
  </si>
  <si>
    <t>Polní cesta HCP 1</t>
  </si>
  <si>
    <t>Polní cesta HCP 1 Obec Zbýšov</t>
  </si>
  <si>
    <t>001</t>
  </si>
  <si>
    <t>00572474</t>
  </si>
  <si>
    <t>Osivo směs travní krajinná - svahová</t>
  </si>
  <si>
    <t>kg</t>
  </si>
  <si>
    <t>111201101R00</t>
  </si>
  <si>
    <t>Odstranění křovin a stromů průměru kmene do 100 mm i s kořeny z celkové plochy do 1000 m2</t>
  </si>
  <si>
    <t>m2</t>
  </si>
  <si>
    <t>111201401R00</t>
  </si>
  <si>
    <t xml:space="preserve">Spálení křovin a stromů průměru kmene do 100 mm </t>
  </si>
  <si>
    <t>112101114R00</t>
  </si>
  <si>
    <t>Kácení stromů listnatých s odstraněním větví a kmene D do 500 mm v rovině nebo ve svahu do 1:5</t>
  </si>
  <si>
    <t>kus</t>
  </si>
  <si>
    <t>112201102R00</t>
  </si>
  <si>
    <t xml:space="preserve">Odstranění pařezů D do 500 mm </t>
  </si>
  <si>
    <t>113152112R00</t>
  </si>
  <si>
    <t>Odstranění podkladů zpevněných ploch z kameniva drceného</t>
  </si>
  <si>
    <t>m3</t>
  </si>
  <si>
    <t>121101103R00</t>
  </si>
  <si>
    <t>Sejmutí ornice s přemístěním na vzdálenost do 250 m</t>
  </si>
  <si>
    <t>122202203R00</t>
  </si>
  <si>
    <t>Odkopávky a prokopávky nezapažené pro silnice objemu do 5000 m3 v hornině tř. 3</t>
  </si>
  <si>
    <t>132201102R00</t>
  </si>
  <si>
    <t>Hloubení rýh š do 600 mm v hornině tř. 3 objemu přes 100 m3</t>
  </si>
  <si>
    <t>132201202R00</t>
  </si>
  <si>
    <t>Hloubení rýh š do 2000 mm v hornině tř. 3 objemu do 1000 m3</t>
  </si>
  <si>
    <t>162201452R00</t>
  </si>
  <si>
    <t xml:space="preserve">Vodorovné přemístění pařezů do 2 km D do 500 mm </t>
  </si>
  <si>
    <t>162301102R00</t>
  </si>
  <si>
    <t>Vodorovné přemístění do 1000 m výkopku z horniny tř. 1 až 4</t>
  </si>
  <si>
    <t>162701105R00</t>
  </si>
  <si>
    <t>Vodorovné přemístění do 10000 m výkopku z horniny tř. 1 až 4</t>
  </si>
  <si>
    <t>162701109R00</t>
  </si>
  <si>
    <t>Příplatek k vodorovnému přemístění výkopku z horniny tř. 1 až 4 ZKD 1000 m přes 10000 m</t>
  </si>
  <si>
    <t>167101102R00</t>
  </si>
  <si>
    <t xml:space="preserve">Nakládání výkopku z hornin tř. 1 až 4 přes 100 m3 </t>
  </si>
  <si>
    <t>171101141R00</t>
  </si>
  <si>
    <t>Uložení sypaniny do 0,75 m3 násypu na 1 m silnice nebo železnice</t>
  </si>
  <si>
    <t>171201201R00</t>
  </si>
  <si>
    <t xml:space="preserve">Uložení sypaniny na skládky </t>
  </si>
  <si>
    <t>171201211U00</t>
  </si>
  <si>
    <t>Poplatek za uložení odpadu ze sypaniny na skládce (skládkovné)</t>
  </si>
  <si>
    <t>t</t>
  </si>
  <si>
    <t>174101101R00</t>
  </si>
  <si>
    <t>Zásyp jam, šachet rýh nebo kolem objektů sypaninou se zhutněním</t>
  </si>
  <si>
    <t>180401212R00</t>
  </si>
  <si>
    <t xml:space="preserve">Založení lučního trávníku výsevem ve svahu do 1:2 </t>
  </si>
  <si>
    <t>181101102R00</t>
  </si>
  <si>
    <t>Úprava pláně v zářezech v hornině tř. 1 až 4 se zhutněním</t>
  </si>
  <si>
    <t>182101101R00</t>
  </si>
  <si>
    <t xml:space="preserve">Svahování v zářezech v hornině tř. 1 až 4 </t>
  </si>
  <si>
    <t>182201101R00</t>
  </si>
  <si>
    <t xml:space="preserve">Svahování násypů </t>
  </si>
  <si>
    <t>182301132R00</t>
  </si>
  <si>
    <t>Rozprostření ornice pl přes 500 m2 ve svahu přes 1:5 tl vrstvy do 150 mm</t>
  </si>
  <si>
    <t>58337331</t>
  </si>
  <si>
    <t>Štěrkopísek frakce 0-22 B</t>
  </si>
  <si>
    <t>T</t>
  </si>
  <si>
    <t>002</t>
  </si>
  <si>
    <t>Základy</t>
  </si>
  <si>
    <t>213141112U00</t>
  </si>
  <si>
    <t>Zřízení vrstvy z geotextilie v rovině nebo ve sklonu do 1:5 š do 6 m</t>
  </si>
  <si>
    <t>274313811R00</t>
  </si>
  <si>
    <t xml:space="preserve">Základové pásy z betonu tř. C 25/30 </t>
  </si>
  <si>
    <t>274351215R00</t>
  </si>
  <si>
    <t xml:space="preserve">Zřízení bednění stěn základových pásů </t>
  </si>
  <si>
    <t>274351216R00</t>
  </si>
  <si>
    <t xml:space="preserve">Odstranění bednění stěn základových pásů </t>
  </si>
  <si>
    <t>67390331</t>
  </si>
  <si>
    <t>Geotextilie ARABEVA 400 g/m2 š 200 cm</t>
  </si>
  <si>
    <t>m</t>
  </si>
  <si>
    <t>003</t>
  </si>
  <si>
    <t>Svislé konstrukce</t>
  </si>
  <si>
    <t>317321118R00</t>
  </si>
  <si>
    <t xml:space="preserve">Mostní římsy ze ŽB C 30/37 </t>
  </si>
  <si>
    <t>317353121R00</t>
  </si>
  <si>
    <t xml:space="preserve">Bednění mostních říms všech tvarů - zřízení </t>
  </si>
  <si>
    <t>317353221R00</t>
  </si>
  <si>
    <t xml:space="preserve">Bednění mostních říms všech tvarů - odstranění </t>
  </si>
  <si>
    <t>317361116U00</t>
  </si>
  <si>
    <t xml:space="preserve">Výztuž mostních říms z betonářské oceli 10 505 </t>
  </si>
  <si>
    <t>326312511R00</t>
  </si>
  <si>
    <t>Zdivo nadzákladové z betonu prostého C 25/35 objemu do 3 m3</t>
  </si>
  <si>
    <t>334313117R00</t>
  </si>
  <si>
    <t xml:space="preserve">Mostní opěry z betonu prostého C 25/30 </t>
  </si>
  <si>
    <t>334351111R00</t>
  </si>
  <si>
    <t>Bednění systémové mostních opěr a úložných prahů zápřekližek pro prostý beton - zřízení</t>
  </si>
  <si>
    <t>334351211R00</t>
  </si>
  <si>
    <t>Bednění systémové mostních opěr a úložných prahů z překližek - odstranění</t>
  </si>
  <si>
    <t>Předb. cena1</t>
  </si>
  <si>
    <t xml:space="preserve">Osazení kotev do říms včetně dodávky </t>
  </si>
  <si>
    <t>kopl.</t>
  </si>
  <si>
    <t>004</t>
  </si>
  <si>
    <t>Vodorovné konstrukce</t>
  </si>
  <si>
    <t>451311111R00</t>
  </si>
  <si>
    <t>Podklad pod dlažbu z betonu prostého tř. B7,5 tl do 100 mm</t>
  </si>
  <si>
    <t>451315114U00</t>
  </si>
  <si>
    <t>Podkladní nebo výplňová vrstva z betonu C 12/15 tl do 100 mm</t>
  </si>
  <si>
    <t>451315126U00</t>
  </si>
  <si>
    <t>Podkladní nebo výplňová vrstva z betonu C 20/25 tl do 150 mm</t>
  </si>
  <si>
    <t>452311131R00</t>
  </si>
  <si>
    <t>Podkladní desky z betonu prostého tř. C 12/15 otevřený výkop</t>
  </si>
  <si>
    <t>461310211R00</t>
  </si>
  <si>
    <t xml:space="preserve">Patka z betonu prostého C 25/30 </t>
  </si>
  <si>
    <t>465513127R00</t>
  </si>
  <si>
    <t>Dlažba z lomového kamene do bet. lože s vyspárováním tl 200 mm</t>
  </si>
  <si>
    <t>005</t>
  </si>
  <si>
    <t>Komunikace</t>
  </si>
  <si>
    <t>564851111R00</t>
  </si>
  <si>
    <t xml:space="preserve">Podklad ze štěrkodrtě ŠD tl 150 mm </t>
  </si>
  <si>
    <t>564861111R00</t>
  </si>
  <si>
    <t xml:space="preserve">Podklad ze štěrkodrtě ŠD tl 200 mm </t>
  </si>
  <si>
    <t>565155121U00</t>
  </si>
  <si>
    <t>Asfaltový beton vrstva podkladní ACP 16 (obalované kamenivo OKS) tl 70 mm š přes 3 m</t>
  </si>
  <si>
    <t>569831111R00</t>
  </si>
  <si>
    <t xml:space="preserve">Zpevnění krajnic štěrkodrtí tl 100 mm </t>
  </si>
  <si>
    <t>569903311R00</t>
  </si>
  <si>
    <t xml:space="preserve">Zřízení zemních krajnic se zhutněním </t>
  </si>
  <si>
    <t>573211111R00</t>
  </si>
  <si>
    <t>Postřik živičný spojovací z asfaltu v množství do 0,70 kg/m2</t>
  </si>
  <si>
    <t>577144121U00</t>
  </si>
  <si>
    <t>Asfaltový beton vrstva obrusná ACO 11 (ABS) tř. I tl 50 mm š přes 3 m z nemodifikovaného asfaltu</t>
  </si>
  <si>
    <t>009</t>
  </si>
  <si>
    <t>Ostatní konstrukce a práce</t>
  </si>
  <si>
    <t>40445150</t>
  </si>
  <si>
    <t>Sloupek silniční plastový s retroreflexní fólií směrový 1200 mm</t>
  </si>
  <si>
    <t>59221148</t>
  </si>
  <si>
    <t>Trouba železobetonová 8úhelníková,zesílená TZP-Q D100x100x12 cm</t>
  </si>
  <si>
    <t>59222532</t>
  </si>
  <si>
    <t>Trouba železobetonová hrdlová přímá s integrovaným  spojem TZH-Q 40/250 40X250 cm</t>
  </si>
  <si>
    <t>59222536</t>
  </si>
  <si>
    <t>Trouba železobetonová hrdlová přímá s integrovaným  spojem TZH-Q 60/250 60X250 cm</t>
  </si>
  <si>
    <t>912211111U00</t>
  </si>
  <si>
    <t>Montáž směrového sloupku silničního plastového prosté uložení bez betonového základu</t>
  </si>
  <si>
    <t>919512111R00</t>
  </si>
  <si>
    <t xml:space="preserve">Zřízení propustku z trub betonových nebo ŽB DN 400 </t>
  </si>
  <si>
    <t>919514111R00</t>
  </si>
  <si>
    <t xml:space="preserve">Zřízení propustku z trub betonových nebo ŽB DN 600 </t>
  </si>
  <si>
    <t>919523111R00</t>
  </si>
  <si>
    <t>Zřízení propustku z trub betonových nebo ŽB DN 1000</t>
  </si>
  <si>
    <t>919535555R00</t>
  </si>
  <si>
    <t xml:space="preserve">Obetonování trubního propustku betonem prostým </t>
  </si>
  <si>
    <t>919731121R00</t>
  </si>
  <si>
    <t>Zarovnání styčné plochy podkladu nebo krytu živičného tl do 50 mm</t>
  </si>
  <si>
    <t>919735111R00</t>
  </si>
  <si>
    <t xml:space="preserve">Řezání stávajícího živičného krytu hl do 50 mm </t>
  </si>
  <si>
    <t>938902106R00</t>
  </si>
  <si>
    <t>Čištění příkopů nezpevněných š dna přes 400 mm objem nánosu do 0,5 m3</t>
  </si>
  <si>
    <t>966008114R00</t>
  </si>
  <si>
    <t xml:space="preserve">Bourání trubního propustku do DN 1200 </t>
  </si>
  <si>
    <t>966043121R00</t>
  </si>
  <si>
    <t>Vybourání částí říms z prostého betonu vyložených do 250 mm tl do 150 mm</t>
  </si>
  <si>
    <t>979082318R00</t>
  </si>
  <si>
    <t>Vodorovná doprava suti a vybouraných hmot po suchu nad 5000 do 6000 m</t>
  </si>
  <si>
    <t>979082319R00</t>
  </si>
  <si>
    <t>Příplatek ZKD 1000 m vodorovné dopravy suti a vybouraných hmot po suchu</t>
  </si>
  <si>
    <t>979093111R00</t>
  </si>
  <si>
    <t>Uložení suti na skládku s hrubým urovnáním bez zhutnění</t>
  </si>
  <si>
    <t>979098201U00</t>
  </si>
  <si>
    <t>Poplatek za uložení stavebního betonového odpadu na skládce (skládkovné)</t>
  </si>
  <si>
    <t>979099155U00</t>
  </si>
  <si>
    <t>Poplatek za uložení odpadu z kameniva na skládce (skládkovné)</t>
  </si>
  <si>
    <t>Předb. cena2</t>
  </si>
  <si>
    <t xml:space="preserve">Řezání betonových trub - šikmá čela propustků </t>
  </si>
  <si>
    <t>Předb. cena3</t>
  </si>
  <si>
    <t xml:space="preserve">Prořezání stromů -  průjezdný profil </t>
  </si>
  <si>
    <t>099</t>
  </si>
  <si>
    <t>Přesun hmot HSV</t>
  </si>
  <si>
    <t>998225111R00</t>
  </si>
  <si>
    <t xml:space="preserve">Přesun hmot, pozemní komunikace, kryt živičný </t>
  </si>
  <si>
    <t>711</t>
  </si>
  <si>
    <t>Izolace proti vodě</t>
  </si>
  <si>
    <t>711112001R00</t>
  </si>
  <si>
    <t>Provedení izolace proti zemní vlhkosti svislé za studena nátěrem penetračním včetně dodávky mat.</t>
  </si>
  <si>
    <t>711112011R00</t>
  </si>
  <si>
    <t>Provedení izolace proti zemní vlhkosti svislé za studena suspenzí asfaltovou včetně dodávky mat.</t>
  </si>
  <si>
    <t>998711101R00</t>
  </si>
  <si>
    <t xml:space="preserve">Přesun hmot pro izolace proti vodě, výšky do 6 m </t>
  </si>
  <si>
    <t>OPTIMA s.r.o.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</si>
</sst>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23" borderId="6" applyNumberFormat="0" applyFont="0" applyAlignment="0" applyProtection="0"/>
    <xf numFmtId="9" fontId="36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SO 101</v>
      </c>
      <c r="D2" s="5" t="str">
        <f>Rekapitulace!G2</f>
        <v>Polní cesta HCP 1 Obec Zbýšov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77</v>
      </c>
      <c r="B5" s="16"/>
      <c r="C5" s="17" t="s">
        <v>78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/>
      <c r="B7" s="24"/>
      <c r="C7" s="25"/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01" t="s">
        <v>257</v>
      </c>
      <c r="D8" s="201"/>
      <c r="E8" s="202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01" t="str">
        <f>Projektant</f>
        <v>OPTIMA s.r.o.</v>
      </c>
      <c r="D9" s="201"/>
      <c r="E9" s="202"/>
      <c r="F9" s="11"/>
      <c r="G9" s="33"/>
      <c r="H9" s="34"/>
    </row>
    <row r="10" spans="1:8" ht="12.75">
      <c r="A10" s="28" t="s">
        <v>15</v>
      </c>
      <c r="B10" s="11"/>
      <c r="C10" s="201"/>
      <c r="D10" s="201"/>
      <c r="E10" s="201"/>
      <c r="F10" s="35"/>
      <c r="G10" s="36"/>
      <c r="H10" s="37"/>
    </row>
    <row r="11" spans="1:57" ht="13.5" customHeight="1">
      <c r="A11" s="28" t="s">
        <v>16</v>
      </c>
      <c r="B11" s="11"/>
      <c r="C11" s="201"/>
      <c r="D11" s="201"/>
      <c r="E11" s="201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3"/>
      <c r="D12" s="203"/>
      <c r="E12" s="203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/>
      <c r="E15" s="57"/>
      <c r="F15" s="58"/>
      <c r="G15" s="55"/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/>
      <c r="E16" s="59"/>
      <c r="F16" s="60"/>
      <c r="G16" s="55"/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/>
      <c r="E17" s="59"/>
      <c r="F17" s="60"/>
      <c r="G17" s="55"/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/>
      <c r="E18" s="59"/>
      <c r="F18" s="60"/>
      <c r="G18" s="55"/>
    </row>
    <row r="19" spans="1:7" ht="15.75" customHeight="1">
      <c r="A19" s="63" t="s">
        <v>30</v>
      </c>
      <c r="B19" s="54"/>
      <c r="C19" s="55">
        <f>SUM(C15:C18)</f>
        <v>0</v>
      </c>
      <c r="D19" s="8"/>
      <c r="E19" s="59"/>
      <c r="F19" s="60"/>
      <c r="G19" s="55"/>
    </row>
    <row r="20" spans="1:7" ht="15.75" customHeight="1">
      <c r="A20" s="63"/>
      <c r="B20" s="54"/>
      <c r="C20" s="55"/>
      <c r="D20" s="8"/>
      <c r="E20" s="59"/>
      <c r="F20" s="60"/>
      <c r="G20" s="55"/>
    </row>
    <row r="21" spans="1:7" ht="15.75" customHeight="1">
      <c r="A21" s="63" t="s">
        <v>31</v>
      </c>
      <c r="B21" s="54"/>
      <c r="C21" s="55">
        <f>HZS</f>
        <v>0</v>
      </c>
      <c r="D21" s="8"/>
      <c r="E21" s="59"/>
      <c r="F21" s="60"/>
      <c r="G21" s="55"/>
    </row>
    <row r="22" spans="1:7" ht="15.7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75" customHeight="1" thickBot="1">
      <c r="A23" s="204" t="s">
        <v>34</v>
      </c>
      <c r="B23" s="205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20</v>
      </c>
      <c r="D30" s="85" t="s">
        <v>44</v>
      </c>
      <c r="E30" s="87"/>
      <c r="F30" s="196">
        <f>C23-F32</f>
        <v>0</v>
      </c>
      <c r="G30" s="197"/>
    </row>
    <row r="31" spans="1:7" ht="12.75">
      <c r="A31" s="84" t="s">
        <v>45</v>
      </c>
      <c r="B31" s="85"/>
      <c r="C31" s="86">
        <f>SazbaDPH1</f>
        <v>20</v>
      </c>
      <c r="D31" s="85" t="s">
        <v>46</v>
      </c>
      <c r="E31" s="87"/>
      <c r="F31" s="196">
        <f>ROUND(PRODUCT(F30,C31/100),0)</f>
        <v>0</v>
      </c>
      <c r="G31" s="197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196">
        <v>0</v>
      </c>
      <c r="G32" s="197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196">
        <f>ROUND(PRODUCT(F32,C33/100),0)</f>
        <v>0</v>
      </c>
      <c r="G33" s="197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198">
        <f>ROUND(SUM(F30:F33),0)</f>
        <v>0</v>
      </c>
      <c r="G34" s="199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00"/>
      <c r="C37" s="200"/>
      <c r="D37" s="200"/>
      <c r="E37" s="200"/>
      <c r="F37" s="200"/>
      <c r="G37" s="200"/>
      <c r="H37" t="s">
        <v>6</v>
      </c>
    </row>
    <row r="38" spans="1:8" ht="12.75" customHeight="1">
      <c r="A38" s="95"/>
      <c r="B38" s="200"/>
      <c r="C38" s="200"/>
      <c r="D38" s="200"/>
      <c r="E38" s="200"/>
      <c r="F38" s="200"/>
      <c r="G38" s="200"/>
      <c r="H38" t="s">
        <v>6</v>
      </c>
    </row>
    <row r="39" spans="1:8" ht="12.75">
      <c r="A39" s="95"/>
      <c r="B39" s="200"/>
      <c r="C39" s="200"/>
      <c r="D39" s="200"/>
      <c r="E39" s="200"/>
      <c r="F39" s="200"/>
      <c r="G39" s="200"/>
      <c r="H39" t="s">
        <v>6</v>
      </c>
    </row>
    <row r="40" spans="1:8" ht="12.75">
      <c r="A40" s="95"/>
      <c r="B40" s="200"/>
      <c r="C40" s="200"/>
      <c r="D40" s="200"/>
      <c r="E40" s="200"/>
      <c r="F40" s="200"/>
      <c r="G40" s="200"/>
      <c r="H40" t="s">
        <v>6</v>
      </c>
    </row>
    <row r="41" spans="1:8" ht="12.75">
      <c r="A41" s="95"/>
      <c r="B41" s="200"/>
      <c r="C41" s="200"/>
      <c r="D41" s="200"/>
      <c r="E41" s="200"/>
      <c r="F41" s="200"/>
      <c r="G41" s="200"/>
      <c r="H41" t="s">
        <v>6</v>
      </c>
    </row>
    <row r="42" spans="1:8" ht="12.75">
      <c r="A42" s="95"/>
      <c r="B42" s="200"/>
      <c r="C42" s="200"/>
      <c r="D42" s="200"/>
      <c r="E42" s="200"/>
      <c r="F42" s="200"/>
      <c r="G42" s="200"/>
      <c r="H42" t="s">
        <v>6</v>
      </c>
    </row>
    <row r="43" spans="1:8" ht="12.75">
      <c r="A43" s="95"/>
      <c r="B43" s="200"/>
      <c r="C43" s="200"/>
      <c r="D43" s="200"/>
      <c r="E43" s="200"/>
      <c r="F43" s="200"/>
      <c r="G43" s="200"/>
      <c r="H43" t="s">
        <v>6</v>
      </c>
    </row>
    <row r="44" spans="1:8" ht="12.75">
      <c r="A44" s="95"/>
      <c r="B44" s="200"/>
      <c r="C44" s="200"/>
      <c r="D44" s="200"/>
      <c r="E44" s="200"/>
      <c r="F44" s="200"/>
      <c r="G44" s="200"/>
      <c r="H44" t="s">
        <v>6</v>
      </c>
    </row>
    <row r="45" spans="1:8" ht="0.75" customHeight="1">
      <c r="A45" s="95"/>
      <c r="B45" s="200"/>
      <c r="C45" s="200"/>
      <c r="D45" s="200"/>
      <c r="E45" s="200"/>
      <c r="F45" s="200"/>
      <c r="G45" s="200"/>
      <c r="H45" t="s">
        <v>6</v>
      </c>
    </row>
    <row r="46" spans="2:7" ht="12.75">
      <c r="B46" s="195"/>
      <c r="C46" s="195"/>
      <c r="D46" s="195"/>
      <c r="E46" s="195"/>
      <c r="F46" s="195"/>
      <c r="G46" s="195"/>
    </row>
    <row r="47" spans="2:7" ht="12.75">
      <c r="B47" s="195"/>
      <c r="C47" s="195"/>
      <c r="D47" s="195"/>
      <c r="E47" s="195"/>
      <c r="F47" s="195"/>
      <c r="G47" s="195"/>
    </row>
    <row r="48" spans="2:7" ht="12.75">
      <c r="B48" s="195"/>
      <c r="C48" s="195"/>
      <c r="D48" s="195"/>
      <c r="E48" s="195"/>
      <c r="F48" s="195"/>
      <c r="G48" s="195"/>
    </row>
    <row r="49" spans="2:7" ht="12.75">
      <c r="B49" s="195"/>
      <c r="C49" s="195"/>
      <c r="D49" s="195"/>
      <c r="E49" s="195"/>
      <c r="F49" s="195"/>
      <c r="G49" s="195"/>
    </row>
    <row r="50" spans="2:7" ht="12.75">
      <c r="B50" s="195"/>
      <c r="C50" s="195"/>
      <c r="D50" s="195"/>
      <c r="E50" s="195"/>
      <c r="F50" s="195"/>
      <c r="G50" s="195"/>
    </row>
    <row r="51" spans="2:7" ht="12.75">
      <c r="B51" s="195"/>
      <c r="C51" s="195"/>
      <c r="D51" s="195"/>
      <c r="E51" s="195"/>
      <c r="F51" s="195"/>
      <c r="G51" s="195"/>
    </row>
    <row r="52" spans="2:7" ht="12.75">
      <c r="B52" s="195"/>
      <c r="C52" s="195"/>
      <c r="D52" s="195"/>
      <c r="E52" s="195"/>
      <c r="F52" s="195"/>
      <c r="G52" s="195"/>
    </row>
    <row r="53" spans="2:7" ht="12.75">
      <c r="B53" s="195"/>
      <c r="C53" s="195"/>
      <c r="D53" s="195"/>
      <c r="E53" s="195"/>
      <c r="F53" s="195"/>
      <c r="G53" s="195"/>
    </row>
    <row r="54" spans="2:7" ht="12.75">
      <c r="B54" s="195"/>
      <c r="C54" s="195"/>
      <c r="D54" s="195"/>
      <c r="E54" s="195"/>
      <c r="F54" s="195"/>
      <c r="G54" s="195"/>
    </row>
    <row r="55" spans="2:7" ht="12.75">
      <c r="B55" s="195"/>
      <c r="C55" s="195"/>
      <c r="D55" s="195"/>
      <c r="E55" s="195"/>
      <c r="F55" s="195"/>
      <c r="G55" s="195"/>
    </row>
  </sheetData>
  <sheetProtection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49</v>
      </c>
      <c r="B1" s="207"/>
      <c r="C1" s="96" t="str">
        <f>CONCATENATE(cislostavby," ",nazevstavby)</f>
        <v> </v>
      </c>
      <c r="D1" s="97"/>
      <c r="E1" s="98"/>
      <c r="F1" s="97"/>
      <c r="G1" s="99" t="s">
        <v>50</v>
      </c>
      <c r="H1" s="100" t="s">
        <v>77</v>
      </c>
      <c r="I1" s="101"/>
    </row>
    <row r="2" spans="1:9" ht="13.5" thickBot="1">
      <c r="A2" s="208" t="s">
        <v>51</v>
      </c>
      <c r="B2" s="209"/>
      <c r="C2" s="102" t="str">
        <f>CONCATENATE(cisloobjektu," ",nazevobjektu)</f>
        <v>SO 101 Polní cesta HCP 1</v>
      </c>
      <c r="D2" s="103"/>
      <c r="E2" s="104"/>
      <c r="F2" s="103"/>
      <c r="G2" s="210" t="s">
        <v>79</v>
      </c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1" t="str">
        <f>Položky!B7</f>
        <v>001</v>
      </c>
      <c r="B7" s="114" t="str">
        <f>Položky!C7</f>
        <v>Zemní práce</v>
      </c>
      <c r="C7" s="65"/>
      <c r="D7" s="115"/>
      <c r="E7" s="192">
        <f>Položky!BA33</f>
        <v>0</v>
      </c>
      <c r="F7" s="193">
        <f>Položky!BB33</f>
        <v>0</v>
      </c>
      <c r="G7" s="193">
        <f>Položky!BC33</f>
        <v>0</v>
      </c>
      <c r="H7" s="193">
        <f>Položky!BD33</f>
        <v>0</v>
      </c>
      <c r="I7" s="194">
        <f>Položky!BE33</f>
        <v>0</v>
      </c>
    </row>
    <row r="8" spans="1:9" s="34" customFormat="1" ht="12.75">
      <c r="A8" s="191" t="str">
        <f>Položky!B34</f>
        <v>002</v>
      </c>
      <c r="B8" s="114" t="str">
        <f>Položky!C34</f>
        <v>Základy</v>
      </c>
      <c r="C8" s="65"/>
      <c r="D8" s="115"/>
      <c r="E8" s="192">
        <f>Položky!BA40</f>
        <v>0</v>
      </c>
      <c r="F8" s="193">
        <f>Položky!BB40</f>
        <v>0</v>
      </c>
      <c r="G8" s="193">
        <f>Položky!BC40</f>
        <v>0</v>
      </c>
      <c r="H8" s="193">
        <f>Položky!BD40</f>
        <v>0</v>
      </c>
      <c r="I8" s="194">
        <f>Položky!BE40</f>
        <v>0</v>
      </c>
    </row>
    <row r="9" spans="1:9" s="34" customFormat="1" ht="12.75">
      <c r="A9" s="191" t="str">
        <f>Položky!B41</f>
        <v>003</v>
      </c>
      <c r="B9" s="114" t="str">
        <f>Položky!C41</f>
        <v>Svislé konstrukce</v>
      </c>
      <c r="C9" s="65"/>
      <c r="D9" s="115"/>
      <c r="E9" s="192">
        <f>Položky!BA51</f>
        <v>0</v>
      </c>
      <c r="F9" s="193">
        <f>Položky!BB51</f>
        <v>0</v>
      </c>
      <c r="G9" s="193">
        <f>Položky!BC51</f>
        <v>0</v>
      </c>
      <c r="H9" s="193">
        <f>Položky!BD51</f>
        <v>0</v>
      </c>
      <c r="I9" s="194">
        <f>Položky!BE51</f>
        <v>0</v>
      </c>
    </row>
    <row r="10" spans="1:9" s="34" customFormat="1" ht="12.75">
      <c r="A10" s="191" t="str">
        <f>Položky!B52</f>
        <v>004</v>
      </c>
      <c r="B10" s="114" t="str">
        <f>Položky!C52</f>
        <v>Vodorovné konstrukce</v>
      </c>
      <c r="C10" s="65"/>
      <c r="D10" s="115"/>
      <c r="E10" s="192">
        <f>Položky!BA59</f>
        <v>0</v>
      </c>
      <c r="F10" s="193">
        <f>Položky!BB59</f>
        <v>0</v>
      </c>
      <c r="G10" s="193">
        <f>Položky!BC59</f>
        <v>0</v>
      </c>
      <c r="H10" s="193">
        <f>Položky!BD59</f>
        <v>0</v>
      </c>
      <c r="I10" s="194">
        <f>Položky!BE59</f>
        <v>0</v>
      </c>
    </row>
    <row r="11" spans="1:9" s="34" customFormat="1" ht="12.75">
      <c r="A11" s="191" t="str">
        <f>Položky!B60</f>
        <v>005</v>
      </c>
      <c r="B11" s="114" t="str">
        <f>Položky!C60</f>
        <v>Komunikace</v>
      </c>
      <c r="C11" s="65"/>
      <c r="D11" s="115"/>
      <c r="E11" s="192">
        <f>Položky!BA69</f>
        <v>0</v>
      </c>
      <c r="F11" s="193">
        <f>Položky!BB69</f>
        <v>0</v>
      </c>
      <c r="G11" s="193">
        <f>Položky!BC69</f>
        <v>0</v>
      </c>
      <c r="H11" s="193">
        <f>Položky!BD69</f>
        <v>0</v>
      </c>
      <c r="I11" s="194">
        <f>Položky!BE69</f>
        <v>0</v>
      </c>
    </row>
    <row r="12" spans="1:9" s="34" customFormat="1" ht="12.75">
      <c r="A12" s="191" t="str">
        <f>Položky!B70</f>
        <v>009</v>
      </c>
      <c r="B12" s="114" t="str">
        <f>Položky!C70</f>
        <v>Ostatní konstrukce a práce</v>
      </c>
      <c r="C12" s="65"/>
      <c r="D12" s="115"/>
      <c r="E12" s="192">
        <f>Položky!BA92</f>
        <v>0</v>
      </c>
      <c r="F12" s="193">
        <f>Položky!BB92</f>
        <v>0</v>
      </c>
      <c r="G12" s="193">
        <f>Položky!BC92</f>
        <v>0</v>
      </c>
      <c r="H12" s="193">
        <f>Položky!BD92</f>
        <v>0</v>
      </c>
      <c r="I12" s="194">
        <f>Položky!BE92</f>
        <v>0</v>
      </c>
    </row>
    <row r="13" spans="1:9" s="34" customFormat="1" ht="12.75">
      <c r="A13" s="191" t="str">
        <f>Položky!B93</f>
        <v>099</v>
      </c>
      <c r="B13" s="114" t="str">
        <f>Položky!C93</f>
        <v>Přesun hmot HSV</v>
      </c>
      <c r="C13" s="65"/>
      <c r="D13" s="115"/>
      <c r="E13" s="192">
        <f>Položky!BA95</f>
        <v>0</v>
      </c>
      <c r="F13" s="193">
        <f>Položky!BB95</f>
        <v>0</v>
      </c>
      <c r="G13" s="193">
        <f>Položky!BC95</f>
        <v>0</v>
      </c>
      <c r="H13" s="193">
        <f>Položky!BD95</f>
        <v>0</v>
      </c>
      <c r="I13" s="194">
        <f>Položky!BE95</f>
        <v>0</v>
      </c>
    </row>
    <row r="14" spans="1:9" s="34" customFormat="1" ht="13.5" thickBot="1">
      <c r="A14" s="191" t="str">
        <f>Položky!B96</f>
        <v>711</v>
      </c>
      <c r="B14" s="114" t="str">
        <f>Položky!C96</f>
        <v>Izolace proti vodě</v>
      </c>
      <c r="C14" s="65"/>
      <c r="D14" s="115"/>
      <c r="E14" s="192">
        <f>Položky!BA100</f>
        <v>0</v>
      </c>
      <c r="F14" s="193">
        <f>Položky!BB100</f>
        <v>0</v>
      </c>
      <c r="G14" s="193">
        <f>Položky!BC100</f>
        <v>0</v>
      </c>
      <c r="H14" s="193">
        <f>Položky!BD100</f>
        <v>0</v>
      </c>
      <c r="I14" s="194">
        <f>Položky!BE100</f>
        <v>0</v>
      </c>
    </row>
    <row r="15" spans="1:9" s="122" customFormat="1" ht="13.5" thickBot="1">
      <c r="A15" s="116"/>
      <c r="B15" s="117" t="s">
        <v>58</v>
      </c>
      <c r="C15" s="117"/>
      <c r="D15" s="118"/>
      <c r="E15" s="119">
        <f>SUM(E7:E14)</f>
        <v>0</v>
      </c>
      <c r="F15" s="120">
        <f>SUM(F7:F14)</f>
        <v>0</v>
      </c>
      <c r="G15" s="120">
        <f>SUM(G7:G14)</f>
        <v>0</v>
      </c>
      <c r="H15" s="120">
        <f>SUM(H7:H14)</f>
        <v>0</v>
      </c>
      <c r="I15" s="121">
        <f>SUM(I7:I14)</f>
        <v>0</v>
      </c>
    </row>
    <row r="16" spans="1:9" ht="12.75">
      <c r="A16" s="65"/>
      <c r="B16" s="65"/>
      <c r="C16" s="65"/>
      <c r="D16" s="65"/>
      <c r="E16" s="65"/>
      <c r="F16" s="65"/>
      <c r="G16" s="65"/>
      <c r="H16" s="65"/>
      <c r="I16" s="65"/>
    </row>
    <row r="17" spans="1:57" ht="19.5" customHeight="1">
      <c r="A17" s="106" t="s">
        <v>59</v>
      </c>
      <c r="B17" s="106"/>
      <c r="C17" s="106"/>
      <c r="D17" s="106"/>
      <c r="E17" s="106"/>
      <c r="F17" s="106"/>
      <c r="G17" s="123"/>
      <c r="H17" s="106"/>
      <c r="I17" s="106"/>
      <c r="BA17" s="40"/>
      <c r="BB17" s="40"/>
      <c r="BC17" s="40"/>
      <c r="BD17" s="40"/>
      <c r="BE17" s="40"/>
    </row>
    <row r="18" spans="1:9" ht="13.5" thickBot="1">
      <c r="A18" s="76"/>
      <c r="B18" s="76"/>
      <c r="C18" s="76"/>
      <c r="D18" s="76"/>
      <c r="E18" s="76"/>
      <c r="F18" s="76"/>
      <c r="G18" s="76"/>
      <c r="H18" s="76"/>
      <c r="I18" s="76"/>
    </row>
    <row r="19" spans="1:9" ht="12.75">
      <c r="A19" s="70" t="s">
        <v>60</v>
      </c>
      <c r="B19" s="71"/>
      <c r="C19" s="71"/>
      <c r="D19" s="124"/>
      <c r="E19" s="125" t="s">
        <v>61</v>
      </c>
      <c r="F19" s="126" t="s">
        <v>62</v>
      </c>
      <c r="G19" s="127" t="s">
        <v>63</v>
      </c>
      <c r="H19" s="128"/>
      <c r="I19" s="129" t="s">
        <v>61</v>
      </c>
    </row>
    <row r="20" spans="1:53" ht="12.75">
      <c r="A20" s="63"/>
      <c r="B20" s="54"/>
      <c r="C20" s="54"/>
      <c r="D20" s="130"/>
      <c r="E20" s="131"/>
      <c r="F20" s="132"/>
      <c r="G20" s="133">
        <f>CHOOSE(BA20+1,HSV+PSV,HSV+PSV+Mont,HSV+PSV+Dodavka+Mont,HSV,PSV,Mont,Dodavka,Mont+Dodavka,0)</f>
        <v>0</v>
      </c>
      <c r="H20" s="134"/>
      <c r="I20" s="135">
        <f>E20+F20*G20/100</f>
        <v>0</v>
      </c>
      <c r="BA20">
        <v>8</v>
      </c>
    </row>
    <row r="21" spans="1:9" ht="13.5" thickBot="1">
      <c r="A21" s="136"/>
      <c r="B21" s="137" t="s">
        <v>64</v>
      </c>
      <c r="C21" s="138"/>
      <c r="D21" s="139"/>
      <c r="E21" s="140"/>
      <c r="F21" s="141"/>
      <c r="G21" s="141"/>
      <c r="H21" s="213">
        <f>SUM(H20:H20)</f>
        <v>0</v>
      </c>
      <c r="I21" s="214"/>
    </row>
    <row r="23" spans="2:9" ht="12.75">
      <c r="B23" s="122"/>
      <c r="F23" s="142"/>
      <c r="G23" s="143"/>
      <c r="H23" s="143"/>
      <c r="I23" s="144"/>
    </row>
    <row r="24" spans="6:9" ht="12.75">
      <c r="F24" s="142"/>
      <c r="G24" s="143"/>
      <c r="H24" s="143"/>
      <c r="I24" s="144"/>
    </row>
    <row r="25" spans="6:9" ht="12.75">
      <c r="F25" s="142"/>
      <c r="G25" s="143"/>
      <c r="H25" s="143"/>
      <c r="I25" s="144"/>
    </row>
    <row r="26" spans="6:9" ht="12.75"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</sheetData>
  <sheetProtection/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73"/>
  <sheetViews>
    <sheetView showGridLines="0" showZeros="0" tabSelected="1" zoomScalePageLayoutView="0" workbookViewId="0" topLeftCell="A1">
      <selection activeCell="F8" sqref="F8:F99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65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49</v>
      </c>
      <c r="B3" s="207"/>
      <c r="C3" s="96" t="str">
        <f>CONCATENATE(cislostavby," ",nazevstavby)</f>
        <v> </v>
      </c>
      <c r="D3" s="97"/>
      <c r="E3" s="150" t="s">
        <v>66</v>
      </c>
      <c r="F3" s="151" t="str">
        <f>Rekapitulace!H1</f>
        <v>SO 101</v>
      </c>
      <c r="G3" s="152"/>
    </row>
    <row r="4" spans="1:7" ht="13.5" thickBot="1">
      <c r="A4" s="216" t="s">
        <v>51</v>
      </c>
      <c r="B4" s="209"/>
      <c r="C4" s="102" t="str">
        <f>CONCATENATE(cisloobjektu," ",nazevobjektu)</f>
        <v>SO 101 Polní cesta HCP 1</v>
      </c>
      <c r="D4" s="103"/>
      <c r="E4" s="217" t="str">
        <f>Rekapitulace!G2</f>
        <v>Polní cesta HCP 1 Obec Zbýšov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</row>
    <row r="7" spans="1:15" ht="12.75">
      <c r="A7" s="160" t="s">
        <v>74</v>
      </c>
      <c r="B7" s="161" t="s">
        <v>80</v>
      </c>
      <c r="C7" s="162" t="s">
        <v>75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81</v>
      </c>
      <c r="C8" s="170" t="s">
        <v>82</v>
      </c>
      <c r="D8" s="171" t="s">
        <v>83</v>
      </c>
      <c r="E8" s="172">
        <v>131.0418</v>
      </c>
      <c r="F8" s="172"/>
      <c r="G8" s="173">
        <f aca="true" t="shared" si="0" ref="G8:G32">E8*F8</f>
        <v>0</v>
      </c>
      <c r="O8" s="167">
        <v>2</v>
      </c>
      <c r="AA8" s="145">
        <v>3</v>
      </c>
      <c r="AB8" s="145">
        <v>0</v>
      </c>
      <c r="AC8" s="145">
        <v>572474</v>
      </c>
      <c r="AZ8" s="145">
        <v>1</v>
      </c>
      <c r="BA8" s="145">
        <f aca="true" t="shared" si="1" ref="BA8:BA32">IF(AZ8=1,G8,0)</f>
        <v>0</v>
      </c>
      <c r="BB8" s="145">
        <f aca="true" t="shared" si="2" ref="BB8:BB32">IF(AZ8=2,G8,0)</f>
        <v>0</v>
      </c>
      <c r="BC8" s="145">
        <f aca="true" t="shared" si="3" ref="BC8:BC32">IF(AZ8=3,G8,0)</f>
        <v>0</v>
      </c>
      <c r="BD8" s="145">
        <f aca="true" t="shared" si="4" ref="BD8:BD32">IF(AZ8=4,G8,0)</f>
        <v>0</v>
      </c>
      <c r="BE8" s="145">
        <f aca="true" t="shared" si="5" ref="BE8:BE32">IF(AZ8=5,G8,0)</f>
        <v>0</v>
      </c>
      <c r="CA8" s="174">
        <v>3</v>
      </c>
      <c r="CB8" s="174">
        <v>0</v>
      </c>
      <c r="CZ8" s="145">
        <v>0.001</v>
      </c>
    </row>
    <row r="9" spans="1:104" ht="22.5">
      <c r="A9" s="168">
        <v>2</v>
      </c>
      <c r="B9" s="169" t="s">
        <v>84</v>
      </c>
      <c r="C9" s="170" t="s">
        <v>85</v>
      </c>
      <c r="D9" s="171" t="s">
        <v>86</v>
      </c>
      <c r="E9" s="172">
        <v>350</v>
      </c>
      <c r="F9" s="172"/>
      <c r="G9" s="173">
        <f t="shared" si="0"/>
        <v>0</v>
      </c>
      <c r="O9" s="167">
        <v>2</v>
      </c>
      <c r="AA9" s="145">
        <v>1</v>
      </c>
      <c r="AB9" s="145">
        <v>1</v>
      </c>
      <c r="AC9" s="145">
        <v>1</v>
      </c>
      <c r="AZ9" s="145">
        <v>1</v>
      </c>
      <c r="BA9" s="145">
        <f t="shared" si="1"/>
        <v>0</v>
      </c>
      <c r="BB9" s="145">
        <f t="shared" si="2"/>
        <v>0</v>
      </c>
      <c r="BC9" s="145">
        <f t="shared" si="3"/>
        <v>0</v>
      </c>
      <c r="BD9" s="145">
        <f t="shared" si="4"/>
        <v>0</v>
      </c>
      <c r="BE9" s="145">
        <f t="shared" si="5"/>
        <v>0</v>
      </c>
      <c r="CA9" s="174">
        <v>1</v>
      </c>
      <c r="CB9" s="174">
        <v>1</v>
      </c>
      <c r="CZ9" s="145">
        <v>0</v>
      </c>
    </row>
    <row r="10" spans="1:104" ht="12.75">
      <c r="A10" s="168">
        <v>3</v>
      </c>
      <c r="B10" s="169" t="s">
        <v>87</v>
      </c>
      <c r="C10" s="170" t="s">
        <v>88</v>
      </c>
      <c r="D10" s="171" t="s">
        <v>86</v>
      </c>
      <c r="E10" s="172">
        <v>350</v>
      </c>
      <c r="F10" s="172"/>
      <c r="G10" s="173">
        <f t="shared" si="0"/>
        <v>0</v>
      </c>
      <c r="O10" s="167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 t="shared" si="1"/>
        <v>0</v>
      </c>
      <c r="BB10" s="145">
        <f t="shared" si="2"/>
        <v>0</v>
      </c>
      <c r="BC10" s="145">
        <f t="shared" si="3"/>
        <v>0</v>
      </c>
      <c r="BD10" s="145">
        <f t="shared" si="4"/>
        <v>0</v>
      </c>
      <c r="BE10" s="145">
        <f t="shared" si="5"/>
        <v>0</v>
      </c>
      <c r="CA10" s="174">
        <v>1</v>
      </c>
      <c r="CB10" s="174">
        <v>1</v>
      </c>
      <c r="CZ10" s="145">
        <v>0.00018</v>
      </c>
    </row>
    <row r="11" spans="1:104" ht="22.5">
      <c r="A11" s="168">
        <v>4</v>
      </c>
      <c r="B11" s="169" t="s">
        <v>89</v>
      </c>
      <c r="C11" s="170" t="s">
        <v>90</v>
      </c>
      <c r="D11" s="171" t="s">
        <v>91</v>
      </c>
      <c r="E11" s="172">
        <v>2</v>
      </c>
      <c r="F11" s="172"/>
      <c r="G11" s="173">
        <f t="shared" si="0"/>
        <v>0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 t="shared" si="1"/>
        <v>0</v>
      </c>
      <c r="BB11" s="145">
        <f t="shared" si="2"/>
        <v>0</v>
      </c>
      <c r="BC11" s="145">
        <f t="shared" si="3"/>
        <v>0</v>
      </c>
      <c r="BD11" s="145">
        <f t="shared" si="4"/>
        <v>0</v>
      </c>
      <c r="BE11" s="145">
        <f t="shared" si="5"/>
        <v>0</v>
      </c>
      <c r="CA11" s="174">
        <v>1</v>
      </c>
      <c r="CB11" s="174">
        <v>1</v>
      </c>
      <c r="CZ11" s="145">
        <v>0</v>
      </c>
    </row>
    <row r="12" spans="1:104" ht="12.75">
      <c r="A12" s="168">
        <v>5</v>
      </c>
      <c r="B12" s="169" t="s">
        <v>92</v>
      </c>
      <c r="C12" s="170" t="s">
        <v>93</v>
      </c>
      <c r="D12" s="171" t="s">
        <v>91</v>
      </c>
      <c r="E12" s="172">
        <v>2</v>
      </c>
      <c r="F12" s="172"/>
      <c r="G12" s="173">
        <f t="shared" si="0"/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 t="shared" si="1"/>
        <v>0</v>
      </c>
      <c r="BB12" s="145">
        <f t="shared" si="2"/>
        <v>0</v>
      </c>
      <c r="BC12" s="145">
        <f t="shared" si="3"/>
        <v>0</v>
      </c>
      <c r="BD12" s="145">
        <f t="shared" si="4"/>
        <v>0</v>
      </c>
      <c r="BE12" s="145">
        <f t="shared" si="5"/>
        <v>0</v>
      </c>
      <c r="CA12" s="174">
        <v>1</v>
      </c>
      <c r="CB12" s="174">
        <v>1</v>
      </c>
      <c r="CZ12" s="145">
        <v>1E-05</v>
      </c>
    </row>
    <row r="13" spans="1:104" ht="22.5">
      <c r="A13" s="168">
        <v>6</v>
      </c>
      <c r="B13" s="169" t="s">
        <v>94</v>
      </c>
      <c r="C13" s="170" t="s">
        <v>95</v>
      </c>
      <c r="D13" s="171" t="s">
        <v>96</v>
      </c>
      <c r="E13" s="172">
        <v>261.3</v>
      </c>
      <c r="F13" s="172"/>
      <c r="G13" s="173">
        <f t="shared" si="0"/>
        <v>0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 t="shared" si="1"/>
        <v>0</v>
      </c>
      <c r="BB13" s="145">
        <f t="shared" si="2"/>
        <v>0</v>
      </c>
      <c r="BC13" s="145">
        <f t="shared" si="3"/>
        <v>0</v>
      </c>
      <c r="BD13" s="145">
        <f t="shared" si="4"/>
        <v>0</v>
      </c>
      <c r="BE13" s="145">
        <f t="shared" si="5"/>
        <v>0</v>
      </c>
      <c r="CA13" s="174">
        <v>1</v>
      </c>
      <c r="CB13" s="174">
        <v>1</v>
      </c>
      <c r="CZ13" s="145">
        <v>0</v>
      </c>
    </row>
    <row r="14" spans="1:104" ht="12.75">
      <c r="A14" s="168">
        <v>7</v>
      </c>
      <c r="B14" s="169" t="s">
        <v>97</v>
      </c>
      <c r="C14" s="170" t="s">
        <v>98</v>
      </c>
      <c r="D14" s="171" t="s">
        <v>96</v>
      </c>
      <c r="E14" s="172">
        <v>908</v>
      </c>
      <c r="F14" s="172"/>
      <c r="G14" s="173">
        <f t="shared" si="0"/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 t="shared" si="1"/>
        <v>0</v>
      </c>
      <c r="BB14" s="145">
        <f t="shared" si="2"/>
        <v>0</v>
      </c>
      <c r="BC14" s="145">
        <f t="shared" si="3"/>
        <v>0</v>
      </c>
      <c r="BD14" s="145">
        <f t="shared" si="4"/>
        <v>0</v>
      </c>
      <c r="BE14" s="145">
        <f t="shared" si="5"/>
        <v>0</v>
      </c>
      <c r="CA14" s="174">
        <v>1</v>
      </c>
      <c r="CB14" s="174">
        <v>1</v>
      </c>
      <c r="CZ14" s="145">
        <v>0</v>
      </c>
    </row>
    <row r="15" spans="1:104" ht="22.5">
      <c r="A15" s="168">
        <v>8</v>
      </c>
      <c r="B15" s="169" t="s">
        <v>99</v>
      </c>
      <c r="C15" s="170" t="s">
        <v>100</v>
      </c>
      <c r="D15" s="171" t="s">
        <v>96</v>
      </c>
      <c r="E15" s="172">
        <v>806</v>
      </c>
      <c r="F15" s="172"/>
      <c r="G15" s="173">
        <f t="shared" si="0"/>
        <v>0</v>
      </c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 t="shared" si="1"/>
        <v>0</v>
      </c>
      <c r="BB15" s="145">
        <f t="shared" si="2"/>
        <v>0</v>
      </c>
      <c r="BC15" s="145">
        <f t="shared" si="3"/>
        <v>0</v>
      </c>
      <c r="BD15" s="145">
        <f t="shared" si="4"/>
        <v>0</v>
      </c>
      <c r="BE15" s="145">
        <f t="shared" si="5"/>
        <v>0</v>
      </c>
      <c r="CA15" s="174">
        <v>1</v>
      </c>
      <c r="CB15" s="174">
        <v>1</v>
      </c>
      <c r="CZ15" s="145">
        <v>0</v>
      </c>
    </row>
    <row r="16" spans="1:104" ht="22.5">
      <c r="A16" s="168">
        <v>9</v>
      </c>
      <c r="B16" s="169" t="s">
        <v>101</v>
      </c>
      <c r="C16" s="170" t="s">
        <v>102</v>
      </c>
      <c r="D16" s="171" t="s">
        <v>96</v>
      </c>
      <c r="E16" s="172">
        <v>8.12</v>
      </c>
      <c r="F16" s="172"/>
      <c r="G16" s="173">
        <f t="shared" si="0"/>
        <v>0</v>
      </c>
      <c r="O16" s="167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 t="shared" si="1"/>
        <v>0</v>
      </c>
      <c r="BB16" s="145">
        <f t="shared" si="2"/>
        <v>0</v>
      </c>
      <c r="BC16" s="145">
        <f t="shared" si="3"/>
        <v>0</v>
      </c>
      <c r="BD16" s="145">
        <f t="shared" si="4"/>
        <v>0</v>
      </c>
      <c r="BE16" s="145">
        <f t="shared" si="5"/>
        <v>0</v>
      </c>
      <c r="CA16" s="174">
        <v>1</v>
      </c>
      <c r="CB16" s="174">
        <v>1</v>
      </c>
      <c r="CZ16" s="145">
        <v>0</v>
      </c>
    </row>
    <row r="17" spans="1:104" ht="22.5">
      <c r="A17" s="168">
        <v>10</v>
      </c>
      <c r="B17" s="169" t="s">
        <v>103</v>
      </c>
      <c r="C17" s="170" t="s">
        <v>104</v>
      </c>
      <c r="D17" s="171" t="s">
        <v>96</v>
      </c>
      <c r="E17" s="172">
        <v>588.5745</v>
      </c>
      <c r="F17" s="172"/>
      <c r="G17" s="173">
        <f t="shared" si="0"/>
        <v>0</v>
      </c>
      <c r="O17" s="167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 t="shared" si="1"/>
        <v>0</v>
      </c>
      <c r="BB17" s="145">
        <f t="shared" si="2"/>
        <v>0</v>
      </c>
      <c r="BC17" s="145">
        <f t="shared" si="3"/>
        <v>0</v>
      </c>
      <c r="BD17" s="145">
        <f t="shared" si="4"/>
        <v>0</v>
      </c>
      <c r="BE17" s="145">
        <f t="shared" si="5"/>
        <v>0</v>
      </c>
      <c r="CA17" s="174">
        <v>1</v>
      </c>
      <c r="CB17" s="174">
        <v>1</v>
      </c>
      <c r="CZ17" s="145">
        <v>0</v>
      </c>
    </row>
    <row r="18" spans="1:104" ht="12.75">
      <c r="A18" s="168">
        <v>11</v>
      </c>
      <c r="B18" s="169" t="s">
        <v>105</v>
      </c>
      <c r="C18" s="170" t="s">
        <v>106</v>
      </c>
      <c r="D18" s="171" t="s">
        <v>91</v>
      </c>
      <c r="E18" s="172">
        <v>2</v>
      </c>
      <c r="F18" s="172"/>
      <c r="G18" s="173">
        <f t="shared" si="0"/>
        <v>0</v>
      </c>
      <c r="O18" s="167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 t="shared" si="1"/>
        <v>0</v>
      </c>
      <c r="BB18" s="145">
        <f t="shared" si="2"/>
        <v>0</v>
      </c>
      <c r="BC18" s="145">
        <f t="shared" si="3"/>
        <v>0</v>
      </c>
      <c r="BD18" s="145">
        <f t="shared" si="4"/>
        <v>0</v>
      </c>
      <c r="BE18" s="145">
        <f t="shared" si="5"/>
        <v>0</v>
      </c>
      <c r="CA18" s="174">
        <v>1</v>
      </c>
      <c r="CB18" s="174">
        <v>1</v>
      </c>
      <c r="CZ18" s="145">
        <v>0</v>
      </c>
    </row>
    <row r="19" spans="1:104" ht="22.5">
      <c r="A19" s="168">
        <v>12</v>
      </c>
      <c r="B19" s="169" t="s">
        <v>107</v>
      </c>
      <c r="C19" s="170" t="s">
        <v>108</v>
      </c>
      <c r="D19" s="171" t="s">
        <v>96</v>
      </c>
      <c r="E19" s="172">
        <v>805.36</v>
      </c>
      <c r="F19" s="172"/>
      <c r="G19" s="173">
        <f t="shared" si="0"/>
        <v>0</v>
      </c>
      <c r="O19" s="167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 t="shared" si="1"/>
        <v>0</v>
      </c>
      <c r="BB19" s="145">
        <f t="shared" si="2"/>
        <v>0</v>
      </c>
      <c r="BC19" s="145">
        <f t="shared" si="3"/>
        <v>0</v>
      </c>
      <c r="BD19" s="145">
        <f t="shared" si="4"/>
        <v>0</v>
      </c>
      <c r="BE19" s="145">
        <f t="shared" si="5"/>
        <v>0</v>
      </c>
      <c r="CA19" s="174">
        <v>1</v>
      </c>
      <c r="CB19" s="174">
        <v>1</v>
      </c>
      <c r="CZ19" s="145">
        <v>0</v>
      </c>
    </row>
    <row r="20" spans="1:104" ht="22.5">
      <c r="A20" s="168">
        <v>13</v>
      </c>
      <c r="B20" s="169" t="s">
        <v>109</v>
      </c>
      <c r="C20" s="170" t="s">
        <v>110</v>
      </c>
      <c r="D20" s="171" t="s">
        <v>96</v>
      </c>
      <c r="E20" s="172">
        <v>1529.09</v>
      </c>
      <c r="F20" s="172"/>
      <c r="G20" s="173">
        <f t="shared" si="0"/>
        <v>0</v>
      </c>
      <c r="O20" s="167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 t="shared" si="1"/>
        <v>0</v>
      </c>
      <c r="BB20" s="145">
        <f t="shared" si="2"/>
        <v>0</v>
      </c>
      <c r="BC20" s="145">
        <f t="shared" si="3"/>
        <v>0</v>
      </c>
      <c r="BD20" s="145">
        <f t="shared" si="4"/>
        <v>0</v>
      </c>
      <c r="BE20" s="145">
        <f t="shared" si="5"/>
        <v>0</v>
      </c>
      <c r="CA20" s="174">
        <v>1</v>
      </c>
      <c r="CB20" s="174">
        <v>1</v>
      </c>
      <c r="CZ20" s="145">
        <v>0</v>
      </c>
    </row>
    <row r="21" spans="1:104" ht="22.5">
      <c r="A21" s="168">
        <v>14</v>
      </c>
      <c r="B21" s="169" t="s">
        <v>111</v>
      </c>
      <c r="C21" s="170" t="s">
        <v>112</v>
      </c>
      <c r="D21" s="171" t="s">
        <v>96</v>
      </c>
      <c r="E21" s="172">
        <v>4587.27</v>
      </c>
      <c r="F21" s="172"/>
      <c r="G21" s="173">
        <f t="shared" si="0"/>
        <v>0</v>
      </c>
      <c r="O21" s="167">
        <v>2</v>
      </c>
      <c r="AA21" s="145">
        <v>1</v>
      </c>
      <c r="AB21" s="145">
        <v>1</v>
      </c>
      <c r="AC21" s="145">
        <v>1</v>
      </c>
      <c r="AZ21" s="145">
        <v>1</v>
      </c>
      <c r="BA21" s="145">
        <f t="shared" si="1"/>
        <v>0</v>
      </c>
      <c r="BB21" s="145">
        <f t="shared" si="2"/>
        <v>0</v>
      </c>
      <c r="BC21" s="145">
        <f t="shared" si="3"/>
        <v>0</v>
      </c>
      <c r="BD21" s="145">
        <f t="shared" si="4"/>
        <v>0</v>
      </c>
      <c r="BE21" s="145">
        <f t="shared" si="5"/>
        <v>0</v>
      </c>
      <c r="CA21" s="174">
        <v>1</v>
      </c>
      <c r="CB21" s="174">
        <v>1</v>
      </c>
      <c r="CZ21" s="145">
        <v>0</v>
      </c>
    </row>
    <row r="22" spans="1:104" ht="12.75">
      <c r="A22" s="168">
        <v>15</v>
      </c>
      <c r="B22" s="169" t="s">
        <v>113</v>
      </c>
      <c r="C22" s="170" t="s">
        <v>114</v>
      </c>
      <c r="D22" s="171" t="s">
        <v>96</v>
      </c>
      <c r="E22" s="172">
        <v>1351.36</v>
      </c>
      <c r="F22" s="172"/>
      <c r="G22" s="173">
        <f t="shared" si="0"/>
        <v>0</v>
      </c>
      <c r="O22" s="167">
        <v>2</v>
      </c>
      <c r="AA22" s="145">
        <v>1</v>
      </c>
      <c r="AB22" s="145">
        <v>1</v>
      </c>
      <c r="AC22" s="145">
        <v>1</v>
      </c>
      <c r="AZ22" s="145">
        <v>1</v>
      </c>
      <c r="BA22" s="145">
        <f t="shared" si="1"/>
        <v>0</v>
      </c>
      <c r="BB22" s="145">
        <f t="shared" si="2"/>
        <v>0</v>
      </c>
      <c r="BC22" s="145">
        <f t="shared" si="3"/>
        <v>0</v>
      </c>
      <c r="BD22" s="145">
        <f t="shared" si="4"/>
        <v>0</v>
      </c>
      <c r="BE22" s="145">
        <f t="shared" si="5"/>
        <v>0</v>
      </c>
      <c r="CA22" s="174">
        <v>1</v>
      </c>
      <c r="CB22" s="174">
        <v>1</v>
      </c>
      <c r="CZ22" s="145">
        <v>0</v>
      </c>
    </row>
    <row r="23" spans="1:104" ht="22.5">
      <c r="A23" s="168">
        <v>16</v>
      </c>
      <c r="B23" s="169" t="s">
        <v>115</v>
      </c>
      <c r="C23" s="170" t="s">
        <v>116</v>
      </c>
      <c r="D23" s="171" t="s">
        <v>96</v>
      </c>
      <c r="E23" s="172">
        <v>205</v>
      </c>
      <c r="F23" s="172"/>
      <c r="G23" s="173">
        <f t="shared" si="0"/>
        <v>0</v>
      </c>
      <c r="O23" s="167">
        <v>2</v>
      </c>
      <c r="AA23" s="145">
        <v>1</v>
      </c>
      <c r="AB23" s="145">
        <v>1</v>
      </c>
      <c r="AC23" s="145">
        <v>1</v>
      </c>
      <c r="AZ23" s="145">
        <v>1</v>
      </c>
      <c r="BA23" s="145">
        <f t="shared" si="1"/>
        <v>0</v>
      </c>
      <c r="BB23" s="145">
        <f t="shared" si="2"/>
        <v>0</v>
      </c>
      <c r="BC23" s="145">
        <f t="shared" si="3"/>
        <v>0</v>
      </c>
      <c r="BD23" s="145">
        <f t="shared" si="4"/>
        <v>0</v>
      </c>
      <c r="BE23" s="145">
        <f t="shared" si="5"/>
        <v>0</v>
      </c>
      <c r="CA23" s="174">
        <v>1</v>
      </c>
      <c r="CB23" s="174">
        <v>1</v>
      </c>
      <c r="CZ23" s="145">
        <v>0</v>
      </c>
    </row>
    <row r="24" spans="1:104" ht="12.75">
      <c r="A24" s="168">
        <v>17</v>
      </c>
      <c r="B24" s="169" t="s">
        <v>117</v>
      </c>
      <c r="C24" s="170" t="s">
        <v>118</v>
      </c>
      <c r="D24" s="171" t="s">
        <v>96</v>
      </c>
      <c r="E24" s="172">
        <v>1529.09</v>
      </c>
      <c r="F24" s="172"/>
      <c r="G24" s="173">
        <f t="shared" si="0"/>
        <v>0</v>
      </c>
      <c r="O24" s="167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 t="shared" si="1"/>
        <v>0</v>
      </c>
      <c r="BB24" s="145">
        <f t="shared" si="2"/>
        <v>0</v>
      </c>
      <c r="BC24" s="145">
        <f t="shared" si="3"/>
        <v>0</v>
      </c>
      <c r="BD24" s="145">
        <f t="shared" si="4"/>
        <v>0</v>
      </c>
      <c r="BE24" s="145">
        <f t="shared" si="5"/>
        <v>0</v>
      </c>
      <c r="CA24" s="174">
        <v>1</v>
      </c>
      <c r="CB24" s="174">
        <v>1</v>
      </c>
      <c r="CZ24" s="145">
        <v>0</v>
      </c>
    </row>
    <row r="25" spans="1:104" ht="22.5">
      <c r="A25" s="168">
        <v>18</v>
      </c>
      <c r="B25" s="169" t="s">
        <v>119</v>
      </c>
      <c r="C25" s="170" t="s">
        <v>120</v>
      </c>
      <c r="D25" s="171" t="s">
        <v>121</v>
      </c>
      <c r="E25" s="172">
        <v>2752.362</v>
      </c>
      <c r="F25" s="172"/>
      <c r="G25" s="173">
        <f t="shared" si="0"/>
        <v>0</v>
      </c>
      <c r="O25" s="167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 t="shared" si="1"/>
        <v>0</v>
      </c>
      <c r="BB25" s="145">
        <f t="shared" si="2"/>
        <v>0</v>
      </c>
      <c r="BC25" s="145">
        <f t="shared" si="3"/>
        <v>0</v>
      </c>
      <c r="BD25" s="145">
        <f t="shared" si="4"/>
        <v>0</v>
      </c>
      <c r="BE25" s="145">
        <f t="shared" si="5"/>
        <v>0</v>
      </c>
      <c r="CA25" s="174">
        <v>1</v>
      </c>
      <c r="CB25" s="174">
        <v>1</v>
      </c>
      <c r="CZ25" s="145">
        <v>0</v>
      </c>
    </row>
    <row r="26" spans="1:104" ht="22.5">
      <c r="A26" s="168">
        <v>19</v>
      </c>
      <c r="B26" s="169" t="s">
        <v>122</v>
      </c>
      <c r="C26" s="170" t="s">
        <v>123</v>
      </c>
      <c r="D26" s="171" t="s">
        <v>96</v>
      </c>
      <c r="E26" s="172">
        <v>54.364</v>
      </c>
      <c r="F26" s="172"/>
      <c r="G26" s="173">
        <f t="shared" si="0"/>
        <v>0</v>
      </c>
      <c r="O26" s="167">
        <v>2</v>
      </c>
      <c r="AA26" s="145">
        <v>1</v>
      </c>
      <c r="AB26" s="145">
        <v>1</v>
      </c>
      <c r="AC26" s="145">
        <v>1</v>
      </c>
      <c r="AZ26" s="145">
        <v>1</v>
      </c>
      <c r="BA26" s="145">
        <f t="shared" si="1"/>
        <v>0</v>
      </c>
      <c r="BB26" s="145">
        <f t="shared" si="2"/>
        <v>0</v>
      </c>
      <c r="BC26" s="145">
        <f t="shared" si="3"/>
        <v>0</v>
      </c>
      <c r="BD26" s="145">
        <f t="shared" si="4"/>
        <v>0</v>
      </c>
      <c r="BE26" s="145">
        <f t="shared" si="5"/>
        <v>0</v>
      </c>
      <c r="CA26" s="174">
        <v>1</v>
      </c>
      <c r="CB26" s="174">
        <v>1</v>
      </c>
      <c r="CZ26" s="145">
        <v>0</v>
      </c>
    </row>
    <row r="27" spans="1:104" ht="12.75">
      <c r="A27" s="168">
        <v>20</v>
      </c>
      <c r="B27" s="169" t="s">
        <v>124</v>
      </c>
      <c r="C27" s="170" t="s">
        <v>125</v>
      </c>
      <c r="D27" s="171" t="s">
        <v>86</v>
      </c>
      <c r="E27" s="172">
        <v>3635</v>
      </c>
      <c r="F27" s="172"/>
      <c r="G27" s="173">
        <f t="shared" si="0"/>
        <v>0</v>
      </c>
      <c r="O27" s="167">
        <v>2</v>
      </c>
      <c r="AA27" s="145">
        <v>1</v>
      </c>
      <c r="AB27" s="145">
        <v>1</v>
      </c>
      <c r="AC27" s="145">
        <v>1</v>
      </c>
      <c r="AZ27" s="145">
        <v>1</v>
      </c>
      <c r="BA27" s="145">
        <f t="shared" si="1"/>
        <v>0</v>
      </c>
      <c r="BB27" s="145">
        <f t="shared" si="2"/>
        <v>0</v>
      </c>
      <c r="BC27" s="145">
        <f t="shared" si="3"/>
        <v>0</v>
      </c>
      <c r="BD27" s="145">
        <f t="shared" si="4"/>
        <v>0</v>
      </c>
      <c r="BE27" s="145">
        <f t="shared" si="5"/>
        <v>0</v>
      </c>
      <c r="CA27" s="174">
        <v>1</v>
      </c>
      <c r="CB27" s="174">
        <v>1</v>
      </c>
      <c r="CZ27" s="145">
        <v>0</v>
      </c>
    </row>
    <row r="28" spans="1:104" ht="22.5">
      <c r="A28" s="168">
        <v>21</v>
      </c>
      <c r="B28" s="169" t="s">
        <v>126</v>
      </c>
      <c r="C28" s="170" t="s">
        <v>127</v>
      </c>
      <c r="D28" s="171" t="s">
        <v>86</v>
      </c>
      <c r="E28" s="172">
        <v>6318</v>
      </c>
      <c r="F28" s="172"/>
      <c r="G28" s="173">
        <f t="shared" si="0"/>
        <v>0</v>
      </c>
      <c r="O28" s="167">
        <v>2</v>
      </c>
      <c r="AA28" s="145">
        <v>1</v>
      </c>
      <c r="AB28" s="145">
        <v>1</v>
      </c>
      <c r="AC28" s="145">
        <v>1</v>
      </c>
      <c r="AZ28" s="145">
        <v>1</v>
      </c>
      <c r="BA28" s="145">
        <f t="shared" si="1"/>
        <v>0</v>
      </c>
      <c r="BB28" s="145">
        <f t="shared" si="2"/>
        <v>0</v>
      </c>
      <c r="BC28" s="145">
        <f t="shared" si="3"/>
        <v>0</v>
      </c>
      <c r="BD28" s="145">
        <f t="shared" si="4"/>
        <v>0</v>
      </c>
      <c r="BE28" s="145">
        <f t="shared" si="5"/>
        <v>0</v>
      </c>
      <c r="CA28" s="174">
        <v>1</v>
      </c>
      <c r="CB28" s="174">
        <v>1</v>
      </c>
      <c r="CZ28" s="145">
        <v>0</v>
      </c>
    </row>
    <row r="29" spans="1:104" ht="12.75">
      <c r="A29" s="168">
        <v>22</v>
      </c>
      <c r="B29" s="169" t="s">
        <v>128</v>
      </c>
      <c r="C29" s="170" t="s">
        <v>129</v>
      </c>
      <c r="D29" s="171" t="s">
        <v>86</v>
      </c>
      <c r="E29" s="172">
        <v>1375</v>
      </c>
      <c r="F29" s="172"/>
      <c r="G29" s="173">
        <f t="shared" si="0"/>
        <v>0</v>
      </c>
      <c r="O29" s="167">
        <v>2</v>
      </c>
      <c r="AA29" s="145">
        <v>1</v>
      </c>
      <c r="AB29" s="145">
        <v>1</v>
      </c>
      <c r="AC29" s="145">
        <v>1</v>
      </c>
      <c r="AZ29" s="145">
        <v>1</v>
      </c>
      <c r="BA29" s="145">
        <f t="shared" si="1"/>
        <v>0</v>
      </c>
      <c r="BB29" s="145">
        <f t="shared" si="2"/>
        <v>0</v>
      </c>
      <c r="BC29" s="145">
        <f t="shared" si="3"/>
        <v>0</v>
      </c>
      <c r="BD29" s="145">
        <f t="shared" si="4"/>
        <v>0</v>
      </c>
      <c r="BE29" s="145">
        <f t="shared" si="5"/>
        <v>0</v>
      </c>
      <c r="CA29" s="174">
        <v>1</v>
      </c>
      <c r="CB29" s="174">
        <v>1</v>
      </c>
      <c r="CZ29" s="145">
        <v>0</v>
      </c>
    </row>
    <row r="30" spans="1:104" ht="12.75">
      <c r="A30" s="168">
        <v>23</v>
      </c>
      <c r="B30" s="169" t="s">
        <v>130</v>
      </c>
      <c r="C30" s="170" t="s">
        <v>131</v>
      </c>
      <c r="D30" s="171" t="s">
        <v>86</v>
      </c>
      <c r="E30" s="172">
        <v>2260</v>
      </c>
      <c r="F30" s="172"/>
      <c r="G30" s="173">
        <f t="shared" si="0"/>
        <v>0</v>
      </c>
      <c r="O30" s="167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 t="shared" si="1"/>
        <v>0</v>
      </c>
      <c r="BB30" s="145">
        <f t="shared" si="2"/>
        <v>0</v>
      </c>
      <c r="BC30" s="145">
        <f t="shared" si="3"/>
        <v>0</v>
      </c>
      <c r="BD30" s="145">
        <f t="shared" si="4"/>
        <v>0</v>
      </c>
      <c r="BE30" s="145">
        <f t="shared" si="5"/>
        <v>0</v>
      </c>
      <c r="CA30" s="174">
        <v>1</v>
      </c>
      <c r="CB30" s="174">
        <v>1</v>
      </c>
      <c r="CZ30" s="145">
        <v>0</v>
      </c>
    </row>
    <row r="31" spans="1:104" ht="22.5">
      <c r="A31" s="168">
        <v>24</v>
      </c>
      <c r="B31" s="169" t="s">
        <v>132</v>
      </c>
      <c r="C31" s="170" t="s">
        <v>133</v>
      </c>
      <c r="D31" s="171" t="s">
        <v>86</v>
      </c>
      <c r="E31" s="172">
        <v>3635</v>
      </c>
      <c r="F31" s="172"/>
      <c r="G31" s="173">
        <f t="shared" si="0"/>
        <v>0</v>
      </c>
      <c r="O31" s="167">
        <v>2</v>
      </c>
      <c r="AA31" s="145">
        <v>1</v>
      </c>
      <c r="AB31" s="145">
        <v>1</v>
      </c>
      <c r="AC31" s="145">
        <v>1</v>
      </c>
      <c r="AZ31" s="145">
        <v>1</v>
      </c>
      <c r="BA31" s="145">
        <f t="shared" si="1"/>
        <v>0</v>
      </c>
      <c r="BB31" s="145">
        <f t="shared" si="2"/>
        <v>0</v>
      </c>
      <c r="BC31" s="145">
        <f t="shared" si="3"/>
        <v>0</v>
      </c>
      <c r="BD31" s="145">
        <f t="shared" si="4"/>
        <v>0</v>
      </c>
      <c r="BE31" s="145">
        <f t="shared" si="5"/>
        <v>0</v>
      </c>
      <c r="CA31" s="174">
        <v>1</v>
      </c>
      <c r="CB31" s="174">
        <v>1</v>
      </c>
      <c r="CZ31" s="145">
        <v>0</v>
      </c>
    </row>
    <row r="32" spans="1:104" ht="12.75">
      <c r="A32" s="168">
        <v>25</v>
      </c>
      <c r="B32" s="169" t="s">
        <v>134</v>
      </c>
      <c r="C32" s="170" t="s">
        <v>135</v>
      </c>
      <c r="D32" s="171" t="s">
        <v>136</v>
      </c>
      <c r="E32" s="172">
        <v>114.156</v>
      </c>
      <c r="F32" s="172"/>
      <c r="G32" s="173">
        <f t="shared" si="0"/>
        <v>0</v>
      </c>
      <c r="O32" s="167">
        <v>2</v>
      </c>
      <c r="AA32" s="145">
        <v>3</v>
      </c>
      <c r="AB32" s="145">
        <v>0</v>
      </c>
      <c r="AC32" s="145">
        <v>58337331</v>
      </c>
      <c r="AZ32" s="145">
        <v>1</v>
      </c>
      <c r="BA32" s="145">
        <f t="shared" si="1"/>
        <v>0</v>
      </c>
      <c r="BB32" s="145">
        <f t="shared" si="2"/>
        <v>0</v>
      </c>
      <c r="BC32" s="145">
        <f t="shared" si="3"/>
        <v>0</v>
      </c>
      <c r="BD32" s="145">
        <f t="shared" si="4"/>
        <v>0</v>
      </c>
      <c r="BE32" s="145">
        <f t="shared" si="5"/>
        <v>0</v>
      </c>
      <c r="CA32" s="174">
        <v>3</v>
      </c>
      <c r="CB32" s="174">
        <v>0</v>
      </c>
      <c r="CZ32" s="145">
        <v>1</v>
      </c>
    </row>
    <row r="33" spans="1:57" ht="12.75">
      <c r="A33" s="175"/>
      <c r="B33" s="176" t="s">
        <v>76</v>
      </c>
      <c r="C33" s="177" t="str">
        <f>CONCATENATE(B7," ",C7)</f>
        <v>001 Zemní práce</v>
      </c>
      <c r="D33" s="178"/>
      <c r="E33" s="179"/>
      <c r="F33" s="180"/>
      <c r="G33" s="181">
        <f>SUM(G7:G32)</f>
        <v>0</v>
      </c>
      <c r="O33" s="167">
        <v>4</v>
      </c>
      <c r="BA33" s="182">
        <f>SUM(BA7:BA32)</f>
        <v>0</v>
      </c>
      <c r="BB33" s="182">
        <f>SUM(BB7:BB32)</f>
        <v>0</v>
      </c>
      <c r="BC33" s="182">
        <f>SUM(BC7:BC32)</f>
        <v>0</v>
      </c>
      <c r="BD33" s="182">
        <f>SUM(BD7:BD32)</f>
        <v>0</v>
      </c>
      <c r="BE33" s="182">
        <f>SUM(BE7:BE32)</f>
        <v>0</v>
      </c>
    </row>
    <row r="34" spans="1:15" ht="12.75">
      <c r="A34" s="160" t="s">
        <v>74</v>
      </c>
      <c r="B34" s="161" t="s">
        <v>137</v>
      </c>
      <c r="C34" s="162" t="s">
        <v>138</v>
      </c>
      <c r="D34" s="163"/>
      <c r="E34" s="164"/>
      <c r="F34" s="164"/>
      <c r="G34" s="165"/>
      <c r="H34" s="166"/>
      <c r="I34" s="166"/>
      <c r="O34" s="167">
        <v>1</v>
      </c>
    </row>
    <row r="35" spans="1:104" ht="22.5">
      <c r="A35" s="168">
        <v>26</v>
      </c>
      <c r="B35" s="169" t="s">
        <v>139</v>
      </c>
      <c r="C35" s="170" t="s">
        <v>140</v>
      </c>
      <c r="D35" s="171" t="s">
        <v>86</v>
      </c>
      <c r="E35" s="172">
        <v>1166</v>
      </c>
      <c r="F35" s="172"/>
      <c r="G35" s="173">
        <f>E35*F35</f>
        <v>0</v>
      </c>
      <c r="O35" s="167">
        <v>2</v>
      </c>
      <c r="AA35" s="145">
        <v>1</v>
      </c>
      <c r="AB35" s="145">
        <v>1</v>
      </c>
      <c r="AC35" s="145">
        <v>1</v>
      </c>
      <c r="AZ35" s="145">
        <v>1</v>
      </c>
      <c r="BA35" s="145">
        <f>IF(AZ35=1,G35,0)</f>
        <v>0</v>
      </c>
      <c r="BB35" s="145">
        <f>IF(AZ35=2,G35,0)</f>
        <v>0</v>
      </c>
      <c r="BC35" s="145">
        <f>IF(AZ35=3,G35,0)</f>
        <v>0</v>
      </c>
      <c r="BD35" s="145">
        <f>IF(AZ35=4,G35,0)</f>
        <v>0</v>
      </c>
      <c r="BE35" s="145">
        <f>IF(AZ35=5,G35,0)</f>
        <v>0</v>
      </c>
      <c r="CA35" s="174">
        <v>1</v>
      </c>
      <c r="CB35" s="174">
        <v>1</v>
      </c>
      <c r="CZ35" s="145">
        <v>0.00014</v>
      </c>
    </row>
    <row r="36" spans="1:104" ht="12.75">
      <c r="A36" s="168">
        <v>27</v>
      </c>
      <c r="B36" s="169" t="s">
        <v>141</v>
      </c>
      <c r="C36" s="170" t="s">
        <v>142</v>
      </c>
      <c r="D36" s="171" t="s">
        <v>96</v>
      </c>
      <c r="E36" s="172">
        <v>5.34</v>
      </c>
      <c r="F36" s="172"/>
      <c r="G36" s="173">
        <f>E36*F36</f>
        <v>0</v>
      </c>
      <c r="O36" s="167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1</v>
      </c>
      <c r="CB36" s="174">
        <v>1</v>
      </c>
      <c r="CZ36" s="145">
        <v>2.45329</v>
      </c>
    </row>
    <row r="37" spans="1:104" ht="12.75">
      <c r="A37" s="168">
        <v>28</v>
      </c>
      <c r="B37" s="169" t="s">
        <v>143</v>
      </c>
      <c r="C37" s="170" t="s">
        <v>144</v>
      </c>
      <c r="D37" s="171" t="s">
        <v>86</v>
      </c>
      <c r="E37" s="172">
        <v>16.492</v>
      </c>
      <c r="F37" s="172"/>
      <c r="G37" s="173">
        <f>E37*F37</f>
        <v>0</v>
      </c>
      <c r="O37" s="167">
        <v>2</v>
      </c>
      <c r="AA37" s="145">
        <v>1</v>
      </c>
      <c r="AB37" s="145">
        <v>1</v>
      </c>
      <c r="AC37" s="145">
        <v>1</v>
      </c>
      <c r="AZ37" s="145">
        <v>1</v>
      </c>
      <c r="BA37" s="145">
        <f>IF(AZ37=1,G37,0)</f>
        <v>0</v>
      </c>
      <c r="BB37" s="145">
        <f>IF(AZ37=2,G37,0)</f>
        <v>0</v>
      </c>
      <c r="BC37" s="145">
        <f>IF(AZ37=3,G37,0)</f>
        <v>0</v>
      </c>
      <c r="BD37" s="145">
        <f>IF(AZ37=4,G37,0)</f>
        <v>0</v>
      </c>
      <c r="BE37" s="145">
        <f>IF(AZ37=5,G37,0)</f>
        <v>0</v>
      </c>
      <c r="CA37" s="174">
        <v>1</v>
      </c>
      <c r="CB37" s="174">
        <v>1</v>
      </c>
      <c r="CZ37" s="145">
        <v>0.00115</v>
      </c>
    </row>
    <row r="38" spans="1:104" ht="12.75">
      <c r="A38" s="168">
        <v>29</v>
      </c>
      <c r="B38" s="169" t="s">
        <v>145</v>
      </c>
      <c r="C38" s="170" t="s">
        <v>146</v>
      </c>
      <c r="D38" s="171" t="s">
        <v>86</v>
      </c>
      <c r="E38" s="172">
        <v>16.492</v>
      </c>
      <c r="F38" s="172"/>
      <c r="G38" s="173">
        <f>E38*F38</f>
        <v>0</v>
      </c>
      <c r="O38" s="167">
        <v>2</v>
      </c>
      <c r="AA38" s="145">
        <v>1</v>
      </c>
      <c r="AB38" s="145">
        <v>1</v>
      </c>
      <c r="AC38" s="145">
        <v>1</v>
      </c>
      <c r="AZ38" s="145">
        <v>1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1</v>
      </c>
      <c r="CB38" s="174">
        <v>1</v>
      </c>
      <c r="CZ38" s="145">
        <v>0</v>
      </c>
    </row>
    <row r="39" spans="1:104" ht="12.75">
      <c r="A39" s="168">
        <v>30</v>
      </c>
      <c r="B39" s="169" t="s">
        <v>147</v>
      </c>
      <c r="C39" s="170" t="s">
        <v>148</v>
      </c>
      <c r="D39" s="171" t="s">
        <v>149</v>
      </c>
      <c r="E39" s="172">
        <v>583</v>
      </c>
      <c r="F39" s="172"/>
      <c r="G39" s="173">
        <f>E39*F39</f>
        <v>0</v>
      </c>
      <c r="O39" s="167">
        <v>2</v>
      </c>
      <c r="AA39" s="145">
        <v>3</v>
      </c>
      <c r="AB39" s="145">
        <v>0</v>
      </c>
      <c r="AC39" s="145">
        <v>67390331</v>
      </c>
      <c r="AZ39" s="145">
        <v>1</v>
      </c>
      <c r="BA39" s="145">
        <f>IF(AZ39=1,G39,0)</f>
        <v>0</v>
      </c>
      <c r="BB39" s="145">
        <f>IF(AZ39=2,G39,0)</f>
        <v>0</v>
      </c>
      <c r="BC39" s="145">
        <f>IF(AZ39=3,G39,0)</f>
        <v>0</v>
      </c>
      <c r="BD39" s="145">
        <f>IF(AZ39=4,G39,0)</f>
        <v>0</v>
      </c>
      <c r="BE39" s="145">
        <f>IF(AZ39=5,G39,0)</f>
        <v>0</v>
      </c>
      <c r="CA39" s="174">
        <v>3</v>
      </c>
      <c r="CB39" s="174">
        <v>0</v>
      </c>
      <c r="CZ39" s="145">
        <v>0.0008</v>
      </c>
    </row>
    <row r="40" spans="1:57" ht="12.75">
      <c r="A40" s="175"/>
      <c r="B40" s="176" t="s">
        <v>76</v>
      </c>
      <c r="C40" s="177" t="str">
        <f>CONCATENATE(B34," ",C34)</f>
        <v>002 Základy</v>
      </c>
      <c r="D40" s="178"/>
      <c r="E40" s="179"/>
      <c r="F40" s="180"/>
      <c r="G40" s="181">
        <f>SUM(G34:G39)</f>
        <v>0</v>
      </c>
      <c r="O40" s="167">
        <v>4</v>
      </c>
      <c r="BA40" s="182">
        <f>SUM(BA34:BA39)</f>
        <v>0</v>
      </c>
      <c r="BB40" s="182">
        <f>SUM(BB34:BB39)</f>
        <v>0</v>
      </c>
      <c r="BC40" s="182">
        <f>SUM(BC34:BC39)</f>
        <v>0</v>
      </c>
      <c r="BD40" s="182">
        <f>SUM(BD34:BD39)</f>
        <v>0</v>
      </c>
      <c r="BE40" s="182">
        <f>SUM(BE34:BE39)</f>
        <v>0</v>
      </c>
    </row>
    <row r="41" spans="1:15" ht="12.75">
      <c r="A41" s="160" t="s">
        <v>74</v>
      </c>
      <c r="B41" s="161" t="s">
        <v>150</v>
      </c>
      <c r="C41" s="162" t="s">
        <v>151</v>
      </c>
      <c r="D41" s="163"/>
      <c r="E41" s="164"/>
      <c r="F41" s="164"/>
      <c r="G41" s="165"/>
      <c r="H41" s="166"/>
      <c r="I41" s="166"/>
      <c r="O41" s="167">
        <v>1</v>
      </c>
    </row>
    <row r="42" spans="1:104" ht="12.75">
      <c r="A42" s="168">
        <v>31</v>
      </c>
      <c r="B42" s="169" t="s">
        <v>152</v>
      </c>
      <c r="C42" s="170" t="s">
        <v>153</v>
      </c>
      <c r="D42" s="171" t="s">
        <v>96</v>
      </c>
      <c r="E42" s="172">
        <v>1.5</v>
      </c>
      <c r="F42" s="172"/>
      <c r="G42" s="173">
        <f aca="true" t="shared" si="6" ref="G42:G50">E42*F42</f>
        <v>0</v>
      </c>
      <c r="O42" s="167">
        <v>2</v>
      </c>
      <c r="AA42" s="145">
        <v>1</v>
      </c>
      <c r="AB42" s="145">
        <v>1</v>
      </c>
      <c r="AC42" s="145">
        <v>1</v>
      </c>
      <c r="AZ42" s="145">
        <v>1</v>
      </c>
      <c r="BA42" s="145">
        <f aca="true" t="shared" si="7" ref="BA42:BA50">IF(AZ42=1,G42,0)</f>
        <v>0</v>
      </c>
      <c r="BB42" s="145">
        <f aca="true" t="shared" si="8" ref="BB42:BB50">IF(AZ42=2,G42,0)</f>
        <v>0</v>
      </c>
      <c r="BC42" s="145">
        <f aca="true" t="shared" si="9" ref="BC42:BC50">IF(AZ42=3,G42,0)</f>
        <v>0</v>
      </c>
      <c r="BD42" s="145">
        <f aca="true" t="shared" si="10" ref="BD42:BD50">IF(AZ42=4,G42,0)</f>
        <v>0</v>
      </c>
      <c r="BE42" s="145">
        <f aca="true" t="shared" si="11" ref="BE42:BE50">IF(AZ42=5,G42,0)</f>
        <v>0</v>
      </c>
      <c r="CA42" s="174">
        <v>1</v>
      </c>
      <c r="CB42" s="174">
        <v>1</v>
      </c>
      <c r="CZ42" s="145">
        <v>0</v>
      </c>
    </row>
    <row r="43" spans="1:104" ht="12.75">
      <c r="A43" s="168">
        <v>32</v>
      </c>
      <c r="B43" s="169" t="s">
        <v>154</v>
      </c>
      <c r="C43" s="170" t="s">
        <v>155</v>
      </c>
      <c r="D43" s="171" t="s">
        <v>86</v>
      </c>
      <c r="E43" s="172">
        <v>5.6</v>
      </c>
      <c r="F43" s="172"/>
      <c r="G43" s="173">
        <f t="shared" si="6"/>
        <v>0</v>
      </c>
      <c r="O43" s="167">
        <v>2</v>
      </c>
      <c r="AA43" s="145">
        <v>1</v>
      </c>
      <c r="AB43" s="145">
        <v>1</v>
      </c>
      <c r="AC43" s="145">
        <v>1</v>
      </c>
      <c r="AZ43" s="145">
        <v>1</v>
      </c>
      <c r="BA43" s="145">
        <f t="shared" si="7"/>
        <v>0</v>
      </c>
      <c r="BB43" s="145">
        <f t="shared" si="8"/>
        <v>0</v>
      </c>
      <c r="BC43" s="145">
        <f t="shared" si="9"/>
        <v>0</v>
      </c>
      <c r="BD43" s="145">
        <f t="shared" si="10"/>
        <v>0</v>
      </c>
      <c r="BE43" s="145">
        <f t="shared" si="11"/>
        <v>0</v>
      </c>
      <c r="CA43" s="174">
        <v>1</v>
      </c>
      <c r="CB43" s="174">
        <v>1</v>
      </c>
      <c r="CZ43" s="145">
        <v>0.04174</v>
      </c>
    </row>
    <row r="44" spans="1:104" ht="12.75">
      <c r="A44" s="168">
        <v>33</v>
      </c>
      <c r="B44" s="169" t="s">
        <v>156</v>
      </c>
      <c r="C44" s="170" t="s">
        <v>157</v>
      </c>
      <c r="D44" s="171" t="s">
        <v>86</v>
      </c>
      <c r="E44" s="172">
        <v>5.6</v>
      </c>
      <c r="F44" s="172"/>
      <c r="G44" s="173">
        <f t="shared" si="6"/>
        <v>0</v>
      </c>
      <c r="O44" s="167">
        <v>2</v>
      </c>
      <c r="AA44" s="145">
        <v>1</v>
      </c>
      <c r="AB44" s="145">
        <v>1</v>
      </c>
      <c r="AC44" s="145">
        <v>1</v>
      </c>
      <c r="AZ44" s="145">
        <v>1</v>
      </c>
      <c r="BA44" s="145">
        <f t="shared" si="7"/>
        <v>0</v>
      </c>
      <c r="BB44" s="145">
        <f t="shared" si="8"/>
        <v>0</v>
      </c>
      <c r="BC44" s="145">
        <f t="shared" si="9"/>
        <v>0</v>
      </c>
      <c r="BD44" s="145">
        <f t="shared" si="10"/>
        <v>0</v>
      </c>
      <c r="BE44" s="145">
        <f t="shared" si="11"/>
        <v>0</v>
      </c>
      <c r="CA44" s="174">
        <v>1</v>
      </c>
      <c r="CB44" s="174">
        <v>1</v>
      </c>
      <c r="CZ44" s="145">
        <v>2E-05</v>
      </c>
    </row>
    <row r="45" spans="1:104" ht="12.75">
      <c r="A45" s="168">
        <v>34</v>
      </c>
      <c r="B45" s="169" t="s">
        <v>158</v>
      </c>
      <c r="C45" s="170" t="s">
        <v>159</v>
      </c>
      <c r="D45" s="171" t="s">
        <v>121</v>
      </c>
      <c r="E45" s="172">
        <v>0.0963</v>
      </c>
      <c r="F45" s="172"/>
      <c r="G45" s="173">
        <f t="shared" si="6"/>
        <v>0</v>
      </c>
      <c r="O45" s="167">
        <v>2</v>
      </c>
      <c r="AA45" s="145">
        <v>1</v>
      </c>
      <c r="AB45" s="145">
        <v>1</v>
      </c>
      <c r="AC45" s="145">
        <v>1</v>
      </c>
      <c r="AZ45" s="145">
        <v>1</v>
      </c>
      <c r="BA45" s="145">
        <f t="shared" si="7"/>
        <v>0</v>
      </c>
      <c r="BB45" s="145">
        <f t="shared" si="8"/>
        <v>0</v>
      </c>
      <c r="BC45" s="145">
        <f t="shared" si="9"/>
        <v>0</v>
      </c>
      <c r="BD45" s="145">
        <f t="shared" si="10"/>
        <v>0</v>
      </c>
      <c r="BE45" s="145">
        <f t="shared" si="11"/>
        <v>0</v>
      </c>
      <c r="CA45" s="174">
        <v>1</v>
      </c>
      <c r="CB45" s="174">
        <v>1</v>
      </c>
      <c r="CZ45" s="145">
        <v>1.04877</v>
      </c>
    </row>
    <row r="46" spans="1:104" ht="22.5">
      <c r="A46" s="168">
        <v>35</v>
      </c>
      <c r="B46" s="169" t="s">
        <v>160</v>
      </c>
      <c r="C46" s="170" t="s">
        <v>161</v>
      </c>
      <c r="D46" s="171" t="s">
        <v>96</v>
      </c>
      <c r="E46" s="172">
        <v>1.587</v>
      </c>
      <c r="F46" s="172"/>
      <c r="G46" s="173">
        <f t="shared" si="6"/>
        <v>0</v>
      </c>
      <c r="O46" s="167">
        <v>2</v>
      </c>
      <c r="AA46" s="145">
        <v>1</v>
      </c>
      <c r="AB46" s="145">
        <v>1</v>
      </c>
      <c r="AC46" s="145">
        <v>1</v>
      </c>
      <c r="AZ46" s="145">
        <v>1</v>
      </c>
      <c r="BA46" s="145">
        <f t="shared" si="7"/>
        <v>0</v>
      </c>
      <c r="BB46" s="145">
        <f t="shared" si="8"/>
        <v>0</v>
      </c>
      <c r="BC46" s="145">
        <f t="shared" si="9"/>
        <v>0</v>
      </c>
      <c r="BD46" s="145">
        <f t="shared" si="10"/>
        <v>0</v>
      </c>
      <c r="BE46" s="145">
        <f t="shared" si="11"/>
        <v>0</v>
      </c>
      <c r="CA46" s="174">
        <v>1</v>
      </c>
      <c r="CB46" s="174">
        <v>1</v>
      </c>
      <c r="CZ46" s="145">
        <v>0</v>
      </c>
    </row>
    <row r="47" spans="1:104" ht="12.75">
      <c r="A47" s="168">
        <v>36</v>
      </c>
      <c r="B47" s="169" t="s">
        <v>162</v>
      </c>
      <c r="C47" s="170" t="s">
        <v>163</v>
      </c>
      <c r="D47" s="171" t="s">
        <v>96</v>
      </c>
      <c r="E47" s="172">
        <v>10.6461</v>
      </c>
      <c r="F47" s="172"/>
      <c r="G47" s="173">
        <f t="shared" si="6"/>
        <v>0</v>
      </c>
      <c r="O47" s="167">
        <v>2</v>
      </c>
      <c r="AA47" s="145">
        <v>1</v>
      </c>
      <c r="AB47" s="145">
        <v>1</v>
      </c>
      <c r="AC47" s="145">
        <v>1</v>
      </c>
      <c r="AZ47" s="145">
        <v>1</v>
      </c>
      <c r="BA47" s="145">
        <f t="shared" si="7"/>
        <v>0</v>
      </c>
      <c r="BB47" s="145">
        <f t="shared" si="8"/>
        <v>0</v>
      </c>
      <c r="BC47" s="145">
        <f t="shared" si="9"/>
        <v>0</v>
      </c>
      <c r="BD47" s="145">
        <f t="shared" si="10"/>
        <v>0</v>
      </c>
      <c r="BE47" s="145">
        <f t="shared" si="11"/>
        <v>0</v>
      </c>
      <c r="CA47" s="174">
        <v>1</v>
      </c>
      <c r="CB47" s="174">
        <v>1</v>
      </c>
      <c r="CZ47" s="145">
        <v>0</v>
      </c>
    </row>
    <row r="48" spans="1:104" ht="22.5">
      <c r="A48" s="168">
        <v>37</v>
      </c>
      <c r="B48" s="169" t="s">
        <v>164</v>
      </c>
      <c r="C48" s="170" t="s">
        <v>165</v>
      </c>
      <c r="D48" s="171" t="s">
        <v>86</v>
      </c>
      <c r="E48" s="172">
        <v>38.692</v>
      </c>
      <c r="F48" s="172"/>
      <c r="G48" s="173">
        <f t="shared" si="6"/>
        <v>0</v>
      </c>
      <c r="O48" s="167">
        <v>2</v>
      </c>
      <c r="AA48" s="145">
        <v>1</v>
      </c>
      <c r="AB48" s="145">
        <v>1</v>
      </c>
      <c r="AC48" s="145">
        <v>1</v>
      </c>
      <c r="AZ48" s="145">
        <v>1</v>
      </c>
      <c r="BA48" s="145">
        <f t="shared" si="7"/>
        <v>0</v>
      </c>
      <c r="BB48" s="145">
        <f t="shared" si="8"/>
        <v>0</v>
      </c>
      <c r="BC48" s="145">
        <f t="shared" si="9"/>
        <v>0</v>
      </c>
      <c r="BD48" s="145">
        <f t="shared" si="10"/>
        <v>0</v>
      </c>
      <c r="BE48" s="145">
        <f t="shared" si="11"/>
        <v>0</v>
      </c>
      <c r="CA48" s="174">
        <v>1</v>
      </c>
      <c r="CB48" s="174">
        <v>1</v>
      </c>
      <c r="CZ48" s="145">
        <v>0.00181</v>
      </c>
    </row>
    <row r="49" spans="1:104" ht="22.5">
      <c r="A49" s="168">
        <v>38</v>
      </c>
      <c r="B49" s="169" t="s">
        <v>166</v>
      </c>
      <c r="C49" s="170" t="s">
        <v>167</v>
      </c>
      <c r="D49" s="171" t="s">
        <v>86</v>
      </c>
      <c r="E49" s="172">
        <v>38.692</v>
      </c>
      <c r="F49" s="172"/>
      <c r="G49" s="173">
        <f t="shared" si="6"/>
        <v>0</v>
      </c>
      <c r="O49" s="167">
        <v>2</v>
      </c>
      <c r="AA49" s="145">
        <v>1</v>
      </c>
      <c r="AB49" s="145">
        <v>1</v>
      </c>
      <c r="AC49" s="145">
        <v>1</v>
      </c>
      <c r="AZ49" s="145">
        <v>1</v>
      </c>
      <c r="BA49" s="145">
        <f t="shared" si="7"/>
        <v>0</v>
      </c>
      <c r="BB49" s="145">
        <f t="shared" si="8"/>
        <v>0</v>
      </c>
      <c r="BC49" s="145">
        <f t="shared" si="9"/>
        <v>0</v>
      </c>
      <c r="BD49" s="145">
        <f t="shared" si="10"/>
        <v>0</v>
      </c>
      <c r="BE49" s="145">
        <f t="shared" si="11"/>
        <v>0</v>
      </c>
      <c r="CA49" s="174">
        <v>1</v>
      </c>
      <c r="CB49" s="174">
        <v>1</v>
      </c>
      <c r="CZ49" s="145">
        <v>4E-05</v>
      </c>
    </row>
    <row r="50" spans="1:104" ht="12.75">
      <c r="A50" s="168">
        <v>39</v>
      </c>
      <c r="B50" s="169" t="s">
        <v>168</v>
      </c>
      <c r="C50" s="170" t="s">
        <v>169</v>
      </c>
      <c r="D50" s="171" t="s">
        <v>170</v>
      </c>
      <c r="E50" s="172">
        <v>40</v>
      </c>
      <c r="F50" s="172"/>
      <c r="G50" s="173">
        <f t="shared" si="6"/>
        <v>0</v>
      </c>
      <c r="O50" s="167">
        <v>2</v>
      </c>
      <c r="AA50" s="145">
        <v>1</v>
      </c>
      <c r="AB50" s="145">
        <v>1</v>
      </c>
      <c r="AC50" s="145">
        <v>1</v>
      </c>
      <c r="AZ50" s="145">
        <v>1</v>
      </c>
      <c r="BA50" s="145">
        <f t="shared" si="7"/>
        <v>0</v>
      </c>
      <c r="BB50" s="145">
        <f t="shared" si="8"/>
        <v>0</v>
      </c>
      <c r="BC50" s="145">
        <f t="shared" si="9"/>
        <v>0</v>
      </c>
      <c r="BD50" s="145">
        <f t="shared" si="10"/>
        <v>0</v>
      </c>
      <c r="BE50" s="145">
        <f t="shared" si="11"/>
        <v>0</v>
      </c>
      <c r="CA50" s="174">
        <v>1</v>
      </c>
      <c r="CB50" s="174">
        <v>1</v>
      </c>
      <c r="CZ50" s="145">
        <v>0</v>
      </c>
    </row>
    <row r="51" spans="1:57" ht="12.75">
      <c r="A51" s="175"/>
      <c r="B51" s="176" t="s">
        <v>76</v>
      </c>
      <c r="C51" s="177" t="str">
        <f>CONCATENATE(B41," ",C41)</f>
        <v>003 Svislé konstrukce</v>
      </c>
      <c r="D51" s="178"/>
      <c r="E51" s="179"/>
      <c r="F51" s="180"/>
      <c r="G51" s="181">
        <f>SUM(G41:G50)</f>
        <v>0</v>
      </c>
      <c r="O51" s="167">
        <v>4</v>
      </c>
      <c r="BA51" s="182">
        <f>SUM(BA41:BA50)</f>
        <v>0</v>
      </c>
      <c r="BB51" s="182">
        <f>SUM(BB41:BB50)</f>
        <v>0</v>
      </c>
      <c r="BC51" s="182">
        <f>SUM(BC41:BC50)</f>
        <v>0</v>
      </c>
      <c r="BD51" s="182">
        <f>SUM(BD41:BD50)</f>
        <v>0</v>
      </c>
      <c r="BE51" s="182">
        <f>SUM(BE41:BE50)</f>
        <v>0</v>
      </c>
    </row>
    <row r="52" spans="1:15" ht="12.75">
      <c r="A52" s="160" t="s">
        <v>74</v>
      </c>
      <c r="B52" s="161" t="s">
        <v>171</v>
      </c>
      <c r="C52" s="162" t="s">
        <v>172</v>
      </c>
      <c r="D52" s="163"/>
      <c r="E52" s="164"/>
      <c r="F52" s="164"/>
      <c r="G52" s="165"/>
      <c r="H52" s="166"/>
      <c r="I52" s="166"/>
      <c r="O52" s="167">
        <v>1</v>
      </c>
    </row>
    <row r="53" spans="1:104" ht="22.5">
      <c r="A53" s="168">
        <v>40</v>
      </c>
      <c r="B53" s="169" t="s">
        <v>173</v>
      </c>
      <c r="C53" s="170" t="s">
        <v>174</v>
      </c>
      <c r="D53" s="171" t="s">
        <v>86</v>
      </c>
      <c r="E53" s="172">
        <v>152.7888</v>
      </c>
      <c r="F53" s="172"/>
      <c r="G53" s="173">
        <f aca="true" t="shared" si="12" ref="G53:G58">E53*F53</f>
        <v>0</v>
      </c>
      <c r="O53" s="167">
        <v>2</v>
      </c>
      <c r="AA53" s="145">
        <v>1</v>
      </c>
      <c r="AB53" s="145">
        <v>1</v>
      </c>
      <c r="AC53" s="145">
        <v>1</v>
      </c>
      <c r="AZ53" s="145">
        <v>1</v>
      </c>
      <c r="BA53" s="145">
        <f aca="true" t="shared" si="13" ref="BA53:BA58">IF(AZ53=1,G53,0)</f>
        <v>0</v>
      </c>
      <c r="BB53" s="145">
        <f aca="true" t="shared" si="14" ref="BB53:BB58">IF(AZ53=2,G53,0)</f>
        <v>0</v>
      </c>
      <c r="BC53" s="145">
        <f aca="true" t="shared" si="15" ref="BC53:BC58">IF(AZ53=3,G53,0)</f>
        <v>0</v>
      </c>
      <c r="BD53" s="145">
        <f aca="true" t="shared" si="16" ref="BD53:BD58">IF(AZ53=4,G53,0)</f>
        <v>0</v>
      </c>
      <c r="BE53" s="145">
        <f aca="true" t="shared" si="17" ref="BE53:BE58">IF(AZ53=5,G53,0)</f>
        <v>0</v>
      </c>
      <c r="CA53" s="174">
        <v>1</v>
      </c>
      <c r="CB53" s="174">
        <v>1</v>
      </c>
      <c r="CZ53" s="145">
        <v>0</v>
      </c>
    </row>
    <row r="54" spans="1:104" ht="22.5">
      <c r="A54" s="168">
        <v>41</v>
      </c>
      <c r="B54" s="169" t="s">
        <v>175</v>
      </c>
      <c r="C54" s="170" t="s">
        <v>176</v>
      </c>
      <c r="D54" s="171" t="s">
        <v>86</v>
      </c>
      <c r="E54" s="172">
        <v>1.144</v>
      </c>
      <c r="F54" s="172"/>
      <c r="G54" s="173">
        <f t="shared" si="12"/>
        <v>0</v>
      </c>
      <c r="O54" s="167">
        <v>2</v>
      </c>
      <c r="AA54" s="145">
        <v>1</v>
      </c>
      <c r="AB54" s="145">
        <v>1</v>
      </c>
      <c r="AC54" s="145">
        <v>1</v>
      </c>
      <c r="AZ54" s="145">
        <v>1</v>
      </c>
      <c r="BA54" s="145">
        <f t="shared" si="13"/>
        <v>0</v>
      </c>
      <c r="BB54" s="145">
        <f t="shared" si="14"/>
        <v>0</v>
      </c>
      <c r="BC54" s="145">
        <f t="shared" si="15"/>
        <v>0</v>
      </c>
      <c r="BD54" s="145">
        <f t="shared" si="16"/>
        <v>0</v>
      </c>
      <c r="BE54" s="145">
        <f t="shared" si="17"/>
        <v>0</v>
      </c>
      <c r="CA54" s="174">
        <v>1</v>
      </c>
      <c r="CB54" s="174">
        <v>1</v>
      </c>
      <c r="CZ54" s="145">
        <v>0</v>
      </c>
    </row>
    <row r="55" spans="1:104" ht="22.5">
      <c r="A55" s="168">
        <v>42</v>
      </c>
      <c r="B55" s="169" t="s">
        <v>177</v>
      </c>
      <c r="C55" s="170" t="s">
        <v>178</v>
      </c>
      <c r="D55" s="171" t="s">
        <v>86</v>
      </c>
      <c r="E55" s="172">
        <v>1.5026</v>
      </c>
      <c r="F55" s="172"/>
      <c r="G55" s="173">
        <f t="shared" si="12"/>
        <v>0</v>
      </c>
      <c r="O55" s="167">
        <v>2</v>
      </c>
      <c r="AA55" s="145">
        <v>1</v>
      </c>
      <c r="AB55" s="145">
        <v>1</v>
      </c>
      <c r="AC55" s="145">
        <v>1</v>
      </c>
      <c r="AZ55" s="145">
        <v>1</v>
      </c>
      <c r="BA55" s="145">
        <f t="shared" si="13"/>
        <v>0</v>
      </c>
      <c r="BB55" s="145">
        <f t="shared" si="14"/>
        <v>0</v>
      </c>
      <c r="BC55" s="145">
        <f t="shared" si="15"/>
        <v>0</v>
      </c>
      <c r="BD55" s="145">
        <f t="shared" si="16"/>
        <v>0</v>
      </c>
      <c r="BE55" s="145">
        <f t="shared" si="17"/>
        <v>0</v>
      </c>
      <c r="CA55" s="174">
        <v>1</v>
      </c>
      <c r="CB55" s="174">
        <v>1</v>
      </c>
      <c r="CZ55" s="145">
        <v>0</v>
      </c>
    </row>
    <row r="56" spans="1:104" ht="22.5">
      <c r="A56" s="168">
        <v>43</v>
      </c>
      <c r="B56" s="169" t="s">
        <v>179</v>
      </c>
      <c r="C56" s="170" t="s">
        <v>180</v>
      </c>
      <c r="D56" s="171" t="s">
        <v>96</v>
      </c>
      <c r="E56" s="172">
        <v>1.5026</v>
      </c>
      <c r="F56" s="172"/>
      <c r="G56" s="173">
        <f t="shared" si="12"/>
        <v>0</v>
      </c>
      <c r="O56" s="167">
        <v>2</v>
      </c>
      <c r="AA56" s="145">
        <v>1</v>
      </c>
      <c r="AB56" s="145">
        <v>1</v>
      </c>
      <c r="AC56" s="145">
        <v>1</v>
      </c>
      <c r="AZ56" s="145">
        <v>1</v>
      </c>
      <c r="BA56" s="145">
        <f t="shared" si="13"/>
        <v>0</v>
      </c>
      <c r="BB56" s="145">
        <f t="shared" si="14"/>
        <v>0</v>
      </c>
      <c r="BC56" s="145">
        <f t="shared" si="15"/>
        <v>0</v>
      </c>
      <c r="BD56" s="145">
        <f t="shared" si="16"/>
        <v>0</v>
      </c>
      <c r="BE56" s="145">
        <f t="shared" si="17"/>
        <v>0</v>
      </c>
      <c r="CA56" s="174">
        <v>1</v>
      </c>
      <c r="CB56" s="174">
        <v>1</v>
      </c>
      <c r="CZ56" s="145">
        <v>0</v>
      </c>
    </row>
    <row r="57" spans="1:104" ht="12.75">
      <c r="A57" s="168">
        <v>44</v>
      </c>
      <c r="B57" s="169" t="s">
        <v>181</v>
      </c>
      <c r="C57" s="170" t="s">
        <v>182</v>
      </c>
      <c r="D57" s="171" t="s">
        <v>96</v>
      </c>
      <c r="E57" s="172">
        <v>8.12</v>
      </c>
      <c r="F57" s="172"/>
      <c r="G57" s="173">
        <f t="shared" si="12"/>
        <v>0</v>
      </c>
      <c r="O57" s="167">
        <v>2</v>
      </c>
      <c r="AA57" s="145">
        <v>1</v>
      </c>
      <c r="AB57" s="145">
        <v>1</v>
      </c>
      <c r="AC57" s="145">
        <v>1</v>
      </c>
      <c r="AZ57" s="145">
        <v>1</v>
      </c>
      <c r="BA57" s="145">
        <f t="shared" si="13"/>
        <v>0</v>
      </c>
      <c r="BB57" s="145">
        <f t="shared" si="14"/>
        <v>0</v>
      </c>
      <c r="BC57" s="145">
        <f t="shared" si="15"/>
        <v>0</v>
      </c>
      <c r="BD57" s="145">
        <f t="shared" si="16"/>
        <v>0</v>
      </c>
      <c r="BE57" s="145">
        <f t="shared" si="17"/>
        <v>0</v>
      </c>
      <c r="CA57" s="174">
        <v>1</v>
      </c>
      <c r="CB57" s="174">
        <v>1</v>
      </c>
      <c r="CZ57" s="145">
        <v>0</v>
      </c>
    </row>
    <row r="58" spans="1:104" ht="22.5">
      <c r="A58" s="168">
        <v>45</v>
      </c>
      <c r="B58" s="169" t="s">
        <v>183</v>
      </c>
      <c r="C58" s="170" t="s">
        <v>184</v>
      </c>
      <c r="D58" s="171" t="s">
        <v>86</v>
      </c>
      <c r="E58" s="172">
        <v>152.7888</v>
      </c>
      <c r="F58" s="172"/>
      <c r="G58" s="173">
        <f t="shared" si="12"/>
        <v>0</v>
      </c>
      <c r="O58" s="167">
        <v>2</v>
      </c>
      <c r="AA58" s="145">
        <v>1</v>
      </c>
      <c r="AB58" s="145">
        <v>1</v>
      </c>
      <c r="AC58" s="145">
        <v>1</v>
      </c>
      <c r="AZ58" s="145">
        <v>1</v>
      </c>
      <c r="BA58" s="145">
        <f t="shared" si="13"/>
        <v>0</v>
      </c>
      <c r="BB58" s="145">
        <f t="shared" si="14"/>
        <v>0</v>
      </c>
      <c r="BC58" s="145">
        <f t="shared" si="15"/>
        <v>0</v>
      </c>
      <c r="BD58" s="145">
        <f t="shared" si="16"/>
        <v>0</v>
      </c>
      <c r="BE58" s="145">
        <f t="shared" si="17"/>
        <v>0</v>
      </c>
      <c r="CA58" s="174">
        <v>1</v>
      </c>
      <c r="CB58" s="174">
        <v>1</v>
      </c>
      <c r="CZ58" s="145">
        <v>0.74356</v>
      </c>
    </row>
    <row r="59" spans="1:57" ht="12.75">
      <c r="A59" s="175"/>
      <c r="B59" s="176" t="s">
        <v>76</v>
      </c>
      <c r="C59" s="177" t="str">
        <f>CONCATENATE(B52," ",C52)</f>
        <v>004 Vodorovné konstrukce</v>
      </c>
      <c r="D59" s="178"/>
      <c r="E59" s="179"/>
      <c r="F59" s="180"/>
      <c r="G59" s="181">
        <f>SUM(G52:G58)</f>
        <v>0</v>
      </c>
      <c r="O59" s="167">
        <v>4</v>
      </c>
      <c r="BA59" s="182">
        <f>SUM(BA52:BA58)</f>
        <v>0</v>
      </c>
      <c r="BB59" s="182">
        <f>SUM(BB52:BB58)</f>
        <v>0</v>
      </c>
      <c r="BC59" s="182">
        <f>SUM(BC52:BC58)</f>
        <v>0</v>
      </c>
      <c r="BD59" s="182">
        <f>SUM(BD52:BD58)</f>
        <v>0</v>
      </c>
      <c r="BE59" s="182">
        <f>SUM(BE52:BE58)</f>
        <v>0</v>
      </c>
    </row>
    <row r="60" spans="1:15" ht="12.75">
      <c r="A60" s="160" t="s">
        <v>74</v>
      </c>
      <c r="B60" s="161" t="s">
        <v>185</v>
      </c>
      <c r="C60" s="162" t="s">
        <v>186</v>
      </c>
      <c r="D60" s="163"/>
      <c r="E60" s="164"/>
      <c r="F60" s="164"/>
      <c r="G60" s="165"/>
      <c r="H60" s="166"/>
      <c r="I60" s="166"/>
      <c r="O60" s="167">
        <v>1</v>
      </c>
    </row>
    <row r="61" spans="1:104" ht="12.75">
      <c r="A61" s="168">
        <v>46</v>
      </c>
      <c r="B61" s="169" t="s">
        <v>187</v>
      </c>
      <c r="C61" s="170" t="s">
        <v>188</v>
      </c>
      <c r="D61" s="171" t="s">
        <v>86</v>
      </c>
      <c r="E61" s="172">
        <v>5152</v>
      </c>
      <c r="F61" s="172"/>
      <c r="G61" s="173">
        <f aca="true" t="shared" si="18" ref="G61:G68">E61*F61</f>
        <v>0</v>
      </c>
      <c r="O61" s="167">
        <v>2</v>
      </c>
      <c r="AA61" s="145">
        <v>1</v>
      </c>
      <c r="AB61" s="145">
        <v>1</v>
      </c>
      <c r="AC61" s="145">
        <v>1</v>
      </c>
      <c r="AZ61" s="145">
        <v>1</v>
      </c>
      <c r="BA61" s="145">
        <f aca="true" t="shared" si="19" ref="BA61:BA68">IF(AZ61=1,G61,0)</f>
        <v>0</v>
      </c>
      <c r="BB61" s="145">
        <f aca="true" t="shared" si="20" ref="BB61:BB68">IF(AZ61=2,G61,0)</f>
        <v>0</v>
      </c>
      <c r="BC61" s="145">
        <f aca="true" t="shared" si="21" ref="BC61:BC68">IF(AZ61=3,G61,0)</f>
        <v>0</v>
      </c>
      <c r="BD61" s="145">
        <f aca="true" t="shared" si="22" ref="BD61:BD68">IF(AZ61=4,G61,0)</f>
        <v>0</v>
      </c>
      <c r="BE61" s="145">
        <f aca="true" t="shared" si="23" ref="BE61:BE68">IF(AZ61=5,G61,0)</f>
        <v>0</v>
      </c>
      <c r="CA61" s="174">
        <v>1</v>
      </c>
      <c r="CB61" s="174">
        <v>1</v>
      </c>
      <c r="CZ61" s="145">
        <v>0</v>
      </c>
    </row>
    <row r="62" spans="1:104" ht="12.75">
      <c r="A62" s="168">
        <v>47</v>
      </c>
      <c r="B62" s="169" t="s">
        <v>187</v>
      </c>
      <c r="C62" s="170" t="s">
        <v>188</v>
      </c>
      <c r="D62" s="171" t="s">
        <v>86</v>
      </c>
      <c r="E62" s="172">
        <v>4055</v>
      </c>
      <c r="F62" s="172"/>
      <c r="G62" s="173">
        <f t="shared" si="18"/>
        <v>0</v>
      </c>
      <c r="O62" s="167">
        <v>2</v>
      </c>
      <c r="AA62" s="145">
        <v>1</v>
      </c>
      <c r="AB62" s="145">
        <v>1</v>
      </c>
      <c r="AC62" s="145">
        <v>1</v>
      </c>
      <c r="AZ62" s="145">
        <v>1</v>
      </c>
      <c r="BA62" s="145">
        <f t="shared" si="19"/>
        <v>0</v>
      </c>
      <c r="BB62" s="145">
        <f t="shared" si="20"/>
        <v>0</v>
      </c>
      <c r="BC62" s="145">
        <f t="shared" si="21"/>
        <v>0</v>
      </c>
      <c r="BD62" s="145">
        <f t="shared" si="22"/>
        <v>0</v>
      </c>
      <c r="BE62" s="145">
        <f t="shared" si="23"/>
        <v>0</v>
      </c>
      <c r="CA62" s="174">
        <v>1</v>
      </c>
      <c r="CB62" s="174">
        <v>1</v>
      </c>
      <c r="CZ62" s="145">
        <v>0</v>
      </c>
    </row>
    <row r="63" spans="1:104" ht="12.75">
      <c r="A63" s="168">
        <v>48</v>
      </c>
      <c r="B63" s="169" t="s">
        <v>189</v>
      </c>
      <c r="C63" s="170" t="s">
        <v>190</v>
      </c>
      <c r="D63" s="171" t="s">
        <v>86</v>
      </c>
      <c r="E63" s="172">
        <v>2766</v>
      </c>
      <c r="F63" s="172"/>
      <c r="G63" s="173">
        <f t="shared" si="18"/>
        <v>0</v>
      </c>
      <c r="O63" s="167">
        <v>2</v>
      </c>
      <c r="AA63" s="145">
        <v>1</v>
      </c>
      <c r="AB63" s="145">
        <v>1</v>
      </c>
      <c r="AC63" s="145">
        <v>1</v>
      </c>
      <c r="AZ63" s="145">
        <v>1</v>
      </c>
      <c r="BA63" s="145">
        <f t="shared" si="19"/>
        <v>0</v>
      </c>
      <c r="BB63" s="145">
        <f t="shared" si="20"/>
        <v>0</v>
      </c>
      <c r="BC63" s="145">
        <f t="shared" si="21"/>
        <v>0</v>
      </c>
      <c r="BD63" s="145">
        <f t="shared" si="22"/>
        <v>0</v>
      </c>
      <c r="BE63" s="145">
        <f t="shared" si="23"/>
        <v>0</v>
      </c>
      <c r="CA63" s="174">
        <v>1</v>
      </c>
      <c r="CB63" s="174">
        <v>1</v>
      </c>
      <c r="CZ63" s="145">
        <v>0</v>
      </c>
    </row>
    <row r="64" spans="1:104" ht="22.5">
      <c r="A64" s="168">
        <v>49</v>
      </c>
      <c r="B64" s="169" t="s">
        <v>191</v>
      </c>
      <c r="C64" s="170" t="s">
        <v>192</v>
      </c>
      <c r="D64" s="171" t="s">
        <v>86</v>
      </c>
      <c r="E64" s="172">
        <v>4013</v>
      </c>
      <c r="F64" s="172"/>
      <c r="G64" s="173">
        <f t="shared" si="18"/>
        <v>0</v>
      </c>
      <c r="O64" s="167">
        <v>2</v>
      </c>
      <c r="AA64" s="145">
        <v>1</v>
      </c>
      <c r="AB64" s="145">
        <v>1</v>
      </c>
      <c r="AC64" s="145">
        <v>1</v>
      </c>
      <c r="AZ64" s="145">
        <v>1</v>
      </c>
      <c r="BA64" s="145">
        <f t="shared" si="19"/>
        <v>0</v>
      </c>
      <c r="BB64" s="145">
        <f t="shared" si="20"/>
        <v>0</v>
      </c>
      <c r="BC64" s="145">
        <f t="shared" si="21"/>
        <v>0</v>
      </c>
      <c r="BD64" s="145">
        <f t="shared" si="22"/>
        <v>0</v>
      </c>
      <c r="BE64" s="145">
        <f t="shared" si="23"/>
        <v>0</v>
      </c>
      <c r="CA64" s="174">
        <v>1</v>
      </c>
      <c r="CB64" s="174">
        <v>1</v>
      </c>
      <c r="CZ64" s="145">
        <v>0</v>
      </c>
    </row>
    <row r="65" spans="1:104" ht="12.75">
      <c r="A65" s="168">
        <v>50</v>
      </c>
      <c r="B65" s="169" t="s">
        <v>193</v>
      </c>
      <c r="C65" s="170" t="s">
        <v>194</v>
      </c>
      <c r="D65" s="171" t="s">
        <v>86</v>
      </c>
      <c r="E65" s="172">
        <v>946</v>
      </c>
      <c r="F65" s="172"/>
      <c r="G65" s="173">
        <f t="shared" si="18"/>
        <v>0</v>
      </c>
      <c r="O65" s="167">
        <v>2</v>
      </c>
      <c r="AA65" s="145">
        <v>1</v>
      </c>
      <c r="AB65" s="145">
        <v>1</v>
      </c>
      <c r="AC65" s="145">
        <v>1</v>
      </c>
      <c r="AZ65" s="145">
        <v>1</v>
      </c>
      <c r="BA65" s="145">
        <f t="shared" si="19"/>
        <v>0</v>
      </c>
      <c r="BB65" s="145">
        <f t="shared" si="20"/>
        <v>0</v>
      </c>
      <c r="BC65" s="145">
        <f t="shared" si="21"/>
        <v>0</v>
      </c>
      <c r="BD65" s="145">
        <f t="shared" si="22"/>
        <v>0</v>
      </c>
      <c r="BE65" s="145">
        <f t="shared" si="23"/>
        <v>0</v>
      </c>
      <c r="CA65" s="174">
        <v>1</v>
      </c>
      <c r="CB65" s="174">
        <v>1</v>
      </c>
      <c r="CZ65" s="145">
        <v>0.18776</v>
      </c>
    </row>
    <row r="66" spans="1:104" ht="12.75">
      <c r="A66" s="168">
        <v>51</v>
      </c>
      <c r="B66" s="169" t="s">
        <v>195</v>
      </c>
      <c r="C66" s="170" t="s">
        <v>196</v>
      </c>
      <c r="D66" s="171" t="s">
        <v>96</v>
      </c>
      <c r="E66" s="172">
        <v>113.52</v>
      </c>
      <c r="F66" s="172"/>
      <c r="G66" s="173">
        <f t="shared" si="18"/>
        <v>0</v>
      </c>
      <c r="O66" s="167">
        <v>2</v>
      </c>
      <c r="AA66" s="145">
        <v>1</v>
      </c>
      <c r="AB66" s="145">
        <v>1</v>
      </c>
      <c r="AC66" s="145">
        <v>1</v>
      </c>
      <c r="AZ66" s="145">
        <v>1</v>
      </c>
      <c r="BA66" s="145">
        <f t="shared" si="19"/>
        <v>0</v>
      </c>
      <c r="BB66" s="145">
        <f t="shared" si="20"/>
        <v>0</v>
      </c>
      <c r="BC66" s="145">
        <f t="shared" si="21"/>
        <v>0</v>
      </c>
      <c r="BD66" s="145">
        <f t="shared" si="22"/>
        <v>0</v>
      </c>
      <c r="BE66" s="145">
        <f t="shared" si="23"/>
        <v>0</v>
      </c>
      <c r="CA66" s="174">
        <v>1</v>
      </c>
      <c r="CB66" s="174">
        <v>1</v>
      </c>
      <c r="CZ66" s="145">
        <v>0</v>
      </c>
    </row>
    <row r="67" spans="1:104" ht="22.5">
      <c r="A67" s="168">
        <v>52</v>
      </c>
      <c r="B67" s="169" t="s">
        <v>197</v>
      </c>
      <c r="C67" s="170" t="s">
        <v>198</v>
      </c>
      <c r="D67" s="171" t="s">
        <v>86</v>
      </c>
      <c r="E67" s="172">
        <v>4013</v>
      </c>
      <c r="F67" s="172"/>
      <c r="G67" s="173">
        <f t="shared" si="18"/>
        <v>0</v>
      </c>
      <c r="O67" s="167">
        <v>2</v>
      </c>
      <c r="AA67" s="145">
        <v>1</v>
      </c>
      <c r="AB67" s="145">
        <v>1</v>
      </c>
      <c r="AC67" s="145">
        <v>1</v>
      </c>
      <c r="AZ67" s="145">
        <v>1</v>
      </c>
      <c r="BA67" s="145">
        <f t="shared" si="19"/>
        <v>0</v>
      </c>
      <c r="BB67" s="145">
        <f t="shared" si="20"/>
        <v>0</v>
      </c>
      <c r="BC67" s="145">
        <f t="shared" si="21"/>
        <v>0</v>
      </c>
      <c r="BD67" s="145">
        <f t="shared" si="22"/>
        <v>0</v>
      </c>
      <c r="BE67" s="145">
        <f t="shared" si="23"/>
        <v>0</v>
      </c>
      <c r="CA67" s="174">
        <v>1</v>
      </c>
      <c r="CB67" s="174">
        <v>1</v>
      </c>
      <c r="CZ67" s="145">
        <v>0.00061</v>
      </c>
    </row>
    <row r="68" spans="1:104" ht="22.5">
      <c r="A68" s="168">
        <v>53</v>
      </c>
      <c r="B68" s="169" t="s">
        <v>199</v>
      </c>
      <c r="C68" s="170" t="s">
        <v>200</v>
      </c>
      <c r="D68" s="171" t="s">
        <v>86</v>
      </c>
      <c r="E68" s="172">
        <v>3798</v>
      </c>
      <c r="F68" s="172"/>
      <c r="G68" s="173">
        <f t="shared" si="18"/>
        <v>0</v>
      </c>
      <c r="O68" s="167">
        <v>2</v>
      </c>
      <c r="AA68" s="145">
        <v>1</v>
      </c>
      <c r="AB68" s="145">
        <v>1</v>
      </c>
      <c r="AC68" s="145">
        <v>1</v>
      </c>
      <c r="AZ68" s="145">
        <v>1</v>
      </c>
      <c r="BA68" s="145">
        <f t="shared" si="19"/>
        <v>0</v>
      </c>
      <c r="BB68" s="145">
        <f t="shared" si="20"/>
        <v>0</v>
      </c>
      <c r="BC68" s="145">
        <f t="shared" si="21"/>
        <v>0</v>
      </c>
      <c r="BD68" s="145">
        <f t="shared" si="22"/>
        <v>0</v>
      </c>
      <c r="BE68" s="145">
        <f t="shared" si="23"/>
        <v>0</v>
      </c>
      <c r="CA68" s="174">
        <v>1</v>
      </c>
      <c r="CB68" s="174">
        <v>1</v>
      </c>
      <c r="CZ68" s="145">
        <v>0</v>
      </c>
    </row>
    <row r="69" spans="1:57" ht="12.75">
      <c r="A69" s="175"/>
      <c r="B69" s="176" t="s">
        <v>76</v>
      </c>
      <c r="C69" s="177" t="str">
        <f>CONCATENATE(B60," ",C60)</f>
        <v>005 Komunikace</v>
      </c>
      <c r="D69" s="178"/>
      <c r="E69" s="179"/>
      <c r="F69" s="180"/>
      <c r="G69" s="181">
        <f>SUM(G60:G68)</f>
        <v>0</v>
      </c>
      <c r="O69" s="167">
        <v>4</v>
      </c>
      <c r="BA69" s="182">
        <f>SUM(BA60:BA68)</f>
        <v>0</v>
      </c>
      <c r="BB69" s="182">
        <f>SUM(BB60:BB68)</f>
        <v>0</v>
      </c>
      <c r="BC69" s="182">
        <f>SUM(BC60:BC68)</f>
        <v>0</v>
      </c>
      <c r="BD69" s="182">
        <f>SUM(BD60:BD68)</f>
        <v>0</v>
      </c>
      <c r="BE69" s="182">
        <f>SUM(BE60:BE68)</f>
        <v>0</v>
      </c>
    </row>
    <row r="70" spans="1:15" ht="12.75">
      <c r="A70" s="160" t="s">
        <v>74</v>
      </c>
      <c r="B70" s="161" t="s">
        <v>201</v>
      </c>
      <c r="C70" s="162" t="s">
        <v>202</v>
      </c>
      <c r="D70" s="163"/>
      <c r="E70" s="164"/>
      <c r="F70" s="164"/>
      <c r="G70" s="165"/>
      <c r="H70" s="166"/>
      <c r="I70" s="166"/>
      <c r="O70" s="167">
        <v>1</v>
      </c>
    </row>
    <row r="71" spans="1:104" ht="22.5">
      <c r="A71" s="168">
        <v>54</v>
      </c>
      <c r="B71" s="169" t="s">
        <v>203</v>
      </c>
      <c r="C71" s="170" t="s">
        <v>204</v>
      </c>
      <c r="D71" s="171" t="s">
        <v>91</v>
      </c>
      <c r="E71" s="172">
        <v>2</v>
      </c>
      <c r="F71" s="172"/>
      <c r="G71" s="173">
        <f aca="true" t="shared" si="24" ref="G71:G91">E71*F71</f>
        <v>0</v>
      </c>
      <c r="O71" s="167">
        <v>2</v>
      </c>
      <c r="AA71" s="145">
        <v>3</v>
      </c>
      <c r="AB71" s="145">
        <v>0</v>
      </c>
      <c r="AC71" s="145">
        <v>40445150</v>
      </c>
      <c r="AZ71" s="145">
        <v>1</v>
      </c>
      <c r="BA71" s="145">
        <f aca="true" t="shared" si="25" ref="BA71:BA91">IF(AZ71=1,G71,0)</f>
        <v>0</v>
      </c>
      <c r="BB71" s="145">
        <f aca="true" t="shared" si="26" ref="BB71:BB91">IF(AZ71=2,G71,0)</f>
        <v>0</v>
      </c>
      <c r="BC71" s="145">
        <f aca="true" t="shared" si="27" ref="BC71:BC91">IF(AZ71=3,G71,0)</f>
        <v>0</v>
      </c>
      <c r="BD71" s="145">
        <f aca="true" t="shared" si="28" ref="BD71:BD91">IF(AZ71=4,G71,0)</f>
        <v>0</v>
      </c>
      <c r="BE71" s="145">
        <f aca="true" t="shared" si="29" ref="BE71:BE91">IF(AZ71=5,G71,0)</f>
        <v>0</v>
      </c>
      <c r="CA71" s="174">
        <v>3</v>
      </c>
      <c r="CB71" s="174">
        <v>0</v>
      </c>
      <c r="CZ71" s="145">
        <v>0.0022</v>
      </c>
    </row>
    <row r="72" spans="1:104" ht="22.5">
      <c r="A72" s="168">
        <v>55</v>
      </c>
      <c r="B72" s="169" t="s">
        <v>205</v>
      </c>
      <c r="C72" s="170" t="s">
        <v>206</v>
      </c>
      <c r="D72" s="171" t="s">
        <v>91</v>
      </c>
      <c r="E72" s="172">
        <v>7.07</v>
      </c>
      <c r="F72" s="172"/>
      <c r="G72" s="173">
        <f t="shared" si="24"/>
        <v>0</v>
      </c>
      <c r="O72" s="167">
        <v>2</v>
      </c>
      <c r="AA72" s="145">
        <v>3</v>
      </c>
      <c r="AB72" s="145">
        <v>0</v>
      </c>
      <c r="AC72" s="145">
        <v>59221148</v>
      </c>
      <c r="AZ72" s="145">
        <v>1</v>
      </c>
      <c r="BA72" s="145">
        <f t="shared" si="25"/>
        <v>0</v>
      </c>
      <c r="BB72" s="145">
        <f t="shared" si="26"/>
        <v>0</v>
      </c>
      <c r="BC72" s="145">
        <f t="shared" si="27"/>
        <v>0</v>
      </c>
      <c r="BD72" s="145">
        <f t="shared" si="28"/>
        <v>0</v>
      </c>
      <c r="BE72" s="145">
        <f t="shared" si="29"/>
        <v>0</v>
      </c>
      <c r="CA72" s="174">
        <v>3</v>
      </c>
      <c r="CB72" s="174">
        <v>0</v>
      </c>
      <c r="CZ72" s="145">
        <v>1.225</v>
      </c>
    </row>
    <row r="73" spans="1:104" ht="22.5">
      <c r="A73" s="168">
        <v>56</v>
      </c>
      <c r="B73" s="169" t="s">
        <v>207</v>
      </c>
      <c r="C73" s="170" t="s">
        <v>208</v>
      </c>
      <c r="D73" s="171" t="s">
        <v>91</v>
      </c>
      <c r="E73" s="172">
        <v>25.25</v>
      </c>
      <c r="F73" s="172"/>
      <c r="G73" s="173">
        <f t="shared" si="24"/>
        <v>0</v>
      </c>
      <c r="O73" s="167">
        <v>2</v>
      </c>
      <c r="AA73" s="145">
        <v>3</v>
      </c>
      <c r="AB73" s="145">
        <v>0</v>
      </c>
      <c r="AC73" s="145">
        <v>59222532</v>
      </c>
      <c r="AZ73" s="145">
        <v>1</v>
      </c>
      <c r="BA73" s="145">
        <f t="shared" si="25"/>
        <v>0</v>
      </c>
      <c r="BB73" s="145">
        <f t="shared" si="26"/>
        <v>0</v>
      </c>
      <c r="BC73" s="145">
        <f t="shared" si="27"/>
        <v>0</v>
      </c>
      <c r="BD73" s="145">
        <f t="shared" si="28"/>
        <v>0</v>
      </c>
      <c r="BE73" s="145">
        <f t="shared" si="29"/>
        <v>0</v>
      </c>
      <c r="CA73" s="174">
        <v>3</v>
      </c>
      <c r="CB73" s="174">
        <v>0</v>
      </c>
      <c r="CZ73" s="145">
        <v>0.8</v>
      </c>
    </row>
    <row r="74" spans="1:104" ht="22.5">
      <c r="A74" s="168">
        <v>57</v>
      </c>
      <c r="B74" s="169" t="s">
        <v>209</v>
      </c>
      <c r="C74" s="170" t="s">
        <v>210</v>
      </c>
      <c r="D74" s="171" t="s">
        <v>91</v>
      </c>
      <c r="E74" s="172">
        <v>6.06</v>
      </c>
      <c r="F74" s="172"/>
      <c r="G74" s="173">
        <f t="shared" si="24"/>
        <v>0</v>
      </c>
      <c r="O74" s="167">
        <v>2</v>
      </c>
      <c r="AA74" s="145">
        <v>3</v>
      </c>
      <c r="AB74" s="145">
        <v>0</v>
      </c>
      <c r="AC74" s="145">
        <v>59222536</v>
      </c>
      <c r="AZ74" s="145">
        <v>1</v>
      </c>
      <c r="BA74" s="145">
        <f t="shared" si="25"/>
        <v>0</v>
      </c>
      <c r="BB74" s="145">
        <f t="shared" si="26"/>
        <v>0</v>
      </c>
      <c r="BC74" s="145">
        <f t="shared" si="27"/>
        <v>0</v>
      </c>
      <c r="BD74" s="145">
        <f t="shared" si="28"/>
        <v>0</v>
      </c>
      <c r="BE74" s="145">
        <f t="shared" si="29"/>
        <v>0</v>
      </c>
      <c r="CA74" s="174">
        <v>3</v>
      </c>
      <c r="CB74" s="174">
        <v>0</v>
      </c>
      <c r="CZ74" s="145">
        <v>1.48</v>
      </c>
    </row>
    <row r="75" spans="1:104" ht="22.5">
      <c r="A75" s="168">
        <v>58</v>
      </c>
      <c r="B75" s="169" t="s">
        <v>211</v>
      </c>
      <c r="C75" s="170" t="s">
        <v>212</v>
      </c>
      <c r="D75" s="171" t="s">
        <v>91</v>
      </c>
      <c r="E75" s="172">
        <v>2</v>
      </c>
      <c r="F75" s="172"/>
      <c r="G75" s="173">
        <f t="shared" si="24"/>
        <v>0</v>
      </c>
      <c r="O75" s="167">
        <v>2</v>
      </c>
      <c r="AA75" s="145">
        <v>1</v>
      </c>
      <c r="AB75" s="145">
        <v>1</v>
      </c>
      <c r="AC75" s="145">
        <v>1</v>
      </c>
      <c r="AZ75" s="145">
        <v>1</v>
      </c>
      <c r="BA75" s="145">
        <f t="shared" si="25"/>
        <v>0</v>
      </c>
      <c r="BB75" s="145">
        <f t="shared" si="26"/>
        <v>0</v>
      </c>
      <c r="BC75" s="145">
        <f t="shared" si="27"/>
        <v>0</v>
      </c>
      <c r="BD75" s="145">
        <f t="shared" si="28"/>
        <v>0</v>
      </c>
      <c r="BE75" s="145">
        <f t="shared" si="29"/>
        <v>0</v>
      </c>
      <c r="CA75" s="174">
        <v>1</v>
      </c>
      <c r="CB75" s="174">
        <v>1</v>
      </c>
      <c r="CZ75" s="145">
        <v>0</v>
      </c>
    </row>
    <row r="76" spans="1:104" ht="12.75">
      <c r="A76" s="168">
        <v>59</v>
      </c>
      <c r="B76" s="169" t="s">
        <v>213</v>
      </c>
      <c r="C76" s="170" t="s">
        <v>214</v>
      </c>
      <c r="D76" s="171" t="s">
        <v>149</v>
      </c>
      <c r="E76" s="172">
        <v>61.28</v>
      </c>
      <c r="F76" s="172"/>
      <c r="G76" s="173">
        <f t="shared" si="24"/>
        <v>0</v>
      </c>
      <c r="O76" s="167">
        <v>2</v>
      </c>
      <c r="AA76" s="145">
        <v>1</v>
      </c>
      <c r="AB76" s="145">
        <v>1</v>
      </c>
      <c r="AC76" s="145">
        <v>1</v>
      </c>
      <c r="AZ76" s="145">
        <v>1</v>
      </c>
      <c r="BA76" s="145">
        <f t="shared" si="25"/>
        <v>0</v>
      </c>
      <c r="BB76" s="145">
        <f t="shared" si="26"/>
        <v>0</v>
      </c>
      <c r="BC76" s="145">
        <f t="shared" si="27"/>
        <v>0</v>
      </c>
      <c r="BD76" s="145">
        <f t="shared" si="28"/>
        <v>0</v>
      </c>
      <c r="BE76" s="145">
        <f t="shared" si="29"/>
        <v>0</v>
      </c>
      <c r="CA76" s="174">
        <v>1</v>
      </c>
      <c r="CB76" s="174">
        <v>1</v>
      </c>
      <c r="CZ76" s="145">
        <v>0.61348</v>
      </c>
    </row>
    <row r="77" spans="1:104" ht="12.75">
      <c r="A77" s="168">
        <v>60</v>
      </c>
      <c r="B77" s="169" t="s">
        <v>215</v>
      </c>
      <c r="C77" s="170" t="s">
        <v>216</v>
      </c>
      <c r="D77" s="171" t="s">
        <v>149</v>
      </c>
      <c r="E77" s="172">
        <v>15</v>
      </c>
      <c r="F77" s="172"/>
      <c r="G77" s="173">
        <f t="shared" si="24"/>
        <v>0</v>
      </c>
      <c r="O77" s="167">
        <v>2</v>
      </c>
      <c r="AA77" s="145">
        <v>1</v>
      </c>
      <c r="AB77" s="145">
        <v>1</v>
      </c>
      <c r="AC77" s="145">
        <v>1</v>
      </c>
      <c r="AZ77" s="145">
        <v>1</v>
      </c>
      <c r="BA77" s="145">
        <f t="shared" si="25"/>
        <v>0</v>
      </c>
      <c r="BB77" s="145">
        <f t="shared" si="26"/>
        <v>0</v>
      </c>
      <c r="BC77" s="145">
        <f t="shared" si="27"/>
        <v>0</v>
      </c>
      <c r="BD77" s="145">
        <f t="shared" si="28"/>
        <v>0</v>
      </c>
      <c r="BE77" s="145">
        <f t="shared" si="29"/>
        <v>0</v>
      </c>
      <c r="CA77" s="174">
        <v>1</v>
      </c>
      <c r="CB77" s="174">
        <v>1</v>
      </c>
      <c r="CZ77" s="145">
        <v>0.88535</v>
      </c>
    </row>
    <row r="78" spans="1:104" ht="12.75">
      <c r="A78" s="168">
        <v>61</v>
      </c>
      <c r="B78" s="169" t="s">
        <v>217</v>
      </c>
      <c r="C78" s="170" t="s">
        <v>218</v>
      </c>
      <c r="D78" s="171" t="s">
        <v>149</v>
      </c>
      <c r="E78" s="172">
        <v>7</v>
      </c>
      <c r="F78" s="172"/>
      <c r="G78" s="173">
        <f t="shared" si="24"/>
        <v>0</v>
      </c>
      <c r="O78" s="167">
        <v>2</v>
      </c>
      <c r="AA78" s="145">
        <v>1</v>
      </c>
      <c r="AB78" s="145">
        <v>1</v>
      </c>
      <c r="AC78" s="145">
        <v>1</v>
      </c>
      <c r="AZ78" s="145">
        <v>1</v>
      </c>
      <c r="BA78" s="145">
        <f t="shared" si="25"/>
        <v>0</v>
      </c>
      <c r="BB78" s="145">
        <f t="shared" si="26"/>
        <v>0</v>
      </c>
      <c r="BC78" s="145">
        <f t="shared" si="27"/>
        <v>0</v>
      </c>
      <c r="BD78" s="145">
        <f t="shared" si="28"/>
        <v>0</v>
      </c>
      <c r="BE78" s="145">
        <f t="shared" si="29"/>
        <v>0</v>
      </c>
      <c r="CA78" s="174">
        <v>1</v>
      </c>
      <c r="CB78" s="174">
        <v>1</v>
      </c>
      <c r="CZ78" s="145">
        <v>2.43429</v>
      </c>
    </row>
    <row r="79" spans="1:104" ht="12.75">
      <c r="A79" s="168">
        <v>62</v>
      </c>
      <c r="B79" s="169" t="s">
        <v>219</v>
      </c>
      <c r="C79" s="170" t="s">
        <v>220</v>
      </c>
      <c r="D79" s="171" t="s">
        <v>96</v>
      </c>
      <c r="E79" s="172">
        <v>41.8728</v>
      </c>
      <c r="F79" s="172"/>
      <c r="G79" s="173">
        <f t="shared" si="24"/>
        <v>0</v>
      </c>
      <c r="O79" s="167">
        <v>2</v>
      </c>
      <c r="AA79" s="145">
        <v>1</v>
      </c>
      <c r="AB79" s="145">
        <v>1</v>
      </c>
      <c r="AC79" s="145">
        <v>1</v>
      </c>
      <c r="AZ79" s="145">
        <v>1</v>
      </c>
      <c r="BA79" s="145">
        <f t="shared" si="25"/>
        <v>0</v>
      </c>
      <c r="BB79" s="145">
        <f t="shared" si="26"/>
        <v>0</v>
      </c>
      <c r="BC79" s="145">
        <f t="shared" si="27"/>
        <v>0</v>
      </c>
      <c r="BD79" s="145">
        <f t="shared" si="28"/>
        <v>0</v>
      </c>
      <c r="BE79" s="145">
        <f t="shared" si="29"/>
        <v>0</v>
      </c>
      <c r="CA79" s="174">
        <v>1</v>
      </c>
      <c r="CB79" s="174">
        <v>1</v>
      </c>
      <c r="CZ79" s="145">
        <v>2.26672</v>
      </c>
    </row>
    <row r="80" spans="1:104" ht="22.5">
      <c r="A80" s="168">
        <v>63</v>
      </c>
      <c r="B80" s="169" t="s">
        <v>221</v>
      </c>
      <c r="C80" s="170" t="s">
        <v>222</v>
      </c>
      <c r="D80" s="171" t="s">
        <v>149</v>
      </c>
      <c r="E80" s="172">
        <v>19</v>
      </c>
      <c r="F80" s="172"/>
      <c r="G80" s="173">
        <f t="shared" si="24"/>
        <v>0</v>
      </c>
      <c r="O80" s="167">
        <v>2</v>
      </c>
      <c r="AA80" s="145">
        <v>1</v>
      </c>
      <c r="AB80" s="145">
        <v>1</v>
      </c>
      <c r="AC80" s="145">
        <v>1</v>
      </c>
      <c r="AZ80" s="145">
        <v>1</v>
      </c>
      <c r="BA80" s="145">
        <f t="shared" si="25"/>
        <v>0</v>
      </c>
      <c r="BB80" s="145">
        <f t="shared" si="26"/>
        <v>0</v>
      </c>
      <c r="BC80" s="145">
        <f t="shared" si="27"/>
        <v>0</v>
      </c>
      <c r="BD80" s="145">
        <f t="shared" si="28"/>
        <v>0</v>
      </c>
      <c r="BE80" s="145">
        <f t="shared" si="29"/>
        <v>0</v>
      </c>
      <c r="CA80" s="174">
        <v>1</v>
      </c>
      <c r="CB80" s="174">
        <v>1</v>
      </c>
      <c r="CZ80" s="145">
        <v>0</v>
      </c>
    </row>
    <row r="81" spans="1:104" ht="12.75">
      <c r="A81" s="168">
        <v>64</v>
      </c>
      <c r="B81" s="169" t="s">
        <v>223</v>
      </c>
      <c r="C81" s="170" t="s">
        <v>224</v>
      </c>
      <c r="D81" s="171" t="s">
        <v>149</v>
      </c>
      <c r="E81" s="172">
        <v>19</v>
      </c>
      <c r="F81" s="172"/>
      <c r="G81" s="173">
        <f t="shared" si="24"/>
        <v>0</v>
      </c>
      <c r="O81" s="167">
        <v>2</v>
      </c>
      <c r="AA81" s="145">
        <v>1</v>
      </c>
      <c r="AB81" s="145">
        <v>1</v>
      </c>
      <c r="AC81" s="145">
        <v>1</v>
      </c>
      <c r="AZ81" s="145">
        <v>1</v>
      </c>
      <c r="BA81" s="145">
        <f t="shared" si="25"/>
        <v>0</v>
      </c>
      <c r="BB81" s="145">
        <f t="shared" si="26"/>
        <v>0</v>
      </c>
      <c r="BC81" s="145">
        <f t="shared" si="27"/>
        <v>0</v>
      </c>
      <c r="BD81" s="145">
        <f t="shared" si="28"/>
        <v>0</v>
      </c>
      <c r="BE81" s="145">
        <f t="shared" si="29"/>
        <v>0</v>
      </c>
      <c r="CA81" s="174">
        <v>1</v>
      </c>
      <c r="CB81" s="174">
        <v>1</v>
      </c>
      <c r="CZ81" s="145">
        <v>0</v>
      </c>
    </row>
    <row r="82" spans="1:104" ht="22.5">
      <c r="A82" s="168">
        <v>65</v>
      </c>
      <c r="B82" s="169" t="s">
        <v>225</v>
      </c>
      <c r="C82" s="170" t="s">
        <v>226</v>
      </c>
      <c r="D82" s="171" t="s">
        <v>149</v>
      </c>
      <c r="E82" s="172">
        <v>49.5</v>
      </c>
      <c r="F82" s="172"/>
      <c r="G82" s="173">
        <f t="shared" si="24"/>
        <v>0</v>
      </c>
      <c r="O82" s="167">
        <v>2</v>
      </c>
      <c r="AA82" s="145">
        <v>1</v>
      </c>
      <c r="AB82" s="145">
        <v>1</v>
      </c>
      <c r="AC82" s="145">
        <v>1</v>
      </c>
      <c r="AZ82" s="145">
        <v>1</v>
      </c>
      <c r="BA82" s="145">
        <f t="shared" si="25"/>
        <v>0</v>
      </c>
      <c r="BB82" s="145">
        <f t="shared" si="26"/>
        <v>0</v>
      </c>
      <c r="BC82" s="145">
        <f t="shared" si="27"/>
        <v>0</v>
      </c>
      <c r="BD82" s="145">
        <f t="shared" si="28"/>
        <v>0</v>
      </c>
      <c r="BE82" s="145">
        <f t="shared" si="29"/>
        <v>0</v>
      </c>
      <c r="CA82" s="174">
        <v>1</v>
      </c>
      <c r="CB82" s="174">
        <v>1</v>
      </c>
      <c r="CZ82" s="145">
        <v>0</v>
      </c>
    </row>
    <row r="83" spans="1:104" ht="12.75">
      <c r="A83" s="168">
        <v>66</v>
      </c>
      <c r="B83" s="169" t="s">
        <v>227</v>
      </c>
      <c r="C83" s="170" t="s">
        <v>228</v>
      </c>
      <c r="D83" s="171" t="s">
        <v>149</v>
      </c>
      <c r="E83" s="172">
        <v>6</v>
      </c>
      <c r="F83" s="172"/>
      <c r="G83" s="173">
        <f t="shared" si="24"/>
        <v>0</v>
      </c>
      <c r="O83" s="167">
        <v>2</v>
      </c>
      <c r="AA83" s="145">
        <v>1</v>
      </c>
      <c r="AB83" s="145">
        <v>1</v>
      </c>
      <c r="AC83" s="145">
        <v>1</v>
      </c>
      <c r="AZ83" s="145">
        <v>1</v>
      </c>
      <c r="BA83" s="145">
        <f t="shared" si="25"/>
        <v>0</v>
      </c>
      <c r="BB83" s="145">
        <f t="shared" si="26"/>
        <v>0</v>
      </c>
      <c r="BC83" s="145">
        <f t="shared" si="27"/>
        <v>0</v>
      </c>
      <c r="BD83" s="145">
        <f t="shared" si="28"/>
        <v>0</v>
      </c>
      <c r="BE83" s="145">
        <f t="shared" si="29"/>
        <v>0</v>
      </c>
      <c r="CA83" s="174">
        <v>1</v>
      </c>
      <c r="CB83" s="174">
        <v>1</v>
      </c>
      <c r="CZ83" s="145">
        <v>0</v>
      </c>
    </row>
    <row r="84" spans="1:104" ht="22.5">
      <c r="A84" s="168">
        <v>67</v>
      </c>
      <c r="B84" s="169" t="s">
        <v>229</v>
      </c>
      <c r="C84" s="170" t="s">
        <v>230</v>
      </c>
      <c r="D84" s="171" t="s">
        <v>149</v>
      </c>
      <c r="E84" s="172">
        <v>5</v>
      </c>
      <c r="F84" s="172"/>
      <c r="G84" s="173">
        <f t="shared" si="24"/>
        <v>0</v>
      </c>
      <c r="O84" s="167">
        <v>2</v>
      </c>
      <c r="AA84" s="145">
        <v>1</v>
      </c>
      <c r="AB84" s="145">
        <v>1</v>
      </c>
      <c r="AC84" s="145">
        <v>1</v>
      </c>
      <c r="AZ84" s="145">
        <v>1</v>
      </c>
      <c r="BA84" s="145">
        <f t="shared" si="25"/>
        <v>0</v>
      </c>
      <c r="BB84" s="145">
        <f t="shared" si="26"/>
        <v>0</v>
      </c>
      <c r="BC84" s="145">
        <f t="shared" si="27"/>
        <v>0</v>
      </c>
      <c r="BD84" s="145">
        <f t="shared" si="28"/>
        <v>0</v>
      </c>
      <c r="BE84" s="145">
        <f t="shared" si="29"/>
        <v>0</v>
      </c>
      <c r="CA84" s="174">
        <v>1</v>
      </c>
      <c r="CB84" s="174">
        <v>1</v>
      </c>
      <c r="CZ84" s="145">
        <v>0</v>
      </c>
    </row>
    <row r="85" spans="1:104" ht="22.5">
      <c r="A85" s="168">
        <v>68</v>
      </c>
      <c r="B85" s="169" t="s">
        <v>231</v>
      </c>
      <c r="C85" s="170" t="s">
        <v>232</v>
      </c>
      <c r="D85" s="171" t="s">
        <v>121</v>
      </c>
      <c r="E85" s="172">
        <v>358.32</v>
      </c>
      <c r="F85" s="172"/>
      <c r="G85" s="173">
        <f t="shared" si="24"/>
        <v>0</v>
      </c>
      <c r="O85" s="167">
        <v>2</v>
      </c>
      <c r="AA85" s="145">
        <v>1</v>
      </c>
      <c r="AB85" s="145">
        <v>3</v>
      </c>
      <c r="AC85" s="145">
        <v>3</v>
      </c>
      <c r="AZ85" s="145">
        <v>1</v>
      </c>
      <c r="BA85" s="145">
        <f t="shared" si="25"/>
        <v>0</v>
      </c>
      <c r="BB85" s="145">
        <f t="shared" si="26"/>
        <v>0</v>
      </c>
      <c r="BC85" s="145">
        <f t="shared" si="27"/>
        <v>0</v>
      </c>
      <c r="BD85" s="145">
        <f t="shared" si="28"/>
        <v>0</v>
      </c>
      <c r="BE85" s="145">
        <f t="shared" si="29"/>
        <v>0</v>
      </c>
      <c r="CA85" s="174">
        <v>1</v>
      </c>
      <c r="CB85" s="174">
        <v>3</v>
      </c>
      <c r="CZ85" s="145">
        <v>0</v>
      </c>
    </row>
    <row r="86" spans="1:104" ht="22.5">
      <c r="A86" s="168">
        <v>69</v>
      </c>
      <c r="B86" s="169" t="s">
        <v>233</v>
      </c>
      <c r="C86" s="170" t="s">
        <v>234</v>
      </c>
      <c r="D86" s="171" t="s">
        <v>121</v>
      </c>
      <c r="E86" s="172">
        <v>2508.24</v>
      </c>
      <c r="F86" s="172"/>
      <c r="G86" s="173">
        <f t="shared" si="24"/>
        <v>0</v>
      </c>
      <c r="O86" s="167">
        <v>2</v>
      </c>
      <c r="AA86" s="145">
        <v>1</v>
      </c>
      <c r="AB86" s="145">
        <v>3</v>
      </c>
      <c r="AC86" s="145">
        <v>3</v>
      </c>
      <c r="AZ86" s="145">
        <v>1</v>
      </c>
      <c r="BA86" s="145">
        <f t="shared" si="25"/>
        <v>0</v>
      </c>
      <c r="BB86" s="145">
        <f t="shared" si="26"/>
        <v>0</v>
      </c>
      <c r="BC86" s="145">
        <f t="shared" si="27"/>
        <v>0</v>
      </c>
      <c r="BD86" s="145">
        <f t="shared" si="28"/>
        <v>0</v>
      </c>
      <c r="BE86" s="145">
        <f t="shared" si="29"/>
        <v>0</v>
      </c>
      <c r="CA86" s="174">
        <v>1</v>
      </c>
      <c r="CB86" s="174">
        <v>3</v>
      </c>
      <c r="CZ86" s="145">
        <v>0</v>
      </c>
    </row>
    <row r="87" spans="1:104" ht="22.5">
      <c r="A87" s="168">
        <v>70</v>
      </c>
      <c r="B87" s="169" t="s">
        <v>235</v>
      </c>
      <c r="C87" s="170" t="s">
        <v>236</v>
      </c>
      <c r="D87" s="171" t="s">
        <v>121</v>
      </c>
      <c r="E87" s="172">
        <v>358.32</v>
      </c>
      <c r="F87" s="172"/>
      <c r="G87" s="173">
        <f t="shared" si="24"/>
        <v>0</v>
      </c>
      <c r="O87" s="167">
        <v>2</v>
      </c>
      <c r="AA87" s="145">
        <v>1</v>
      </c>
      <c r="AB87" s="145">
        <v>3</v>
      </c>
      <c r="AC87" s="145">
        <v>3</v>
      </c>
      <c r="AZ87" s="145">
        <v>1</v>
      </c>
      <c r="BA87" s="145">
        <f t="shared" si="25"/>
        <v>0</v>
      </c>
      <c r="BB87" s="145">
        <f t="shared" si="26"/>
        <v>0</v>
      </c>
      <c r="BC87" s="145">
        <f t="shared" si="27"/>
        <v>0</v>
      </c>
      <c r="BD87" s="145">
        <f t="shared" si="28"/>
        <v>0</v>
      </c>
      <c r="BE87" s="145">
        <f t="shared" si="29"/>
        <v>0</v>
      </c>
      <c r="CA87" s="174">
        <v>1</v>
      </c>
      <c r="CB87" s="174">
        <v>3</v>
      </c>
      <c r="CZ87" s="145">
        <v>0</v>
      </c>
    </row>
    <row r="88" spans="1:104" ht="22.5">
      <c r="A88" s="168">
        <v>71</v>
      </c>
      <c r="B88" s="169" t="s">
        <v>237</v>
      </c>
      <c r="C88" s="170" t="s">
        <v>238</v>
      </c>
      <c r="D88" s="171" t="s">
        <v>121</v>
      </c>
      <c r="E88" s="172">
        <v>18.625</v>
      </c>
      <c r="F88" s="172"/>
      <c r="G88" s="173">
        <f t="shared" si="24"/>
        <v>0</v>
      </c>
      <c r="O88" s="167">
        <v>2</v>
      </c>
      <c r="AA88" s="145">
        <v>1</v>
      </c>
      <c r="AB88" s="145">
        <v>1</v>
      </c>
      <c r="AC88" s="145">
        <v>1</v>
      </c>
      <c r="AZ88" s="145">
        <v>1</v>
      </c>
      <c r="BA88" s="145">
        <f t="shared" si="25"/>
        <v>0</v>
      </c>
      <c r="BB88" s="145">
        <f t="shared" si="26"/>
        <v>0</v>
      </c>
      <c r="BC88" s="145">
        <f t="shared" si="27"/>
        <v>0</v>
      </c>
      <c r="BD88" s="145">
        <f t="shared" si="28"/>
        <v>0</v>
      </c>
      <c r="BE88" s="145">
        <f t="shared" si="29"/>
        <v>0</v>
      </c>
      <c r="CA88" s="174">
        <v>1</v>
      </c>
      <c r="CB88" s="174">
        <v>1</v>
      </c>
      <c r="CZ88" s="145">
        <v>0</v>
      </c>
    </row>
    <row r="89" spans="1:104" ht="22.5">
      <c r="A89" s="168">
        <v>72</v>
      </c>
      <c r="B89" s="169" t="s">
        <v>239</v>
      </c>
      <c r="C89" s="170" t="s">
        <v>240</v>
      </c>
      <c r="D89" s="171" t="s">
        <v>121</v>
      </c>
      <c r="E89" s="172">
        <v>339.69</v>
      </c>
      <c r="F89" s="172"/>
      <c r="G89" s="173">
        <f t="shared" si="24"/>
        <v>0</v>
      </c>
      <c r="O89" s="167">
        <v>2</v>
      </c>
      <c r="AA89" s="145">
        <v>1</v>
      </c>
      <c r="AB89" s="145">
        <v>1</v>
      </c>
      <c r="AC89" s="145">
        <v>1</v>
      </c>
      <c r="AZ89" s="145">
        <v>1</v>
      </c>
      <c r="BA89" s="145">
        <f t="shared" si="25"/>
        <v>0</v>
      </c>
      <c r="BB89" s="145">
        <f t="shared" si="26"/>
        <v>0</v>
      </c>
      <c r="BC89" s="145">
        <f t="shared" si="27"/>
        <v>0</v>
      </c>
      <c r="BD89" s="145">
        <f t="shared" si="28"/>
        <v>0</v>
      </c>
      <c r="BE89" s="145">
        <f t="shared" si="29"/>
        <v>0</v>
      </c>
      <c r="CA89" s="174">
        <v>1</v>
      </c>
      <c r="CB89" s="174">
        <v>1</v>
      </c>
      <c r="CZ89" s="145">
        <v>0</v>
      </c>
    </row>
    <row r="90" spans="1:104" ht="12.75">
      <c r="A90" s="168">
        <v>73</v>
      </c>
      <c r="B90" s="169" t="s">
        <v>241</v>
      </c>
      <c r="C90" s="170" t="s">
        <v>242</v>
      </c>
      <c r="D90" s="171" t="s">
        <v>91</v>
      </c>
      <c r="E90" s="172">
        <v>12</v>
      </c>
      <c r="F90" s="172"/>
      <c r="G90" s="173">
        <f t="shared" si="24"/>
        <v>0</v>
      </c>
      <c r="O90" s="167">
        <v>2</v>
      </c>
      <c r="AA90" s="145">
        <v>1</v>
      </c>
      <c r="AB90" s="145">
        <v>1</v>
      </c>
      <c r="AC90" s="145">
        <v>1</v>
      </c>
      <c r="AZ90" s="145">
        <v>1</v>
      </c>
      <c r="BA90" s="145">
        <f t="shared" si="25"/>
        <v>0</v>
      </c>
      <c r="BB90" s="145">
        <f t="shared" si="26"/>
        <v>0</v>
      </c>
      <c r="BC90" s="145">
        <f t="shared" si="27"/>
        <v>0</v>
      </c>
      <c r="BD90" s="145">
        <f t="shared" si="28"/>
        <v>0</v>
      </c>
      <c r="BE90" s="145">
        <f t="shared" si="29"/>
        <v>0</v>
      </c>
      <c r="CA90" s="174">
        <v>1</v>
      </c>
      <c r="CB90" s="174">
        <v>1</v>
      </c>
      <c r="CZ90" s="145">
        <v>0</v>
      </c>
    </row>
    <row r="91" spans="1:104" ht="12.75">
      <c r="A91" s="168">
        <v>74</v>
      </c>
      <c r="B91" s="169" t="s">
        <v>243</v>
      </c>
      <c r="C91" s="170" t="s">
        <v>244</v>
      </c>
      <c r="D91" s="171" t="s">
        <v>170</v>
      </c>
      <c r="E91" s="172">
        <v>1</v>
      </c>
      <c r="F91" s="172"/>
      <c r="G91" s="173">
        <f t="shared" si="24"/>
        <v>0</v>
      </c>
      <c r="O91" s="167">
        <v>2</v>
      </c>
      <c r="AA91" s="145">
        <v>1</v>
      </c>
      <c r="AB91" s="145">
        <v>1</v>
      </c>
      <c r="AC91" s="145">
        <v>1</v>
      </c>
      <c r="AZ91" s="145">
        <v>1</v>
      </c>
      <c r="BA91" s="145">
        <f t="shared" si="25"/>
        <v>0</v>
      </c>
      <c r="BB91" s="145">
        <f t="shared" si="26"/>
        <v>0</v>
      </c>
      <c r="BC91" s="145">
        <f t="shared" si="27"/>
        <v>0</v>
      </c>
      <c r="BD91" s="145">
        <f t="shared" si="28"/>
        <v>0</v>
      </c>
      <c r="BE91" s="145">
        <f t="shared" si="29"/>
        <v>0</v>
      </c>
      <c r="CA91" s="174">
        <v>1</v>
      </c>
      <c r="CB91" s="174">
        <v>1</v>
      </c>
      <c r="CZ91" s="145">
        <v>0</v>
      </c>
    </row>
    <row r="92" spans="1:57" ht="12.75">
      <c r="A92" s="175"/>
      <c r="B92" s="176" t="s">
        <v>76</v>
      </c>
      <c r="C92" s="177" t="str">
        <f>CONCATENATE(B70," ",C70)</f>
        <v>009 Ostatní konstrukce a práce</v>
      </c>
      <c r="D92" s="178"/>
      <c r="E92" s="179"/>
      <c r="F92" s="180"/>
      <c r="G92" s="181">
        <f>SUM(G70:G91)</f>
        <v>0</v>
      </c>
      <c r="O92" s="167">
        <v>4</v>
      </c>
      <c r="BA92" s="182">
        <f>SUM(BA70:BA91)</f>
        <v>0</v>
      </c>
      <c r="BB92" s="182">
        <f>SUM(BB70:BB91)</f>
        <v>0</v>
      </c>
      <c r="BC92" s="182">
        <f>SUM(BC70:BC91)</f>
        <v>0</v>
      </c>
      <c r="BD92" s="182">
        <f>SUM(BD70:BD91)</f>
        <v>0</v>
      </c>
      <c r="BE92" s="182">
        <f>SUM(BE70:BE91)</f>
        <v>0</v>
      </c>
    </row>
    <row r="93" spans="1:15" ht="12.75">
      <c r="A93" s="160" t="s">
        <v>74</v>
      </c>
      <c r="B93" s="161" t="s">
        <v>245</v>
      </c>
      <c r="C93" s="162" t="s">
        <v>246</v>
      </c>
      <c r="D93" s="163"/>
      <c r="E93" s="164"/>
      <c r="F93" s="164"/>
      <c r="G93" s="165"/>
      <c r="H93" s="166"/>
      <c r="I93" s="166"/>
      <c r="O93" s="167">
        <v>1</v>
      </c>
    </row>
    <row r="94" spans="1:104" ht="12.75">
      <c r="A94" s="168">
        <v>75</v>
      </c>
      <c r="B94" s="169" t="s">
        <v>247</v>
      </c>
      <c r="C94" s="170" t="s">
        <v>248</v>
      </c>
      <c r="D94" s="171" t="s">
        <v>121</v>
      </c>
      <c r="E94" s="172">
        <v>728.5531</v>
      </c>
      <c r="F94" s="172"/>
      <c r="G94" s="173">
        <f>E94*F94</f>
        <v>0</v>
      </c>
      <c r="O94" s="167">
        <v>2</v>
      </c>
      <c r="AA94" s="145">
        <v>1</v>
      </c>
      <c r="AB94" s="145">
        <v>2</v>
      </c>
      <c r="AC94" s="145">
        <v>2</v>
      </c>
      <c r="AZ94" s="145">
        <v>1</v>
      </c>
      <c r="BA94" s="145">
        <f>IF(AZ94=1,G94,0)</f>
        <v>0</v>
      </c>
      <c r="BB94" s="145">
        <f>IF(AZ94=2,G94,0)</f>
        <v>0</v>
      </c>
      <c r="BC94" s="145">
        <f>IF(AZ94=3,G94,0)</f>
        <v>0</v>
      </c>
      <c r="BD94" s="145">
        <f>IF(AZ94=4,G94,0)</f>
        <v>0</v>
      </c>
      <c r="BE94" s="145">
        <f>IF(AZ94=5,G94,0)</f>
        <v>0</v>
      </c>
      <c r="CA94" s="174">
        <v>1</v>
      </c>
      <c r="CB94" s="174">
        <v>2</v>
      </c>
      <c r="CZ94" s="145">
        <v>0</v>
      </c>
    </row>
    <row r="95" spans="1:57" ht="12.75">
      <c r="A95" s="175"/>
      <c r="B95" s="176" t="s">
        <v>76</v>
      </c>
      <c r="C95" s="177" t="str">
        <f>CONCATENATE(B93," ",C93)</f>
        <v>099 Přesun hmot HSV</v>
      </c>
      <c r="D95" s="178"/>
      <c r="E95" s="179"/>
      <c r="F95" s="180"/>
      <c r="G95" s="181">
        <f>SUM(G93:G94)</f>
        <v>0</v>
      </c>
      <c r="O95" s="167">
        <v>4</v>
      </c>
      <c r="BA95" s="182">
        <f>SUM(BA93:BA94)</f>
        <v>0</v>
      </c>
      <c r="BB95" s="182">
        <f>SUM(BB93:BB94)</f>
        <v>0</v>
      </c>
      <c r="BC95" s="182">
        <f>SUM(BC93:BC94)</f>
        <v>0</v>
      </c>
      <c r="BD95" s="182">
        <f>SUM(BD93:BD94)</f>
        <v>0</v>
      </c>
      <c r="BE95" s="182">
        <f>SUM(BE93:BE94)</f>
        <v>0</v>
      </c>
    </row>
    <row r="96" spans="1:15" ht="12.75">
      <c r="A96" s="160" t="s">
        <v>74</v>
      </c>
      <c r="B96" s="161" t="s">
        <v>249</v>
      </c>
      <c r="C96" s="162" t="s">
        <v>250</v>
      </c>
      <c r="D96" s="163"/>
      <c r="E96" s="164"/>
      <c r="F96" s="164"/>
      <c r="G96" s="165"/>
      <c r="H96" s="166"/>
      <c r="I96" s="166"/>
      <c r="O96" s="167">
        <v>1</v>
      </c>
    </row>
    <row r="97" spans="1:104" ht="22.5">
      <c r="A97" s="168">
        <v>76</v>
      </c>
      <c r="B97" s="169" t="s">
        <v>251</v>
      </c>
      <c r="C97" s="170" t="s">
        <v>252</v>
      </c>
      <c r="D97" s="171" t="s">
        <v>86</v>
      </c>
      <c r="E97" s="172">
        <v>16.492</v>
      </c>
      <c r="F97" s="172"/>
      <c r="G97" s="173">
        <f>E97*F97</f>
        <v>0</v>
      </c>
      <c r="O97" s="167">
        <v>2</v>
      </c>
      <c r="AA97" s="145">
        <v>1</v>
      </c>
      <c r="AB97" s="145">
        <v>7</v>
      </c>
      <c r="AC97" s="145">
        <v>7</v>
      </c>
      <c r="AZ97" s="145">
        <v>2</v>
      </c>
      <c r="BA97" s="145">
        <f>IF(AZ97=1,G97,0)</f>
        <v>0</v>
      </c>
      <c r="BB97" s="145">
        <f>IF(AZ97=2,G97,0)</f>
        <v>0</v>
      </c>
      <c r="BC97" s="145">
        <f>IF(AZ97=3,G97,0)</f>
        <v>0</v>
      </c>
      <c r="BD97" s="145">
        <f>IF(AZ97=4,G97,0)</f>
        <v>0</v>
      </c>
      <c r="BE97" s="145">
        <f>IF(AZ97=5,G97,0)</f>
        <v>0</v>
      </c>
      <c r="CA97" s="174">
        <v>1</v>
      </c>
      <c r="CB97" s="174">
        <v>7</v>
      </c>
      <c r="CZ97" s="145">
        <v>0</v>
      </c>
    </row>
    <row r="98" spans="1:104" ht="22.5">
      <c r="A98" s="168">
        <v>77</v>
      </c>
      <c r="B98" s="169" t="s">
        <v>253</v>
      </c>
      <c r="C98" s="170" t="s">
        <v>254</v>
      </c>
      <c r="D98" s="171" t="s">
        <v>86</v>
      </c>
      <c r="E98" s="172">
        <v>32.98</v>
      </c>
      <c r="F98" s="172"/>
      <c r="G98" s="173">
        <f>E98*F98</f>
        <v>0</v>
      </c>
      <c r="O98" s="167">
        <v>2</v>
      </c>
      <c r="AA98" s="145">
        <v>1</v>
      </c>
      <c r="AB98" s="145">
        <v>7</v>
      </c>
      <c r="AC98" s="145">
        <v>7</v>
      </c>
      <c r="AZ98" s="145">
        <v>2</v>
      </c>
      <c r="BA98" s="145">
        <f>IF(AZ98=1,G98,0)</f>
        <v>0</v>
      </c>
      <c r="BB98" s="145">
        <f>IF(AZ98=2,G98,0)</f>
        <v>0</v>
      </c>
      <c r="BC98" s="145">
        <f>IF(AZ98=3,G98,0)</f>
        <v>0</v>
      </c>
      <c r="BD98" s="145">
        <f>IF(AZ98=4,G98,0)</f>
        <v>0</v>
      </c>
      <c r="BE98" s="145">
        <f>IF(AZ98=5,G98,0)</f>
        <v>0</v>
      </c>
      <c r="CA98" s="174">
        <v>1</v>
      </c>
      <c r="CB98" s="174">
        <v>7</v>
      </c>
      <c r="CZ98" s="145">
        <v>0</v>
      </c>
    </row>
    <row r="99" spans="1:104" ht="12.75">
      <c r="A99" s="168">
        <v>78</v>
      </c>
      <c r="B99" s="169" t="s">
        <v>255</v>
      </c>
      <c r="C99" s="170" t="s">
        <v>256</v>
      </c>
      <c r="D99" s="171" t="s">
        <v>121</v>
      </c>
      <c r="E99" s="172">
        <v>0.05</v>
      </c>
      <c r="F99" s="172"/>
      <c r="G99" s="173">
        <f>E99*F99</f>
        <v>0</v>
      </c>
      <c r="O99" s="167">
        <v>2</v>
      </c>
      <c r="AA99" s="145">
        <v>1</v>
      </c>
      <c r="AB99" s="145">
        <v>5</v>
      </c>
      <c r="AC99" s="145">
        <v>5</v>
      </c>
      <c r="AZ99" s="145">
        <v>2</v>
      </c>
      <c r="BA99" s="145">
        <f>IF(AZ99=1,G99,0)</f>
        <v>0</v>
      </c>
      <c r="BB99" s="145">
        <f>IF(AZ99=2,G99,0)</f>
        <v>0</v>
      </c>
      <c r="BC99" s="145">
        <f>IF(AZ99=3,G99,0)</f>
        <v>0</v>
      </c>
      <c r="BD99" s="145">
        <f>IF(AZ99=4,G99,0)</f>
        <v>0</v>
      </c>
      <c r="BE99" s="145">
        <f>IF(AZ99=5,G99,0)</f>
        <v>0</v>
      </c>
      <c r="CA99" s="174">
        <v>1</v>
      </c>
      <c r="CB99" s="174">
        <v>5</v>
      </c>
      <c r="CZ99" s="145">
        <v>0</v>
      </c>
    </row>
    <row r="100" spans="1:57" ht="12.75">
      <c r="A100" s="175"/>
      <c r="B100" s="176" t="s">
        <v>76</v>
      </c>
      <c r="C100" s="177" t="str">
        <f>CONCATENATE(B96," ",C96)</f>
        <v>711 Izolace proti vodě</v>
      </c>
      <c r="D100" s="178"/>
      <c r="E100" s="179"/>
      <c r="F100" s="180"/>
      <c r="G100" s="181">
        <f>SUM(G96:G99)</f>
        <v>0</v>
      </c>
      <c r="O100" s="167">
        <v>4</v>
      </c>
      <c r="BA100" s="182">
        <f>SUM(BA96:BA99)</f>
        <v>0</v>
      </c>
      <c r="BB100" s="182">
        <f>SUM(BB96:BB99)</f>
        <v>0</v>
      </c>
      <c r="BC100" s="182">
        <f>SUM(BC96:BC99)</f>
        <v>0</v>
      </c>
      <c r="BD100" s="182">
        <f>SUM(BD96:BD99)</f>
        <v>0</v>
      </c>
      <c r="BE100" s="182">
        <f>SUM(BE96:BE99)</f>
        <v>0</v>
      </c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ht="12.75">
      <c r="E118" s="145"/>
    </row>
    <row r="119" ht="12.75">
      <c r="E119" s="145"/>
    </row>
    <row r="120" ht="12.75">
      <c r="E120" s="145"/>
    </row>
    <row r="121" ht="12.75">
      <c r="E121" s="145"/>
    </row>
    <row r="122" ht="12.75">
      <c r="E122" s="145"/>
    </row>
    <row r="123" ht="12.75">
      <c r="E123" s="145"/>
    </row>
    <row r="124" spans="1:7" ht="12.75">
      <c r="A124" s="183"/>
      <c r="B124" s="183"/>
      <c r="C124" s="183"/>
      <c r="D124" s="183"/>
      <c r="E124" s="183"/>
      <c r="F124" s="183"/>
      <c r="G124" s="183"/>
    </row>
    <row r="125" spans="1:7" ht="12.75">
      <c r="A125" s="183"/>
      <c r="B125" s="183"/>
      <c r="C125" s="183"/>
      <c r="D125" s="183"/>
      <c r="E125" s="183"/>
      <c r="F125" s="183"/>
      <c r="G125" s="183"/>
    </row>
    <row r="126" spans="1:7" ht="12.75">
      <c r="A126" s="183"/>
      <c r="B126" s="183"/>
      <c r="C126" s="183"/>
      <c r="D126" s="183"/>
      <c r="E126" s="183"/>
      <c r="F126" s="183"/>
      <c r="G126" s="183"/>
    </row>
    <row r="127" spans="1:7" ht="12.75">
      <c r="A127" s="183"/>
      <c r="B127" s="183"/>
      <c r="C127" s="183"/>
      <c r="D127" s="183"/>
      <c r="E127" s="183"/>
      <c r="F127" s="183"/>
      <c r="G127" s="183"/>
    </row>
    <row r="128" ht="12.75">
      <c r="E128" s="145"/>
    </row>
    <row r="129" ht="12.75">
      <c r="E129" s="145"/>
    </row>
    <row r="130" ht="12.75">
      <c r="E130" s="145"/>
    </row>
    <row r="131" ht="12.75">
      <c r="E131" s="145"/>
    </row>
    <row r="132" ht="12.75">
      <c r="E132" s="145"/>
    </row>
    <row r="133" ht="12.75">
      <c r="E133" s="145"/>
    </row>
    <row r="134" ht="12.75">
      <c r="E134" s="145"/>
    </row>
    <row r="135" ht="12.75">
      <c r="E135" s="145"/>
    </row>
    <row r="136" ht="12.75">
      <c r="E136" s="145"/>
    </row>
    <row r="137" ht="12.75">
      <c r="E137" s="145"/>
    </row>
    <row r="138" ht="12.75">
      <c r="E138" s="145"/>
    </row>
    <row r="139" ht="12.75">
      <c r="E139" s="145"/>
    </row>
    <row r="140" ht="12.75">
      <c r="E140" s="145"/>
    </row>
    <row r="141" ht="12.75">
      <c r="E141" s="145"/>
    </row>
    <row r="142" ht="12.75">
      <c r="E142" s="145"/>
    </row>
    <row r="143" ht="12.75">
      <c r="E143" s="145"/>
    </row>
    <row r="144" ht="12.75">
      <c r="E144" s="145"/>
    </row>
    <row r="145" ht="12.75">
      <c r="E145" s="145"/>
    </row>
    <row r="146" ht="12.75">
      <c r="E146" s="145"/>
    </row>
    <row r="147" ht="12.75">
      <c r="E147" s="145"/>
    </row>
    <row r="148" ht="12.75">
      <c r="E148" s="145"/>
    </row>
    <row r="149" ht="12.75">
      <c r="E149" s="145"/>
    </row>
    <row r="150" ht="12.75">
      <c r="E150" s="145"/>
    </row>
    <row r="151" ht="12.75">
      <c r="E151" s="145"/>
    </row>
    <row r="152" ht="12.75">
      <c r="E152" s="145"/>
    </row>
    <row r="153" ht="12.75">
      <c r="E153" s="145"/>
    </row>
    <row r="154" ht="12.75">
      <c r="E154" s="145"/>
    </row>
    <row r="155" ht="12.75">
      <c r="E155" s="145"/>
    </row>
    <row r="156" ht="12.75">
      <c r="E156" s="145"/>
    </row>
    <row r="157" ht="12.75">
      <c r="E157" s="145"/>
    </row>
    <row r="158" ht="12.75">
      <c r="E158" s="145"/>
    </row>
    <row r="159" spans="1:2" ht="12.75">
      <c r="A159" s="184"/>
      <c r="B159" s="184"/>
    </row>
    <row r="160" spans="1:7" ht="12.75">
      <c r="A160" s="183"/>
      <c r="B160" s="183"/>
      <c r="C160" s="186"/>
      <c r="D160" s="186"/>
      <c r="E160" s="187"/>
      <c r="F160" s="186"/>
      <c r="G160" s="188"/>
    </row>
    <row r="161" spans="1:7" ht="12.75">
      <c r="A161" s="189"/>
      <c r="B161" s="189"/>
      <c r="C161" s="183"/>
      <c r="D161" s="183"/>
      <c r="E161" s="190"/>
      <c r="F161" s="183"/>
      <c r="G161" s="183"/>
    </row>
    <row r="162" spans="1:7" ht="12.75">
      <c r="A162" s="183"/>
      <c r="B162" s="183"/>
      <c r="C162" s="183"/>
      <c r="D162" s="183"/>
      <c r="E162" s="190"/>
      <c r="F162" s="183"/>
      <c r="G162" s="183"/>
    </row>
    <row r="163" spans="1:7" ht="12.75">
      <c r="A163" s="183"/>
      <c r="B163" s="183"/>
      <c r="C163" s="183"/>
      <c r="D163" s="183"/>
      <c r="E163" s="190"/>
      <c r="F163" s="183"/>
      <c r="G163" s="183"/>
    </row>
    <row r="164" spans="1:7" ht="12.75">
      <c r="A164" s="183"/>
      <c r="B164" s="183"/>
      <c r="C164" s="183"/>
      <c r="D164" s="183"/>
      <c r="E164" s="190"/>
      <c r="F164" s="183"/>
      <c r="G164" s="183"/>
    </row>
    <row r="165" spans="1:7" ht="12.75">
      <c r="A165" s="183"/>
      <c r="B165" s="183"/>
      <c r="C165" s="183"/>
      <c r="D165" s="183"/>
      <c r="E165" s="190"/>
      <c r="F165" s="183"/>
      <c r="G165" s="183"/>
    </row>
    <row r="166" spans="1:7" ht="12.75">
      <c r="A166" s="183"/>
      <c r="B166" s="183"/>
      <c r="C166" s="183"/>
      <c r="D166" s="183"/>
      <c r="E166" s="190"/>
      <c r="F166" s="183"/>
      <c r="G166" s="183"/>
    </row>
    <row r="167" spans="1:7" ht="12.75">
      <c r="A167" s="183"/>
      <c r="B167" s="183"/>
      <c r="C167" s="183"/>
      <c r="D167" s="183"/>
      <c r="E167" s="190"/>
      <c r="F167" s="183"/>
      <c r="G167" s="183"/>
    </row>
    <row r="168" spans="1:7" ht="12.75">
      <c r="A168" s="183"/>
      <c r="B168" s="183"/>
      <c r="C168" s="183"/>
      <c r="D168" s="183"/>
      <c r="E168" s="190"/>
      <c r="F168" s="183"/>
      <c r="G168" s="183"/>
    </row>
    <row r="169" spans="1:7" ht="12.75">
      <c r="A169" s="183"/>
      <c r="B169" s="183"/>
      <c r="C169" s="183"/>
      <c r="D169" s="183"/>
      <c r="E169" s="190"/>
      <c r="F169" s="183"/>
      <c r="G169" s="183"/>
    </row>
    <row r="170" spans="1:7" ht="12.75">
      <c r="A170" s="183"/>
      <c r="B170" s="183"/>
      <c r="C170" s="183"/>
      <c r="D170" s="183"/>
      <c r="E170" s="190"/>
      <c r="F170" s="183"/>
      <c r="G170" s="183"/>
    </row>
    <row r="171" spans="1:7" ht="12.75">
      <c r="A171" s="183"/>
      <c r="B171" s="183"/>
      <c r="C171" s="183"/>
      <c r="D171" s="183"/>
      <c r="E171" s="190"/>
      <c r="F171" s="183"/>
      <c r="G171" s="183"/>
    </row>
    <row r="172" spans="1:7" ht="12.75">
      <c r="A172" s="183"/>
      <c r="B172" s="183"/>
      <c r="C172" s="183"/>
      <c r="D172" s="183"/>
      <c r="E172" s="190"/>
      <c r="F172" s="183"/>
      <c r="G172" s="183"/>
    </row>
    <row r="173" spans="1:7" ht="12.75">
      <c r="A173" s="183"/>
      <c r="B173" s="183"/>
      <c r="C173" s="183"/>
      <c r="D173" s="183"/>
      <c r="E173" s="190"/>
      <c r="F173" s="183"/>
      <c r="G173" s="18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Šmejdířová</dc:creator>
  <cp:keywords/>
  <dc:description/>
  <cp:lastModifiedBy>Pavel Muller</cp:lastModifiedBy>
  <dcterms:created xsi:type="dcterms:W3CDTF">2011-12-14T17:13:02Z</dcterms:created>
  <dcterms:modified xsi:type="dcterms:W3CDTF">2011-12-23T07:22:11Z</dcterms:modified>
  <cp:category/>
  <cp:version/>
  <cp:contentType/>
  <cp:contentStatus/>
</cp:coreProperties>
</file>