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320" windowHeight="124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1">'Rekapitulace'!$A$1:$I$18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'Rekapitulace'!$H$18</definedName>
    <definedName name="VRNKc">'Rekapitulace'!$E$17</definedName>
    <definedName name="VRNnazev">'Rekapitulace'!$A$17</definedName>
    <definedName name="VRNproc">'Rekapitulace'!$F$17</definedName>
    <definedName name="VRNzakl">'Rekapitulace'!$G$17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<sst xmlns="http://schemas.openxmlformats.org/spreadsheetml/2006/main" count="195" uniqueCount="138">
  <si>
    <t>POLOŽKOVÝ 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</si>
  <si>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</si>
  <si>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</si>
  <si>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</si>
  <si>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</si>
  <si>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</si>
  <si>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</si>
  <si>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</si>
  <si>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</si>
  <si>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</si>
  <si>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</si>
  <si>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</si>
  <si>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</si>
  <si>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</si>
  <si>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</si>
  <si>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</si>
  <si>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</si>
  <si>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</si>
  <si>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</si>
  <si>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</si>
  <si>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</si>
  <si>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</si>
  <si>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</si>
  <si>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</si>
  <si>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</si>
  <si>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</si>
  <si>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</si>
  <si>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</si>
  <si>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</si>
  <si>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</si>
  <si>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</si>
  <si>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</si>
  <si>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</si>
  <si>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</si>
  <si>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</si>
  <si>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</si>
  <si>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</si>
  <si>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</si>
  <si>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</si>
  <si>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</si>
  <si>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</si>
  <si>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</si>
  <si>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</si>
  <si>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</si>
  <si>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</si>
  <si>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</si>
  <si>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</si>
  <si>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</si>
  <si>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</si>
  <si>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</si>
  <si>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</si>
  <si>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</si>
  <si>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</si>
  <si>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</si>
  <si>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</si>
  <si>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</si>
  <si>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</si>
  <si>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</si>
  <si>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</si>
  <si>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</si>
  <si>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</si>
  <si>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</si>
  <si>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</si>
  <si>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</si>
  <si>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</si>
  <si>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</si>
  <si>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</si>
  <si>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</si>
  <si>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</si>
  <si>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</si>
  <si>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</si>
  <si>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</si>
  <si>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</si>
  <si>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>Celkem za</t>
  </si>
  <si>
    <t>SO 801</t>
  </si>
  <si>
    <t>Vegetační úpravy</t>
  </si>
  <si>
    <t>001</t>
  </si>
  <si>
    <t>02650246</t>
  </si>
  <si>
    <t>Javor-Acer platanoides 90-100 cm</t>
  </si>
  <si>
    <t>kus</t>
  </si>
  <si>
    <t>183101115R00</t>
  </si>
  <si>
    <t>Jamky pro výsadbu bez výměny půdy zeminy tř 1 až 4 objem do 0,4 m3 v rovině a svahu do 1:5</t>
  </si>
  <si>
    <t>184102115R00</t>
  </si>
  <si>
    <t>Výsadba dřeviny s balem D do 0,6 m do jamky se zalitím v rovině a svahu do 1:5</t>
  </si>
  <si>
    <t>184202112R00</t>
  </si>
  <si>
    <t xml:space="preserve">Ukotvení dřevin kůly D do 0,1 m délka kůlu do 3 m </t>
  </si>
  <si>
    <t>184501111R00</t>
  </si>
  <si>
    <t>Zhotovení obalu z juty v jedné vrstvě v rovině a svahu do 1:5</t>
  </si>
  <si>
    <t>m2</t>
  </si>
  <si>
    <t>184921093R00</t>
  </si>
  <si>
    <t>Mulčování rostlin tl do 0,1 m v rovině a svahu do 1:05:00</t>
  </si>
  <si>
    <t>185802114R00</t>
  </si>
  <si>
    <t>Hnojení půdy umělým hnojivem k jednotlivým rostlinám v rovině a svahu do 1:5</t>
  </si>
  <si>
    <t>t</t>
  </si>
  <si>
    <t>185804311R00</t>
  </si>
  <si>
    <t xml:space="preserve">Zalití rostlin vodou plocha do 20 m2 </t>
  </si>
  <si>
    <t>m3</t>
  </si>
  <si>
    <t>185851111R00</t>
  </si>
  <si>
    <t>Dovoz vody pro zálivku rostlin za vzdálenost do 6000 m</t>
  </si>
  <si>
    <t>X 131</t>
  </si>
  <si>
    <t xml:space="preserve">Osazení a dodávka chrániček proti okus </t>
  </si>
  <si>
    <t>009</t>
  </si>
  <si>
    <t>Ostatní konstrukce a práce</t>
  </si>
  <si>
    <t>X 101</t>
  </si>
  <si>
    <t xml:space="preserve">Osazení a dodávka kůlů, příček a úvazků </t>
  </si>
  <si>
    <t>X 111</t>
  </si>
  <si>
    <t>Půdní kondicionér</t>
  </si>
  <si>
    <t>kg</t>
  </si>
  <si>
    <t>X 121</t>
  </si>
  <si>
    <t>Dodání juty</t>
  </si>
  <si>
    <t>m</t>
  </si>
  <si>
    <t>X 31</t>
  </si>
  <si>
    <t>Dodání borky</t>
  </si>
  <si>
    <t>99</t>
  </si>
  <si>
    <t>Staveništní přesun hmot</t>
  </si>
  <si>
    <t>998231311</t>
  </si>
  <si>
    <t>Přesun hmot pro sadovnické a krajinářské úpravy vodorovně do 5000 m</t>
  </si>
  <si>
    <t>X 11</t>
  </si>
  <si>
    <t xml:space="preserve">Sekání trávníku bez sběru </t>
  </si>
  <si>
    <t>X 21</t>
  </si>
  <si>
    <t xml:space="preserve">Doplnění borky tl. 30mm </t>
  </si>
  <si>
    <t>X 41</t>
  </si>
  <si>
    <t xml:space="preserve">Hnojení stromů v rovině Cereritem </t>
  </si>
  <si>
    <t>X 51</t>
  </si>
  <si>
    <t>Dodávka hnojiva</t>
  </si>
  <si>
    <t>X 61</t>
  </si>
  <si>
    <t xml:space="preserve">Výchovný řez stromů </t>
  </si>
  <si>
    <t>X 71</t>
  </si>
  <si>
    <t xml:space="preserve">Zálivka roslin vodou 5x50l/ks/m2 </t>
  </si>
  <si>
    <t>X 81</t>
  </si>
  <si>
    <t>Ochrana dřevin proti okusu nátěrem včetně dodání nátěru</t>
  </si>
  <si>
    <t>X 91</t>
  </si>
  <si>
    <t xml:space="preserve">Oprava úvazků </t>
  </si>
  <si>
    <t>099</t>
  </si>
  <si>
    <t>Přesun hmot HSV</t>
  </si>
  <si>
    <t>OPTIMA s.r.o.</t>
  </si>
  <si>
    <t>SO 801_1 Vegetační úpravy</t>
  </si>
  <si>
    <t>SO 801_2 Roční následná péče vegetace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</si>
</sst>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4" fillId="0" borderId="62" xfId="46" applyFont="1" applyBorder="1">
      <alignment/>
      <protection/>
    </xf>
    <xf numFmtId="0" fontId="3" fillId="0" borderId="47" xfId="46" applyFont="1" applyBorder="1" applyAlignment="1">
      <alignment horizontal="center"/>
      <protection/>
    </xf>
    <xf numFmtId="0" fontId="3" fillId="0" borderId="47" xfId="46" applyNumberFormat="1" applyFont="1" applyBorder="1" applyAlignment="1">
      <alignment horizontal="right"/>
      <protection/>
    </xf>
    <xf numFmtId="0" fontId="3" fillId="0" borderId="48" xfId="46" applyNumberFormat="1" applyFont="1" applyBorder="1">
      <alignment/>
      <protection/>
    </xf>
    <xf numFmtId="0" fontId="4" fillId="0" borderId="45" xfId="46" applyFont="1" applyBorder="1">
      <alignment/>
      <protection/>
    </xf>
    <xf numFmtId="0" fontId="3" fillId="0" borderId="33" xfId="46" applyFont="1" applyBorder="1" applyAlignment="1">
      <alignment horizontal="center"/>
      <protection/>
    </xf>
    <xf numFmtId="0" fontId="3" fillId="0" borderId="33" xfId="46" applyNumberFormat="1" applyFont="1" applyBorder="1" applyAlignment="1">
      <alignment horizontal="right"/>
      <protection/>
    </xf>
    <xf numFmtId="0" fontId="3" fillId="0" borderId="44" xfId="46" applyNumberFormat="1" applyFont="1" applyBorder="1">
      <alignment/>
      <protection/>
    </xf>
    <xf numFmtId="0" fontId="17" fillId="33" borderId="19" xfId="46" applyFont="1" applyFill="1" applyBorder="1">
      <alignment/>
      <protection/>
    </xf>
    <xf numFmtId="4" fontId="3" fillId="33" borderId="19" xfId="46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/>
      <c r="B2" s="4"/>
      <c r="C2" s="5"/>
      <c r="D2" s="5"/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74</v>
      </c>
      <c r="B5" s="16"/>
      <c r="C5" s="17" t="s">
        <v>75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75" customHeight="1">
      <c r="A7" s="23"/>
      <c r="B7" s="24"/>
      <c r="C7" s="25"/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11" t="s">
        <v>135</v>
      </c>
      <c r="D8" s="211"/>
      <c r="E8" s="212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11" t="str">
        <f>Projektant</f>
        <v>OPTIMA s.r.o.</v>
      </c>
      <c r="D9" s="211"/>
      <c r="E9" s="212"/>
      <c r="F9" s="11"/>
      <c r="G9" s="33"/>
      <c r="H9" s="34"/>
    </row>
    <row r="10" spans="1:8" ht="12.75">
      <c r="A10" s="28" t="s">
        <v>14</v>
      </c>
      <c r="B10" s="11"/>
      <c r="C10" s="211"/>
      <c r="D10" s="211"/>
      <c r="E10" s="211"/>
      <c r="F10" s="35"/>
      <c r="G10" s="36"/>
      <c r="H10" s="37"/>
    </row>
    <row r="11" spans="1:57" ht="13.5" customHeight="1">
      <c r="A11" s="28" t="s">
        <v>15</v>
      </c>
      <c r="B11" s="11"/>
      <c r="C11" s="211"/>
      <c r="D11" s="211"/>
      <c r="E11" s="21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13"/>
      <c r="D12" s="213"/>
      <c r="E12" s="21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/>
      <c r="E15" s="57"/>
      <c r="F15" s="58"/>
      <c r="G15" s="55"/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14" t="s">
        <v>33</v>
      </c>
      <c r="B23" s="21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206">
        <f>C23-F32</f>
        <v>0</v>
      </c>
      <c r="G30" s="207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206">
        <f>ROUND(PRODUCT(F30,C31/100),0)</f>
        <v>0</v>
      </c>
      <c r="G31" s="20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6">
        <v>0</v>
      </c>
      <c r="G32" s="20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6">
        <f>ROUND(PRODUCT(F32,C33/100),0)</f>
        <v>0</v>
      </c>
      <c r="G33" s="20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8">
        <f>ROUND(SUM(F30:F33),0)</f>
        <v>0</v>
      </c>
      <c r="G34" s="20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10"/>
      <c r="C37" s="210"/>
      <c r="D37" s="210"/>
      <c r="E37" s="210"/>
      <c r="F37" s="210"/>
      <c r="G37" s="210"/>
      <c r="H37" t="s">
        <v>5</v>
      </c>
    </row>
    <row r="38" spans="1:8" ht="12.75" customHeight="1">
      <c r="A38" s="95"/>
      <c r="B38" s="210"/>
      <c r="C38" s="210"/>
      <c r="D38" s="210"/>
      <c r="E38" s="210"/>
      <c r="F38" s="210"/>
      <c r="G38" s="210"/>
      <c r="H38" t="s">
        <v>5</v>
      </c>
    </row>
    <row r="39" spans="1:8" ht="12.75">
      <c r="A39" s="95"/>
      <c r="B39" s="210"/>
      <c r="C39" s="210"/>
      <c r="D39" s="210"/>
      <c r="E39" s="210"/>
      <c r="F39" s="210"/>
      <c r="G39" s="210"/>
      <c r="H39" t="s">
        <v>5</v>
      </c>
    </row>
    <row r="40" spans="1:8" ht="12.75">
      <c r="A40" s="95"/>
      <c r="B40" s="210"/>
      <c r="C40" s="210"/>
      <c r="D40" s="210"/>
      <c r="E40" s="210"/>
      <c r="F40" s="210"/>
      <c r="G40" s="210"/>
      <c r="H40" t="s">
        <v>5</v>
      </c>
    </row>
    <row r="41" spans="1:8" ht="12.75">
      <c r="A41" s="95"/>
      <c r="B41" s="210"/>
      <c r="C41" s="210"/>
      <c r="D41" s="210"/>
      <c r="E41" s="210"/>
      <c r="F41" s="210"/>
      <c r="G41" s="210"/>
      <c r="H41" t="s">
        <v>5</v>
      </c>
    </row>
    <row r="42" spans="1:8" ht="12.75">
      <c r="A42" s="95"/>
      <c r="B42" s="210"/>
      <c r="C42" s="210"/>
      <c r="D42" s="210"/>
      <c r="E42" s="210"/>
      <c r="F42" s="210"/>
      <c r="G42" s="210"/>
      <c r="H42" t="s">
        <v>5</v>
      </c>
    </row>
    <row r="43" spans="1:8" ht="12.75">
      <c r="A43" s="95"/>
      <c r="B43" s="210"/>
      <c r="C43" s="210"/>
      <c r="D43" s="210"/>
      <c r="E43" s="210"/>
      <c r="F43" s="210"/>
      <c r="G43" s="210"/>
      <c r="H43" t="s">
        <v>5</v>
      </c>
    </row>
    <row r="44" spans="1:8" ht="12.75">
      <c r="A44" s="95"/>
      <c r="B44" s="210"/>
      <c r="C44" s="210"/>
      <c r="D44" s="210"/>
      <c r="E44" s="210"/>
      <c r="F44" s="210"/>
      <c r="G44" s="210"/>
      <c r="H44" t="s">
        <v>5</v>
      </c>
    </row>
    <row r="45" spans="1:8" ht="0.75" customHeight="1">
      <c r="A45" s="95"/>
      <c r="B45" s="210"/>
      <c r="C45" s="210"/>
      <c r="D45" s="210"/>
      <c r="E45" s="210"/>
      <c r="F45" s="210"/>
      <c r="G45" s="210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6" t="str">
        <f>CONCATENATE(cislostavby," ",nazevstavby)</f>
        <v> </v>
      </c>
      <c r="D1" s="97"/>
      <c r="E1" s="98"/>
      <c r="F1" s="97"/>
      <c r="G1" s="99"/>
      <c r="H1" s="100"/>
      <c r="I1" s="101"/>
    </row>
    <row r="2" spans="1:9" ht="13.5" thickBot="1">
      <c r="A2" s="218" t="s">
        <v>49</v>
      </c>
      <c r="B2" s="219"/>
      <c r="C2" s="102" t="str">
        <f>CONCATENATE(cisloobjektu," ",nazevobjektu)</f>
        <v>SO 801 Vegetační úpravy</v>
      </c>
      <c r="D2" s="103"/>
      <c r="E2" s="104"/>
      <c r="F2" s="103"/>
      <c r="G2" s="220"/>
      <c r="H2" s="221"/>
      <c r="I2" s="22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50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51</v>
      </c>
      <c r="C6" s="109"/>
      <c r="D6" s="110"/>
      <c r="E6" s="111" t="s">
        <v>52</v>
      </c>
      <c r="F6" s="112" t="s">
        <v>53</v>
      </c>
      <c r="G6" s="112" t="s">
        <v>54</v>
      </c>
      <c r="H6" s="112" t="s">
        <v>55</v>
      </c>
      <c r="I6" s="113" t="s">
        <v>30</v>
      </c>
    </row>
    <row r="7" spans="1:9" s="34" customFormat="1" ht="12.75">
      <c r="A7" s="191" t="str">
        <f>Položky!B7</f>
        <v>001</v>
      </c>
      <c r="B7" s="114" t="str">
        <f>Položky!C7</f>
        <v>Zemní práce</v>
      </c>
      <c r="C7" s="65"/>
      <c r="D7" s="115"/>
      <c r="E7" s="192">
        <f>Položky!BA18</f>
        <v>0</v>
      </c>
      <c r="F7" s="193">
        <f>Položky!BB18</f>
        <v>0</v>
      </c>
      <c r="G7" s="193">
        <f>Položky!BC18</f>
        <v>0</v>
      </c>
      <c r="H7" s="193">
        <f>Položky!BD18</f>
        <v>0</v>
      </c>
      <c r="I7" s="194">
        <f>Položky!BE18</f>
        <v>0</v>
      </c>
    </row>
    <row r="8" spans="1:9" s="34" customFormat="1" ht="12.75">
      <c r="A8" s="191" t="str">
        <f>Položky!B19</f>
        <v>009</v>
      </c>
      <c r="B8" s="114" t="str">
        <f>Položky!C19</f>
        <v>Ostatní konstrukce a práce</v>
      </c>
      <c r="C8" s="65"/>
      <c r="D8" s="115"/>
      <c r="E8" s="192">
        <f>Položky!BA24</f>
        <v>0</v>
      </c>
      <c r="F8" s="193">
        <f>Položky!BB24</f>
        <v>0</v>
      </c>
      <c r="G8" s="193">
        <f>Položky!BC24</f>
        <v>0</v>
      </c>
      <c r="H8" s="193">
        <f>Položky!BD24</f>
        <v>0</v>
      </c>
      <c r="I8" s="194">
        <f>Položky!BE24</f>
        <v>0</v>
      </c>
    </row>
    <row r="9" spans="1:9" s="34" customFormat="1" ht="12.75">
      <c r="A9" s="191" t="str">
        <f>Položky!B25</f>
        <v>99</v>
      </c>
      <c r="B9" s="114" t="str">
        <f>Položky!C25</f>
        <v>Staveništní přesun hmot</v>
      </c>
      <c r="C9" s="65"/>
      <c r="D9" s="115"/>
      <c r="E9" s="192">
        <f>Položky!BA27</f>
        <v>0</v>
      </c>
      <c r="F9" s="193">
        <f>Položky!BB27</f>
        <v>0</v>
      </c>
      <c r="G9" s="193">
        <f>Položky!BC27</f>
        <v>0</v>
      </c>
      <c r="H9" s="193">
        <f>Položky!BD27</f>
        <v>0</v>
      </c>
      <c r="I9" s="194">
        <f>Položky!BE27</f>
        <v>0</v>
      </c>
    </row>
    <row r="10" spans="1:9" s="34" customFormat="1" ht="12.75">
      <c r="A10" s="191" t="str">
        <f>Položky!B29</f>
        <v>009</v>
      </c>
      <c r="B10" s="114" t="str">
        <f>Položky!C29</f>
        <v>Ostatní konstrukce a práce</v>
      </c>
      <c r="C10" s="65"/>
      <c r="D10" s="115"/>
      <c r="E10" s="192">
        <f>Položky!BA39</f>
        <v>0</v>
      </c>
      <c r="F10" s="193">
        <f>Položky!BB39</f>
        <v>0</v>
      </c>
      <c r="G10" s="193">
        <f>Položky!BC39</f>
        <v>0</v>
      </c>
      <c r="H10" s="193">
        <f>Položky!BD39</f>
        <v>0</v>
      </c>
      <c r="I10" s="194">
        <f>Položky!BE39</f>
        <v>0</v>
      </c>
    </row>
    <row r="11" spans="1:9" s="34" customFormat="1" ht="13.5" thickBot="1">
      <c r="A11" s="191" t="str">
        <f>Položky!B40</f>
        <v>099</v>
      </c>
      <c r="B11" s="114" t="str">
        <f>Položky!C40</f>
        <v>Přesun hmot HSV</v>
      </c>
      <c r="C11" s="65"/>
      <c r="D11" s="115"/>
      <c r="E11" s="192">
        <f>Položky!BA42</f>
        <v>0</v>
      </c>
      <c r="F11" s="193">
        <f>Položky!BB42</f>
        <v>0</v>
      </c>
      <c r="G11" s="193">
        <f>Položky!BC42</f>
        <v>0</v>
      </c>
      <c r="H11" s="193">
        <f>Položky!BD42</f>
        <v>0</v>
      </c>
      <c r="I11" s="194">
        <f>Položky!BE42</f>
        <v>0</v>
      </c>
    </row>
    <row r="12" spans="1:9" s="122" customFormat="1" ht="13.5" thickBot="1">
      <c r="A12" s="116"/>
      <c r="B12" s="117" t="s">
        <v>56</v>
      </c>
      <c r="C12" s="117"/>
      <c r="D12" s="118"/>
      <c r="E12" s="119">
        <f>SUM(E7:E11)</f>
        <v>0</v>
      </c>
      <c r="F12" s="120">
        <f>SUM(F7:F11)</f>
        <v>0</v>
      </c>
      <c r="G12" s="120">
        <f>SUM(G7:G11)</f>
        <v>0</v>
      </c>
      <c r="H12" s="120">
        <f>SUM(H7:H11)</f>
        <v>0</v>
      </c>
      <c r="I12" s="121">
        <f>SUM(I7:I11)</f>
        <v>0</v>
      </c>
    </row>
    <row r="13" spans="1:9" ht="12.75">
      <c r="A13" s="65"/>
      <c r="B13" s="65"/>
      <c r="C13" s="65"/>
      <c r="D13" s="65"/>
      <c r="E13" s="65"/>
      <c r="F13" s="65"/>
      <c r="G13" s="65"/>
      <c r="H13" s="65"/>
      <c r="I13" s="65"/>
    </row>
    <row r="14" spans="1:57" ht="19.5" customHeight="1">
      <c r="A14" s="106" t="s">
        <v>57</v>
      </c>
      <c r="B14" s="106"/>
      <c r="C14" s="106"/>
      <c r="D14" s="106"/>
      <c r="E14" s="106"/>
      <c r="F14" s="106"/>
      <c r="G14" s="123"/>
      <c r="H14" s="106"/>
      <c r="I14" s="106"/>
      <c r="BA14" s="40"/>
      <c r="BB14" s="40"/>
      <c r="BC14" s="40"/>
      <c r="BD14" s="40"/>
      <c r="BE14" s="40"/>
    </row>
    <row r="15" spans="1:9" ht="13.5" thickBot="1">
      <c r="A15" s="76"/>
      <c r="B15" s="76"/>
      <c r="C15" s="76"/>
      <c r="D15" s="76"/>
      <c r="E15" s="76"/>
      <c r="F15" s="76"/>
      <c r="G15" s="76"/>
      <c r="H15" s="76"/>
      <c r="I15" s="76"/>
    </row>
    <row r="16" spans="1:9" ht="12.75">
      <c r="A16" s="70" t="s">
        <v>58</v>
      </c>
      <c r="B16" s="71"/>
      <c r="C16" s="71"/>
      <c r="D16" s="124"/>
      <c r="E16" s="125" t="s">
        <v>59</v>
      </c>
      <c r="F16" s="126" t="s">
        <v>60</v>
      </c>
      <c r="G16" s="127" t="s">
        <v>61</v>
      </c>
      <c r="H16" s="128"/>
      <c r="I16" s="129" t="s">
        <v>59</v>
      </c>
    </row>
    <row r="17" spans="1:53" ht="12.75">
      <c r="A17" s="63"/>
      <c r="B17" s="54"/>
      <c r="C17" s="54"/>
      <c r="D17" s="130"/>
      <c r="E17" s="131"/>
      <c r="F17" s="132"/>
      <c r="G17" s="133">
        <f>CHOOSE(BA17+1,HSV+PSV,HSV+PSV+Mont,HSV+PSV+Dodavka+Mont,HSV,PSV,Mont,Dodavka,Mont+Dodavka,0)</f>
        <v>0</v>
      </c>
      <c r="H17" s="134"/>
      <c r="I17" s="135">
        <f>E17+F17*G17/100</f>
        <v>0</v>
      </c>
      <c r="BA17">
        <v>8</v>
      </c>
    </row>
    <row r="18" spans="1:9" ht="13.5" thickBot="1">
      <c r="A18" s="136"/>
      <c r="B18" s="137" t="s">
        <v>62</v>
      </c>
      <c r="C18" s="138"/>
      <c r="D18" s="139"/>
      <c r="E18" s="140"/>
      <c r="F18" s="141"/>
      <c r="G18" s="141"/>
      <c r="H18" s="223">
        <f>SUM(H17:H17)</f>
        <v>0</v>
      </c>
      <c r="I18" s="224"/>
    </row>
    <row r="20" spans="2:9" ht="12.75">
      <c r="B20" s="122"/>
      <c r="F20" s="142"/>
      <c r="G20" s="143"/>
      <c r="H20" s="143"/>
      <c r="I20" s="144"/>
    </row>
    <row r="21" spans="6:9" ht="12.75">
      <c r="F21" s="142"/>
      <c r="G21" s="143"/>
      <c r="H21" s="143"/>
      <c r="I21" s="144"/>
    </row>
    <row r="22" spans="6:9" ht="12.75">
      <c r="F22" s="142"/>
      <c r="G22" s="143"/>
      <c r="H22" s="143"/>
      <c r="I22" s="144"/>
    </row>
    <row r="23" spans="6:9" ht="12.75"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</sheetData>
  <sheetProtection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16"/>
  <sheetViews>
    <sheetView showGridLines="0" showZeros="0" tabSelected="1" zoomScalePageLayoutView="0" workbookViewId="0" topLeftCell="A37">
      <selection activeCell="CU47" sqref="CU47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5" t="s">
        <v>63</v>
      </c>
      <c r="B1" s="225"/>
      <c r="C1" s="225"/>
      <c r="D1" s="225"/>
      <c r="E1" s="225"/>
      <c r="F1" s="225"/>
      <c r="G1" s="22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6" t="s">
        <v>48</v>
      </c>
      <c r="B3" s="217"/>
      <c r="C3" s="96" t="str">
        <f>CONCATENATE(cislostavby," ",nazevstavby)</f>
        <v> </v>
      </c>
      <c r="D3" s="97"/>
      <c r="E3" s="150"/>
      <c r="F3" s="151">
        <f>Rekapitulace!H1</f>
        <v>0</v>
      </c>
      <c r="G3" s="152"/>
    </row>
    <row r="4" spans="1:7" ht="13.5" thickBot="1">
      <c r="A4" s="226" t="s">
        <v>49</v>
      </c>
      <c r="B4" s="219"/>
      <c r="C4" s="102" t="str">
        <f>CONCATENATE(cisloobjektu," ",nazevobjektu)</f>
        <v>SO 801 Vegetační úpravy</v>
      </c>
      <c r="D4" s="103"/>
      <c r="E4" s="227">
        <f>Rekapitulace!G2</f>
        <v>0</v>
      </c>
      <c r="F4" s="228"/>
      <c r="G4" s="22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64</v>
      </c>
      <c r="B6" s="157" t="s">
        <v>65</v>
      </c>
      <c r="C6" s="157" t="s">
        <v>66</v>
      </c>
      <c r="D6" s="157" t="s">
        <v>67</v>
      </c>
      <c r="E6" s="158" t="s">
        <v>68</v>
      </c>
      <c r="F6" s="157" t="s">
        <v>69</v>
      </c>
      <c r="G6" s="159" t="s">
        <v>70</v>
      </c>
    </row>
    <row r="7" spans="1:15" ht="12.75">
      <c r="A7" s="160" t="s">
        <v>71</v>
      </c>
      <c r="B7" s="161" t="s">
        <v>76</v>
      </c>
      <c r="C7" s="162" t="s">
        <v>72</v>
      </c>
      <c r="D7" s="163"/>
      <c r="E7" s="164"/>
      <c r="F7" s="164"/>
      <c r="G7" s="165"/>
      <c r="H7" s="166"/>
      <c r="I7" s="166"/>
      <c r="O7" s="167"/>
    </row>
    <row r="8" spans="1:80" ht="12.75">
      <c r="A8" s="168">
        <v>1</v>
      </c>
      <c r="B8" s="169" t="s">
        <v>77</v>
      </c>
      <c r="C8" s="170" t="s">
        <v>78</v>
      </c>
      <c r="D8" s="171" t="s">
        <v>79</v>
      </c>
      <c r="E8" s="172">
        <v>6</v>
      </c>
      <c r="F8" s="172"/>
      <c r="G8" s="173">
        <f aca="true" t="shared" si="0" ref="G8:G17">E8*F8</f>
        <v>0</v>
      </c>
      <c r="O8" s="167"/>
      <c r="CA8" s="174"/>
      <c r="CB8" s="174"/>
    </row>
    <row r="9" spans="1:80" ht="22.5">
      <c r="A9" s="168">
        <v>2</v>
      </c>
      <c r="B9" s="169" t="s">
        <v>80</v>
      </c>
      <c r="C9" s="170" t="s">
        <v>81</v>
      </c>
      <c r="D9" s="171" t="s">
        <v>79</v>
      </c>
      <c r="E9" s="172">
        <v>6</v>
      </c>
      <c r="F9" s="172"/>
      <c r="G9" s="173">
        <f t="shared" si="0"/>
        <v>0</v>
      </c>
      <c r="O9" s="167"/>
      <c r="CA9" s="174"/>
      <c r="CB9" s="174"/>
    </row>
    <row r="10" spans="1:80" ht="22.5">
      <c r="A10" s="168">
        <v>3</v>
      </c>
      <c r="B10" s="169" t="s">
        <v>82</v>
      </c>
      <c r="C10" s="170" t="s">
        <v>83</v>
      </c>
      <c r="D10" s="171" t="s">
        <v>79</v>
      </c>
      <c r="E10" s="172">
        <v>6</v>
      </c>
      <c r="F10" s="172"/>
      <c r="G10" s="173">
        <f t="shared" si="0"/>
        <v>0</v>
      </c>
      <c r="O10" s="167"/>
      <c r="CA10" s="174"/>
      <c r="CB10" s="174"/>
    </row>
    <row r="11" spans="1:80" ht="12.75">
      <c r="A11" s="168">
        <v>4</v>
      </c>
      <c r="B11" s="169" t="s">
        <v>84</v>
      </c>
      <c r="C11" s="170" t="s">
        <v>85</v>
      </c>
      <c r="D11" s="171" t="s">
        <v>79</v>
      </c>
      <c r="E11" s="172">
        <v>18</v>
      </c>
      <c r="F11" s="172"/>
      <c r="G11" s="173">
        <f t="shared" si="0"/>
        <v>0</v>
      </c>
      <c r="O11" s="167"/>
      <c r="CA11" s="174"/>
      <c r="CB11" s="174"/>
    </row>
    <row r="12" spans="1:80" ht="22.5">
      <c r="A12" s="168">
        <v>5</v>
      </c>
      <c r="B12" s="169" t="s">
        <v>86</v>
      </c>
      <c r="C12" s="170" t="s">
        <v>87</v>
      </c>
      <c r="D12" s="171" t="s">
        <v>88</v>
      </c>
      <c r="E12" s="172">
        <v>36</v>
      </c>
      <c r="F12" s="172"/>
      <c r="G12" s="173">
        <f t="shared" si="0"/>
        <v>0</v>
      </c>
      <c r="O12" s="167"/>
      <c r="CA12" s="174"/>
      <c r="CB12" s="174"/>
    </row>
    <row r="13" spans="1:80" ht="22.5">
      <c r="A13" s="168">
        <v>6</v>
      </c>
      <c r="B13" s="169" t="s">
        <v>89</v>
      </c>
      <c r="C13" s="170" t="s">
        <v>90</v>
      </c>
      <c r="D13" s="171" t="s">
        <v>88</v>
      </c>
      <c r="E13" s="172">
        <v>6</v>
      </c>
      <c r="F13" s="172"/>
      <c r="G13" s="173">
        <f t="shared" si="0"/>
        <v>0</v>
      </c>
      <c r="O13" s="167"/>
      <c r="CA13" s="174"/>
      <c r="CB13" s="174"/>
    </row>
    <row r="14" spans="1:80" ht="22.5">
      <c r="A14" s="168">
        <v>7</v>
      </c>
      <c r="B14" s="169" t="s">
        <v>91</v>
      </c>
      <c r="C14" s="170" t="s">
        <v>92</v>
      </c>
      <c r="D14" s="171" t="s">
        <v>93</v>
      </c>
      <c r="E14" s="172">
        <v>0.001</v>
      </c>
      <c r="F14" s="172"/>
      <c r="G14" s="173">
        <f t="shared" si="0"/>
        <v>0</v>
      </c>
      <c r="O14" s="167"/>
      <c r="CA14" s="174"/>
      <c r="CB14" s="174"/>
    </row>
    <row r="15" spans="1:80" ht="12.75">
      <c r="A15" s="168">
        <v>8</v>
      </c>
      <c r="B15" s="169" t="s">
        <v>94</v>
      </c>
      <c r="C15" s="170" t="s">
        <v>95</v>
      </c>
      <c r="D15" s="171" t="s">
        <v>96</v>
      </c>
      <c r="E15" s="172">
        <v>0.6</v>
      </c>
      <c r="F15" s="172"/>
      <c r="G15" s="173">
        <f t="shared" si="0"/>
        <v>0</v>
      </c>
      <c r="O15" s="167"/>
      <c r="CA15" s="174"/>
      <c r="CB15" s="174"/>
    </row>
    <row r="16" spans="1:80" ht="12.75">
      <c r="A16" s="168">
        <v>9</v>
      </c>
      <c r="B16" s="169" t="s">
        <v>97</v>
      </c>
      <c r="C16" s="170" t="s">
        <v>98</v>
      </c>
      <c r="D16" s="171" t="s">
        <v>96</v>
      </c>
      <c r="E16" s="172">
        <v>0.6</v>
      </c>
      <c r="F16" s="172"/>
      <c r="G16" s="173">
        <f t="shared" si="0"/>
        <v>0</v>
      </c>
      <c r="O16" s="167"/>
      <c r="CA16" s="174"/>
      <c r="CB16" s="174"/>
    </row>
    <row r="17" spans="1:80" ht="12.75">
      <c r="A17" s="168">
        <v>10</v>
      </c>
      <c r="B17" s="169" t="s">
        <v>99</v>
      </c>
      <c r="C17" s="170" t="s">
        <v>100</v>
      </c>
      <c r="D17" s="171" t="s">
        <v>79</v>
      </c>
      <c r="E17" s="172">
        <v>6</v>
      </c>
      <c r="F17" s="172"/>
      <c r="G17" s="173">
        <f t="shared" si="0"/>
        <v>0</v>
      </c>
      <c r="O17" s="167"/>
      <c r="CA17" s="174"/>
      <c r="CB17" s="174"/>
    </row>
    <row r="18" spans="1:57" ht="12.75">
      <c r="A18" s="175"/>
      <c r="B18" s="176" t="s">
        <v>73</v>
      </c>
      <c r="C18" s="177" t="str">
        <f>CONCATENATE(B7," ",C7)</f>
        <v>001 Zemní práce</v>
      </c>
      <c r="D18" s="178"/>
      <c r="E18" s="179"/>
      <c r="F18" s="180"/>
      <c r="G18" s="181">
        <f>SUM(G7:G17)</f>
        <v>0</v>
      </c>
      <c r="O18" s="167"/>
      <c r="BA18" s="182"/>
      <c r="BB18" s="182"/>
      <c r="BC18" s="182"/>
      <c r="BD18" s="182"/>
      <c r="BE18" s="182"/>
    </row>
    <row r="19" spans="1:15" ht="12.75">
      <c r="A19" s="160" t="s">
        <v>71</v>
      </c>
      <c r="B19" s="161" t="s">
        <v>101</v>
      </c>
      <c r="C19" s="162" t="s">
        <v>102</v>
      </c>
      <c r="D19" s="163"/>
      <c r="E19" s="164"/>
      <c r="F19" s="164"/>
      <c r="G19" s="165"/>
      <c r="H19" s="166"/>
      <c r="I19" s="166"/>
      <c r="O19" s="167"/>
    </row>
    <row r="20" spans="1:80" ht="12.75">
      <c r="A20" s="168">
        <v>11</v>
      </c>
      <c r="B20" s="169" t="s">
        <v>103</v>
      </c>
      <c r="C20" s="170" t="s">
        <v>104</v>
      </c>
      <c r="D20" s="171" t="s">
        <v>79</v>
      </c>
      <c r="E20" s="172">
        <v>18</v>
      </c>
      <c r="F20" s="172"/>
      <c r="G20" s="173">
        <f>E20*F20</f>
        <v>0</v>
      </c>
      <c r="O20" s="167"/>
      <c r="CA20" s="174"/>
      <c r="CB20" s="174"/>
    </row>
    <row r="21" spans="1:80" ht="12.75">
      <c r="A21" s="168">
        <v>12</v>
      </c>
      <c r="B21" s="169" t="s">
        <v>105</v>
      </c>
      <c r="C21" s="170" t="s">
        <v>106</v>
      </c>
      <c r="D21" s="171" t="s">
        <v>107</v>
      </c>
      <c r="E21" s="172">
        <v>1</v>
      </c>
      <c r="F21" s="172"/>
      <c r="G21" s="173">
        <f>E21*F21</f>
        <v>0</v>
      </c>
      <c r="O21" s="167"/>
      <c r="CA21" s="174"/>
      <c r="CB21" s="174"/>
    </row>
    <row r="22" spans="1:80" ht="12.75">
      <c r="A22" s="168">
        <v>13</v>
      </c>
      <c r="B22" s="169" t="s">
        <v>108</v>
      </c>
      <c r="C22" s="170" t="s">
        <v>109</v>
      </c>
      <c r="D22" s="171" t="s">
        <v>110</v>
      </c>
      <c r="E22" s="172">
        <v>36</v>
      </c>
      <c r="F22" s="172"/>
      <c r="G22" s="173">
        <f>E22*F22</f>
        <v>0</v>
      </c>
      <c r="O22" s="167"/>
      <c r="CA22" s="174"/>
      <c r="CB22" s="174"/>
    </row>
    <row r="23" spans="1:80" ht="12.75">
      <c r="A23" s="168">
        <v>14</v>
      </c>
      <c r="B23" s="169" t="s">
        <v>111</v>
      </c>
      <c r="C23" s="170" t="s">
        <v>112</v>
      </c>
      <c r="D23" s="171" t="s">
        <v>96</v>
      </c>
      <c r="E23" s="172">
        <v>0.6</v>
      </c>
      <c r="F23" s="172"/>
      <c r="G23" s="173">
        <f>E23*F23</f>
        <v>0</v>
      </c>
      <c r="O23" s="167"/>
      <c r="CA23" s="174"/>
      <c r="CB23" s="174"/>
    </row>
    <row r="24" spans="1:57" ht="12.75">
      <c r="A24" s="175"/>
      <c r="B24" s="176" t="s">
        <v>73</v>
      </c>
      <c r="C24" s="177" t="str">
        <f>CONCATENATE(B19," ",C19)</f>
        <v>009 Ostatní konstrukce a práce</v>
      </c>
      <c r="D24" s="178"/>
      <c r="E24" s="179"/>
      <c r="F24" s="180"/>
      <c r="G24" s="181">
        <f>SUM(G19:G23)</f>
        <v>0</v>
      </c>
      <c r="O24" s="167"/>
      <c r="BA24" s="182"/>
      <c r="BB24" s="182"/>
      <c r="BC24" s="182"/>
      <c r="BD24" s="182"/>
      <c r="BE24" s="182"/>
    </row>
    <row r="25" spans="1:15" ht="12.75">
      <c r="A25" s="160" t="s">
        <v>71</v>
      </c>
      <c r="B25" s="161" t="s">
        <v>113</v>
      </c>
      <c r="C25" s="195" t="s">
        <v>114</v>
      </c>
      <c r="D25" s="196"/>
      <c r="E25" s="197"/>
      <c r="F25" s="197"/>
      <c r="G25" s="198"/>
      <c r="H25" s="166"/>
      <c r="I25" s="166"/>
      <c r="O25" s="167"/>
    </row>
    <row r="26" spans="1:80" ht="22.5">
      <c r="A26" s="168">
        <v>15</v>
      </c>
      <c r="B26" s="169" t="s">
        <v>115</v>
      </c>
      <c r="C26" s="170" t="s">
        <v>116</v>
      </c>
      <c r="D26" s="171" t="s">
        <v>93</v>
      </c>
      <c r="E26" s="172">
        <v>0.0967</v>
      </c>
      <c r="F26" s="172"/>
      <c r="G26" s="173">
        <f>E26*F26</f>
        <v>0</v>
      </c>
      <c r="O26" s="167"/>
      <c r="CA26" s="174"/>
      <c r="CB26" s="174"/>
    </row>
    <row r="27" spans="1:57" ht="12.75">
      <c r="A27" s="175"/>
      <c r="B27" s="176" t="s">
        <v>73</v>
      </c>
      <c r="C27" s="177" t="str">
        <f>CONCATENATE(B25," ",C25)</f>
        <v>99 Staveništní přesun hmot</v>
      </c>
      <c r="D27" s="178"/>
      <c r="E27" s="179"/>
      <c r="F27" s="180"/>
      <c r="G27" s="181">
        <f>SUM(G25:G26)</f>
        <v>0</v>
      </c>
      <c r="O27" s="167"/>
      <c r="BA27" s="182"/>
      <c r="BB27" s="182"/>
      <c r="BC27" s="182"/>
      <c r="BD27" s="182"/>
      <c r="BE27" s="182"/>
    </row>
    <row r="28" spans="1:57" ht="12.75">
      <c r="A28" s="175"/>
      <c r="B28" s="176" t="s">
        <v>73</v>
      </c>
      <c r="C28" s="203" t="s">
        <v>136</v>
      </c>
      <c r="D28" s="175"/>
      <c r="E28" s="204"/>
      <c r="F28" s="204"/>
      <c r="G28" s="181"/>
      <c r="O28" s="167"/>
      <c r="BA28" s="182"/>
      <c r="BB28" s="182"/>
      <c r="BC28" s="182"/>
      <c r="BD28" s="182"/>
      <c r="BE28" s="182"/>
    </row>
    <row r="29" spans="1:15" ht="12.75">
      <c r="A29" s="160" t="s">
        <v>71</v>
      </c>
      <c r="B29" s="161" t="s">
        <v>101</v>
      </c>
      <c r="C29" s="199" t="s">
        <v>102</v>
      </c>
      <c r="D29" s="200"/>
      <c r="E29" s="201"/>
      <c r="F29" s="201"/>
      <c r="G29" s="202"/>
      <c r="H29" s="166"/>
      <c r="I29" s="166"/>
      <c r="O29" s="167"/>
    </row>
    <row r="30" spans="1:80" ht="12.75">
      <c r="A30" s="168">
        <v>16</v>
      </c>
      <c r="B30" s="169" t="s">
        <v>117</v>
      </c>
      <c r="C30" s="170" t="s">
        <v>118</v>
      </c>
      <c r="D30" s="171" t="s">
        <v>88</v>
      </c>
      <c r="E30" s="172">
        <v>9158</v>
      </c>
      <c r="F30" s="172"/>
      <c r="G30" s="173">
        <f aca="true" t="shared" si="1" ref="G30:G38">E30*F30</f>
        <v>0</v>
      </c>
      <c r="O30" s="167"/>
      <c r="CA30" s="174"/>
      <c r="CB30" s="174"/>
    </row>
    <row r="31" spans="1:80" ht="12.75">
      <c r="A31" s="168">
        <v>17</v>
      </c>
      <c r="B31" s="169" t="s">
        <v>119</v>
      </c>
      <c r="C31" s="170" t="s">
        <v>120</v>
      </c>
      <c r="D31" s="171" t="s">
        <v>88</v>
      </c>
      <c r="E31" s="172">
        <v>6</v>
      </c>
      <c r="F31" s="172"/>
      <c r="G31" s="173">
        <f t="shared" si="1"/>
        <v>0</v>
      </c>
      <c r="O31" s="167"/>
      <c r="CA31" s="174"/>
      <c r="CB31" s="174"/>
    </row>
    <row r="32" spans="1:80" ht="12.75">
      <c r="A32" s="168">
        <v>18</v>
      </c>
      <c r="B32" s="169" t="s">
        <v>111</v>
      </c>
      <c r="C32" s="170" t="s">
        <v>112</v>
      </c>
      <c r="D32" s="171" t="s">
        <v>96</v>
      </c>
      <c r="E32" s="172">
        <v>0.18</v>
      </c>
      <c r="F32" s="172"/>
      <c r="G32" s="173">
        <f t="shared" si="1"/>
        <v>0</v>
      </c>
      <c r="O32" s="167"/>
      <c r="CA32" s="174"/>
      <c r="CB32" s="174"/>
    </row>
    <row r="33" spans="1:80" ht="12.75">
      <c r="A33" s="168">
        <v>19</v>
      </c>
      <c r="B33" s="169" t="s">
        <v>121</v>
      </c>
      <c r="C33" s="170" t="s">
        <v>122</v>
      </c>
      <c r="D33" s="171" t="s">
        <v>93</v>
      </c>
      <c r="E33" s="172">
        <v>0.002</v>
      </c>
      <c r="F33" s="172"/>
      <c r="G33" s="173">
        <f t="shared" si="1"/>
        <v>0</v>
      </c>
      <c r="O33" s="167"/>
      <c r="CA33" s="174"/>
      <c r="CB33" s="174"/>
    </row>
    <row r="34" spans="1:80" ht="12.75">
      <c r="A34" s="168">
        <v>20</v>
      </c>
      <c r="B34" s="169" t="s">
        <v>123</v>
      </c>
      <c r="C34" s="170" t="s">
        <v>124</v>
      </c>
      <c r="D34" s="171" t="s">
        <v>107</v>
      </c>
      <c r="E34" s="172">
        <v>2</v>
      </c>
      <c r="F34" s="172"/>
      <c r="G34" s="173">
        <f t="shared" si="1"/>
        <v>0</v>
      </c>
      <c r="O34" s="167"/>
      <c r="CA34" s="174"/>
      <c r="CB34" s="174"/>
    </row>
    <row r="35" spans="1:80" ht="12.75">
      <c r="A35" s="168">
        <v>21</v>
      </c>
      <c r="B35" s="169" t="s">
        <v>125</v>
      </c>
      <c r="C35" s="170" t="s">
        <v>126</v>
      </c>
      <c r="D35" s="171" t="s">
        <v>79</v>
      </c>
      <c r="E35" s="172">
        <v>6</v>
      </c>
      <c r="F35" s="172"/>
      <c r="G35" s="173">
        <f t="shared" si="1"/>
        <v>0</v>
      </c>
      <c r="O35" s="167"/>
      <c r="CA35" s="174"/>
      <c r="CB35" s="174"/>
    </row>
    <row r="36" spans="1:80" ht="12.75">
      <c r="A36" s="168">
        <v>22</v>
      </c>
      <c r="B36" s="169" t="s">
        <v>127</v>
      </c>
      <c r="C36" s="170" t="s">
        <v>128</v>
      </c>
      <c r="D36" s="171" t="s">
        <v>96</v>
      </c>
      <c r="E36" s="172">
        <v>0.3</v>
      </c>
      <c r="F36" s="172"/>
      <c r="G36" s="173">
        <f t="shared" si="1"/>
        <v>0</v>
      </c>
      <c r="O36" s="167"/>
      <c r="CA36" s="174"/>
      <c r="CB36" s="174"/>
    </row>
    <row r="37" spans="1:80" ht="22.5">
      <c r="A37" s="168">
        <v>23</v>
      </c>
      <c r="B37" s="169" t="s">
        <v>129</v>
      </c>
      <c r="C37" s="170" t="s">
        <v>130</v>
      </c>
      <c r="D37" s="171" t="s">
        <v>79</v>
      </c>
      <c r="E37" s="172">
        <v>6</v>
      </c>
      <c r="F37" s="172"/>
      <c r="G37" s="173">
        <f t="shared" si="1"/>
        <v>0</v>
      </c>
      <c r="O37" s="167"/>
      <c r="CA37" s="174"/>
      <c r="CB37" s="174"/>
    </row>
    <row r="38" spans="1:80" ht="12.75">
      <c r="A38" s="168">
        <v>24</v>
      </c>
      <c r="B38" s="169" t="s">
        <v>131</v>
      </c>
      <c r="C38" s="170" t="s">
        <v>132</v>
      </c>
      <c r="D38" s="171" t="s">
        <v>79</v>
      </c>
      <c r="E38" s="172">
        <v>18</v>
      </c>
      <c r="F38" s="172"/>
      <c r="G38" s="173">
        <f t="shared" si="1"/>
        <v>0</v>
      </c>
      <c r="O38" s="167"/>
      <c r="CA38" s="174"/>
      <c r="CB38" s="174"/>
    </row>
    <row r="39" spans="1:57" ht="12.75">
      <c r="A39" s="175"/>
      <c r="B39" s="176" t="s">
        <v>73</v>
      </c>
      <c r="C39" s="177" t="str">
        <f>CONCATENATE(B29," ",C29)</f>
        <v>009 Ostatní konstrukce a práce</v>
      </c>
      <c r="D39" s="178"/>
      <c r="E39" s="179"/>
      <c r="F39" s="180"/>
      <c r="G39" s="181">
        <f>SUM(G29:G38)</f>
        <v>0</v>
      </c>
      <c r="O39" s="167"/>
      <c r="BA39" s="182"/>
      <c r="BB39" s="182"/>
      <c r="BC39" s="182"/>
      <c r="BD39" s="182"/>
      <c r="BE39" s="182"/>
    </row>
    <row r="40" spans="1:15" ht="12.75">
      <c r="A40" s="160" t="s">
        <v>71</v>
      </c>
      <c r="B40" s="161" t="s">
        <v>133</v>
      </c>
      <c r="C40" s="162" t="s">
        <v>134</v>
      </c>
      <c r="D40" s="163"/>
      <c r="E40" s="164"/>
      <c r="F40" s="164"/>
      <c r="G40" s="165"/>
      <c r="H40" s="166"/>
      <c r="I40" s="166"/>
      <c r="O40" s="167"/>
    </row>
    <row r="41" spans="1:80" ht="22.5">
      <c r="A41" s="168">
        <v>25</v>
      </c>
      <c r="B41" s="169" t="s">
        <v>115</v>
      </c>
      <c r="C41" s="170" t="s">
        <v>116</v>
      </c>
      <c r="D41" s="171" t="s">
        <v>93</v>
      </c>
      <c r="E41" s="172">
        <v>0.0967</v>
      </c>
      <c r="F41" s="172"/>
      <c r="G41" s="173">
        <f>E41*F41</f>
        <v>0</v>
      </c>
      <c r="O41" s="167"/>
      <c r="CA41" s="174"/>
      <c r="CB41" s="174"/>
    </row>
    <row r="42" spans="1:57" ht="12.75">
      <c r="A42" s="175"/>
      <c r="B42" s="176" t="s">
        <v>73</v>
      </c>
      <c r="C42" s="177" t="str">
        <f>CONCATENATE(B40," ",C40)</f>
        <v>099 Přesun hmot HSV</v>
      </c>
      <c r="D42" s="178"/>
      <c r="E42" s="179"/>
      <c r="F42" s="180"/>
      <c r="G42" s="181">
        <f>SUM(G40:G41)</f>
        <v>0</v>
      </c>
      <c r="O42" s="167"/>
      <c r="BA42" s="182"/>
      <c r="BB42" s="182"/>
      <c r="BC42" s="182"/>
      <c r="BD42" s="182"/>
      <c r="BE42" s="182"/>
    </row>
    <row r="43" spans="1:57" ht="12.75">
      <c r="A43" s="175"/>
      <c r="B43" s="176" t="s">
        <v>73</v>
      </c>
      <c r="C43" s="203" t="s">
        <v>137</v>
      </c>
      <c r="D43" s="175"/>
      <c r="E43" s="204"/>
      <c r="F43" s="204"/>
      <c r="G43" s="181"/>
      <c r="O43" s="167"/>
      <c r="BA43" s="182"/>
      <c r="BB43" s="182"/>
      <c r="BC43" s="182"/>
      <c r="BD43" s="182"/>
      <c r="BE43" s="182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spans="1:7" ht="12.75">
      <c r="A67" s="183"/>
      <c r="B67" s="183"/>
      <c r="C67" s="183"/>
      <c r="D67" s="183"/>
      <c r="E67" s="183"/>
      <c r="F67" s="183"/>
      <c r="G67" s="183"/>
    </row>
    <row r="68" spans="1:7" ht="12.75">
      <c r="A68" s="183"/>
      <c r="B68" s="183"/>
      <c r="C68" s="183"/>
      <c r="D68" s="183"/>
      <c r="E68" s="183"/>
      <c r="F68" s="183"/>
      <c r="G68" s="183"/>
    </row>
    <row r="69" spans="1:7" ht="12.75">
      <c r="A69" s="183"/>
      <c r="B69" s="183"/>
      <c r="C69" s="183"/>
      <c r="D69" s="183"/>
      <c r="E69" s="183"/>
      <c r="F69" s="183"/>
      <c r="G69" s="183"/>
    </row>
    <row r="70" spans="1:7" ht="12.75">
      <c r="A70" s="183"/>
      <c r="B70" s="183"/>
      <c r="C70" s="183"/>
      <c r="D70" s="183"/>
      <c r="E70" s="183"/>
      <c r="F70" s="183"/>
      <c r="G70" s="183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spans="1:2" ht="12.75">
      <c r="A102" s="184"/>
      <c r="B102" s="184"/>
    </row>
    <row r="103" spans="1:7" ht="12.75">
      <c r="A103" s="183"/>
      <c r="B103" s="183"/>
      <c r="C103" s="186"/>
      <c r="D103" s="186"/>
      <c r="E103" s="187"/>
      <c r="F103" s="186"/>
      <c r="G103" s="188"/>
    </row>
    <row r="104" spans="1:7" ht="12.75">
      <c r="A104" s="189"/>
      <c r="B104" s="189"/>
      <c r="C104" s="183"/>
      <c r="D104" s="183"/>
      <c r="E104" s="190"/>
      <c r="F104" s="183"/>
      <c r="G104" s="183"/>
    </row>
    <row r="105" spans="1:7" ht="12.75">
      <c r="A105" s="183"/>
      <c r="B105" s="183"/>
      <c r="C105" s="183"/>
      <c r="D105" s="183"/>
      <c r="E105" s="190"/>
      <c r="F105" s="183"/>
      <c r="G105" s="183"/>
    </row>
    <row r="106" spans="1:7" ht="12.75">
      <c r="A106" s="183"/>
      <c r="B106" s="183"/>
      <c r="C106" s="183"/>
      <c r="D106" s="183"/>
      <c r="E106" s="190"/>
      <c r="F106" s="183"/>
      <c r="G106" s="183"/>
    </row>
    <row r="107" spans="1:7" ht="12.75">
      <c r="A107" s="183"/>
      <c r="B107" s="183"/>
      <c r="C107" s="183"/>
      <c r="D107" s="183"/>
      <c r="E107" s="190"/>
      <c r="F107" s="183"/>
      <c r="G107" s="183"/>
    </row>
    <row r="108" spans="1:7" ht="12.75">
      <c r="A108" s="183"/>
      <c r="B108" s="183"/>
      <c r="C108" s="183"/>
      <c r="D108" s="183"/>
      <c r="E108" s="190"/>
      <c r="F108" s="183"/>
      <c r="G108" s="183"/>
    </row>
    <row r="109" spans="1:7" ht="12.75">
      <c r="A109" s="183"/>
      <c r="B109" s="183"/>
      <c r="C109" s="183"/>
      <c r="D109" s="183"/>
      <c r="E109" s="190"/>
      <c r="F109" s="183"/>
      <c r="G109" s="183"/>
    </row>
    <row r="110" spans="1:7" ht="12.75">
      <c r="A110" s="183"/>
      <c r="B110" s="183"/>
      <c r="C110" s="183"/>
      <c r="D110" s="183"/>
      <c r="E110" s="190"/>
      <c r="F110" s="183"/>
      <c r="G110" s="183"/>
    </row>
    <row r="111" spans="1:7" ht="12.75">
      <c r="A111" s="183"/>
      <c r="B111" s="183"/>
      <c r="C111" s="183"/>
      <c r="D111" s="183"/>
      <c r="E111" s="190"/>
      <c r="F111" s="183"/>
      <c r="G111" s="183"/>
    </row>
    <row r="112" spans="1:7" ht="12.75">
      <c r="A112" s="183"/>
      <c r="B112" s="183"/>
      <c r="C112" s="183"/>
      <c r="D112" s="183"/>
      <c r="E112" s="190"/>
      <c r="F112" s="183"/>
      <c r="G112" s="183"/>
    </row>
    <row r="113" spans="1:7" ht="12.75">
      <c r="A113" s="183"/>
      <c r="B113" s="183"/>
      <c r="C113" s="183"/>
      <c r="D113" s="183"/>
      <c r="E113" s="190"/>
      <c r="F113" s="183"/>
      <c r="G113" s="183"/>
    </row>
    <row r="114" spans="1:7" ht="12.75">
      <c r="A114" s="183"/>
      <c r="B114" s="183"/>
      <c r="C114" s="183"/>
      <c r="D114" s="183"/>
      <c r="E114" s="190"/>
      <c r="F114" s="183"/>
      <c r="G114" s="183"/>
    </row>
    <row r="115" spans="1:7" ht="12.75">
      <c r="A115" s="183"/>
      <c r="B115" s="183"/>
      <c r="C115" s="183"/>
      <c r="D115" s="183"/>
      <c r="E115" s="190"/>
      <c r="F115" s="183"/>
      <c r="G115" s="183"/>
    </row>
    <row r="116" spans="1:7" ht="12.75">
      <c r="A116" s="183"/>
      <c r="B116" s="183"/>
      <c r="C116" s="183"/>
      <c r="D116" s="183"/>
      <c r="E116" s="190"/>
      <c r="F116" s="183"/>
      <c r="G116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Šmejdířová</dc:creator>
  <cp:keywords/>
  <dc:description/>
  <cp:lastModifiedBy> </cp:lastModifiedBy>
  <cp:lastPrinted>2012-05-23T08:01:00Z</cp:lastPrinted>
  <dcterms:created xsi:type="dcterms:W3CDTF">2011-11-14T18:06:55Z</dcterms:created>
  <dcterms:modified xsi:type="dcterms:W3CDTF">2012-05-23T08:01:05Z</dcterms:modified>
  <cp:category/>
  <cp:version/>
  <cp:contentType/>
  <cp:contentStatus/>
</cp:coreProperties>
</file>