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4895" windowHeight="949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list'!$F$4</definedName>
    <definedName name="MJ">'Krycí list'!$G$4</definedName>
    <definedName name="Mont">'Rekapitulace'!$H$15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'Položky'!$A$1:$I$81</definedName>
    <definedName name="_xlnm.Print_Area" localSheetId="1">'Rekapitulace'!$A$1:$I$22</definedName>
    <definedName name="PocetMJ">'Krycí list'!$G$7</definedName>
    <definedName name="Poznamka">'Krycí list'!$B$37</definedName>
    <definedName name="Projektant">'Krycí list'!$C$7</definedName>
    <definedName name="PSV">'Rekapitulace'!$F$15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<sst xmlns="http://schemas.openxmlformats.org/spreadsheetml/2006/main" count="274" uniqueCount="185">
  <si>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</si>
  <si>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</si>
  <si>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</si>
  <si>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</si>
  <si>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</si>
  <si>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</si>
  <si>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</si>
  <si>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</si>
  <si>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</si>
  <si>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</si>
  <si>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</si>
  <si>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</si>
  <si>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</si>
  <si>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</si>
  <si>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</si>
  <si>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</si>
  <si>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</si>
  <si>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</si>
  <si>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</si>
  <si>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</si>
  <si>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</si>
  <si>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</si>
  <si>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</si>
  <si>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</si>
  <si>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</si>
  <si>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</si>
  <si>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</si>
  <si>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</si>
  <si>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</si>
  <si>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</si>
  <si>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</si>
  <si>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</si>
  <si>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</si>
  <si>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</si>
  <si>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</si>
  <si>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</si>
  <si>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</si>
  <si>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</si>
  <si>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</si>
  <si>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</si>
  <si>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</si>
  <si>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</si>
  <si>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</si>
  <si>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</si>
  <si>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</si>
  <si>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</si>
  <si>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</si>
  <si>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</si>
  <si>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</si>
  <si>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</si>
  <si>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</si>
  <si>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</si>
  <si>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</si>
  <si>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</si>
  <si>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</si>
  <si>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</si>
  <si>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</si>
  <si>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</si>
  <si>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</si>
  <si>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</si>
  <si>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</si>
  <si>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</si>
  <si>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</si>
  <si>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</si>
  <si>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</si>
  <si>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</si>
  <si>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</si>
  <si>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Díl:</t>
  </si>
  <si>
    <t>1</t>
  </si>
  <si>
    <t>Zemní práce</t>
  </si>
  <si>
    <t>ks</t>
  </si>
  <si>
    <t>Celkem za</t>
  </si>
  <si>
    <t>Protierozní opatření v k.ú. Miskovice</t>
  </si>
  <si>
    <t>SO - 03 Výpustný objekt</t>
  </si>
  <si>
    <t>115 10-1201.R00</t>
  </si>
  <si>
    <t>Čerpání vody na výšku do 10 m, přítok do 500 l</t>
  </si>
  <si>
    <t>hod</t>
  </si>
  <si>
    <t>132 20-1201.R00</t>
  </si>
  <si>
    <t>Hloubení rýh šířky do 200 cm v hor.3 do 100 m3</t>
  </si>
  <si>
    <t>m3</t>
  </si>
  <si>
    <t>práh: 7,0*1,0*1,8</t>
  </si>
  <si>
    <t>výtokové čelo: 6,3*1,7*2,5</t>
  </si>
  <si>
    <t>131 20-1101.R00</t>
  </si>
  <si>
    <t>Hloubení nezapažených jam v hor.3 do 100 m3</t>
  </si>
  <si>
    <t>vývar: 4,25*5,0*1,6</t>
  </si>
  <si>
    <t>trouby: 18,4*2,5*0,55+(1,5*1,5)/2*2,5</t>
  </si>
  <si>
    <t>přeliv: 5,5*5,6*1,65+(0,6*0,6)/2*2,5+0,3*2,4*1,65</t>
  </si>
  <si>
    <t>zához-V.V.: 4,0</t>
  </si>
  <si>
    <t>174 10-1101.R00</t>
  </si>
  <si>
    <t>Zásyp jam, rýh, šachet se zhutněním</t>
  </si>
  <si>
    <t>práh: (7,0+2,0)*0,3*1,8</t>
  </si>
  <si>
    <t>výtok.čelo: (1,0+3,8)*0,3*2,5</t>
  </si>
  <si>
    <t>trouby: 18,4*0,6*0,55+(1,5*1,5)/2*0,6</t>
  </si>
  <si>
    <t>přeliv: 5,5*0,6*1,65+(0,6*0,6)/2*0,6+0,3*1,2*2*1,65</t>
  </si>
  <si>
    <t>162 30-1101.R00</t>
  </si>
  <si>
    <t>Vodorovné přemístění výkopku z hor.1-4 do 500 m</t>
  </si>
  <si>
    <t>39,38+118,57-21,95</t>
  </si>
  <si>
    <t>171 20-1101.R00</t>
  </si>
  <si>
    <t>Uložení sypaniny do násypů nezhutněných</t>
  </si>
  <si>
    <t>3</t>
  </si>
  <si>
    <t>Svislé a kompletní konstrukce</t>
  </si>
  <si>
    <t>329 31-1111.R00</t>
  </si>
  <si>
    <t>Konstrukce ostatní z betonu prostého V4 T0 B12,5</t>
  </si>
  <si>
    <t>podkladní beton - V.V.: 1,0+13,0+3,75</t>
  </si>
  <si>
    <t>329 31-1115.R00</t>
  </si>
  <si>
    <t>Konstrukce ostatní z betonu prostého V12 T100 B30</t>
  </si>
  <si>
    <t>obetonování trub - V.V.: 21,0</t>
  </si>
  <si>
    <t>329 32-1115.R00</t>
  </si>
  <si>
    <t>Konstrukce ostatní z betonu železov. V12 T100 B 30</t>
  </si>
  <si>
    <t>přeliv+čela - V.V.: 77,0+19,5+5,04</t>
  </si>
  <si>
    <t>329 35-1010.R00</t>
  </si>
  <si>
    <t>Obednění konstrukcí ostatních ploch rovinných</t>
  </si>
  <si>
    <t>m2</t>
  </si>
  <si>
    <t>práh: (7,0+0,4)*2*1,8</t>
  </si>
  <si>
    <t>výtok. čelo: (6,3+1,1)*2*0,15+(6,0+0,8)*2*4,15+(6,0+0,85)*2*0,15</t>
  </si>
  <si>
    <t>trouby: 18,4*1,15*2+(1,95*1,8)/2*2+(1,0*0,9)/2*2</t>
  </si>
  <si>
    <t>přeliv: (5,35+5,3)*2*0,15+(5,05+5,0)*2*1,5+2,0*3*3,0+(3,2*2+4,4)*3,0</t>
  </si>
  <si>
    <t>vtokové čelo: (4,6+0,8)*2*3,8</t>
  </si>
  <si>
    <t>329 35-2010.R00</t>
  </si>
  <si>
    <t>Odbednění konstrukcí ostatních ploch rovinných</t>
  </si>
  <si>
    <t>329 36-8211.R00</t>
  </si>
  <si>
    <t>Výztuž ostatních ŽB konstrukcí svařovanou sítí</t>
  </si>
  <si>
    <t>t</t>
  </si>
  <si>
    <t>V.V.: (218,4+525,0)*0,001</t>
  </si>
  <si>
    <t>kašnový přeliv - V.V.: 96,52*0,001</t>
  </si>
  <si>
    <t>329 36-5112.R00</t>
  </si>
  <si>
    <t>Výztuž ost. ŽB konstr. ocel 10425(BSt 500 S) 32 mm</t>
  </si>
  <si>
    <t>kašnový přeliv - V.V.: 3126,45*0,001</t>
  </si>
  <si>
    <t>4</t>
  </si>
  <si>
    <t>Vodorovné konstrukce</t>
  </si>
  <si>
    <t>462 51-1270.R00</t>
  </si>
  <si>
    <t>Zához z kamene bez proštěrk. z terénu do 200 kg</t>
  </si>
  <si>
    <t>V.V.: 30,0+4,0</t>
  </si>
  <si>
    <t>462 51-9002.R00</t>
  </si>
  <si>
    <t>Příplatek-urovnání ploch záhozu, kameny do 200 kg</t>
  </si>
  <si>
    <t>1,9*2,0+3,5*1,75*4+1,3*3,1</t>
  </si>
  <si>
    <t>452 38-4121.R00</t>
  </si>
  <si>
    <t>Podkladní pražce z betonu B 7,5 do 50000 mm2</t>
  </si>
  <si>
    <t>m</t>
  </si>
  <si>
    <t>16*1,0</t>
  </si>
  <si>
    <t>767</t>
  </si>
  <si>
    <t>Konstrukce zámečnické</t>
  </si>
  <si>
    <t>767 99-5105.R00</t>
  </si>
  <si>
    <t>Montáž kovových atypických konstrukcí do 100 kg</t>
  </si>
  <si>
    <t>kg</t>
  </si>
  <si>
    <t>česle+rám: 32,64+21,39</t>
  </si>
  <si>
    <t>553 990029</t>
  </si>
  <si>
    <t>Ocelové česle 1,9x1,3 m vč. rámu a nátěru</t>
  </si>
  <si>
    <t>kpl</t>
  </si>
  <si>
    <t>767 99-5106.R00</t>
  </si>
  <si>
    <t>Montáž kovových atypických konstrukcí do 250 kg</t>
  </si>
  <si>
    <t>zábradlí Z1: 140,49</t>
  </si>
  <si>
    <t>zábradlí Z2: 162,43</t>
  </si>
  <si>
    <t>553 990035</t>
  </si>
  <si>
    <t>Ocelové zábradlí vč. nátěru dl. 4,015 m</t>
  </si>
  <si>
    <t>553 990036</t>
  </si>
  <si>
    <t>Ocelové zábradlí vč. nátěru dl. 5,340 m</t>
  </si>
  <si>
    <t>998 76-7101.R00</t>
  </si>
  <si>
    <t>Přesun hmot pro zámečnické konstr., výšky do 6 m</t>
  </si>
  <si>
    <t>8</t>
  </si>
  <si>
    <t>Trubní vedení</t>
  </si>
  <si>
    <t>822 52-2111.R00</t>
  </si>
  <si>
    <t>Montáž trub ŽB těs. pryžovými kroužky DN 1200</t>
  </si>
  <si>
    <t>592-22416</t>
  </si>
  <si>
    <t>Trouba železobet hrdlová TZH-Q 1200/2500 integro</t>
  </si>
  <si>
    <t>kus</t>
  </si>
  <si>
    <t>8*1,01</t>
  </si>
  <si>
    <t>91</t>
  </si>
  <si>
    <t>Doplňující práce na komunikaci</t>
  </si>
  <si>
    <t>969 99 9007</t>
  </si>
  <si>
    <t>M+D ocelové přelivné hrany</t>
  </si>
  <si>
    <t>2,8*2+3,6</t>
  </si>
  <si>
    <t>93</t>
  </si>
  <si>
    <t>Dokončovací práce inž.staveb</t>
  </si>
  <si>
    <t>936 990001</t>
  </si>
  <si>
    <t>Nivelační značka hřebová vč. zaměření</t>
  </si>
  <si>
    <t>936 990002</t>
  </si>
  <si>
    <t>Nivelační značka zarážená vč. zaměření</t>
  </si>
  <si>
    <t>99</t>
  </si>
  <si>
    <t>Staveništní přesun hmot</t>
  </si>
  <si>
    <t>998 32-4011.R00</t>
  </si>
  <si>
    <t>Přesun hmot pro objekty v zemních hrázích</t>
  </si>
  <si>
    <t>416,923+74,004+34,853+0,552</t>
  </si>
  <si>
    <t>Zařízení staveniště</t>
  </si>
  <si>
    <t>MZe PÚ Kutná Hora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</si>
</sst>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1" fillId="18" borderId="15" xfId="0" applyNumberFormat="1" applyFont="1" applyFill="1" applyBorder="1" applyAlignment="1">
      <alignment/>
    </xf>
    <xf numFmtId="49" fontId="0" fillId="18" borderId="16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0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7" fontId="0" fillId="0" borderId="25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7" fontId="23" fillId="0" borderId="45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49" fontId="1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center"/>
    </xf>
    <xf numFmtId="4" fontId="22" fillId="0" borderId="38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1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8" xfId="46" applyNumberFormat="1" applyFont="1" applyFill="1" applyBorder="1">
      <alignment/>
      <protection/>
    </xf>
    <xf numFmtId="0" fontId="22" fillId="0" borderId="40" xfId="46" applyFont="1" applyFill="1" applyBorder="1" applyAlignment="1">
      <alignment horizontal="center"/>
      <protection/>
    </xf>
    <xf numFmtId="0" fontId="22" fillId="0" borderId="40" xfId="46" applyNumberFormat="1" applyFont="1" applyFill="1" applyBorder="1" applyAlignment="1">
      <alignment horizontal="center"/>
      <protection/>
    </xf>
    <xf numFmtId="0" fontId="22" fillId="0" borderId="58" xfId="46" applyFont="1" applyFill="1" applyBorder="1" applyAlignment="1">
      <alignment horizontal="center"/>
      <protection/>
    </xf>
    <xf numFmtId="0" fontId="29" fillId="0" borderId="58" xfId="46" applyFont="1" applyFill="1" applyBorder="1">
      <alignment/>
      <protection/>
    </xf>
    <xf numFmtId="0" fontId="1" fillId="0" borderId="61" xfId="46" applyFont="1" applyFill="1" applyBorder="1" applyAlignment="1">
      <alignment horizontal="center"/>
      <protection/>
    </xf>
    <xf numFmtId="49" fontId="1" fillId="0" borderId="61" xfId="46" applyNumberFormat="1" applyFont="1" applyFill="1" applyBorder="1" applyAlignment="1">
      <alignment horizontal="left"/>
      <protection/>
    </xf>
    <xf numFmtId="0" fontId="1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24" fillId="0" borderId="62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9" fontId="0" fillId="0" borderId="61" xfId="46" applyNumberFormat="1" applyFont="1" applyFill="1" applyBorder="1">
      <alignment/>
      <protection/>
    </xf>
    <xf numFmtId="0" fontId="25" fillId="0" borderId="61" xfId="46" applyFont="1" applyFill="1" applyBorder="1" applyAlignment="1">
      <alignment horizontal="center"/>
      <protection/>
    </xf>
    <xf numFmtId="49" fontId="25" fillId="0" borderId="61" xfId="46" applyNumberFormat="1" applyFont="1" applyFill="1" applyBorder="1" applyAlignment="1">
      <alignment horizontal="left"/>
      <protection/>
    </xf>
    <xf numFmtId="4" fontId="31" fillId="0" borderId="61" xfId="46" applyNumberFormat="1" applyFont="1" applyFill="1" applyBorder="1" applyAlignment="1">
      <alignment horizontal="right" wrapText="1"/>
      <protection/>
    </xf>
    <xf numFmtId="0" fontId="31" fillId="0" borderId="61" xfId="46" applyFont="1" applyFill="1" applyBorder="1" applyAlignment="1">
      <alignment horizontal="left" wrapText="1"/>
      <protection/>
    </xf>
    <xf numFmtId="0" fontId="31" fillId="0" borderId="61" xfId="0" applyFont="1" applyFill="1" applyBorder="1" applyAlignment="1">
      <alignment horizontal="right"/>
    </xf>
    <xf numFmtId="0" fontId="0" fillId="0" borderId="61" xfId="46" applyFill="1" applyBorder="1">
      <alignment/>
      <protection/>
    </xf>
    <xf numFmtId="0" fontId="30" fillId="0" borderId="0" xfId="46" applyFont="1">
      <alignment/>
      <protection/>
    </xf>
    <xf numFmtId="0" fontId="0" fillId="0" borderId="63" xfId="46" applyFill="1" applyBorder="1" applyAlignment="1">
      <alignment horizontal="center"/>
      <protection/>
    </xf>
    <xf numFmtId="49" fontId="3" fillId="0" borderId="63" xfId="46" applyNumberFormat="1" applyFont="1" applyFill="1" applyBorder="1" applyAlignment="1">
      <alignment horizontal="left"/>
      <protection/>
    </xf>
    <xf numFmtId="0" fontId="3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4" fontId="1" fillId="0" borderId="63" xfId="46" applyNumberFormat="1" applyFont="1" applyFill="1" applyBorder="1">
      <alignment/>
      <protection/>
    </xf>
    <xf numFmtId="0" fontId="1" fillId="0" borderId="63" xfId="46" applyFont="1" applyFill="1" applyBorder="1">
      <alignment/>
      <protection/>
    </xf>
    <xf numFmtId="169" fontId="1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3" fillId="0" borderId="0" xfId="46" applyFont="1" applyBorder="1">
      <alignment/>
      <protection/>
    </xf>
    <xf numFmtId="3" fontId="33" fillId="0" borderId="0" xfId="46" applyNumberFormat="1" applyFont="1" applyBorder="1" applyAlignment="1">
      <alignment horizontal="right"/>
      <protection/>
    </xf>
    <xf numFmtId="4" fontId="33" fillId="0" borderId="0" xfId="46" applyNumberFormat="1" applyFont="1" applyBorder="1">
      <alignment/>
      <protection/>
    </xf>
    <xf numFmtId="0" fontId="3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5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3" fontId="1" fillId="0" borderId="45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0" fontId="31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26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28">
      <selection activeCell="C31" sqref="C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73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72</v>
      </c>
      <c r="D6" s="11"/>
      <c r="E6" s="11"/>
      <c r="F6" s="19"/>
      <c r="G6" s="13"/>
    </row>
    <row r="7" spans="1:9" ht="12.75">
      <c r="A7" s="14" t="s">
        <v>8</v>
      </c>
      <c r="B7" s="16"/>
      <c r="C7" s="183"/>
      <c r="D7" s="184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83" t="s">
        <v>184</v>
      </c>
      <c r="D8" s="184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85"/>
      <c r="F11" s="186"/>
      <c r="G11" s="187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 t="str">
        <f>Rekapitulace!A20</f>
        <v>Zařízení staveniště</v>
      </c>
      <c r="E14" s="45"/>
      <c r="F14" s="46"/>
      <c r="G14" s="43">
        <f>Rekapitulace!I20</f>
        <v>0</v>
      </c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>
        <v>0</v>
      </c>
      <c r="G29" s="18"/>
    </row>
    <row r="30" spans="1:7" ht="12.75">
      <c r="A30" s="14" t="s">
        <v>39</v>
      </c>
      <c r="B30" s="16"/>
      <c r="C30" s="58">
        <v>14</v>
      </c>
      <c r="D30" s="16" t="s">
        <v>40</v>
      </c>
      <c r="E30" s="17"/>
      <c r="F30" s="59">
        <v>0</v>
      </c>
      <c r="G30" s="18"/>
    </row>
    <row r="31" spans="1:7" ht="12.75">
      <c r="A31" s="14" t="s">
        <v>41</v>
      </c>
      <c r="B31" s="16"/>
      <c r="C31" s="58">
        <v>14</v>
      </c>
      <c r="D31" s="16" t="s">
        <v>40</v>
      </c>
      <c r="E31" s="17"/>
      <c r="F31" s="60">
        <f>ROUND(PRODUCT(F30,C31/100),1)</f>
        <v>0</v>
      </c>
      <c r="G31" s="28"/>
    </row>
    <row r="32" spans="1:7" ht="12.75">
      <c r="A32" s="14" t="s">
        <v>39</v>
      </c>
      <c r="B32" s="16"/>
      <c r="C32" s="58">
        <v>20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20</v>
      </c>
      <c r="D33" s="16" t="s">
        <v>40</v>
      </c>
      <c r="E33" s="17"/>
      <c r="F33" s="60">
        <f>ROUND(PRODUCT(F32,C33/100),1)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CEILING(SUM(F29:F33),1)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2"/>
      <c r="C37" s="182"/>
      <c r="D37" s="182"/>
      <c r="E37" s="182"/>
      <c r="F37" s="182"/>
      <c r="G37" s="182"/>
      <c r="H37" t="s">
        <v>4</v>
      </c>
    </row>
    <row r="38" spans="1:8" ht="12.75" customHeight="1">
      <c r="A38" s="68"/>
      <c r="B38" s="182"/>
      <c r="C38" s="182"/>
      <c r="D38" s="182"/>
      <c r="E38" s="182"/>
      <c r="F38" s="182"/>
      <c r="G38" s="182"/>
      <c r="H38" t="s">
        <v>4</v>
      </c>
    </row>
    <row r="39" spans="1:8" ht="12.75">
      <c r="A39" s="68"/>
      <c r="B39" s="182"/>
      <c r="C39" s="182"/>
      <c r="D39" s="182"/>
      <c r="E39" s="182"/>
      <c r="F39" s="182"/>
      <c r="G39" s="182"/>
      <c r="H39" t="s">
        <v>4</v>
      </c>
    </row>
    <row r="40" spans="1:8" ht="12.75">
      <c r="A40" s="68"/>
      <c r="B40" s="182"/>
      <c r="C40" s="182"/>
      <c r="D40" s="182"/>
      <c r="E40" s="182"/>
      <c r="F40" s="182"/>
      <c r="G40" s="182"/>
      <c r="H40" t="s">
        <v>4</v>
      </c>
    </row>
    <row r="41" spans="1:8" ht="12.75">
      <c r="A41" s="68"/>
      <c r="B41" s="182"/>
      <c r="C41" s="182"/>
      <c r="D41" s="182"/>
      <c r="E41" s="182"/>
      <c r="F41" s="182"/>
      <c r="G41" s="182"/>
      <c r="H41" t="s">
        <v>4</v>
      </c>
    </row>
    <row r="42" spans="1:8" ht="12.75">
      <c r="A42" s="68"/>
      <c r="B42" s="182"/>
      <c r="C42" s="182"/>
      <c r="D42" s="182"/>
      <c r="E42" s="182"/>
      <c r="F42" s="182"/>
      <c r="G42" s="182"/>
      <c r="H42" t="s">
        <v>4</v>
      </c>
    </row>
    <row r="43" spans="1:8" ht="12.75">
      <c r="A43" s="68"/>
      <c r="B43" s="182"/>
      <c r="C43" s="182"/>
      <c r="D43" s="182"/>
      <c r="E43" s="182"/>
      <c r="F43" s="182"/>
      <c r="G43" s="182"/>
      <c r="H43" t="s">
        <v>4</v>
      </c>
    </row>
    <row r="44" spans="1:8" ht="12.75">
      <c r="A44" s="68"/>
      <c r="B44" s="182"/>
      <c r="C44" s="182"/>
      <c r="D44" s="182"/>
      <c r="E44" s="182"/>
      <c r="F44" s="182"/>
      <c r="G44" s="182"/>
      <c r="H44" t="s">
        <v>4</v>
      </c>
    </row>
    <row r="45" spans="1:8" ht="12.75" hidden="1">
      <c r="A45" s="68"/>
      <c r="B45" s="182"/>
      <c r="C45" s="182"/>
      <c r="D45" s="182"/>
      <c r="E45" s="182"/>
      <c r="F45" s="182"/>
      <c r="G45" s="182"/>
      <c r="H45" t="s">
        <v>4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sheetProtection/>
  <mergeCells count="14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7:D7"/>
    <mergeCell ref="C8:D8"/>
    <mergeCell ref="E11:G11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2"/>
  <sheetViews>
    <sheetView zoomScalePageLayoutView="0" workbookViewId="0" topLeftCell="A7">
      <selection activeCell="H21" sqref="H21:I2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0" t="s">
        <v>5</v>
      </c>
      <c r="B1" s="191"/>
      <c r="C1" s="69" t="str">
        <f>CONCATENATE(cislostavby," ",nazevstavby)</f>
        <v> Protierozní opatření v k.ú. Miskovice</v>
      </c>
      <c r="D1" s="70"/>
      <c r="E1" s="71"/>
      <c r="F1" s="70"/>
      <c r="G1" s="72"/>
      <c r="H1" s="73"/>
      <c r="I1" s="74"/>
    </row>
    <row r="2" spans="1:9" ht="13.5" thickBot="1">
      <c r="A2" s="192" t="s">
        <v>1</v>
      </c>
      <c r="B2" s="193"/>
      <c r="C2" s="75" t="str">
        <f>CONCATENATE(cisloobjektu," ",nazevobjektu)</f>
        <v> SO - 03 Výpustný objekt</v>
      </c>
      <c r="D2" s="76"/>
      <c r="E2" s="77"/>
      <c r="F2" s="76"/>
      <c r="G2" s="194"/>
      <c r="H2" s="194"/>
      <c r="I2" s="195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7" t="str">
        <f>Položky!B7</f>
        <v>1</v>
      </c>
      <c r="B7" s="85" t="str">
        <f>Položky!C7</f>
        <v>Zemní práce</v>
      </c>
      <c r="C7" s="86"/>
      <c r="D7" s="87"/>
      <c r="E7" s="178">
        <f>Položky!BA25</f>
        <v>0</v>
      </c>
      <c r="F7" s="179">
        <f>Položky!BB25</f>
        <v>0</v>
      </c>
      <c r="G7" s="179">
        <f>Položky!BC25</f>
        <v>0</v>
      </c>
      <c r="H7" s="179">
        <f>Položky!BD25</f>
        <v>0</v>
      </c>
      <c r="I7" s="180">
        <f>Položky!BE25</f>
        <v>0</v>
      </c>
    </row>
    <row r="8" spans="1:9" s="30" customFormat="1" ht="12.75">
      <c r="A8" s="177" t="str">
        <f>Položky!B26</f>
        <v>3</v>
      </c>
      <c r="B8" s="85" t="str">
        <f>Položky!C26</f>
        <v>Svislé a kompletní konstrukce</v>
      </c>
      <c r="C8" s="86"/>
      <c r="D8" s="87"/>
      <c r="E8" s="178">
        <f>Položky!BA45</f>
        <v>0</v>
      </c>
      <c r="F8" s="179">
        <f>Položky!BB45</f>
        <v>0</v>
      </c>
      <c r="G8" s="179">
        <f>Položky!BC45</f>
        <v>0</v>
      </c>
      <c r="H8" s="179">
        <f>Položky!BD45</f>
        <v>0</v>
      </c>
      <c r="I8" s="180">
        <f>Položky!BE45</f>
        <v>0</v>
      </c>
    </row>
    <row r="9" spans="1:9" s="30" customFormat="1" ht="12.75">
      <c r="A9" s="177" t="str">
        <f>Položky!B46</f>
        <v>4</v>
      </c>
      <c r="B9" s="85" t="str">
        <f>Položky!C46</f>
        <v>Vodorovné konstrukce</v>
      </c>
      <c r="C9" s="86"/>
      <c r="D9" s="87"/>
      <c r="E9" s="178">
        <f>Položky!BA53</f>
        <v>0</v>
      </c>
      <c r="F9" s="179">
        <f>Položky!BB53</f>
        <v>0</v>
      </c>
      <c r="G9" s="179">
        <f>Položky!BC53</f>
        <v>0</v>
      </c>
      <c r="H9" s="179">
        <f>Položky!BD53</f>
        <v>0</v>
      </c>
      <c r="I9" s="180">
        <f>Položky!BE53</f>
        <v>0</v>
      </c>
    </row>
    <row r="10" spans="1:9" s="30" customFormat="1" ht="12.75">
      <c r="A10" s="177" t="str">
        <f>Položky!B54</f>
        <v>767</v>
      </c>
      <c r="B10" s="85" t="str">
        <f>Položky!C54</f>
        <v>Konstrukce zámečnické</v>
      </c>
      <c r="C10" s="86"/>
      <c r="D10" s="87"/>
      <c r="E10" s="178">
        <f>Položky!BA64</f>
        <v>0</v>
      </c>
      <c r="F10" s="179">
        <f>Položky!BB64</f>
        <v>0</v>
      </c>
      <c r="G10" s="179">
        <f>Položky!BC64</f>
        <v>0</v>
      </c>
      <c r="H10" s="179">
        <f>Položky!BD64</f>
        <v>0</v>
      </c>
      <c r="I10" s="180">
        <f>Položky!BE64</f>
        <v>0</v>
      </c>
    </row>
    <row r="11" spans="1:9" s="30" customFormat="1" ht="12.75">
      <c r="A11" s="177" t="str">
        <f>Položky!B65</f>
        <v>8</v>
      </c>
      <c r="B11" s="85" t="str">
        <f>Položky!C65</f>
        <v>Trubní vedení</v>
      </c>
      <c r="C11" s="86"/>
      <c r="D11" s="87"/>
      <c r="E11" s="178">
        <f>Položky!BA69</f>
        <v>0</v>
      </c>
      <c r="F11" s="179">
        <f>Položky!BB69</f>
        <v>0</v>
      </c>
      <c r="G11" s="179">
        <f>Položky!BC69</f>
        <v>0</v>
      </c>
      <c r="H11" s="179">
        <f>Položky!BD69</f>
        <v>0</v>
      </c>
      <c r="I11" s="180">
        <f>Položky!BE69</f>
        <v>0</v>
      </c>
    </row>
    <row r="12" spans="1:9" s="30" customFormat="1" ht="12.75">
      <c r="A12" s="177" t="str">
        <f>Položky!B70</f>
        <v>91</v>
      </c>
      <c r="B12" s="85" t="str">
        <f>Položky!C70</f>
        <v>Doplňující práce na komunikaci</v>
      </c>
      <c r="C12" s="86"/>
      <c r="D12" s="87"/>
      <c r="E12" s="178">
        <f>Položky!BA73</f>
        <v>0</v>
      </c>
      <c r="F12" s="179">
        <f>Položky!BB73</f>
        <v>0</v>
      </c>
      <c r="G12" s="179">
        <f>Položky!BC73</f>
        <v>0</v>
      </c>
      <c r="H12" s="179">
        <f>Položky!BD73</f>
        <v>0</v>
      </c>
      <c r="I12" s="180">
        <f>Položky!BE73</f>
        <v>0</v>
      </c>
    </row>
    <row r="13" spans="1:9" s="30" customFormat="1" ht="12.75">
      <c r="A13" s="177" t="str">
        <f>Položky!B74</f>
        <v>93</v>
      </c>
      <c r="B13" s="85" t="str">
        <f>Položky!C74</f>
        <v>Dokončovací práce inž.staveb</v>
      </c>
      <c r="C13" s="86"/>
      <c r="D13" s="87"/>
      <c r="E13" s="178">
        <f>Položky!BA77</f>
        <v>0</v>
      </c>
      <c r="F13" s="179">
        <f>Položky!BB77</f>
        <v>0</v>
      </c>
      <c r="G13" s="179">
        <f>Položky!BC77</f>
        <v>0</v>
      </c>
      <c r="H13" s="179">
        <f>Položky!BD77</f>
        <v>0</v>
      </c>
      <c r="I13" s="180">
        <f>Položky!BE77</f>
        <v>0</v>
      </c>
    </row>
    <row r="14" spans="1:9" s="30" customFormat="1" ht="13.5" thickBot="1">
      <c r="A14" s="177" t="str">
        <f>Položky!B78</f>
        <v>99</v>
      </c>
      <c r="B14" s="85" t="str">
        <f>Položky!C78</f>
        <v>Staveništní přesun hmot</v>
      </c>
      <c r="C14" s="86"/>
      <c r="D14" s="87"/>
      <c r="E14" s="178">
        <f>Položky!BA81</f>
        <v>0</v>
      </c>
      <c r="F14" s="179">
        <f>Položky!BB81</f>
        <v>0</v>
      </c>
      <c r="G14" s="179">
        <f>Položky!BC81</f>
        <v>0</v>
      </c>
      <c r="H14" s="179">
        <f>Položky!BD81</f>
        <v>0</v>
      </c>
      <c r="I14" s="180">
        <f>Položky!BE81</f>
        <v>0</v>
      </c>
    </row>
    <row r="15" spans="1:9" s="93" customFormat="1" ht="13.5" thickBot="1">
      <c r="A15" s="88"/>
      <c r="B15" s="80" t="s">
        <v>50</v>
      </c>
      <c r="C15" s="80"/>
      <c r="D15" s="89"/>
      <c r="E15" s="90">
        <f>SUM(E7:E14)</f>
        <v>0</v>
      </c>
      <c r="F15" s="91">
        <f>SUM(F7:F14)</f>
        <v>0</v>
      </c>
      <c r="G15" s="91">
        <f>SUM(G7:G14)</f>
        <v>0</v>
      </c>
      <c r="H15" s="91">
        <f>SUM(H7:H14)</f>
        <v>0</v>
      </c>
      <c r="I15" s="92">
        <f>SUM(I7:I14)</f>
        <v>0</v>
      </c>
    </row>
    <row r="16" spans="1:9" ht="12.75">
      <c r="A16" s="86"/>
      <c r="B16" s="86"/>
      <c r="C16" s="86"/>
      <c r="D16" s="86"/>
      <c r="E16" s="86"/>
      <c r="F16" s="86"/>
      <c r="G16" s="86"/>
      <c r="H16" s="86"/>
      <c r="I16" s="86"/>
    </row>
    <row r="17" spans="1:57" ht="19.5" customHeight="1">
      <c r="A17" s="94" t="s">
        <v>51</v>
      </c>
      <c r="B17" s="94"/>
      <c r="C17" s="94"/>
      <c r="D17" s="94"/>
      <c r="E17" s="94"/>
      <c r="F17" s="94"/>
      <c r="G17" s="95"/>
      <c r="H17" s="94"/>
      <c r="I17" s="94"/>
      <c r="BA17" s="31"/>
      <c r="BB17" s="31"/>
      <c r="BC17" s="31"/>
      <c r="BD17" s="31"/>
      <c r="BE17" s="31"/>
    </row>
    <row r="18" spans="1:9" ht="13.5" thickBot="1">
      <c r="A18" s="96"/>
      <c r="B18" s="96"/>
      <c r="C18" s="96"/>
      <c r="D18" s="96"/>
      <c r="E18" s="96"/>
      <c r="F18" s="96"/>
      <c r="G18" s="96"/>
      <c r="H18" s="96"/>
      <c r="I18" s="96"/>
    </row>
    <row r="19" spans="1:9" ht="12.75">
      <c r="A19" s="97" t="s">
        <v>52</v>
      </c>
      <c r="B19" s="98"/>
      <c r="C19" s="98"/>
      <c r="D19" s="99"/>
      <c r="E19" s="100" t="s">
        <v>53</v>
      </c>
      <c r="F19" s="101" t="s">
        <v>54</v>
      </c>
      <c r="G19" s="102" t="s">
        <v>55</v>
      </c>
      <c r="H19" s="103"/>
      <c r="I19" s="104" t="s">
        <v>53</v>
      </c>
    </row>
    <row r="20" spans="1:53" ht="12.75">
      <c r="A20" s="105" t="s">
        <v>183</v>
      </c>
      <c r="B20" s="106"/>
      <c r="C20" s="106"/>
      <c r="D20" s="107"/>
      <c r="E20" s="108"/>
      <c r="F20" s="109">
        <v>0</v>
      </c>
      <c r="G20" s="110">
        <f>CHOOSE(BA20+1,HSV+PSV,HSV+PSV+Mont,HSV+PSV+Dodavka+Mont,HSV,PSV,Mont,Dodavka,Mont+Dodavka,0)</f>
        <v>0</v>
      </c>
      <c r="H20" s="111"/>
      <c r="I20" s="112">
        <f>E20+F20*G20/100</f>
        <v>0</v>
      </c>
      <c r="BA20">
        <v>0</v>
      </c>
    </row>
    <row r="21" spans="1:9" ht="13.5" thickBot="1">
      <c r="A21" s="113"/>
      <c r="B21" s="114" t="s">
        <v>56</v>
      </c>
      <c r="C21" s="115"/>
      <c r="D21" s="116"/>
      <c r="E21" s="117"/>
      <c r="F21" s="118"/>
      <c r="G21" s="118"/>
      <c r="H21" s="188">
        <f>SUM(I20:I20)</f>
        <v>0</v>
      </c>
      <c r="I21" s="189"/>
    </row>
    <row r="23" spans="2:9" ht="12.75">
      <c r="B23" s="93"/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  <row r="72" spans="6:9" ht="12.75">
      <c r="F72" s="119"/>
      <c r="G72" s="120"/>
      <c r="H72" s="120"/>
      <c r="I72" s="121"/>
    </row>
  </sheetData>
  <sheetProtection/>
  <mergeCells count="4">
    <mergeCell ref="H21:I21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48"/>
  <sheetViews>
    <sheetView showGridLines="0" showZeros="0" zoomScale="80" zoomScaleNormal="80" zoomScalePageLayoutView="0" workbookViewId="0" topLeftCell="B1">
      <selection activeCell="A81" sqref="A81:IV83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71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6384" width="9.125" style="122" customWidth="1"/>
  </cols>
  <sheetData>
    <row r="1" spans="1:9" ht="15.75">
      <c r="A1" s="198" t="s">
        <v>57</v>
      </c>
      <c r="B1" s="198"/>
      <c r="C1" s="198"/>
      <c r="D1" s="198"/>
      <c r="E1" s="198"/>
      <c r="F1" s="198"/>
      <c r="G1" s="198"/>
      <c r="H1" s="198"/>
      <c r="I1" s="198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90" t="s">
        <v>5</v>
      </c>
      <c r="B3" s="191"/>
      <c r="C3" s="69" t="str">
        <f>CONCATENATE(cislostavby," ",nazevstavby)</f>
        <v> Protierozní opatření v k.ú. Miskovice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199" t="s">
        <v>1</v>
      </c>
      <c r="B4" s="193"/>
      <c r="C4" s="75" t="str">
        <f>CONCATENATE(cisloobjektu," ",nazevobjektu)</f>
        <v> SO - 03 Výpustný objekt</v>
      </c>
      <c r="D4" s="76"/>
      <c r="E4" s="77"/>
      <c r="F4" s="76"/>
      <c r="G4" s="200"/>
      <c r="H4" s="200"/>
      <c r="I4" s="201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9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</row>
    <row r="7" spans="1:15" ht="12.75">
      <c r="A7" s="139" t="s">
        <v>67</v>
      </c>
      <c r="B7" s="140" t="s">
        <v>68</v>
      </c>
      <c r="C7" s="141" t="s">
        <v>69</v>
      </c>
      <c r="D7" s="142"/>
      <c r="E7" s="143"/>
      <c r="F7" s="143"/>
      <c r="G7" s="144"/>
      <c r="H7" s="145"/>
      <c r="I7" s="145"/>
      <c r="O7" s="146">
        <v>1</v>
      </c>
    </row>
    <row r="8" spans="1:57" ht="12.75">
      <c r="A8" s="147">
        <v>1</v>
      </c>
      <c r="B8" s="148" t="s">
        <v>74</v>
      </c>
      <c r="C8" s="149" t="s">
        <v>75</v>
      </c>
      <c r="D8" s="150" t="s">
        <v>76</v>
      </c>
      <c r="E8" s="151">
        <v>500</v>
      </c>
      <c r="F8" s="151">
        <v>0</v>
      </c>
      <c r="G8" s="152">
        <f>E8*F8</f>
        <v>0</v>
      </c>
      <c r="H8" s="153">
        <v>0</v>
      </c>
      <c r="I8" s="153">
        <f>E8*H8</f>
        <v>0</v>
      </c>
      <c r="O8" s="146">
        <v>2</v>
      </c>
      <c r="AA8" s="122">
        <v>12</v>
      </c>
      <c r="AB8" s="122">
        <v>0</v>
      </c>
      <c r="AC8" s="122">
        <v>1</v>
      </c>
      <c r="AZ8" s="122">
        <v>1</v>
      </c>
      <c r="BA8" s="122">
        <f>IF(AZ8=1,G8,0)</f>
        <v>0</v>
      </c>
      <c r="BB8" s="122">
        <f>IF(AZ8=2,G8,0)</f>
        <v>0</v>
      </c>
      <c r="BC8" s="122">
        <f>IF(AZ8=3,G8,0)</f>
        <v>0</v>
      </c>
      <c r="BD8" s="122">
        <f>IF(AZ8=4,G8,0)</f>
        <v>0</v>
      </c>
      <c r="BE8" s="122">
        <f>IF(AZ8=5,G8,0)</f>
        <v>0</v>
      </c>
    </row>
    <row r="9" spans="1:57" ht="12.75">
      <c r="A9" s="147">
        <v>2</v>
      </c>
      <c r="B9" s="148" t="s">
        <v>77</v>
      </c>
      <c r="C9" s="149" t="s">
        <v>78</v>
      </c>
      <c r="D9" s="150" t="s">
        <v>79</v>
      </c>
      <c r="E9" s="151">
        <v>39.375</v>
      </c>
      <c r="F9" s="151">
        <v>0</v>
      </c>
      <c r="G9" s="152">
        <f>E9*F9</f>
        <v>0</v>
      </c>
      <c r="H9" s="153">
        <v>0</v>
      </c>
      <c r="I9" s="153">
        <f>E9*H9</f>
        <v>0</v>
      </c>
      <c r="O9" s="146">
        <v>2</v>
      </c>
      <c r="AA9" s="122">
        <v>12</v>
      </c>
      <c r="AB9" s="122">
        <v>0</v>
      </c>
      <c r="AC9" s="122">
        <v>2</v>
      </c>
      <c r="AZ9" s="122">
        <v>1</v>
      </c>
      <c r="BA9" s="122">
        <f>IF(AZ9=1,G9,0)</f>
        <v>0</v>
      </c>
      <c r="BB9" s="122">
        <f>IF(AZ9=2,G9,0)</f>
        <v>0</v>
      </c>
      <c r="BC9" s="122">
        <f>IF(AZ9=3,G9,0)</f>
        <v>0</v>
      </c>
      <c r="BD9" s="122">
        <f>IF(AZ9=4,G9,0)</f>
        <v>0</v>
      </c>
      <c r="BE9" s="122">
        <f>IF(AZ9=5,G9,0)</f>
        <v>0</v>
      </c>
    </row>
    <row r="10" spans="1:15" ht="12.75">
      <c r="A10" s="154"/>
      <c r="B10" s="155"/>
      <c r="C10" s="196" t="s">
        <v>80</v>
      </c>
      <c r="D10" s="197"/>
      <c r="E10" s="156">
        <v>12.6</v>
      </c>
      <c r="F10" s="157"/>
      <c r="G10" s="158"/>
      <c r="H10" s="159"/>
      <c r="I10" s="159"/>
      <c r="M10" s="160" t="s">
        <v>80</v>
      </c>
      <c r="O10" s="146"/>
    </row>
    <row r="11" spans="1:15" ht="12.75">
      <c r="A11" s="154"/>
      <c r="B11" s="155"/>
      <c r="C11" s="196" t="s">
        <v>81</v>
      </c>
      <c r="D11" s="197"/>
      <c r="E11" s="156">
        <v>26.775</v>
      </c>
      <c r="F11" s="157"/>
      <c r="G11" s="158"/>
      <c r="H11" s="159"/>
      <c r="I11" s="159"/>
      <c r="M11" s="160" t="s">
        <v>81</v>
      </c>
      <c r="O11" s="146"/>
    </row>
    <row r="12" spans="1:57" ht="12.75">
      <c r="A12" s="147">
        <v>3</v>
      </c>
      <c r="B12" s="148" t="s">
        <v>82</v>
      </c>
      <c r="C12" s="149" t="s">
        <v>83</v>
      </c>
      <c r="D12" s="150" t="s">
        <v>79</v>
      </c>
      <c r="E12" s="151">
        <v>118.5705</v>
      </c>
      <c r="F12" s="151">
        <v>0</v>
      </c>
      <c r="G12" s="152">
        <f>E12*F12</f>
        <v>0</v>
      </c>
      <c r="H12" s="153">
        <v>0</v>
      </c>
      <c r="I12" s="153">
        <f>E12*H12</f>
        <v>0</v>
      </c>
      <c r="O12" s="146">
        <v>2</v>
      </c>
      <c r="AA12" s="122">
        <v>12</v>
      </c>
      <c r="AB12" s="122">
        <v>0</v>
      </c>
      <c r="AC12" s="122">
        <v>3</v>
      </c>
      <c r="AZ12" s="122">
        <v>1</v>
      </c>
      <c r="BA12" s="122">
        <f>IF(AZ12=1,G12,0)</f>
        <v>0</v>
      </c>
      <c r="BB12" s="122">
        <f>IF(AZ12=2,G12,0)</f>
        <v>0</v>
      </c>
      <c r="BC12" s="122">
        <f>IF(AZ12=3,G12,0)</f>
        <v>0</v>
      </c>
      <c r="BD12" s="122">
        <f>IF(AZ12=4,G12,0)</f>
        <v>0</v>
      </c>
      <c r="BE12" s="122">
        <f>IF(AZ12=5,G12,0)</f>
        <v>0</v>
      </c>
    </row>
    <row r="13" spans="1:15" ht="12.75">
      <c r="A13" s="154"/>
      <c r="B13" s="155"/>
      <c r="C13" s="196" t="s">
        <v>84</v>
      </c>
      <c r="D13" s="197"/>
      <c r="E13" s="156">
        <v>34</v>
      </c>
      <c r="F13" s="157"/>
      <c r="G13" s="158"/>
      <c r="H13" s="159"/>
      <c r="I13" s="159"/>
      <c r="M13" s="160" t="s">
        <v>84</v>
      </c>
      <c r="O13" s="146"/>
    </row>
    <row r="14" spans="1:15" ht="12.75">
      <c r="A14" s="154"/>
      <c r="B14" s="155"/>
      <c r="C14" s="196" t="s">
        <v>85</v>
      </c>
      <c r="D14" s="197"/>
      <c r="E14" s="156">
        <v>28.1125</v>
      </c>
      <c r="F14" s="157"/>
      <c r="G14" s="158"/>
      <c r="H14" s="159"/>
      <c r="I14" s="159"/>
      <c r="M14" s="160" t="s">
        <v>85</v>
      </c>
      <c r="O14" s="146"/>
    </row>
    <row r="15" spans="1:15" ht="12.75">
      <c r="A15" s="154"/>
      <c r="B15" s="155"/>
      <c r="C15" s="196" t="s">
        <v>86</v>
      </c>
      <c r="D15" s="197"/>
      <c r="E15" s="156">
        <v>52.458</v>
      </c>
      <c r="F15" s="157"/>
      <c r="G15" s="158"/>
      <c r="H15" s="159"/>
      <c r="I15" s="159"/>
      <c r="M15" s="160" t="s">
        <v>86</v>
      </c>
      <c r="O15" s="146"/>
    </row>
    <row r="16" spans="1:15" ht="12.75">
      <c r="A16" s="154"/>
      <c r="B16" s="155"/>
      <c r="C16" s="196" t="s">
        <v>87</v>
      </c>
      <c r="D16" s="197"/>
      <c r="E16" s="156">
        <v>4</v>
      </c>
      <c r="F16" s="157"/>
      <c r="G16" s="158"/>
      <c r="H16" s="159"/>
      <c r="I16" s="159"/>
      <c r="M16" s="160" t="s">
        <v>87</v>
      </c>
      <c r="O16" s="146"/>
    </row>
    <row r="17" spans="1:57" ht="12.75">
      <c r="A17" s="147">
        <v>4</v>
      </c>
      <c r="B17" s="148" t="s">
        <v>88</v>
      </c>
      <c r="C17" s="149" t="s">
        <v>89</v>
      </c>
      <c r="D17" s="150" t="s">
        <v>79</v>
      </c>
      <c r="E17" s="151">
        <v>21.948</v>
      </c>
      <c r="F17" s="151">
        <v>0</v>
      </c>
      <c r="G17" s="152">
        <f>E17*F17</f>
        <v>0</v>
      </c>
      <c r="H17" s="153">
        <v>0</v>
      </c>
      <c r="I17" s="153">
        <f>E17*H17</f>
        <v>0</v>
      </c>
      <c r="O17" s="146">
        <v>2</v>
      </c>
      <c r="AA17" s="122">
        <v>12</v>
      </c>
      <c r="AB17" s="122">
        <v>0</v>
      </c>
      <c r="AC17" s="122">
        <v>4</v>
      </c>
      <c r="AZ17" s="122">
        <v>1</v>
      </c>
      <c r="BA17" s="122">
        <f>IF(AZ17=1,G17,0)</f>
        <v>0</v>
      </c>
      <c r="BB17" s="122">
        <f>IF(AZ17=2,G17,0)</f>
        <v>0</v>
      </c>
      <c r="BC17" s="122">
        <f>IF(AZ17=3,G17,0)</f>
        <v>0</v>
      </c>
      <c r="BD17" s="122">
        <f>IF(AZ17=4,G17,0)</f>
        <v>0</v>
      </c>
      <c r="BE17" s="122">
        <f>IF(AZ17=5,G17,0)</f>
        <v>0</v>
      </c>
    </row>
    <row r="18" spans="1:15" ht="12.75">
      <c r="A18" s="154"/>
      <c r="B18" s="155"/>
      <c r="C18" s="196" t="s">
        <v>90</v>
      </c>
      <c r="D18" s="197"/>
      <c r="E18" s="156">
        <v>4.86</v>
      </c>
      <c r="F18" s="157"/>
      <c r="G18" s="158"/>
      <c r="H18" s="159"/>
      <c r="I18" s="159"/>
      <c r="M18" s="160" t="s">
        <v>90</v>
      </c>
      <c r="O18" s="146"/>
    </row>
    <row r="19" spans="1:15" ht="12.75">
      <c r="A19" s="154"/>
      <c r="B19" s="155"/>
      <c r="C19" s="196" t="s">
        <v>91</v>
      </c>
      <c r="D19" s="197"/>
      <c r="E19" s="156">
        <v>3.6</v>
      </c>
      <c r="F19" s="157"/>
      <c r="G19" s="158"/>
      <c r="H19" s="159"/>
      <c r="I19" s="159"/>
      <c r="M19" s="160" t="s">
        <v>91</v>
      </c>
      <c r="O19" s="146"/>
    </row>
    <row r="20" spans="1:15" ht="12.75">
      <c r="A20" s="154"/>
      <c r="B20" s="155"/>
      <c r="C20" s="196" t="s">
        <v>92</v>
      </c>
      <c r="D20" s="197"/>
      <c r="E20" s="156">
        <v>6.747</v>
      </c>
      <c r="F20" s="157"/>
      <c r="G20" s="158"/>
      <c r="H20" s="159"/>
      <c r="I20" s="159"/>
      <c r="M20" s="160" t="s">
        <v>92</v>
      </c>
      <c r="O20" s="146"/>
    </row>
    <row r="21" spans="1:15" ht="12.75">
      <c r="A21" s="154"/>
      <c r="B21" s="155"/>
      <c r="C21" s="196" t="s">
        <v>93</v>
      </c>
      <c r="D21" s="197"/>
      <c r="E21" s="156">
        <v>6.741</v>
      </c>
      <c r="F21" s="157"/>
      <c r="G21" s="158"/>
      <c r="H21" s="159"/>
      <c r="I21" s="159"/>
      <c r="M21" s="160" t="s">
        <v>93</v>
      </c>
      <c r="O21" s="146"/>
    </row>
    <row r="22" spans="1:57" ht="12.75">
      <c r="A22" s="147">
        <v>5</v>
      </c>
      <c r="B22" s="148" t="s">
        <v>94</v>
      </c>
      <c r="C22" s="149" t="s">
        <v>95</v>
      </c>
      <c r="D22" s="150" t="s">
        <v>79</v>
      </c>
      <c r="E22" s="151">
        <v>136</v>
      </c>
      <c r="F22" s="151">
        <v>0</v>
      </c>
      <c r="G22" s="152">
        <f>E22*F22</f>
        <v>0</v>
      </c>
      <c r="H22" s="153">
        <v>0</v>
      </c>
      <c r="I22" s="153">
        <f>E22*H22</f>
        <v>0</v>
      </c>
      <c r="O22" s="146">
        <v>2</v>
      </c>
      <c r="AA22" s="122">
        <v>12</v>
      </c>
      <c r="AB22" s="122">
        <v>0</v>
      </c>
      <c r="AC22" s="122">
        <v>5</v>
      </c>
      <c r="AZ22" s="122">
        <v>1</v>
      </c>
      <c r="BA22" s="122">
        <f>IF(AZ22=1,G22,0)</f>
        <v>0</v>
      </c>
      <c r="BB22" s="122">
        <f>IF(AZ22=2,G22,0)</f>
        <v>0</v>
      </c>
      <c r="BC22" s="122">
        <f>IF(AZ22=3,G22,0)</f>
        <v>0</v>
      </c>
      <c r="BD22" s="122">
        <f>IF(AZ22=4,G22,0)</f>
        <v>0</v>
      </c>
      <c r="BE22" s="122">
        <f>IF(AZ22=5,G22,0)</f>
        <v>0</v>
      </c>
    </row>
    <row r="23" spans="1:15" ht="12.75">
      <c r="A23" s="154"/>
      <c r="B23" s="155"/>
      <c r="C23" s="196" t="s">
        <v>96</v>
      </c>
      <c r="D23" s="197"/>
      <c r="E23" s="156">
        <v>136</v>
      </c>
      <c r="F23" s="157"/>
      <c r="G23" s="158"/>
      <c r="H23" s="159"/>
      <c r="I23" s="159"/>
      <c r="M23" s="160" t="s">
        <v>96</v>
      </c>
      <c r="O23" s="146"/>
    </row>
    <row r="24" spans="1:57" ht="12.75">
      <c r="A24" s="147">
        <v>6</v>
      </c>
      <c r="B24" s="148" t="s">
        <v>97</v>
      </c>
      <c r="C24" s="149" t="s">
        <v>98</v>
      </c>
      <c r="D24" s="150" t="s">
        <v>79</v>
      </c>
      <c r="E24" s="151">
        <v>136</v>
      </c>
      <c r="F24" s="151">
        <v>0</v>
      </c>
      <c r="G24" s="152">
        <f>E24*F24</f>
        <v>0</v>
      </c>
      <c r="H24" s="153">
        <v>0</v>
      </c>
      <c r="I24" s="153">
        <f>E24*H24</f>
        <v>0</v>
      </c>
      <c r="O24" s="146">
        <v>2</v>
      </c>
      <c r="AA24" s="122">
        <v>12</v>
      </c>
      <c r="AB24" s="122">
        <v>0</v>
      </c>
      <c r="AC24" s="122">
        <v>6</v>
      </c>
      <c r="AZ24" s="122">
        <v>1</v>
      </c>
      <c r="BA24" s="122">
        <f>IF(AZ24=1,G24,0)</f>
        <v>0</v>
      </c>
      <c r="BB24" s="122">
        <f>IF(AZ24=2,G24,0)</f>
        <v>0</v>
      </c>
      <c r="BC24" s="122">
        <f>IF(AZ24=3,G24,0)</f>
        <v>0</v>
      </c>
      <c r="BD24" s="122">
        <f>IF(AZ24=4,G24,0)</f>
        <v>0</v>
      </c>
      <c r="BE24" s="122">
        <f>IF(AZ24=5,G24,0)</f>
        <v>0</v>
      </c>
    </row>
    <row r="25" spans="1:57" ht="12.75">
      <c r="A25" s="161"/>
      <c r="B25" s="162" t="s">
        <v>71</v>
      </c>
      <c r="C25" s="163" t="str">
        <f>CONCATENATE(B7," ",C7)</f>
        <v>1 Zemní práce</v>
      </c>
      <c r="D25" s="161"/>
      <c r="E25" s="164"/>
      <c r="F25" s="164"/>
      <c r="G25" s="165">
        <f>SUM(G7:G24)</f>
        <v>0</v>
      </c>
      <c r="H25" s="166"/>
      <c r="I25" s="167">
        <f>SUM(I7:I24)</f>
        <v>0</v>
      </c>
      <c r="O25" s="146">
        <v>4</v>
      </c>
      <c r="BA25" s="168">
        <f>SUM(BA7:BA24)</f>
        <v>0</v>
      </c>
      <c r="BB25" s="168">
        <f>SUM(BB7:BB24)</f>
        <v>0</v>
      </c>
      <c r="BC25" s="168">
        <f>SUM(BC7:BC24)</f>
        <v>0</v>
      </c>
      <c r="BD25" s="168">
        <f>SUM(BD7:BD24)</f>
        <v>0</v>
      </c>
      <c r="BE25" s="168">
        <f>SUM(BE7:BE24)</f>
        <v>0</v>
      </c>
    </row>
    <row r="26" spans="1:15" ht="12.75">
      <c r="A26" s="139" t="s">
        <v>67</v>
      </c>
      <c r="B26" s="140" t="s">
        <v>99</v>
      </c>
      <c r="C26" s="141" t="s">
        <v>100</v>
      </c>
      <c r="D26" s="142"/>
      <c r="E26" s="143"/>
      <c r="F26" s="143"/>
      <c r="G26" s="144"/>
      <c r="H26" s="145"/>
      <c r="I26" s="145"/>
      <c r="O26" s="146">
        <v>1</v>
      </c>
    </row>
    <row r="27" spans="1:57" ht="12.75">
      <c r="A27" s="147">
        <v>7</v>
      </c>
      <c r="B27" s="148" t="s">
        <v>101</v>
      </c>
      <c r="C27" s="149" t="s">
        <v>102</v>
      </c>
      <c r="D27" s="150" t="s">
        <v>79</v>
      </c>
      <c r="E27" s="151">
        <v>17.75</v>
      </c>
      <c r="F27" s="151">
        <v>0</v>
      </c>
      <c r="G27" s="152">
        <f>E27*F27</f>
        <v>0</v>
      </c>
      <c r="H27" s="153">
        <v>2.729</v>
      </c>
      <c r="I27" s="153">
        <f>E27*H27</f>
        <v>48.439750000000004</v>
      </c>
      <c r="O27" s="146">
        <v>2</v>
      </c>
      <c r="AA27" s="122">
        <v>12</v>
      </c>
      <c r="AB27" s="122">
        <v>0</v>
      </c>
      <c r="AC27" s="122">
        <v>7</v>
      </c>
      <c r="AZ27" s="122">
        <v>1</v>
      </c>
      <c r="BA27" s="122">
        <f>IF(AZ27=1,G27,0)</f>
        <v>0</v>
      </c>
      <c r="BB27" s="122">
        <f>IF(AZ27=2,G27,0)</f>
        <v>0</v>
      </c>
      <c r="BC27" s="122">
        <f>IF(AZ27=3,G27,0)</f>
        <v>0</v>
      </c>
      <c r="BD27" s="122">
        <f>IF(AZ27=4,G27,0)</f>
        <v>0</v>
      </c>
      <c r="BE27" s="122">
        <f>IF(AZ27=5,G27,0)</f>
        <v>0</v>
      </c>
    </row>
    <row r="28" spans="1:15" ht="12.75">
      <c r="A28" s="154"/>
      <c r="B28" s="155"/>
      <c r="C28" s="196" t="s">
        <v>103</v>
      </c>
      <c r="D28" s="197"/>
      <c r="E28" s="156">
        <v>17.75</v>
      </c>
      <c r="F28" s="157"/>
      <c r="G28" s="158"/>
      <c r="H28" s="159"/>
      <c r="I28" s="159"/>
      <c r="M28" s="160" t="s">
        <v>103</v>
      </c>
      <c r="O28" s="146"/>
    </row>
    <row r="29" spans="1:57" ht="12.75">
      <c r="A29" s="147">
        <v>8</v>
      </c>
      <c r="B29" s="148" t="s">
        <v>104</v>
      </c>
      <c r="C29" s="149" t="s">
        <v>105</v>
      </c>
      <c r="D29" s="150" t="s">
        <v>79</v>
      </c>
      <c r="E29" s="151">
        <v>21</v>
      </c>
      <c r="F29" s="151">
        <v>0</v>
      </c>
      <c r="G29" s="152">
        <f>E29*F29</f>
        <v>0</v>
      </c>
      <c r="H29" s="153">
        <v>2.894</v>
      </c>
      <c r="I29" s="153">
        <f>E29*H29</f>
        <v>60.774</v>
      </c>
      <c r="O29" s="146">
        <v>2</v>
      </c>
      <c r="AA29" s="122">
        <v>12</v>
      </c>
      <c r="AB29" s="122">
        <v>0</v>
      </c>
      <c r="AC29" s="122">
        <v>8</v>
      </c>
      <c r="AZ29" s="122">
        <v>1</v>
      </c>
      <c r="BA29" s="122">
        <f>IF(AZ29=1,G29,0)</f>
        <v>0</v>
      </c>
      <c r="BB29" s="122">
        <f>IF(AZ29=2,G29,0)</f>
        <v>0</v>
      </c>
      <c r="BC29" s="122">
        <f>IF(AZ29=3,G29,0)</f>
        <v>0</v>
      </c>
      <c r="BD29" s="122">
        <f>IF(AZ29=4,G29,0)</f>
        <v>0</v>
      </c>
      <c r="BE29" s="122">
        <f>IF(AZ29=5,G29,0)</f>
        <v>0</v>
      </c>
    </row>
    <row r="30" spans="1:15" ht="12.75">
      <c r="A30" s="154"/>
      <c r="B30" s="155"/>
      <c r="C30" s="196" t="s">
        <v>106</v>
      </c>
      <c r="D30" s="197"/>
      <c r="E30" s="156">
        <v>21</v>
      </c>
      <c r="F30" s="157"/>
      <c r="G30" s="158"/>
      <c r="H30" s="159"/>
      <c r="I30" s="159"/>
      <c r="M30" s="160" t="s">
        <v>106</v>
      </c>
      <c r="O30" s="146"/>
    </row>
    <row r="31" spans="1:57" ht="12.75">
      <c r="A31" s="147">
        <v>9</v>
      </c>
      <c r="B31" s="148" t="s">
        <v>107</v>
      </c>
      <c r="C31" s="149" t="s">
        <v>108</v>
      </c>
      <c r="D31" s="150" t="s">
        <v>79</v>
      </c>
      <c r="E31" s="151">
        <v>101.54</v>
      </c>
      <c r="F31" s="151">
        <v>0</v>
      </c>
      <c r="G31" s="152">
        <f>E31*F31</f>
        <v>0</v>
      </c>
      <c r="H31" s="153">
        <v>2.95</v>
      </c>
      <c r="I31" s="153">
        <f>E31*H31</f>
        <v>299.54300000000006</v>
      </c>
      <c r="O31" s="146">
        <v>2</v>
      </c>
      <c r="AA31" s="122">
        <v>12</v>
      </c>
      <c r="AB31" s="122">
        <v>0</v>
      </c>
      <c r="AC31" s="122">
        <v>9</v>
      </c>
      <c r="AZ31" s="122">
        <v>1</v>
      </c>
      <c r="BA31" s="122">
        <f>IF(AZ31=1,G31,0)</f>
        <v>0</v>
      </c>
      <c r="BB31" s="122">
        <f>IF(AZ31=2,G31,0)</f>
        <v>0</v>
      </c>
      <c r="BC31" s="122">
        <f>IF(AZ31=3,G31,0)</f>
        <v>0</v>
      </c>
      <c r="BD31" s="122">
        <f>IF(AZ31=4,G31,0)</f>
        <v>0</v>
      </c>
      <c r="BE31" s="122">
        <f>IF(AZ31=5,G31,0)</f>
        <v>0</v>
      </c>
    </row>
    <row r="32" spans="1:15" ht="12.75">
      <c r="A32" s="154"/>
      <c r="B32" s="155"/>
      <c r="C32" s="196" t="s">
        <v>109</v>
      </c>
      <c r="D32" s="197"/>
      <c r="E32" s="156">
        <v>101.54</v>
      </c>
      <c r="F32" s="157"/>
      <c r="G32" s="158"/>
      <c r="H32" s="159"/>
      <c r="I32" s="159"/>
      <c r="M32" s="160" t="s">
        <v>109</v>
      </c>
      <c r="O32" s="146"/>
    </row>
    <row r="33" spans="1:57" ht="12.75">
      <c r="A33" s="147">
        <v>10</v>
      </c>
      <c r="B33" s="148" t="s">
        <v>110</v>
      </c>
      <c r="C33" s="149" t="s">
        <v>111</v>
      </c>
      <c r="D33" s="150" t="s">
        <v>112</v>
      </c>
      <c r="E33" s="151">
        <v>258.87</v>
      </c>
      <c r="F33" s="151">
        <v>0</v>
      </c>
      <c r="G33" s="152">
        <f>E33*F33</f>
        <v>0</v>
      </c>
      <c r="H33" s="153">
        <v>0.01445</v>
      </c>
      <c r="I33" s="153">
        <f>E33*H33</f>
        <v>3.7406715</v>
      </c>
      <c r="O33" s="146">
        <v>2</v>
      </c>
      <c r="AA33" s="122">
        <v>12</v>
      </c>
      <c r="AB33" s="122">
        <v>0</v>
      </c>
      <c r="AC33" s="122">
        <v>10</v>
      </c>
      <c r="AZ33" s="122">
        <v>1</v>
      </c>
      <c r="BA33" s="122">
        <f>IF(AZ33=1,G33,0)</f>
        <v>0</v>
      </c>
      <c r="BB33" s="122">
        <f>IF(AZ33=2,G33,0)</f>
        <v>0</v>
      </c>
      <c r="BC33" s="122">
        <f>IF(AZ33=3,G33,0)</f>
        <v>0</v>
      </c>
      <c r="BD33" s="122">
        <f>IF(AZ33=4,G33,0)</f>
        <v>0</v>
      </c>
      <c r="BE33" s="122">
        <f>IF(AZ33=5,G33,0)</f>
        <v>0</v>
      </c>
    </row>
    <row r="34" spans="1:15" ht="12.75">
      <c r="A34" s="154"/>
      <c r="B34" s="155"/>
      <c r="C34" s="196" t="s">
        <v>113</v>
      </c>
      <c r="D34" s="197"/>
      <c r="E34" s="156">
        <v>26.64</v>
      </c>
      <c r="F34" s="157"/>
      <c r="G34" s="158"/>
      <c r="H34" s="159"/>
      <c r="I34" s="159"/>
      <c r="M34" s="160" t="s">
        <v>113</v>
      </c>
      <c r="O34" s="146"/>
    </row>
    <row r="35" spans="1:15" ht="12.75">
      <c r="A35" s="154"/>
      <c r="B35" s="155"/>
      <c r="C35" s="196" t="s">
        <v>114</v>
      </c>
      <c r="D35" s="197"/>
      <c r="E35" s="156">
        <v>60.715</v>
      </c>
      <c r="F35" s="157"/>
      <c r="G35" s="158"/>
      <c r="H35" s="159"/>
      <c r="I35" s="159"/>
      <c r="M35" s="160" t="s">
        <v>114</v>
      </c>
      <c r="O35" s="146"/>
    </row>
    <row r="36" spans="1:15" ht="12.75">
      <c r="A36" s="154"/>
      <c r="B36" s="155"/>
      <c r="C36" s="196" t="s">
        <v>115</v>
      </c>
      <c r="D36" s="197"/>
      <c r="E36" s="156">
        <v>46.73</v>
      </c>
      <c r="F36" s="157"/>
      <c r="G36" s="158"/>
      <c r="H36" s="159"/>
      <c r="I36" s="159"/>
      <c r="M36" s="160" t="s">
        <v>115</v>
      </c>
      <c r="O36" s="146"/>
    </row>
    <row r="37" spans="1:15" ht="12.75">
      <c r="A37" s="154"/>
      <c r="B37" s="155"/>
      <c r="C37" s="196" t="s">
        <v>116</v>
      </c>
      <c r="D37" s="197"/>
      <c r="E37" s="156">
        <v>83.745</v>
      </c>
      <c r="F37" s="157"/>
      <c r="G37" s="158"/>
      <c r="H37" s="159"/>
      <c r="I37" s="159"/>
      <c r="M37" s="160" t="s">
        <v>116</v>
      </c>
      <c r="O37" s="146"/>
    </row>
    <row r="38" spans="1:15" ht="12.75">
      <c r="A38" s="154"/>
      <c r="B38" s="155"/>
      <c r="C38" s="196" t="s">
        <v>117</v>
      </c>
      <c r="D38" s="197"/>
      <c r="E38" s="156">
        <v>41.04</v>
      </c>
      <c r="F38" s="157"/>
      <c r="G38" s="158"/>
      <c r="H38" s="159"/>
      <c r="I38" s="159"/>
      <c r="M38" s="160" t="s">
        <v>117</v>
      </c>
      <c r="O38" s="146"/>
    </row>
    <row r="39" spans="1:57" ht="12.75">
      <c r="A39" s="147">
        <v>11</v>
      </c>
      <c r="B39" s="148" t="s">
        <v>118</v>
      </c>
      <c r="C39" s="149" t="s">
        <v>119</v>
      </c>
      <c r="D39" s="150" t="s">
        <v>112</v>
      </c>
      <c r="E39" s="151">
        <v>258.87</v>
      </c>
      <c r="F39" s="151">
        <v>0</v>
      </c>
      <c r="G39" s="152">
        <f>E39*F39</f>
        <v>0</v>
      </c>
      <c r="H39" s="153">
        <v>0.001</v>
      </c>
      <c r="I39" s="153">
        <f>E39*H39</f>
        <v>0.25887</v>
      </c>
      <c r="O39" s="146">
        <v>2</v>
      </c>
      <c r="AA39" s="122">
        <v>12</v>
      </c>
      <c r="AB39" s="122">
        <v>0</v>
      </c>
      <c r="AC39" s="122">
        <v>11</v>
      </c>
      <c r="AZ39" s="122">
        <v>1</v>
      </c>
      <c r="BA39" s="122">
        <f>IF(AZ39=1,G39,0)</f>
        <v>0</v>
      </c>
      <c r="BB39" s="122">
        <f>IF(AZ39=2,G39,0)</f>
        <v>0</v>
      </c>
      <c r="BC39" s="122">
        <f>IF(AZ39=3,G39,0)</f>
        <v>0</v>
      </c>
      <c r="BD39" s="122">
        <f>IF(AZ39=4,G39,0)</f>
        <v>0</v>
      </c>
      <c r="BE39" s="122">
        <f>IF(AZ39=5,G39,0)</f>
        <v>0</v>
      </c>
    </row>
    <row r="40" spans="1:57" ht="12.75">
      <c r="A40" s="147">
        <v>12</v>
      </c>
      <c r="B40" s="148" t="s">
        <v>120</v>
      </c>
      <c r="C40" s="149" t="s">
        <v>121</v>
      </c>
      <c r="D40" s="150" t="s">
        <v>122</v>
      </c>
      <c r="E40" s="151">
        <v>0.8399</v>
      </c>
      <c r="F40" s="151">
        <v>0</v>
      </c>
      <c r="G40" s="152">
        <f>E40*F40</f>
        <v>0</v>
      </c>
      <c r="H40" s="153">
        <v>1.03</v>
      </c>
      <c r="I40" s="153">
        <f>E40*H40</f>
        <v>0.865097</v>
      </c>
      <c r="O40" s="146">
        <v>2</v>
      </c>
      <c r="AA40" s="122">
        <v>12</v>
      </c>
      <c r="AB40" s="122">
        <v>0</v>
      </c>
      <c r="AC40" s="122">
        <v>12</v>
      </c>
      <c r="AZ40" s="122">
        <v>1</v>
      </c>
      <c r="BA40" s="122">
        <f>IF(AZ40=1,G40,0)</f>
        <v>0</v>
      </c>
      <c r="BB40" s="122">
        <f>IF(AZ40=2,G40,0)</f>
        <v>0</v>
      </c>
      <c r="BC40" s="122">
        <f>IF(AZ40=3,G40,0)</f>
        <v>0</v>
      </c>
      <c r="BD40" s="122">
        <f>IF(AZ40=4,G40,0)</f>
        <v>0</v>
      </c>
      <c r="BE40" s="122">
        <f>IF(AZ40=5,G40,0)</f>
        <v>0</v>
      </c>
    </row>
    <row r="41" spans="1:15" ht="12.75">
      <c r="A41" s="154"/>
      <c r="B41" s="155"/>
      <c r="C41" s="196" t="s">
        <v>123</v>
      </c>
      <c r="D41" s="197"/>
      <c r="E41" s="156">
        <v>0.7434</v>
      </c>
      <c r="F41" s="157"/>
      <c r="G41" s="158"/>
      <c r="H41" s="159"/>
      <c r="I41" s="159"/>
      <c r="M41" s="160" t="s">
        <v>123</v>
      </c>
      <c r="O41" s="146"/>
    </row>
    <row r="42" spans="1:15" ht="12.75">
      <c r="A42" s="154"/>
      <c r="B42" s="155"/>
      <c r="C42" s="196" t="s">
        <v>124</v>
      </c>
      <c r="D42" s="197"/>
      <c r="E42" s="156">
        <v>0.0965</v>
      </c>
      <c r="F42" s="157"/>
      <c r="G42" s="158"/>
      <c r="H42" s="159"/>
      <c r="I42" s="159"/>
      <c r="M42" s="160" t="s">
        <v>124</v>
      </c>
      <c r="O42" s="146"/>
    </row>
    <row r="43" spans="1:57" ht="12.75">
      <c r="A43" s="147">
        <v>13</v>
      </c>
      <c r="B43" s="148" t="s">
        <v>125</v>
      </c>
      <c r="C43" s="149" t="s">
        <v>126</v>
      </c>
      <c r="D43" s="150" t="s">
        <v>122</v>
      </c>
      <c r="E43" s="151">
        <v>3.1264</v>
      </c>
      <c r="F43" s="151">
        <v>0</v>
      </c>
      <c r="G43" s="152">
        <f>E43*F43</f>
        <v>0</v>
      </c>
      <c r="H43" s="153">
        <v>1.056</v>
      </c>
      <c r="I43" s="153">
        <f>E43*H43</f>
        <v>3.3014784</v>
      </c>
      <c r="O43" s="146">
        <v>2</v>
      </c>
      <c r="AA43" s="122">
        <v>12</v>
      </c>
      <c r="AB43" s="122">
        <v>0</v>
      </c>
      <c r="AC43" s="122">
        <v>13</v>
      </c>
      <c r="AZ43" s="122">
        <v>1</v>
      </c>
      <c r="BA43" s="122">
        <f>IF(AZ43=1,G43,0)</f>
        <v>0</v>
      </c>
      <c r="BB43" s="122">
        <f>IF(AZ43=2,G43,0)</f>
        <v>0</v>
      </c>
      <c r="BC43" s="122">
        <f>IF(AZ43=3,G43,0)</f>
        <v>0</v>
      </c>
      <c r="BD43" s="122">
        <f>IF(AZ43=4,G43,0)</f>
        <v>0</v>
      </c>
      <c r="BE43" s="122">
        <f>IF(AZ43=5,G43,0)</f>
        <v>0</v>
      </c>
    </row>
    <row r="44" spans="1:15" ht="12.75">
      <c r="A44" s="154"/>
      <c r="B44" s="155"/>
      <c r="C44" s="196" t="s">
        <v>127</v>
      </c>
      <c r="D44" s="197"/>
      <c r="E44" s="156">
        <v>3.1264</v>
      </c>
      <c r="F44" s="157"/>
      <c r="G44" s="158"/>
      <c r="H44" s="159"/>
      <c r="I44" s="159"/>
      <c r="M44" s="160" t="s">
        <v>127</v>
      </c>
      <c r="O44" s="146"/>
    </row>
    <row r="45" spans="1:57" ht="12.75">
      <c r="A45" s="161"/>
      <c r="B45" s="162" t="s">
        <v>71</v>
      </c>
      <c r="C45" s="163" t="str">
        <f>CONCATENATE(B26," ",C26)</f>
        <v>3 Svislé a kompletní konstrukce</v>
      </c>
      <c r="D45" s="161"/>
      <c r="E45" s="164"/>
      <c r="F45" s="164"/>
      <c r="G45" s="165">
        <f>SUM(G26:G44)</f>
        <v>0</v>
      </c>
      <c r="H45" s="166"/>
      <c r="I45" s="167">
        <f>SUM(I26:I44)</f>
        <v>416.9228669000001</v>
      </c>
      <c r="O45" s="146">
        <v>4</v>
      </c>
      <c r="BA45" s="168">
        <f>SUM(BA26:BA44)</f>
        <v>0</v>
      </c>
      <c r="BB45" s="168">
        <f>SUM(BB26:BB44)</f>
        <v>0</v>
      </c>
      <c r="BC45" s="168">
        <f>SUM(BC26:BC44)</f>
        <v>0</v>
      </c>
      <c r="BD45" s="168">
        <f>SUM(BD26:BD44)</f>
        <v>0</v>
      </c>
      <c r="BE45" s="168">
        <f>SUM(BE26:BE44)</f>
        <v>0</v>
      </c>
    </row>
    <row r="46" spans="1:15" ht="12.75">
      <c r="A46" s="139" t="s">
        <v>67</v>
      </c>
      <c r="B46" s="140" t="s">
        <v>128</v>
      </c>
      <c r="C46" s="141" t="s">
        <v>129</v>
      </c>
      <c r="D46" s="142"/>
      <c r="E46" s="143"/>
      <c r="F46" s="143"/>
      <c r="G46" s="144"/>
      <c r="H46" s="145"/>
      <c r="I46" s="145"/>
      <c r="O46" s="146">
        <v>1</v>
      </c>
    </row>
    <row r="47" spans="1:57" ht="12.75">
      <c r="A47" s="147">
        <v>14</v>
      </c>
      <c r="B47" s="148" t="s">
        <v>130</v>
      </c>
      <c r="C47" s="149" t="s">
        <v>131</v>
      </c>
      <c r="D47" s="150" t="s">
        <v>79</v>
      </c>
      <c r="E47" s="151">
        <v>34</v>
      </c>
      <c r="F47" s="151">
        <v>0</v>
      </c>
      <c r="G47" s="152">
        <f>E47*F47</f>
        <v>0</v>
      </c>
      <c r="H47" s="153">
        <v>2.122</v>
      </c>
      <c r="I47" s="153">
        <f>E47*H47</f>
        <v>72.148</v>
      </c>
      <c r="O47" s="146">
        <v>2</v>
      </c>
      <c r="AA47" s="122">
        <v>12</v>
      </c>
      <c r="AB47" s="122">
        <v>0</v>
      </c>
      <c r="AC47" s="122">
        <v>14</v>
      </c>
      <c r="AZ47" s="122">
        <v>1</v>
      </c>
      <c r="BA47" s="122">
        <f>IF(AZ47=1,G47,0)</f>
        <v>0</v>
      </c>
      <c r="BB47" s="122">
        <f>IF(AZ47=2,G47,0)</f>
        <v>0</v>
      </c>
      <c r="BC47" s="122">
        <f>IF(AZ47=3,G47,0)</f>
        <v>0</v>
      </c>
      <c r="BD47" s="122">
        <f>IF(AZ47=4,G47,0)</f>
        <v>0</v>
      </c>
      <c r="BE47" s="122">
        <f>IF(AZ47=5,G47,0)</f>
        <v>0</v>
      </c>
    </row>
    <row r="48" spans="1:15" ht="12.75">
      <c r="A48" s="154"/>
      <c r="B48" s="155"/>
      <c r="C48" s="196" t="s">
        <v>132</v>
      </c>
      <c r="D48" s="197"/>
      <c r="E48" s="156">
        <v>34</v>
      </c>
      <c r="F48" s="157"/>
      <c r="G48" s="158"/>
      <c r="H48" s="159"/>
      <c r="I48" s="159"/>
      <c r="M48" s="160" t="s">
        <v>132</v>
      </c>
      <c r="O48" s="146"/>
    </row>
    <row r="49" spans="1:57" ht="12.75">
      <c r="A49" s="147">
        <v>15</v>
      </c>
      <c r="B49" s="148" t="s">
        <v>133</v>
      </c>
      <c r="C49" s="149" t="s">
        <v>134</v>
      </c>
      <c r="D49" s="150" t="s">
        <v>112</v>
      </c>
      <c r="E49" s="151">
        <v>32.33</v>
      </c>
      <c r="F49" s="151">
        <v>0</v>
      </c>
      <c r="G49" s="152">
        <f>E49*F49</f>
        <v>0</v>
      </c>
      <c r="H49" s="153">
        <v>0</v>
      </c>
      <c r="I49" s="153">
        <f>E49*H49</f>
        <v>0</v>
      </c>
      <c r="O49" s="146">
        <v>2</v>
      </c>
      <c r="AA49" s="122">
        <v>12</v>
      </c>
      <c r="AB49" s="122">
        <v>0</v>
      </c>
      <c r="AC49" s="122">
        <v>15</v>
      </c>
      <c r="AZ49" s="122">
        <v>1</v>
      </c>
      <c r="BA49" s="122">
        <f>IF(AZ49=1,G49,0)</f>
        <v>0</v>
      </c>
      <c r="BB49" s="122">
        <f>IF(AZ49=2,G49,0)</f>
        <v>0</v>
      </c>
      <c r="BC49" s="122">
        <f>IF(AZ49=3,G49,0)</f>
        <v>0</v>
      </c>
      <c r="BD49" s="122">
        <f>IF(AZ49=4,G49,0)</f>
        <v>0</v>
      </c>
      <c r="BE49" s="122">
        <f>IF(AZ49=5,G49,0)</f>
        <v>0</v>
      </c>
    </row>
    <row r="50" spans="1:15" ht="12.75">
      <c r="A50" s="154"/>
      <c r="B50" s="155"/>
      <c r="C50" s="196" t="s">
        <v>135</v>
      </c>
      <c r="D50" s="197"/>
      <c r="E50" s="156">
        <v>32.33</v>
      </c>
      <c r="F50" s="157"/>
      <c r="G50" s="158"/>
      <c r="H50" s="159"/>
      <c r="I50" s="159"/>
      <c r="M50" s="160" t="s">
        <v>135</v>
      </c>
      <c r="O50" s="146"/>
    </row>
    <row r="51" spans="1:57" ht="12.75">
      <c r="A51" s="147">
        <v>16</v>
      </c>
      <c r="B51" s="148" t="s">
        <v>136</v>
      </c>
      <c r="C51" s="149" t="s">
        <v>137</v>
      </c>
      <c r="D51" s="150" t="s">
        <v>138</v>
      </c>
      <c r="E51" s="151">
        <v>16</v>
      </c>
      <c r="F51" s="151">
        <v>0</v>
      </c>
      <c r="G51" s="152">
        <f>E51*F51</f>
        <v>0</v>
      </c>
      <c r="H51" s="153">
        <v>0.116</v>
      </c>
      <c r="I51" s="153">
        <f>E51*H51</f>
        <v>1.856</v>
      </c>
      <c r="O51" s="146">
        <v>2</v>
      </c>
      <c r="AA51" s="122">
        <v>12</v>
      </c>
      <c r="AB51" s="122">
        <v>0</v>
      </c>
      <c r="AC51" s="122">
        <v>16</v>
      </c>
      <c r="AZ51" s="122">
        <v>1</v>
      </c>
      <c r="BA51" s="122">
        <f>IF(AZ51=1,G51,0)</f>
        <v>0</v>
      </c>
      <c r="BB51" s="122">
        <f>IF(AZ51=2,G51,0)</f>
        <v>0</v>
      </c>
      <c r="BC51" s="122">
        <f>IF(AZ51=3,G51,0)</f>
        <v>0</v>
      </c>
      <c r="BD51" s="122">
        <f>IF(AZ51=4,G51,0)</f>
        <v>0</v>
      </c>
      <c r="BE51" s="122">
        <f>IF(AZ51=5,G51,0)</f>
        <v>0</v>
      </c>
    </row>
    <row r="52" spans="1:15" ht="12.75">
      <c r="A52" s="154"/>
      <c r="B52" s="155"/>
      <c r="C52" s="196" t="s">
        <v>139</v>
      </c>
      <c r="D52" s="197"/>
      <c r="E52" s="156">
        <v>16</v>
      </c>
      <c r="F52" s="157"/>
      <c r="G52" s="158"/>
      <c r="H52" s="159"/>
      <c r="I52" s="159"/>
      <c r="M52" s="160" t="s">
        <v>139</v>
      </c>
      <c r="O52" s="146"/>
    </row>
    <row r="53" spans="1:57" ht="12.75">
      <c r="A53" s="161"/>
      <c r="B53" s="162" t="s">
        <v>71</v>
      </c>
      <c r="C53" s="163" t="str">
        <f>CONCATENATE(B46," ",C46)</f>
        <v>4 Vodorovné konstrukce</v>
      </c>
      <c r="D53" s="161"/>
      <c r="E53" s="164"/>
      <c r="F53" s="164"/>
      <c r="G53" s="165">
        <f>SUM(G46:G52)</f>
        <v>0</v>
      </c>
      <c r="H53" s="166"/>
      <c r="I53" s="167">
        <f>SUM(I46:I52)</f>
        <v>74.00399999999999</v>
      </c>
      <c r="O53" s="146">
        <v>4</v>
      </c>
      <c r="BA53" s="168">
        <f>SUM(BA46:BA52)</f>
        <v>0</v>
      </c>
      <c r="BB53" s="168">
        <f>SUM(BB46:BB52)</f>
        <v>0</v>
      </c>
      <c r="BC53" s="168">
        <f>SUM(BC46:BC52)</f>
        <v>0</v>
      </c>
      <c r="BD53" s="168">
        <f>SUM(BD46:BD52)</f>
        <v>0</v>
      </c>
      <c r="BE53" s="168">
        <f>SUM(BE46:BE52)</f>
        <v>0</v>
      </c>
    </row>
    <row r="54" spans="1:15" ht="12.75">
      <c r="A54" s="139" t="s">
        <v>67</v>
      </c>
      <c r="B54" s="140" t="s">
        <v>140</v>
      </c>
      <c r="C54" s="141" t="s">
        <v>141</v>
      </c>
      <c r="D54" s="142"/>
      <c r="E54" s="143"/>
      <c r="F54" s="143"/>
      <c r="G54" s="144"/>
      <c r="H54" s="145"/>
      <c r="I54" s="145"/>
      <c r="O54" s="146">
        <v>1</v>
      </c>
    </row>
    <row r="55" spans="1:57" ht="12.75">
      <c r="A55" s="147">
        <v>17</v>
      </c>
      <c r="B55" s="148" t="s">
        <v>142</v>
      </c>
      <c r="C55" s="149" t="s">
        <v>143</v>
      </c>
      <c r="D55" s="150" t="s">
        <v>144</v>
      </c>
      <c r="E55" s="151">
        <v>54.03</v>
      </c>
      <c r="F55" s="151">
        <v>0</v>
      </c>
      <c r="G55" s="152">
        <f>E55*F55</f>
        <v>0</v>
      </c>
      <c r="H55" s="153">
        <v>6E-05</v>
      </c>
      <c r="I55" s="153">
        <f>E55*H55</f>
        <v>0.0032418</v>
      </c>
      <c r="O55" s="146">
        <v>2</v>
      </c>
      <c r="AA55" s="122">
        <v>12</v>
      </c>
      <c r="AB55" s="122">
        <v>0</v>
      </c>
      <c r="AC55" s="122">
        <v>17</v>
      </c>
      <c r="AZ55" s="122">
        <v>2</v>
      </c>
      <c r="BA55" s="122">
        <f>IF(AZ55=1,G55,0)</f>
        <v>0</v>
      </c>
      <c r="BB55" s="122">
        <f>IF(AZ55=2,G55,0)</f>
        <v>0</v>
      </c>
      <c r="BC55" s="122">
        <f>IF(AZ55=3,G55,0)</f>
        <v>0</v>
      </c>
      <c r="BD55" s="122">
        <f>IF(AZ55=4,G55,0)</f>
        <v>0</v>
      </c>
      <c r="BE55" s="122">
        <f>IF(AZ55=5,G55,0)</f>
        <v>0</v>
      </c>
    </row>
    <row r="56" spans="1:15" ht="12.75">
      <c r="A56" s="154"/>
      <c r="B56" s="155"/>
      <c r="C56" s="196" t="s">
        <v>145</v>
      </c>
      <c r="D56" s="197"/>
      <c r="E56" s="156">
        <v>54.03</v>
      </c>
      <c r="F56" s="157"/>
      <c r="G56" s="158"/>
      <c r="H56" s="159"/>
      <c r="I56" s="159"/>
      <c r="M56" s="160" t="s">
        <v>145</v>
      </c>
      <c r="O56" s="146"/>
    </row>
    <row r="57" spans="1:57" ht="12.75">
      <c r="A57" s="147">
        <v>18</v>
      </c>
      <c r="B57" s="148" t="s">
        <v>146</v>
      </c>
      <c r="C57" s="149" t="s">
        <v>147</v>
      </c>
      <c r="D57" s="150" t="s">
        <v>148</v>
      </c>
      <c r="E57" s="151">
        <v>1</v>
      </c>
      <c r="F57" s="151">
        <v>0</v>
      </c>
      <c r="G57" s="152">
        <f>E57*F57</f>
        <v>0</v>
      </c>
      <c r="H57" s="153">
        <v>0.054</v>
      </c>
      <c r="I57" s="153">
        <f>E57*H57</f>
        <v>0.054</v>
      </c>
      <c r="O57" s="146">
        <v>2</v>
      </c>
      <c r="AA57" s="122">
        <v>12</v>
      </c>
      <c r="AB57" s="122">
        <v>1</v>
      </c>
      <c r="AC57" s="122">
        <v>18</v>
      </c>
      <c r="AZ57" s="122">
        <v>2</v>
      </c>
      <c r="BA57" s="122">
        <f>IF(AZ57=1,G57,0)</f>
        <v>0</v>
      </c>
      <c r="BB57" s="122">
        <f>IF(AZ57=2,G57,0)</f>
        <v>0</v>
      </c>
      <c r="BC57" s="122">
        <f>IF(AZ57=3,G57,0)</f>
        <v>0</v>
      </c>
      <c r="BD57" s="122">
        <f>IF(AZ57=4,G57,0)</f>
        <v>0</v>
      </c>
      <c r="BE57" s="122">
        <f>IF(AZ57=5,G57,0)</f>
        <v>0</v>
      </c>
    </row>
    <row r="58" spans="1:57" ht="12.75">
      <c r="A58" s="147">
        <v>19</v>
      </c>
      <c r="B58" s="148" t="s">
        <v>149</v>
      </c>
      <c r="C58" s="149" t="s">
        <v>150</v>
      </c>
      <c r="D58" s="150" t="s">
        <v>144</v>
      </c>
      <c r="E58" s="151">
        <v>302.92</v>
      </c>
      <c r="F58" s="151">
        <v>0</v>
      </c>
      <c r="G58" s="152">
        <f>E58*F58</f>
        <v>0</v>
      </c>
      <c r="H58" s="153">
        <v>6E-05</v>
      </c>
      <c r="I58" s="153">
        <f>E58*H58</f>
        <v>0.018175200000000002</v>
      </c>
      <c r="O58" s="146">
        <v>2</v>
      </c>
      <c r="AA58" s="122">
        <v>12</v>
      </c>
      <c r="AB58" s="122">
        <v>0</v>
      </c>
      <c r="AC58" s="122">
        <v>19</v>
      </c>
      <c r="AZ58" s="122">
        <v>2</v>
      </c>
      <c r="BA58" s="122">
        <f>IF(AZ58=1,G58,0)</f>
        <v>0</v>
      </c>
      <c r="BB58" s="122">
        <f>IF(AZ58=2,G58,0)</f>
        <v>0</v>
      </c>
      <c r="BC58" s="122">
        <f>IF(AZ58=3,G58,0)</f>
        <v>0</v>
      </c>
      <c r="BD58" s="122">
        <f>IF(AZ58=4,G58,0)</f>
        <v>0</v>
      </c>
      <c r="BE58" s="122">
        <f>IF(AZ58=5,G58,0)</f>
        <v>0</v>
      </c>
    </row>
    <row r="59" spans="1:15" ht="12.75">
      <c r="A59" s="154"/>
      <c r="B59" s="155"/>
      <c r="C59" s="196" t="s">
        <v>151</v>
      </c>
      <c r="D59" s="197"/>
      <c r="E59" s="156">
        <v>140.49</v>
      </c>
      <c r="F59" s="157"/>
      <c r="G59" s="158"/>
      <c r="H59" s="159"/>
      <c r="I59" s="159"/>
      <c r="M59" s="160" t="s">
        <v>151</v>
      </c>
      <c r="O59" s="146"/>
    </row>
    <row r="60" spans="1:15" ht="12.75">
      <c r="A60" s="154"/>
      <c r="B60" s="155"/>
      <c r="C60" s="196" t="s">
        <v>152</v>
      </c>
      <c r="D60" s="197"/>
      <c r="E60" s="156">
        <v>162.43</v>
      </c>
      <c r="F60" s="157"/>
      <c r="G60" s="158"/>
      <c r="H60" s="159"/>
      <c r="I60" s="159"/>
      <c r="M60" s="160" t="s">
        <v>152</v>
      </c>
      <c r="O60" s="146"/>
    </row>
    <row r="61" spans="1:57" ht="12.75">
      <c r="A61" s="147">
        <v>20</v>
      </c>
      <c r="B61" s="148" t="s">
        <v>153</v>
      </c>
      <c r="C61" s="149" t="s">
        <v>154</v>
      </c>
      <c r="D61" s="150" t="s">
        <v>148</v>
      </c>
      <c r="E61" s="151">
        <v>1</v>
      </c>
      <c r="F61" s="151">
        <v>0</v>
      </c>
      <c r="G61" s="152">
        <f>E61*F61</f>
        <v>0</v>
      </c>
      <c r="H61" s="153">
        <v>0.1405</v>
      </c>
      <c r="I61" s="153">
        <f>E61*H61</f>
        <v>0.1405</v>
      </c>
      <c r="O61" s="146">
        <v>2</v>
      </c>
      <c r="AA61" s="122">
        <v>12</v>
      </c>
      <c r="AB61" s="122">
        <v>1</v>
      </c>
      <c r="AC61" s="122">
        <v>20</v>
      </c>
      <c r="AZ61" s="122">
        <v>2</v>
      </c>
      <c r="BA61" s="122">
        <f>IF(AZ61=1,G61,0)</f>
        <v>0</v>
      </c>
      <c r="BB61" s="122">
        <f>IF(AZ61=2,G61,0)</f>
        <v>0</v>
      </c>
      <c r="BC61" s="122">
        <f>IF(AZ61=3,G61,0)</f>
        <v>0</v>
      </c>
      <c r="BD61" s="122">
        <f>IF(AZ61=4,G61,0)</f>
        <v>0</v>
      </c>
      <c r="BE61" s="122">
        <f>IF(AZ61=5,G61,0)</f>
        <v>0</v>
      </c>
    </row>
    <row r="62" spans="1:57" ht="12.75">
      <c r="A62" s="147">
        <v>21</v>
      </c>
      <c r="B62" s="148" t="s">
        <v>155</v>
      </c>
      <c r="C62" s="149" t="s">
        <v>156</v>
      </c>
      <c r="D62" s="150" t="s">
        <v>148</v>
      </c>
      <c r="E62" s="151">
        <v>1</v>
      </c>
      <c r="F62" s="151">
        <v>0</v>
      </c>
      <c r="G62" s="152">
        <f>E62*F62</f>
        <v>0</v>
      </c>
      <c r="H62" s="153">
        <v>0.1624</v>
      </c>
      <c r="I62" s="153">
        <f>E62*H62</f>
        <v>0.1624</v>
      </c>
      <c r="O62" s="146">
        <v>2</v>
      </c>
      <c r="AA62" s="122">
        <v>12</v>
      </c>
      <c r="AB62" s="122">
        <v>1</v>
      </c>
      <c r="AC62" s="122">
        <v>21</v>
      </c>
      <c r="AZ62" s="122">
        <v>2</v>
      </c>
      <c r="BA62" s="122">
        <f>IF(AZ62=1,G62,0)</f>
        <v>0</v>
      </c>
      <c r="BB62" s="122">
        <f>IF(AZ62=2,G62,0)</f>
        <v>0</v>
      </c>
      <c r="BC62" s="122">
        <f>IF(AZ62=3,G62,0)</f>
        <v>0</v>
      </c>
      <c r="BD62" s="122">
        <f>IF(AZ62=4,G62,0)</f>
        <v>0</v>
      </c>
      <c r="BE62" s="122">
        <f>IF(AZ62=5,G62,0)</f>
        <v>0</v>
      </c>
    </row>
    <row r="63" spans="1:57" ht="12.75">
      <c r="A63" s="147">
        <v>22</v>
      </c>
      <c r="B63" s="148" t="s">
        <v>157</v>
      </c>
      <c r="C63" s="149" t="s">
        <v>158</v>
      </c>
      <c r="D63" s="150" t="s">
        <v>122</v>
      </c>
      <c r="E63" s="151">
        <v>0.378</v>
      </c>
      <c r="F63" s="151">
        <v>0</v>
      </c>
      <c r="G63" s="152">
        <f>E63*F63</f>
        <v>0</v>
      </c>
      <c r="H63" s="153">
        <v>0</v>
      </c>
      <c r="I63" s="153">
        <f>E63*H63</f>
        <v>0</v>
      </c>
      <c r="O63" s="146">
        <v>2</v>
      </c>
      <c r="AA63" s="122">
        <v>12</v>
      </c>
      <c r="AB63" s="122">
        <v>0</v>
      </c>
      <c r="AC63" s="122">
        <v>22</v>
      </c>
      <c r="AZ63" s="122">
        <v>2</v>
      </c>
      <c r="BA63" s="122">
        <f>IF(AZ63=1,G63,0)</f>
        <v>0</v>
      </c>
      <c r="BB63" s="122">
        <f>IF(AZ63=2,G63,0)</f>
        <v>0</v>
      </c>
      <c r="BC63" s="122">
        <f>IF(AZ63=3,G63,0)</f>
        <v>0</v>
      </c>
      <c r="BD63" s="122">
        <f>IF(AZ63=4,G63,0)</f>
        <v>0</v>
      </c>
      <c r="BE63" s="122">
        <f>IF(AZ63=5,G63,0)</f>
        <v>0</v>
      </c>
    </row>
    <row r="64" spans="1:57" ht="12.75">
      <c r="A64" s="161"/>
      <c r="B64" s="162" t="s">
        <v>71</v>
      </c>
      <c r="C64" s="163" t="str">
        <f>CONCATENATE(B54," ",C54)</f>
        <v>767 Konstrukce zámečnické</v>
      </c>
      <c r="D64" s="161"/>
      <c r="E64" s="164"/>
      <c r="F64" s="164"/>
      <c r="G64" s="165">
        <f>SUM(G54:G63)</f>
        <v>0</v>
      </c>
      <c r="H64" s="166"/>
      <c r="I64" s="167">
        <f>SUM(I54:I63)</f>
        <v>0.378317</v>
      </c>
      <c r="O64" s="146">
        <v>4</v>
      </c>
      <c r="BA64" s="168">
        <f>SUM(BA54:BA63)</f>
        <v>0</v>
      </c>
      <c r="BB64" s="168">
        <f>SUM(BB54:BB63)</f>
        <v>0</v>
      </c>
      <c r="BC64" s="168">
        <f>SUM(BC54:BC63)</f>
        <v>0</v>
      </c>
      <c r="BD64" s="168">
        <f>SUM(BD54:BD63)</f>
        <v>0</v>
      </c>
      <c r="BE64" s="168">
        <f>SUM(BE54:BE63)</f>
        <v>0</v>
      </c>
    </row>
    <row r="65" spans="1:15" ht="12.75">
      <c r="A65" s="139" t="s">
        <v>67</v>
      </c>
      <c r="B65" s="140" t="s">
        <v>159</v>
      </c>
      <c r="C65" s="141" t="s">
        <v>160</v>
      </c>
      <c r="D65" s="142"/>
      <c r="E65" s="143"/>
      <c r="F65" s="143"/>
      <c r="G65" s="144"/>
      <c r="H65" s="145"/>
      <c r="I65" s="145"/>
      <c r="O65" s="146">
        <v>1</v>
      </c>
    </row>
    <row r="66" spans="1:57" ht="12.75">
      <c r="A66" s="147">
        <v>23</v>
      </c>
      <c r="B66" s="148" t="s">
        <v>161</v>
      </c>
      <c r="C66" s="149" t="s">
        <v>162</v>
      </c>
      <c r="D66" s="150" t="s">
        <v>138</v>
      </c>
      <c r="E66" s="151">
        <v>20</v>
      </c>
      <c r="F66" s="151">
        <v>0</v>
      </c>
      <c r="G66" s="152">
        <f>E66*F66</f>
        <v>0</v>
      </c>
      <c r="H66" s="153">
        <v>0.001</v>
      </c>
      <c r="I66" s="153">
        <f>E66*H66</f>
        <v>0.02</v>
      </c>
      <c r="O66" s="146">
        <v>2</v>
      </c>
      <c r="AA66" s="122">
        <v>12</v>
      </c>
      <c r="AB66" s="122">
        <v>0</v>
      </c>
      <c r="AC66" s="122">
        <v>23</v>
      </c>
      <c r="AZ66" s="122">
        <v>1</v>
      </c>
      <c r="BA66" s="122">
        <f>IF(AZ66=1,G66,0)</f>
        <v>0</v>
      </c>
      <c r="BB66" s="122">
        <f>IF(AZ66=2,G66,0)</f>
        <v>0</v>
      </c>
      <c r="BC66" s="122">
        <f>IF(AZ66=3,G66,0)</f>
        <v>0</v>
      </c>
      <c r="BD66" s="122">
        <f>IF(AZ66=4,G66,0)</f>
        <v>0</v>
      </c>
      <c r="BE66" s="122">
        <f>IF(AZ66=5,G66,0)</f>
        <v>0</v>
      </c>
    </row>
    <row r="67" spans="1:57" ht="12.75">
      <c r="A67" s="147">
        <v>24</v>
      </c>
      <c r="B67" s="148" t="s">
        <v>163</v>
      </c>
      <c r="C67" s="149" t="s">
        <v>164</v>
      </c>
      <c r="D67" s="150" t="s">
        <v>165</v>
      </c>
      <c r="E67" s="151">
        <v>8.08</v>
      </c>
      <c r="F67" s="151">
        <v>0</v>
      </c>
      <c r="G67" s="152">
        <f>E67*F67</f>
        <v>0</v>
      </c>
      <c r="H67" s="153">
        <v>4.311</v>
      </c>
      <c r="I67" s="153">
        <f>E67*H67</f>
        <v>34.83288</v>
      </c>
      <c r="O67" s="146">
        <v>2</v>
      </c>
      <c r="AA67" s="122">
        <v>12</v>
      </c>
      <c r="AB67" s="122">
        <v>1</v>
      </c>
      <c r="AC67" s="122">
        <v>24</v>
      </c>
      <c r="AZ67" s="122">
        <v>1</v>
      </c>
      <c r="BA67" s="122">
        <f>IF(AZ67=1,G67,0)</f>
        <v>0</v>
      </c>
      <c r="BB67" s="122">
        <f>IF(AZ67=2,G67,0)</f>
        <v>0</v>
      </c>
      <c r="BC67" s="122">
        <f>IF(AZ67=3,G67,0)</f>
        <v>0</v>
      </c>
      <c r="BD67" s="122">
        <f>IF(AZ67=4,G67,0)</f>
        <v>0</v>
      </c>
      <c r="BE67" s="122">
        <f>IF(AZ67=5,G67,0)</f>
        <v>0</v>
      </c>
    </row>
    <row r="68" spans="1:15" ht="12.75">
      <c r="A68" s="154"/>
      <c r="B68" s="155"/>
      <c r="C68" s="196" t="s">
        <v>166</v>
      </c>
      <c r="D68" s="197"/>
      <c r="E68" s="156">
        <v>8.08</v>
      </c>
      <c r="F68" s="157"/>
      <c r="G68" s="158"/>
      <c r="H68" s="159"/>
      <c r="I68" s="159"/>
      <c r="M68" s="160" t="s">
        <v>166</v>
      </c>
      <c r="O68" s="146"/>
    </row>
    <row r="69" spans="1:57" ht="12.75">
      <c r="A69" s="161"/>
      <c r="B69" s="162" t="s">
        <v>71</v>
      </c>
      <c r="C69" s="163" t="str">
        <f>CONCATENATE(B65," ",C65)</f>
        <v>8 Trubní vedení</v>
      </c>
      <c r="D69" s="161"/>
      <c r="E69" s="164"/>
      <c r="F69" s="164"/>
      <c r="G69" s="165">
        <f>SUM(G65:G68)</f>
        <v>0</v>
      </c>
      <c r="H69" s="166"/>
      <c r="I69" s="167">
        <f>SUM(I65:I68)</f>
        <v>34.852880000000006</v>
      </c>
      <c r="O69" s="146">
        <v>4</v>
      </c>
      <c r="BA69" s="168">
        <f>SUM(BA65:BA68)</f>
        <v>0</v>
      </c>
      <c r="BB69" s="168">
        <f>SUM(BB65:BB68)</f>
        <v>0</v>
      </c>
      <c r="BC69" s="168">
        <f>SUM(BC65:BC68)</f>
        <v>0</v>
      </c>
      <c r="BD69" s="168">
        <f>SUM(BD65:BD68)</f>
        <v>0</v>
      </c>
      <c r="BE69" s="168">
        <f>SUM(BE65:BE68)</f>
        <v>0</v>
      </c>
    </row>
    <row r="70" spans="1:15" ht="12.75">
      <c r="A70" s="139" t="s">
        <v>67</v>
      </c>
      <c r="B70" s="140" t="s">
        <v>167</v>
      </c>
      <c r="C70" s="141" t="s">
        <v>168</v>
      </c>
      <c r="D70" s="142"/>
      <c r="E70" s="143"/>
      <c r="F70" s="143"/>
      <c r="G70" s="144"/>
      <c r="H70" s="145"/>
      <c r="I70" s="145"/>
      <c r="O70" s="146">
        <v>1</v>
      </c>
    </row>
    <row r="71" spans="1:57" ht="12.75">
      <c r="A71" s="147">
        <v>25</v>
      </c>
      <c r="B71" s="148" t="s">
        <v>169</v>
      </c>
      <c r="C71" s="149" t="s">
        <v>170</v>
      </c>
      <c r="D71" s="150" t="s">
        <v>138</v>
      </c>
      <c r="E71" s="151">
        <v>9.2</v>
      </c>
      <c r="F71" s="151">
        <v>0</v>
      </c>
      <c r="G71" s="152">
        <f>E71*F71</f>
        <v>0</v>
      </c>
      <c r="H71" s="153">
        <v>0.06</v>
      </c>
      <c r="I71" s="153">
        <f>E71*H71</f>
        <v>0.5519999999999999</v>
      </c>
      <c r="O71" s="146">
        <v>2</v>
      </c>
      <c r="AA71" s="122">
        <v>12</v>
      </c>
      <c r="AB71" s="122">
        <v>0</v>
      </c>
      <c r="AC71" s="122">
        <v>25</v>
      </c>
      <c r="AZ71" s="122">
        <v>1</v>
      </c>
      <c r="BA71" s="122">
        <f>IF(AZ71=1,G71,0)</f>
        <v>0</v>
      </c>
      <c r="BB71" s="122">
        <f>IF(AZ71=2,G71,0)</f>
        <v>0</v>
      </c>
      <c r="BC71" s="122">
        <f>IF(AZ71=3,G71,0)</f>
        <v>0</v>
      </c>
      <c r="BD71" s="122">
        <f>IF(AZ71=4,G71,0)</f>
        <v>0</v>
      </c>
      <c r="BE71" s="122">
        <f>IF(AZ71=5,G71,0)</f>
        <v>0</v>
      </c>
    </row>
    <row r="72" spans="1:15" ht="12.75">
      <c r="A72" s="154"/>
      <c r="B72" s="155"/>
      <c r="C72" s="196" t="s">
        <v>171</v>
      </c>
      <c r="D72" s="197"/>
      <c r="E72" s="156">
        <v>9.2</v>
      </c>
      <c r="F72" s="157"/>
      <c r="G72" s="158"/>
      <c r="H72" s="159"/>
      <c r="I72" s="159"/>
      <c r="M72" s="160" t="s">
        <v>171</v>
      </c>
      <c r="O72" s="146"/>
    </row>
    <row r="73" spans="1:57" ht="12.75">
      <c r="A73" s="161"/>
      <c r="B73" s="162" t="s">
        <v>71</v>
      </c>
      <c r="C73" s="163" t="str">
        <f>CONCATENATE(B70," ",C70)</f>
        <v>91 Doplňující práce na komunikaci</v>
      </c>
      <c r="D73" s="161"/>
      <c r="E73" s="164"/>
      <c r="F73" s="164"/>
      <c r="G73" s="165">
        <f>SUM(G70:G72)</f>
        <v>0</v>
      </c>
      <c r="H73" s="166"/>
      <c r="I73" s="167">
        <f>SUM(I70:I72)</f>
        <v>0.5519999999999999</v>
      </c>
      <c r="O73" s="146">
        <v>4</v>
      </c>
      <c r="BA73" s="168">
        <f>SUM(BA70:BA72)</f>
        <v>0</v>
      </c>
      <c r="BB73" s="168">
        <f>SUM(BB70:BB72)</f>
        <v>0</v>
      </c>
      <c r="BC73" s="168">
        <f>SUM(BC70:BC72)</f>
        <v>0</v>
      </c>
      <c r="BD73" s="168">
        <f>SUM(BD70:BD72)</f>
        <v>0</v>
      </c>
      <c r="BE73" s="168">
        <f>SUM(BE70:BE72)</f>
        <v>0</v>
      </c>
    </row>
    <row r="74" spans="1:15" ht="12.75">
      <c r="A74" s="139" t="s">
        <v>67</v>
      </c>
      <c r="B74" s="140" t="s">
        <v>172</v>
      </c>
      <c r="C74" s="141" t="s">
        <v>173</v>
      </c>
      <c r="D74" s="142"/>
      <c r="E74" s="143"/>
      <c r="F74" s="143"/>
      <c r="G74" s="144"/>
      <c r="H74" s="145"/>
      <c r="I74" s="145"/>
      <c r="O74" s="146">
        <v>1</v>
      </c>
    </row>
    <row r="75" spans="1:57" ht="12.75">
      <c r="A75" s="147">
        <v>26</v>
      </c>
      <c r="B75" s="148" t="s">
        <v>174</v>
      </c>
      <c r="C75" s="149" t="s">
        <v>175</v>
      </c>
      <c r="D75" s="150" t="s">
        <v>70</v>
      </c>
      <c r="E75" s="151">
        <v>2</v>
      </c>
      <c r="F75" s="151">
        <v>0</v>
      </c>
      <c r="G75" s="152">
        <f>E75*F75</f>
        <v>0</v>
      </c>
      <c r="H75" s="153">
        <v>0</v>
      </c>
      <c r="I75" s="153">
        <f>E75*H75</f>
        <v>0</v>
      </c>
      <c r="O75" s="146">
        <v>2</v>
      </c>
      <c r="AA75" s="122">
        <v>12</v>
      </c>
      <c r="AB75" s="122">
        <v>0</v>
      </c>
      <c r="AC75" s="122">
        <v>26</v>
      </c>
      <c r="AZ75" s="122">
        <v>1</v>
      </c>
      <c r="BA75" s="122">
        <f>IF(AZ75=1,G75,0)</f>
        <v>0</v>
      </c>
      <c r="BB75" s="122">
        <f>IF(AZ75=2,G75,0)</f>
        <v>0</v>
      </c>
      <c r="BC75" s="122">
        <f>IF(AZ75=3,G75,0)</f>
        <v>0</v>
      </c>
      <c r="BD75" s="122">
        <f>IF(AZ75=4,G75,0)</f>
        <v>0</v>
      </c>
      <c r="BE75" s="122">
        <f>IF(AZ75=5,G75,0)</f>
        <v>0</v>
      </c>
    </row>
    <row r="76" spans="1:57" ht="12.75">
      <c r="A76" s="147">
        <v>27</v>
      </c>
      <c r="B76" s="148" t="s">
        <v>176</v>
      </c>
      <c r="C76" s="149" t="s">
        <v>177</v>
      </c>
      <c r="D76" s="150" t="s">
        <v>70</v>
      </c>
      <c r="E76" s="151">
        <v>2</v>
      </c>
      <c r="F76" s="151">
        <v>0</v>
      </c>
      <c r="G76" s="152">
        <f>E76*F76</f>
        <v>0</v>
      </c>
      <c r="H76" s="153">
        <v>0</v>
      </c>
      <c r="I76" s="153">
        <f>E76*H76</f>
        <v>0</v>
      </c>
      <c r="O76" s="146">
        <v>2</v>
      </c>
      <c r="AA76" s="122">
        <v>12</v>
      </c>
      <c r="AB76" s="122">
        <v>0</v>
      </c>
      <c r="AC76" s="122">
        <v>27</v>
      </c>
      <c r="AZ76" s="122">
        <v>1</v>
      </c>
      <c r="BA76" s="122">
        <f>IF(AZ76=1,G76,0)</f>
        <v>0</v>
      </c>
      <c r="BB76" s="122">
        <f>IF(AZ76=2,G76,0)</f>
        <v>0</v>
      </c>
      <c r="BC76" s="122">
        <f>IF(AZ76=3,G76,0)</f>
        <v>0</v>
      </c>
      <c r="BD76" s="122">
        <f>IF(AZ76=4,G76,0)</f>
        <v>0</v>
      </c>
      <c r="BE76" s="122">
        <f>IF(AZ76=5,G76,0)</f>
        <v>0</v>
      </c>
    </row>
    <row r="77" spans="1:57" ht="12.75">
      <c r="A77" s="161"/>
      <c r="B77" s="162" t="s">
        <v>71</v>
      </c>
      <c r="C77" s="163" t="str">
        <f>CONCATENATE(B74," ",C74)</f>
        <v>93 Dokončovací práce inž.staveb</v>
      </c>
      <c r="D77" s="161"/>
      <c r="E77" s="164"/>
      <c r="F77" s="164"/>
      <c r="G77" s="165">
        <f>SUM(G74:G76)</f>
        <v>0</v>
      </c>
      <c r="H77" s="166"/>
      <c r="I77" s="167">
        <f>SUM(I74:I76)</f>
        <v>0</v>
      </c>
      <c r="O77" s="146">
        <v>4</v>
      </c>
      <c r="BA77" s="168">
        <f>SUM(BA74:BA76)</f>
        <v>0</v>
      </c>
      <c r="BB77" s="168">
        <f>SUM(BB74:BB76)</f>
        <v>0</v>
      </c>
      <c r="BC77" s="168">
        <f>SUM(BC74:BC76)</f>
        <v>0</v>
      </c>
      <c r="BD77" s="168">
        <f>SUM(BD74:BD76)</f>
        <v>0</v>
      </c>
      <c r="BE77" s="168">
        <f>SUM(BE74:BE76)</f>
        <v>0</v>
      </c>
    </row>
    <row r="78" spans="1:15" ht="12.75">
      <c r="A78" s="139" t="s">
        <v>67</v>
      </c>
      <c r="B78" s="140" t="s">
        <v>178</v>
      </c>
      <c r="C78" s="141" t="s">
        <v>179</v>
      </c>
      <c r="D78" s="142"/>
      <c r="E78" s="143"/>
      <c r="F78" s="143"/>
      <c r="G78" s="144"/>
      <c r="H78" s="145"/>
      <c r="I78" s="145"/>
      <c r="O78" s="146">
        <v>1</v>
      </c>
    </row>
    <row r="79" spans="1:57" ht="12.75">
      <c r="A79" s="147">
        <v>28</v>
      </c>
      <c r="B79" s="148" t="s">
        <v>180</v>
      </c>
      <c r="C79" s="149" t="s">
        <v>181</v>
      </c>
      <c r="D79" s="150" t="s">
        <v>122</v>
      </c>
      <c r="E79" s="151">
        <v>526.332</v>
      </c>
      <c r="F79" s="151">
        <v>0</v>
      </c>
      <c r="G79" s="152">
        <f>E79*F79</f>
        <v>0</v>
      </c>
      <c r="H79" s="153">
        <v>0</v>
      </c>
      <c r="I79" s="153">
        <f>E79*H79</f>
        <v>0</v>
      </c>
      <c r="O79" s="146">
        <v>2</v>
      </c>
      <c r="AA79" s="122">
        <v>12</v>
      </c>
      <c r="AB79" s="122">
        <v>0</v>
      </c>
      <c r="AC79" s="122">
        <v>28</v>
      </c>
      <c r="AZ79" s="122">
        <v>1</v>
      </c>
      <c r="BA79" s="122">
        <f>IF(AZ79=1,G79,0)</f>
        <v>0</v>
      </c>
      <c r="BB79" s="122">
        <f>IF(AZ79=2,G79,0)</f>
        <v>0</v>
      </c>
      <c r="BC79" s="122">
        <f>IF(AZ79=3,G79,0)</f>
        <v>0</v>
      </c>
      <c r="BD79" s="122">
        <f>IF(AZ79=4,G79,0)</f>
        <v>0</v>
      </c>
      <c r="BE79" s="122">
        <f>IF(AZ79=5,G79,0)</f>
        <v>0</v>
      </c>
    </row>
    <row r="80" spans="1:15" ht="12.75">
      <c r="A80" s="154"/>
      <c r="B80" s="155"/>
      <c r="C80" s="196" t="s">
        <v>182</v>
      </c>
      <c r="D80" s="197"/>
      <c r="E80" s="156">
        <v>526.332</v>
      </c>
      <c r="F80" s="157"/>
      <c r="G80" s="158"/>
      <c r="H80" s="159"/>
      <c r="I80" s="159"/>
      <c r="M80" s="160" t="s">
        <v>182</v>
      </c>
      <c r="O80" s="146"/>
    </row>
    <row r="81" spans="1:57" ht="12.75">
      <c r="A81" s="161"/>
      <c r="B81" s="162" t="s">
        <v>71</v>
      </c>
      <c r="C81" s="163" t="str">
        <f>CONCATENATE(B78," ",C78)</f>
        <v>99 Staveništní přesun hmot</v>
      </c>
      <c r="D81" s="161"/>
      <c r="E81" s="164"/>
      <c r="F81" s="164"/>
      <c r="G81" s="165">
        <f>SUM(G78:G80)</f>
        <v>0</v>
      </c>
      <c r="H81" s="166"/>
      <c r="I81" s="167">
        <f>SUM(I78:I80)</f>
        <v>0</v>
      </c>
      <c r="O81" s="146">
        <v>4</v>
      </c>
      <c r="BA81" s="168">
        <f>SUM(BA78:BA80)</f>
        <v>0</v>
      </c>
      <c r="BB81" s="168">
        <f>SUM(BB78:BB80)</f>
        <v>0</v>
      </c>
      <c r="BC81" s="168">
        <f>SUM(BC78:BC80)</f>
        <v>0</v>
      </c>
      <c r="BD81" s="168">
        <f>SUM(BD78:BD80)</f>
        <v>0</v>
      </c>
      <c r="BE81" s="168">
        <f>SUM(BE78:BE80)</f>
        <v>0</v>
      </c>
    </row>
    <row r="82" ht="12.75">
      <c r="E82" s="122"/>
    </row>
    <row r="83" ht="12.75">
      <c r="E83" s="122"/>
    </row>
    <row r="84" ht="12.75">
      <c r="E84" s="122"/>
    </row>
    <row r="85" ht="12.75">
      <c r="E85" s="122"/>
    </row>
    <row r="86" ht="12.75">
      <c r="E86" s="122"/>
    </row>
    <row r="87" ht="12.75">
      <c r="E87" s="122"/>
    </row>
    <row r="88" ht="12.75">
      <c r="E88" s="122"/>
    </row>
    <row r="89" ht="12.75">
      <c r="E89" s="122"/>
    </row>
    <row r="90" ht="12.75">
      <c r="E90" s="122"/>
    </row>
    <row r="91" ht="12.75">
      <c r="E91" s="122"/>
    </row>
    <row r="92" ht="12.75">
      <c r="E92" s="122"/>
    </row>
    <row r="93" ht="12.75">
      <c r="E93" s="122"/>
    </row>
    <row r="94" ht="12.75">
      <c r="E94" s="122"/>
    </row>
    <row r="95" ht="12.75">
      <c r="E95" s="122"/>
    </row>
    <row r="96" ht="12.75">
      <c r="E96" s="122"/>
    </row>
    <row r="97" ht="12.75">
      <c r="E97" s="122"/>
    </row>
    <row r="98" ht="12.75">
      <c r="E98" s="122"/>
    </row>
    <row r="99" ht="12.75">
      <c r="E99" s="122"/>
    </row>
    <row r="100" ht="12.75">
      <c r="E100" s="122"/>
    </row>
    <row r="101" ht="12.75">
      <c r="E101" s="122"/>
    </row>
    <row r="102" ht="12.75">
      <c r="E102" s="122"/>
    </row>
    <row r="103" ht="12.75">
      <c r="E103" s="122"/>
    </row>
    <row r="104" ht="12.75">
      <c r="E104" s="122"/>
    </row>
    <row r="105" spans="1:7" ht="12.75">
      <c r="A105" s="169"/>
      <c r="B105" s="169"/>
      <c r="C105" s="169"/>
      <c r="D105" s="169"/>
      <c r="E105" s="169"/>
      <c r="F105" s="169"/>
      <c r="G105" s="169"/>
    </row>
    <row r="106" spans="1:7" ht="12.75">
      <c r="A106" s="169"/>
      <c r="B106" s="169"/>
      <c r="C106" s="169"/>
      <c r="D106" s="169"/>
      <c r="E106" s="169"/>
      <c r="F106" s="169"/>
      <c r="G106" s="169"/>
    </row>
    <row r="107" spans="1:7" ht="12.75">
      <c r="A107" s="169"/>
      <c r="B107" s="169"/>
      <c r="C107" s="169"/>
      <c r="D107" s="169"/>
      <c r="E107" s="169"/>
      <c r="F107" s="169"/>
      <c r="G107" s="169"/>
    </row>
    <row r="108" spans="1:7" ht="12.75">
      <c r="A108" s="169"/>
      <c r="B108" s="169"/>
      <c r="C108" s="169"/>
      <c r="D108" s="169"/>
      <c r="E108" s="169"/>
      <c r="F108" s="169"/>
      <c r="G108" s="169"/>
    </row>
    <row r="109" ht="12.75">
      <c r="E109" s="122"/>
    </row>
    <row r="110" ht="12.75">
      <c r="E110" s="122"/>
    </row>
    <row r="111" ht="12.75">
      <c r="E111" s="122"/>
    </row>
    <row r="112" ht="12.75">
      <c r="E112" s="122"/>
    </row>
    <row r="113" ht="12.75">
      <c r="E113" s="122"/>
    </row>
    <row r="114" ht="12.75">
      <c r="E114" s="122"/>
    </row>
    <row r="115" ht="12.75">
      <c r="E115" s="122"/>
    </row>
    <row r="116" ht="12.75">
      <c r="E116" s="122"/>
    </row>
    <row r="117" ht="12.75">
      <c r="E117" s="122"/>
    </row>
    <row r="118" ht="12.75">
      <c r="E118" s="122"/>
    </row>
    <row r="119" ht="12.75">
      <c r="E119" s="122"/>
    </row>
    <row r="120" ht="12.75">
      <c r="E120" s="122"/>
    </row>
    <row r="121" ht="12.75">
      <c r="E121" s="122"/>
    </row>
    <row r="122" ht="12.75">
      <c r="E122" s="122"/>
    </row>
    <row r="123" ht="12.75">
      <c r="E123" s="122"/>
    </row>
    <row r="124" ht="12.75">
      <c r="E124" s="122"/>
    </row>
    <row r="125" ht="12.75">
      <c r="E125" s="122"/>
    </row>
    <row r="126" ht="12.75">
      <c r="E126" s="122"/>
    </row>
    <row r="127" ht="12.75">
      <c r="E127" s="122"/>
    </row>
    <row r="128" ht="12.75">
      <c r="E128" s="122"/>
    </row>
    <row r="129" ht="12.75">
      <c r="E129" s="122"/>
    </row>
    <row r="130" ht="12.75">
      <c r="E130" s="122"/>
    </row>
    <row r="131" ht="12.75">
      <c r="E131" s="122"/>
    </row>
    <row r="132" ht="12.75">
      <c r="E132" s="122"/>
    </row>
    <row r="133" ht="12.75">
      <c r="E133" s="122"/>
    </row>
    <row r="134" spans="1:2" ht="12.75">
      <c r="A134" s="170"/>
      <c r="B134" s="170"/>
    </row>
    <row r="135" spans="1:7" ht="12.75">
      <c r="A135" s="169"/>
      <c r="B135" s="169"/>
      <c r="C135" s="172"/>
      <c r="D135" s="172"/>
      <c r="E135" s="173"/>
      <c r="F135" s="172"/>
      <c r="G135" s="174"/>
    </row>
    <row r="136" spans="1:7" ht="12.75">
      <c r="A136" s="175"/>
      <c r="B136" s="175"/>
      <c r="C136" s="169"/>
      <c r="D136" s="169"/>
      <c r="E136" s="176"/>
      <c r="F136" s="169"/>
      <c r="G136" s="169"/>
    </row>
    <row r="137" spans="1:7" ht="12.75">
      <c r="A137" s="169"/>
      <c r="B137" s="169"/>
      <c r="C137" s="169"/>
      <c r="D137" s="169"/>
      <c r="E137" s="176"/>
      <c r="F137" s="169"/>
      <c r="G137" s="169"/>
    </row>
    <row r="138" spans="1:7" ht="12.75">
      <c r="A138" s="169"/>
      <c r="B138" s="169"/>
      <c r="C138" s="169"/>
      <c r="D138" s="169"/>
      <c r="E138" s="176"/>
      <c r="F138" s="169"/>
      <c r="G138" s="169"/>
    </row>
    <row r="139" spans="1:7" ht="12.75">
      <c r="A139" s="169"/>
      <c r="B139" s="169"/>
      <c r="C139" s="169"/>
      <c r="D139" s="169"/>
      <c r="E139" s="176"/>
      <c r="F139" s="169"/>
      <c r="G139" s="169"/>
    </row>
    <row r="140" spans="1:7" ht="12.75">
      <c r="A140" s="169"/>
      <c r="B140" s="169"/>
      <c r="C140" s="169"/>
      <c r="D140" s="169"/>
      <c r="E140" s="176"/>
      <c r="F140" s="169"/>
      <c r="G140" s="169"/>
    </row>
    <row r="141" spans="1:7" ht="12.75">
      <c r="A141" s="169"/>
      <c r="B141" s="169"/>
      <c r="C141" s="169"/>
      <c r="D141" s="169"/>
      <c r="E141" s="176"/>
      <c r="F141" s="169"/>
      <c r="G141" s="169"/>
    </row>
    <row r="142" spans="1:7" ht="12.75">
      <c r="A142" s="169"/>
      <c r="B142" s="169"/>
      <c r="C142" s="169"/>
      <c r="D142" s="169"/>
      <c r="E142" s="176"/>
      <c r="F142" s="169"/>
      <c r="G142" s="169"/>
    </row>
    <row r="143" spans="1:7" ht="12.75">
      <c r="A143" s="169"/>
      <c r="B143" s="169"/>
      <c r="C143" s="169"/>
      <c r="D143" s="169"/>
      <c r="E143" s="176"/>
      <c r="F143" s="169"/>
      <c r="G143" s="169"/>
    </row>
    <row r="144" spans="1:7" ht="12.75">
      <c r="A144" s="169"/>
      <c r="B144" s="169"/>
      <c r="C144" s="169"/>
      <c r="D144" s="169"/>
      <c r="E144" s="176"/>
      <c r="F144" s="169"/>
      <c r="G144" s="169"/>
    </row>
    <row r="145" spans="1:7" ht="12.75">
      <c r="A145" s="169"/>
      <c r="B145" s="169"/>
      <c r="C145" s="169"/>
      <c r="D145" s="169"/>
      <c r="E145" s="176"/>
      <c r="F145" s="169"/>
      <c r="G145" s="169"/>
    </row>
    <row r="146" spans="1:7" ht="12.75">
      <c r="A146" s="169"/>
      <c r="B146" s="169"/>
      <c r="C146" s="169"/>
      <c r="D146" s="169"/>
      <c r="E146" s="176"/>
      <c r="F146" s="169"/>
      <c r="G146" s="169"/>
    </row>
    <row r="147" spans="1:7" ht="12.75">
      <c r="A147" s="169"/>
      <c r="B147" s="169"/>
      <c r="C147" s="169"/>
      <c r="D147" s="169"/>
      <c r="E147" s="176"/>
      <c r="F147" s="169"/>
      <c r="G147" s="169"/>
    </row>
    <row r="148" spans="1:7" ht="12.75">
      <c r="A148" s="169"/>
      <c r="B148" s="169"/>
      <c r="C148" s="169"/>
      <c r="D148" s="169"/>
      <c r="E148" s="176"/>
      <c r="F148" s="169"/>
      <c r="G148" s="169"/>
    </row>
  </sheetData>
  <sheetProtection/>
  <mergeCells count="35">
    <mergeCell ref="C13:D13"/>
    <mergeCell ref="C14:D14"/>
    <mergeCell ref="C44:D44"/>
    <mergeCell ref="C15:D15"/>
    <mergeCell ref="C16:D16"/>
    <mergeCell ref="C18:D18"/>
    <mergeCell ref="C19:D19"/>
    <mergeCell ref="C41:D41"/>
    <mergeCell ref="C42:D42"/>
    <mergeCell ref="A1:I1"/>
    <mergeCell ref="A3:B3"/>
    <mergeCell ref="A4:B4"/>
    <mergeCell ref="G4:I4"/>
    <mergeCell ref="C10:D10"/>
    <mergeCell ref="C38:D38"/>
    <mergeCell ref="C20:D20"/>
    <mergeCell ref="C21:D21"/>
    <mergeCell ref="C23:D23"/>
    <mergeCell ref="C11:D11"/>
    <mergeCell ref="C48:D48"/>
    <mergeCell ref="C50:D50"/>
    <mergeCell ref="C52:D52"/>
    <mergeCell ref="C28:D28"/>
    <mergeCell ref="C30:D30"/>
    <mergeCell ref="C32:D32"/>
    <mergeCell ref="C34:D34"/>
    <mergeCell ref="C35:D35"/>
    <mergeCell ref="C36:D36"/>
    <mergeCell ref="C37:D37"/>
    <mergeCell ref="C80:D80"/>
    <mergeCell ref="C72:D72"/>
    <mergeCell ref="C68:D68"/>
    <mergeCell ref="C56:D56"/>
    <mergeCell ref="C59:D59"/>
    <mergeCell ref="C60:D60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Agroprojekce Litomyšl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 </cp:lastModifiedBy>
  <cp:lastPrinted>2012-05-28T14:35:02Z</cp:lastPrinted>
  <dcterms:created xsi:type="dcterms:W3CDTF">2009-06-22T08:47:32Z</dcterms:created>
  <dcterms:modified xsi:type="dcterms:W3CDTF">2012-05-28T14:47:53Z</dcterms:modified>
  <cp:category/>
  <cp:version/>
  <cp:contentType/>
  <cp:contentStatus/>
</cp:coreProperties>
</file>