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'Položky'!$A$1:$I$83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<sst xmlns="http://schemas.openxmlformats.org/spreadsheetml/2006/main" count="280" uniqueCount="184">
  <si>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</si>
  <si>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</si>
  <si>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</si>
  <si>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</si>
  <si>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</si>
  <si>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</si>
  <si>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</si>
  <si>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</si>
  <si>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</si>
  <si>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</si>
  <si>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</si>
  <si>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</si>
  <si>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</si>
  <si>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</si>
  <si>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</si>
  <si>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</si>
  <si>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</si>
  <si>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</si>
  <si>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</si>
  <si>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</si>
  <si>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</si>
  <si>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</si>
  <si>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</si>
  <si>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</si>
  <si>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</si>
  <si>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</si>
  <si>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</si>
  <si>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</si>
  <si>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</si>
  <si>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</si>
  <si>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</si>
  <si>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</si>
  <si>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</si>
  <si>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</si>
  <si>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</si>
  <si>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</si>
  <si>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</si>
  <si>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</si>
  <si>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</si>
  <si>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</si>
  <si>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</si>
  <si>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</si>
  <si>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</si>
  <si>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</si>
  <si>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</si>
  <si>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</si>
  <si>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</si>
  <si>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</si>
  <si>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</si>
  <si>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</si>
  <si>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</si>
  <si>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</si>
  <si>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</si>
  <si>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</si>
  <si>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</si>
  <si>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</si>
  <si>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</si>
  <si>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</si>
  <si>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</si>
  <si>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</si>
  <si>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</si>
  <si>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</si>
  <si>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</si>
  <si>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</si>
  <si>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</si>
  <si>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</si>
  <si>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</si>
  <si>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</si>
  <si>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</si>
  <si>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</si>
  <si>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</si>
  <si>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Protierozní opatření v k.ú. Miskovice</t>
  </si>
  <si>
    <t>SO - 04 Záchytný příkop</t>
  </si>
  <si>
    <t>121 10-1101.R00</t>
  </si>
  <si>
    <t>Sejmutí ornice s přemístěním do 50 m</t>
  </si>
  <si>
    <t>m3</t>
  </si>
  <si>
    <t>příkop - V.V.: 316,0</t>
  </si>
  <si>
    <t>drenáž - V.V.: 56,0</t>
  </si>
  <si>
    <t>181 30-1103.R00</t>
  </si>
  <si>
    <t>Rozprostření ornice, rovina, tl. 15-20 cm,do 500m2</t>
  </si>
  <si>
    <t>m2</t>
  </si>
  <si>
    <t>příkop - V.V. : 352,0</t>
  </si>
  <si>
    <t>drenáž - V.V.: 280,0</t>
  </si>
  <si>
    <t>182 30-1133.R00</t>
  </si>
  <si>
    <t>Rozprostření ornice, svah, tl. 15-20 cm, nad 500m2</t>
  </si>
  <si>
    <t>příkop - V.V.: 1461,0</t>
  </si>
  <si>
    <t>180 40-1211.R00</t>
  </si>
  <si>
    <t>Založení trávníku lučního výsevem v rovině</t>
  </si>
  <si>
    <t>352,0+1050,0+280,0</t>
  </si>
  <si>
    <t>180 40-1213.R00</t>
  </si>
  <si>
    <t>Založení trávníku lučního výsevem ve svahu do 1:1</t>
  </si>
  <si>
    <t>1461,0</t>
  </si>
  <si>
    <t>005 724801</t>
  </si>
  <si>
    <t>Travní směs</t>
  </si>
  <si>
    <t>kg</t>
  </si>
  <si>
    <t>(1682,0+1461,0)*0,02*1,03</t>
  </si>
  <si>
    <t>125 20-3101.R00</t>
  </si>
  <si>
    <t>Vykopávky kanálů pro zemědělské meliorace v hor. 3</t>
  </si>
  <si>
    <t>příkop - V.V.: 178,0</t>
  </si>
  <si>
    <t>125 30-3101.R00</t>
  </si>
  <si>
    <t>Vykopávky kanálů pro zemědělské meliorace v hor. 4</t>
  </si>
  <si>
    <t>příkop - V.V.: 58,0</t>
  </si>
  <si>
    <t>171 10-3101.R00</t>
  </si>
  <si>
    <t>Zemní hrázky melioračních kanalů, z hor.1-4</t>
  </si>
  <si>
    <t>V.V.: 604,0</t>
  </si>
  <si>
    <t>132 20-1201.R00</t>
  </si>
  <si>
    <t>Hloubení rýh šířky do 200 cm v hor.3 do 100 m3</t>
  </si>
  <si>
    <t>práh: 4,0*0,9*1,0</t>
  </si>
  <si>
    <t>drenáž: 350,0*0,8*1,1</t>
  </si>
  <si>
    <t>vodovod: 3,0*1,9*0,9</t>
  </si>
  <si>
    <t>130 00-1101.R00</t>
  </si>
  <si>
    <t>Příplatek za ztížené hloubení v blízkosti vedení</t>
  </si>
  <si>
    <t>174 10-1101.R00</t>
  </si>
  <si>
    <t>Zásyp jam, rýh, šachet se zhutněním</t>
  </si>
  <si>
    <t>práh: 4,0*0,6*0,8</t>
  </si>
  <si>
    <t>drenáž - V.V.: 161,0</t>
  </si>
  <si>
    <t>167 10-1101.R00</t>
  </si>
  <si>
    <t>Nakládání výkopku z hor.1-4 v množství do 100 m3</t>
  </si>
  <si>
    <t>58,0+316,73-168,05</t>
  </si>
  <si>
    <t>162 30-1101.R00</t>
  </si>
  <si>
    <t>Vodorovné přemístění výkopku z hor.1-4 do 500 m</t>
  </si>
  <si>
    <t>171 20-1101.R00</t>
  </si>
  <si>
    <t>Uložení sypaniny do násypů nezhutněných</t>
  </si>
  <si>
    <t>181 10-1102.R00</t>
  </si>
  <si>
    <t>Úprava pláně v zářezech v hor. 1-4, se zhutněním</t>
  </si>
  <si>
    <t>V.V.: 348,0</t>
  </si>
  <si>
    <t>182 10-1101.R00</t>
  </si>
  <si>
    <t>Svahování v zářezech v hor. 1 - 4</t>
  </si>
  <si>
    <t>V.V.: 621,0</t>
  </si>
  <si>
    <t>182 20-1101.R00</t>
  </si>
  <si>
    <t>Svahování násypů</t>
  </si>
  <si>
    <t>V.V.: 839,0</t>
  </si>
  <si>
    <t>122 20-1402.R00</t>
  </si>
  <si>
    <t>Vykopávky v zemníku v hor. 3 do 1000 m3</t>
  </si>
  <si>
    <t>nedostatek zeminy - V.V.: 604,0-178,0</t>
  </si>
  <si>
    <t>dovoz zeminy: 426,0</t>
  </si>
  <si>
    <t>2</t>
  </si>
  <si>
    <t>Základy,zvláštní zakládání</t>
  </si>
  <si>
    <t>212 56-1111.R00</t>
  </si>
  <si>
    <t>Výplň odvodňov. trativodů kam. hrubě drcen. 16 mm</t>
  </si>
  <si>
    <t>V.V.: 91,0</t>
  </si>
  <si>
    <t>3</t>
  </si>
  <si>
    <t>Svislé a kompletní konstrukce</t>
  </si>
  <si>
    <t>329 32-1115.R00</t>
  </si>
  <si>
    <t>Konstrukce ostatní z betonu železov. V12 T100 B 30</t>
  </si>
  <si>
    <t>práh - V.V.: 1,14</t>
  </si>
  <si>
    <t>329 35-1010.R00</t>
  </si>
  <si>
    <t>Obednění konstrukcí ostatních ploch rovinných</t>
  </si>
  <si>
    <t>(4,0+0,3)*2*1,0</t>
  </si>
  <si>
    <t>329 35-2010.R00</t>
  </si>
  <si>
    <t>Odbednění konstrukcí ostatních ploch rovinných</t>
  </si>
  <si>
    <t>329 36-8211.R00</t>
  </si>
  <si>
    <t>Výztuž ostatních ŽB konstrukcí svařovanou sítí</t>
  </si>
  <si>
    <t>t</t>
  </si>
  <si>
    <t>V.V.: 59,8*0,001</t>
  </si>
  <si>
    <t>4</t>
  </si>
  <si>
    <t>Vodorovné konstrukce</t>
  </si>
  <si>
    <t>451 57-1111.R00</t>
  </si>
  <si>
    <t>Lože dlažby ze štěrkopísků tl. do 10 cm</t>
  </si>
  <si>
    <t>465 92-1112.R00</t>
  </si>
  <si>
    <t>Kladení bet. desek do 90 kg, tl. do 10cm, sp.písek</t>
  </si>
  <si>
    <t>592-28280</t>
  </si>
  <si>
    <t>Tvánice zatravňovací TBX 29-60  60x40x10 cm</t>
  </si>
  <si>
    <t>kus</t>
  </si>
  <si>
    <t>10,4/(0,6*0,4)*1,03</t>
  </si>
  <si>
    <t>8</t>
  </si>
  <si>
    <t>Trubní vedení</t>
  </si>
  <si>
    <t>871 21-8113.R00</t>
  </si>
  <si>
    <t>Kladení dren. potrubí do rýhy, flex. PVC, do 65 mm</t>
  </si>
  <si>
    <t>m</t>
  </si>
  <si>
    <t>286-11223</t>
  </si>
  <si>
    <t>Trubka PVC drenážní flexibilní d 100 mm</t>
  </si>
  <si>
    <t>350*1,01</t>
  </si>
  <si>
    <t>9</t>
  </si>
  <si>
    <t>Ostatní konstrukce, bourání</t>
  </si>
  <si>
    <t>931 99 0004</t>
  </si>
  <si>
    <t>Izolace vodovodu  zateplovací tvarovkou</t>
  </si>
  <si>
    <t>99</t>
  </si>
  <si>
    <t>Staveništní přesun hmot</t>
  </si>
  <si>
    <t>998 33-2011.R00</t>
  </si>
  <si>
    <t>Přesun hmot, úpravy toků a kanálů, hráze ostatní</t>
  </si>
  <si>
    <t>0,065+151,515+3,557+4,122+0,170</t>
  </si>
  <si>
    <t>Zařízení staveniště</t>
  </si>
  <si>
    <t>MZe Pozemkový úřad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</si>
</sst>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5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183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Rekapitulace!A19</f>
        <v>Zařízení staveniště</v>
      </c>
      <c r="E14" s="45"/>
      <c r="F14" s="46"/>
      <c r="G14" s="43">
        <f>Rekapitulace!I19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" customHeight="1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 hidden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 - 04 Záchytný příkop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Položky!BA52</f>
        <v>0</v>
      </c>
      <c r="F7" s="179">
        <f>Položky!BB52</f>
        <v>0</v>
      </c>
      <c r="G7" s="179">
        <f>Položky!BC52</f>
        <v>0</v>
      </c>
      <c r="H7" s="179">
        <f>Položky!BD52</f>
        <v>0</v>
      </c>
      <c r="I7" s="180">
        <f>Položky!BE52</f>
        <v>0</v>
      </c>
    </row>
    <row r="8" spans="1:9" s="30" customFormat="1" ht="12.75">
      <c r="A8" s="177" t="str">
        <f>Položky!B53</f>
        <v>2</v>
      </c>
      <c r="B8" s="85" t="str">
        <f>Položky!C53</f>
        <v>Základy,zvláštní zakládání</v>
      </c>
      <c r="C8" s="86"/>
      <c r="D8" s="87"/>
      <c r="E8" s="178">
        <f>Položky!BA56</f>
        <v>0</v>
      </c>
      <c r="F8" s="179">
        <f>Položky!BB56</f>
        <v>0</v>
      </c>
      <c r="G8" s="179">
        <f>Položky!BC56</f>
        <v>0</v>
      </c>
      <c r="H8" s="179">
        <f>Položky!BD56</f>
        <v>0</v>
      </c>
      <c r="I8" s="180">
        <f>Položky!BE56</f>
        <v>0</v>
      </c>
    </row>
    <row r="9" spans="1:9" s="30" customFormat="1" ht="12.75">
      <c r="A9" s="177" t="str">
        <f>Položky!B57</f>
        <v>3</v>
      </c>
      <c r="B9" s="85" t="str">
        <f>Položky!C57</f>
        <v>Svislé a kompletní konstrukce</v>
      </c>
      <c r="C9" s="86"/>
      <c r="D9" s="87"/>
      <c r="E9" s="178">
        <f>Položky!BA65</f>
        <v>0</v>
      </c>
      <c r="F9" s="179">
        <f>Položky!BB65</f>
        <v>0</v>
      </c>
      <c r="G9" s="179">
        <f>Položky!BC65</f>
        <v>0</v>
      </c>
      <c r="H9" s="179">
        <f>Položky!BD65</f>
        <v>0</v>
      </c>
      <c r="I9" s="180">
        <f>Položky!BE65</f>
        <v>0</v>
      </c>
    </row>
    <row r="10" spans="1:9" s="30" customFormat="1" ht="12.75">
      <c r="A10" s="177" t="str">
        <f>Položky!B66</f>
        <v>4</v>
      </c>
      <c r="B10" s="85" t="str">
        <f>Položky!C66</f>
        <v>Vodorovné konstrukce</v>
      </c>
      <c r="C10" s="86"/>
      <c r="D10" s="87"/>
      <c r="E10" s="178">
        <f>Položky!BA71</f>
        <v>0</v>
      </c>
      <c r="F10" s="179">
        <f>Položky!BB71</f>
        <v>0</v>
      </c>
      <c r="G10" s="179">
        <f>Položky!BC71</f>
        <v>0</v>
      </c>
      <c r="H10" s="179">
        <f>Položky!BD71</f>
        <v>0</v>
      </c>
      <c r="I10" s="180">
        <f>Položky!BE71</f>
        <v>0</v>
      </c>
    </row>
    <row r="11" spans="1:9" s="30" customFormat="1" ht="12.75">
      <c r="A11" s="177" t="str">
        <f>Položky!B72</f>
        <v>8</v>
      </c>
      <c r="B11" s="85" t="str">
        <f>Položky!C72</f>
        <v>Trubní vedení</v>
      </c>
      <c r="C11" s="86"/>
      <c r="D11" s="87"/>
      <c r="E11" s="178">
        <f>Položky!BA76</f>
        <v>0</v>
      </c>
      <c r="F11" s="179">
        <f>Položky!BB76</f>
        <v>0</v>
      </c>
      <c r="G11" s="179">
        <f>Položky!BC76</f>
        <v>0</v>
      </c>
      <c r="H11" s="179">
        <f>Položky!BD76</f>
        <v>0</v>
      </c>
      <c r="I11" s="180">
        <f>Položky!BE76</f>
        <v>0</v>
      </c>
    </row>
    <row r="12" spans="1:9" s="30" customFormat="1" ht="12.75">
      <c r="A12" s="177" t="str">
        <f>Položky!B77</f>
        <v>9</v>
      </c>
      <c r="B12" s="85" t="str">
        <f>Položky!C77</f>
        <v>Ostatní konstrukce, bourání</v>
      </c>
      <c r="C12" s="86"/>
      <c r="D12" s="87"/>
      <c r="E12" s="178">
        <f>Položky!BA79</f>
        <v>0</v>
      </c>
      <c r="F12" s="179">
        <f>Položky!BB79</f>
        <v>0</v>
      </c>
      <c r="G12" s="179">
        <f>Položky!BC79</f>
        <v>0</v>
      </c>
      <c r="H12" s="179">
        <f>Položky!BD79</f>
        <v>0</v>
      </c>
      <c r="I12" s="180">
        <f>Položky!BE79</f>
        <v>0</v>
      </c>
    </row>
    <row r="13" spans="1:9" s="30" customFormat="1" ht="13.5" thickBot="1">
      <c r="A13" s="177" t="str">
        <f>Položky!B80</f>
        <v>99</v>
      </c>
      <c r="B13" s="85" t="str">
        <f>Položky!C80</f>
        <v>Staveništní přesun hmot</v>
      </c>
      <c r="C13" s="86"/>
      <c r="D13" s="87"/>
      <c r="E13" s="178">
        <f>Položky!BA83</f>
        <v>0</v>
      </c>
      <c r="F13" s="179">
        <f>Položky!BB83</f>
        <v>0</v>
      </c>
      <c r="G13" s="179">
        <f>Položky!BC83</f>
        <v>0</v>
      </c>
      <c r="H13" s="179">
        <f>Položky!BD83</f>
        <v>0</v>
      </c>
      <c r="I13" s="180">
        <f>Položky!BE83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 t="s">
        <v>182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9" ht="13.5" thickBot="1">
      <c r="A20" s="113"/>
      <c r="B20" s="114" t="s">
        <v>56</v>
      </c>
      <c r="C20" s="115"/>
      <c r="D20" s="116"/>
      <c r="E20" s="117"/>
      <c r="F20" s="118"/>
      <c r="G20" s="118"/>
      <c r="H20" s="188">
        <f>SUM(I19:I19)</f>
        <v>0</v>
      </c>
      <c r="I20" s="189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H20:I2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0"/>
  <sheetViews>
    <sheetView showGridLines="0" showZeros="0" zoomScale="80" zoomScaleNormal="80" zoomScalePageLayoutView="0" workbookViewId="0" topLeftCell="B1">
      <selection activeCell="A83" sqref="A83:IV8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SO - 04 Záchytný příkop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372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196" t="s">
        <v>76</v>
      </c>
      <c r="D9" s="197"/>
      <c r="E9" s="156">
        <v>316</v>
      </c>
      <c r="F9" s="157"/>
      <c r="G9" s="158"/>
      <c r="H9" s="159"/>
      <c r="I9" s="159"/>
      <c r="M9" s="160" t="s">
        <v>76</v>
      </c>
      <c r="O9" s="146"/>
    </row>
    <row r="10" spans="1:15" ht="12.75">
      <c r="A10" s="154"/>
      <c r="B10" s="155"/>
      <c r="C10" s="196" t="s">
        <v>77</v>
      </c>
      <c r="D10" s="197"/>
      <c r="E10" s="156">
        <v>56</v>
      </c>
      <c r="F10" s="157"/>
      <c r="G10" s="158"/>
      <c r="H10" s="159"/>
      <c r="I10" s="159"/>
      <c r="M10" s="160" t="s">
        <v>77</v>
      </c>
      <c r="O10" s="146"/>
    </row>
    <row r="11" spans="1:57" ht="12.75">
      <c r="A11" s="147">
        <v>2</v>
      </c>
      <c r="B11" s="148" t="s">
        <v>78</v>
      </c>
      <c r="C11" s="149" t="s">
        <v>79</v>
      </c>
      <c r="D11" s="150" t="s">
        <v>80</v>
      </c>
      <c r="E11" s="151">
        <v>632</v>
      </c>
      <c r="F11" s="151">
        <v>0</v>
      </c>
      <c r="G11" s="152">
        <f>E11*F11</f>
        <v>0</v>
      </c>
      <c r="H11" s="153">
        <v>0</v>
      </c>
      <c r="I11" s="153">
        <f>E11*H11</f>
        <v>0</v>
      </c>
      <c r="O11" s="146">
        <v>2</v>
      </c>
      <c r="AA11" s="122">
        <v>12</v>
      </c>
      <c r="AB11" s="122">
        <v>0</v>
      </c>
      <c r="AC11" s="122">
        <v>2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15" ht="12.75">
      <c r="A12" s="154"/>
      <c r="B12" s="155"/>
      <c r="C12" s="196" t="s">
        <v>81</v>
      </c>
      <c r="D12" s="197"/>
      <c r="E12" s="156">
        <v>352</v>
      </c>
      <c r="F12" s="157"/>
      <c r="G12" s="158"/>
      <c r="H12" s="159"/>
      <c r="I12" s="159"/>
      <c r="M12" s="160" t="s">
        <v>81</v>
      </c>
      <c r="O12" s="146"/>
    </row>
    <row r="13" spans="1:15" ht="12.75">
      <c r="A13" s="154"/>
      <c r="B13" s="155"/>
      <c r="C13" s="196" t="s">
        <v>82</v>
      </c>
      <c r="D13" s="197"/>
      <c r="E13" s="156">
        <v>280</v>
      </c>
      <c r="F13" s="157"/>
      <c r="G13" s="158"/>
      <c r="H13" s="159"/>
      <c r="I13" s="159"/>
      <c r="M13" s="160" t="s">
        <v>82</v>
      </c>
      <c r="O13" s="146"/>
    </row>
    <row r="14" spans="1:57" ht="12.75">
      <c r="A14" s="147">
        <v>3</v>
      </c>
      <c r="B14" s="148" t="s">
        <v>83</v>
      </c>
      <c r="C14" s="149" t="s">
        <v>84</v>
      </c>
      <c r="D14" s="150" t="s">
        <v>80</v>
      </c>
      <c r="E14" s="151">
        <v>1461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O14" s="146">
        <v>2</v>
      </c>
      <c r="AA14" s="122">
        <v>12</v>
      </c>
      <c r="AB14" s="122">
        <v>0</v>
      </c>
      <c r="AC14" s="122">
        <v>3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15" ht="12.75">
      <c r="A15" s="154"/>
      <c r="B15" s="155"/>
      <c r="C15" s="196" t="s">
        <v>85</v>
      </c>
      <c r="D15" s="197"/>
      <c r="E15" s="156">
        <v>1461</v>
      </c>
      <c r="F15" s="157"/>
      <c r="G15" s="158"/>
      <c r="H15" s="159"/>
      <c r="I15" s="159"/>
      <c r="M15" s="160" t="s">
        <v>85</v>
      </c>
      <c r="O15" s="146"/>
    </row>
    <row r="16" spans="1:57" ht="12.75">
      <c r="A16" s="147">
        <v>4</v>
      </c>
      <c r="B16" s="148" t="s">
        <v>86</v>
      </c>
      <c r="C16" s="149" t="s">
        <v>87</v>
      </c>
      <c r="D16" s="150" t="s">
        <v>80</v>
      </c>
      <c r="E16" s="151">
        <v>1682</v>
      </c>
      <c r="F16" s="151">
        <v>0</v>
      </c>
      <c r="G16" s="152">
        <f>E16*F16</f>
        <v>0</v>
      </c>
      <c r="H16" s="153">
        <v>0</v>
      </c>
      <c r="I16" s="153">
        <f>E16*H16</f>
        <v>0</v>
      </c>
      <c r="O16" s="146">
        <v>2</v>
      </c>
      <c r="AA16" s="122">
        <v>12</v>
      </c>
      <c r="AB16" s="122">
        <v>0</v>
      </c>
      <c r="AC16" s="122">
        <v>4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54"/>
      <c r="B17" s="155"/>
      <c r="C17" s="196" t="s">
        <v>88</v>
      </c>
      <c r="D17" s="197"/>
      <c r="E17" s="156">
        <v>1682</v>
      </c>
      <c r="F17" s="157"/>
      <c r="G17" s="158"/>
      <c r="H17" s="159"/>
      <c r="I17" s="159"/>
      <c r="M17" s="160" t="s">
        <v>88</v>
      </c>
      <c r="O17" s="146"/>
    </row>
    <row r="18" spans="1:57" ht="12.75">
      <c r="A18" s="147">
        <v>5</v>
      </c>
      <c r="B18" s="148" t="s">
        <v>89</v>
      </c>
      <c r="C18" s="149" t="s">
        <v>90</v>
      </c>
      <c r="D18" s="150" t="s">
        <v>80</v>
      </c>
      <c r="E18" s="151">
        <v>1461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O18" s="146">
        <v>2</v>
      </c>
      <c r="AA18" s="122">
        <v>12</v>
      </c>
      <c r="AB18" s="122">
        <v>0</v>
      </c>
      <c r="AC18" s="122">
        <v>5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15" ht="12.75">
      <c r="A19" s="154"/>
      <c r="B19" s="155"/>
      <c r="C19" s="196" t="s">
        <v>91</v>
      </c>
      <c r="D19" s="197"/>
      <c r="E19" s="156">
        <v>1461</v>
      </c>
      <c r="F19" s="157"/>
      <c r="G19" s="158"/>
      <c r="H19" s="159"/>
      <c r="I19" s="159"/>
      <c r="M19" s="160" t="s">
        <v>91</v>
      </c>
      <c r="O19" s="146"/>
    </row>
    <row r="20" spans="1:57" ht="12.75">
      <c r="A20" s="147">
        <v>6</v>
      </c>
      <c r="B20" s="148" t="s">
        <v>92</v>
      </c>
      <c r="C20" s="149" t="s">
        <v>93</v>
      </c>
      <c r="D20" s="150" t="s">
        <v>94</v>
      </c>
      <c r="E20" s="151">
        <v>64.7458</v>
      </c>
      <c r="F20" s="151">
        <v>0</v>
      </c>
      <c r="G20" s="152">
        <f>E20*F20</f>
        <v>0</v>
      </c>
      <c r="H20" s="153">
        <v>0.001</v>
      </c>
      <c r="I20" s="153">
        <f>E20*H20</f>
        <v>0.0647458</v>
      </c>
      <c r="O20" s="146">
        <v>2</v>
      </c>
      <c r="AA20" s="122">
        <v>12</v>
      </c>
      <c r="AB20" s="122">
        <v>1</v>
      </c>
      <c r="AC20" s="122">
        <v>6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15" ht="12.75">
      <c r="A21" s="154"/>
      <c r="B21" s="155"/>
      <c r="C21" s="196" t="s">
        <v>95</v>
      </c>
      <c r="D21" s="197"/>
      <c r="E21" s="156">
        <v>64.7458</v>
      </c>
      <c r="F21" s="157"/>
      <c r="G21" s="158"/>
      <c r="H21" s="159"/>
      <c r="I21" s="159"/>
      <c r="M21" s="160" t="s">
        <v>95</v>
      </c>
      <c r="O21" s="146"/>
    </row>
    <row r="22" spans="1:57" ht="12.75">
      <c r="A22" s="147">
        <v>7</v>
      </c>
      <c r="B22" s="148" t="s">
        <v>96</v>
      </c>
      <c r="C22" s="149" t="s">
        <v>97</v>
      </c>
      <c r="D22" s="150" t="s">
        <v>75</v>
      </c>
      <c r="E22" s="151">
        <v>178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O22" s="146">
        <v>2</v>
      </c>
      <c r="AA22" s="122">
        <v>12</v>
      </c>
      <c r="AB22" s="122">
        <v>0</v>
      </c>
      <c r="AC22" s="122">
        <v>7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15" ht="12.75">
      <c r="A23" s="154"/>
      <c r="B23" s="155"/>
      <c r="C23" s="196" t="s">
        <v>98</v>
      </c>
      <c r="D23" s="197"/>
      <c r="E23" s="156">
        <v>178</v>
      </c>
      <c r="F23" s="157"/>
      <c r="G23" s="158"/>
      <c r="H23" s="159"/>
      <c r="I23" s="159"/>
      <c r="M23" s="160" t="s">
        <v>98</v>
      </c>
      <c r="O23" s="146"/>
    </row>
    <row r="24" spans="1:57" ht="12.75">
      <c r="A24" s="147">
        <v>8</v>
      </c>
      <c r="B24" s="148" t="s">
        <v>99</v>
      </c>
      <c r="C24" s="149" t="s">
        <v>100</v>
      </c>
      <c r="D24" s="150" t="s">
        <v>75</v>
      </c>
      <c r="E24" s="151">
        <v>58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O24" s="146">
        <v>2</v>
      </c>
      <c r="AA24" s="122">
        <v>12</v>
      </c>
      <c r="AB24" s="122">
        <v>0</v>
      </c>
      <c r="AC24" s="122">
        <v>8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15" ht="12.75">
      <c r="A25" s="154"/>
      <c r="B25" s="155"/>
      <c r="C25" s="196" t="s">
        <v>101</v>
      </c>
      <c r="D25" s="197"/>
      <c r="E25" s="156">
        <v>58</v>
      </c>
      <c r="F25" s="157"/>
      <c r="G25" s="158"/>
      <c r="H25" s="159"/>
      <c r="I25" s="159"/>
      <c r="M25" s="160" t="s">
        <v>101</v>
      </c>
      <c r="O25" s="146"/>
    </row>
    <row r="26" spans="1:57" ht="12.75">
      <c r="A26" s="147">
        <v>9</v>
      </c>
      <c r="B26" s="148" t="s">
        <v>102</v>
      </c>
      <c r="C26" s="149" t="s">
        <v>103</v>
      </c>
      <c r="D26" s="150" t="s">
        <v>75</v>
      </c>
      <c r="E26" s="151">
        <v>604</v>
      </c>
      <c r="F26" s="151">
        <v>0</v>
      </c>
      <c r="G26" s="152">
        <f>E26*F26</f>
        <v>0</v>
      </c>
      <c r="H26" s="153">
        <v>0</v>
      </c>
      <c r="I26" s="153">
        <f>E26*H26</f>
        <v>0</v>
      </c>
      <c r="O26" s="146">
        <v>2</v>
      </c>
      <c r="AA26" s="122">
        <v>12</v>
      </c>
      <c r="AB26" s="122">
        <v>0</v>
      </c>
      <c r="AC26" s="122">
        <v>9</v>
      </c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</row>
    <row r="27" spans="1:15" ht="12.75">
      <c r="A27" s="154"/>
      <c r="B27" s="155"/>
      <c r="C27" s="196" t="s">
        <v>104</v>
      </c>
      <c r="D27" s="197"/>
      <c r="E27" s="156">
        <v>604</v>
      </c>
      <c r="F27" s="157"/>
      <c r="G27" s="158"/>
      <c r="H27" s="159"/>
      <c r="I27" s="159"/>
      <c r="M27" s="160" t="s">
        <v>104</v>
      </c>
      <c r="O27" s="146"/>
    </row>
    <row r="28" spans="1:57" ht="12.75">
      <c r="A28" s="147">
        <v>10</v>
      </c>
      <c r="B28" s="148" t="s">
        <v>105</v>
      </c>
      <c r="C28" s="149" t="s">
        <v>106</v>
      </c>
      <c r="D28" s="150" t="s">
        <v>75</v>
      </c>
      <c r="E28" s="151">
        <v>316.73</v>
      </c>
      <c r="F28" s="151">
        <v>0</v>
      </c>
      <c r="G28" s="152">
        <f>E28*F28</f>
        <v>0</v>
      </c>
      <c r="H28" s="153">
        <v>0</v>
      </c>
      <c r="I28" s="153">
        <f>E28*H28</f>
        <v>0</v>
      </c>
      <c r="O28" s="146">
        <v>2</v>
      </c>
      <c r="AA28" s="122">
        <v>12</v>
      </c>
      <c r="AB28" s="122">
        <v>0</v>
      </c>
      <c r="AC28" s="122">
        <v>10</v>
      </c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</row>
    <row r="29" spans="1:15" ht="12.75">
      <c r="A29" s="154"/>
      <c r="B29" s="155"/>
      <c r="C29" s="196" t="s">
        <v>107</v>
      </c>
      <c r="D29" s="197"/>
      <c r="E29" s="156">
        <v>3.6</v>
      </c>
      <c r="F29" s="157"/>
      <c r="G29" s="158"/>
      <c r="H29" s="159"/>
      <c r="I29" s="159"/>
      <c r="M29" s="160" t="s">
        <v>107</v>
      </c>
      <c r="O29" s="146"/>
    </row>
    <row r="30" spans="1:15" ht="12.75">
      <c r="A30" s="154"/>
      <c r="B30" s="155"/>
      <c r="C30" s="196" t="s">
        <v>108</v>
      </c>
      <c r="D30" s="197"/>
      <c r="E30" s="156">
        <v>308</v>
      </c>
      <c r="F30" s="157"/>
      <c r="G30" s="158"/>
      <c r="H30" s="159"/>
      <c r="I30" s="159"/>
      <c r="M30" s="160" t="s">
        <v>108</v>
      </c>
      <c r="O30" s="146"/>
    </row>
    <row r="31" spans="1:15" ht="12.75">
      <c r="A31" s="154"/>
      <c r="B31" s="155"/>
      <c r="C31" s="196" t="s">
        <v>109</v>
      </c>
      <c r="D31" s="197"/>
      <c r="E31" s="156">
        <v>5.13</v>
      </c>
      <c r="F31" s="157"/>
      <c r="G31" s="158"/>
      <c r="H31" s="159"/>
      <c r="I31" s="159"/>
      <c r="M31" s="160" t="s">
        <v>109</v>
      </c>
      <c r="O31" s="146"/>
    </row>
    <row r="32" spans="1:15" ht="12.75">
      <c r="A32" s="154"/>
      <c r="B32" s="155"/>
      <c r="C32" s="196"/>
      <c r="D32" s="197"/>
      <c r="E32" s="156">
        <v>0</v>
      </c>
      <c r="F32" s="157"/>
      <c r="G32" s="158"/>
      <c r="H32" s="159"/>
      <c r="I32" s="159"/>
      <c r="M32" s="160"/>
      <c r="O32" s="146"/>
    </row>
    <row r="33" spans="1:57" ht="12.75">
      <c r="A33" s="147">
        <v>11</v>
      </c>
      <c r="B33" s="148" t="s">
        <v>110</v>
      </c>
      <c r="C33" s="149" t="s">
        <v>111</v>
      </c>
      <c r="D33" s="150" t="s">
        <v>75</v>
      </c>
      <c r="E33" s="151">
        <v>5.13</v>
      </c>
      <c r="F33" s="151">
        <v>0</v>
      </c>
      <c r="G33" s="152">
        <f>E33*F33</f>
        <v>0</v>
      </c>
      <c r="H33" s="153">
        <v>0</v>
      </c>
      <c r="I33" s="153">
        <f>E33*H33</f>
        <v>0</v>
      </c>
      <c r="O33" s="146">
        <v>2</v>
      </c>
      <c r="AA33" s="122">
        <v>12</v>
      </c>
      <c r="AB33" s="122">
        <v>0</v>
      </c>
      <c r="AC33" s="122">
        <v>11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</row>
    <row r="34" spans="1:57" ht="12.75">
      <c r="A34" s="147">
        <v>12</v>
      </c>
      <c r="B34" s="148" t="s">
        <v>112</v>
      </c>
      <c r="C34" s="149" t="s">
        <v>113</v>
      </c>
      <c r="D34" s="150" t="s">
        <v>75</v>
      </c>
      <c r="E34" s="151">
        <v>168.05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O34" s="146">
        <v>2</v>
      </c>
      <c r="AA34" s="122">
        <v>12</v>
      </c>
      <c r="AB34" s="122">
        <v>0</v>
      </c>
      <c r="AC34" s="122">
        <v>12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15" ht="12.75">
      <c r="A35" s="154"/>
      <c r="B35" s="155"/>
      <c r="C35" s="196" t="s">
        <v>114</v>
      </c>
      <c r="D35" s="197"/>
      <c r="E35" s="156">
        <v>1.92</v>
      </c>
      <c r="F35" s="157"/>
      <c r="G35" s="158"/>
      <c r="H35" s="159"/>
      <c r="I35" s="159"/>
      <c r="M35" s="160" t="s">
        <v>114</v>
      </c>
      <c r="O35" s="146"/>
    </row>
    <row r="36" spans="1:15" ht="12.75">
      <c r="A36" s="154"/>
      <c r="B36" s="155"/>
      <c r="C36" s="196" t="s">
        <v>115</v>
      </c>
      <c r="D36" s="197"/>
      <c r="E36" s="156">
        <v>161</v>
      </c>
      <c r="F36" s="157"/>
      <c r="G36" s="158"/>
      <c r="H36" s="159"/>
      <c r="I36" s="159"/>
      <c r="M36" s="160" t="s">
        <v>115</v>
      </c>
      <c r="O36" s="146"/>
    </row>
    <row r="37" spans="1:15" ht="12.75">
      <c r="A37" s="154"/>
      <c r="B37" s="155"/>
      <c r="C37" s="196" t="s">
        <v>109</v>
      </c>
      <c r="D37" s="197"/>
      <c r="E37" s="156">
        <v>5.13</v>
      </c>
      <c r="F37" s="157"/>
      <c r="G37" s="158"/>
      <c r="H37" s="159"/>
      <c r="I37" s="159"/>
      <c r="M37" s="160" t="s">
        <v>109</v>
      </c>
      <c r="O37" s="146"/>
    </row>
    <row r="38" spans="1:57" ht="12.75">
      <c r="A38" s="147">
        <v>13</v>
      </c>
      <c r="B38" s="148" t="s">
        <v>116</v>
      </c>
      <c r="C38" s="149" t="s">
        <v>117</v>
      </c>
      <c r="D38" s="150" t="s">
        <v>75</v>
      </c>
      <c r="E38" s="151">
        <v>206.68</v>
      </c>
      <c r="F38" s="151">
        <v>0</v>
      </c>
      <c r="G38" s="152">
        <f>E38*F38</f>
        <v>0</v>
      </c>
      <c r="H38" s="153">
        <v>0</v>
      </c>
      <c r="I38" s="153">
        <f>E38*H38</f>
        <v>0</v>
      </c>
      <c r="O38" s="146">
        <v>2</v>
      </c>
      <c r="AA38" s="122">
        <v>12</v>
      </c>
      <c r="AB38" s="122">
        <v>0</v>
      </c>
      <c r="AC38" s="122">
        <v>13</v>
      </c>
      <c r="AZ38" s="122">
        <v>1</v>
      </c>
      <c r="BA38" s="122">
        <f>IF(AZ38=1,G38,0)</f>
        <v>0</v>
      </c>
      <c r="BB38" s="122">
        <f>IF(AZ38=2,G38,0)</f>
        <v>0</v>
      </c>
      <c r="BC38" s="122">
        <f>IF(AZ38=3,G38,0)</f>
        <v>0</v>
      </c>
      <c r="BD38" s="122">
        <f>IF(AZ38=4,G38,0)</f>
        <v>0</v>
      </c>
      <c r="BE38" s="122">
        <f>IF(AZ38=5,G38,0)</f>
        <v>0</v>
      </c>
    </row>
    <row r="39" spans="1:15" ht="12.75">
      <c r="A39" s="154"/>
      <c r="B39" s="155"/>
      <c r="C39" s="196" t="s">
        <v>118</v>
      </c>
      <c r="D39" s="197"/>
      <c r="E39" s="156">
        <v>206.68</v>
      </c>
      <c r="F39" s="157"/>
      <c r="G39" s="158"/>
      <c r="H39" s="159"/>
      <c r="I39" s="159"/>
      <c r="M39" s="160" t="s">
        <v>118</v>
      </c>
      <c r="O39" s="146"/>
    </row>
    <row r="40" spans="1:57" ht="12.75">
      <c r="A40" s="147">
        <v>14</v>
      </c>
      <c r="B40" s="148" t="s">
        <v>119</v>
      </c>
      <c r="C40" s="149" t="s">
        <v>120</v>
      </c>
      <c r="D40" s="150" t="s">
        <v>75</v>
      </c>
      <c r="E40" s="151">
        <v>206.68</v>
      </c>
      <c r="F40" s="151">
        <v>0</v>
      </c>
      <c r="G40" s="152">
        <f>E40*F40</f>
        <v>0</v>
      </c>
      <c r="H40" s="153">
        <v>0</v>
      </c>
      <c r="I40" s="153">
        <f>E40*H40</f>
        <v>0</v>
      </c>
      <c r="O40" s="146">
        <v>2</v>
      </c>
      <c r="AA40" s="122">
        <v>12</v>
      </c>
      <c r="AB40" s="122">
        <v>0</v>
      </c>
      <c r="AC40" s="122">
        <v>14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57" ht="12.75">
      <c r="A41" s="147">
        <v>15</v>
      </c>
      <c r="B41" s="148" t="s">
        <v>121</v>
      </c>
      <c r="C41" s="149" t="s">
        <v>122</v>
      </c>
      <c r="D41" s="150" t="s">
        <v>75</v>
      </c>
      <c r="E41" s="151">
        <v>206.68</v>
      </c>
      <c r="F41" s="151">
        <v>0</v>
      </c>
      <c r="G41" s="152">
        <f>E41*F41</f>
        <v>0</v>
      </c>
      <c r="H41" s="153">
        <v>0</v>
      </c>
      <c r="I41" s="153">
        <f>E41*H41</f>
        <v>0</v>
      </c>
      <c r="O41" s="146">
        <v>2</v>
      </c>
      <c r="AA41" s="122">
        <v>12</v>
      </c>
      <c r="AB41" s="122">
        <v>0</v>
      </c>
      <c r="AC41" s="122">
        <v>15</v>
      </c>
      <c r="AZ41" s="122">
        <v>1</v>
      </c>
      <c r="BA41" s="122">
        <f>IF(AZ41=1,G41,0)</f>
        <v>0</v>
      </c>
      <c r="BB41" s="122">
        <f>IF(AZ41=2,G41,0)</f>
        <v>0</v>
      </c>
      <c r="BC41" s="122">
        <f>IF(AZ41=3,G41,0)</f>
        <v>0</v>
      </c>
      <c r="BD41" s="122">
        <f>IF(AZ41=4,G41,0)</f>
        <v>0</v>
      </c>
      <c r="BE41" s="122">
        <f>IF(AZ41=5,G41,0)</f>
        <v>0</v>
      </c>
    </row>
    <row r="42" spans="1:57" ht="12.75">
      <c r="A42" s="147">
        <v>16</v>
      </c>
      <c r="B42" s="148" t="s">
        <v>123</v>
      </c>
      <c r="C42" s="149" t="s">
        <v>124</v>
      </c>
      <c r="D42" s="150" t="s">
        <v>80</v>
      </c>
      <c r="E42" s="151">
        <v>348</v>
      </c>
      <c r="F42" s="151">
        <v>0</v>
      </c>
      <c r="G42" s="152">
        <f>E42*F42</f>
        <v>0</v>
      </c>
      <c r="H42" s="153">
        <v>0</v>
      </c>
      <c r="I42" s="153">
        <f>E42*H42</f>
        <v>0</v>
      </c>
      <c r="O42" s="146">
        <v>2</v>
      </c>
      <c r="AA42" s="122">
        <v>12</v>
      </c>
      <c r="AB42" s="122">
        <v>0</v>
      </c>
      <c r="AC42" s="122">
        <v>16</v>
      </c>
      <c r="AZ42" s="122">
        <v>1</v>
      </c>
      <c r="BA42" s="122">
        <f>IF(AZ42=1,G42,0)</f>
        <v>0</v>
      </c>
      <c r="BB42" s="122">
        <f>IF(AZ42=2,G42,0)</f>
        <v>0</v>
      </c>
      <c r="BC42" s="122">
        <f>IF(AZ42=3,G42,0)</f>
        <v>0</v>
      </c>
      <c r="BD42" s="122">
        <f>IF(AZ42=4,G42,0)</f>
        <v>0</v>
      </c>
      <c r="BE42" s="122">
        <f>IF(AZ42=5,G42,0)</f>
        <v>0</v>
      </c>
    </row>
    <row r="43" spans="1:15" ht="12.75">
      <c r="A43" s="154"/>
      <c r="B43" s="155"/>
      <c r="C43" s="196" t="s">
        <v>125</v>
      </c>
      <c r="D43" s="197"/>
      <c r="E43" s="156">
        <v>348</v>
      </c>
      <c r="F43" s="157"/>
      <c r="G43" s="158"/>
      <c r="H43" s="159"/>
      <c r="I43" s="159"/>
      <c r="M43" s="160" t="s">
        <v>125</v>
      </c>
      <c r="O43" s="146"/>
    </row>
    <row r="44" spans="1:57" ht="12.75">
      <c r="A44" s="147">
        <v>17</v>
      </c>
      <c r="B44" s="148" t="s">
        <v>126</v>
      </c>
      <c r="C44" s="149" t="s">
        <v>127</v>
      </c>
      <c r="D44" s="150" t="s">
        <v>80</v>
      </c>
      <c r="E44" s="151">
        <v>621</v>
      </c>
      <c r="F44" s="151">
        <v>0</v>
      </c>
      <c r="G44" s="152">
        <f>E44*F44</f>
        <v>0</v>
      </c>
      <c r="H44" s="153">
        <v>0</v>
      </c>
      <c r="I44" s="153">
        <f>E44*H44</f>
        <v>0</v>
      </c>
      <c r="O44" s="146">
        <v>2</v>
      </c>
      <c r="AA44" s="122">
        <v>12</v>
      </c>
      <c r="AB44" s="122">
        <v>0</v>
      </c>
      <c r="AC44" s="122">
        <v>17</v>
      </c>
      <c r="AZ44" s="122">
        <v>1</v>
      </c>
      <c r="BA44" s="122">
        <f>IF(AZ44=1,G44,0)</f>
        <v>0</v>
      </c>
      <c r="BB44" s="122">
        <f>IF(AZ44=2,G44,0)</f>
        <v>0</v>
      </c>
      <c r="BC44" s="122">
        <f>IF(AZ44=3,G44,0)</f>
        <v>0</v>
      </c>
      <c r="BD44" s="122">
        <f>IF(AZ44=4,G44,0)</f>
        <v>0</v>
      </c>
      <c r="BE44" s="122">
        <f>IF(AZ44=5,G44,0)</f>
        <v>0</v>
      </c>
    </row>
    <row r="45" spans="1:15" ht="12.75">
      <c r="A45" s="154"/>
      <c r="B45" s="155"/>
      <c r="C45" s="196" t="s">
        <v>128</v>
      </c>
      <c r="D45" s="197"/>
      <c r="E45" s="156">
        <v>621</v>
      </c>
      <c r="F45" s="157"/>
      <c r="G45" s="158"/>
      <c r="H45" s="159"/>
      <c r="I45" s="159"/>
      <c r="M45" s="160" t="s">
        <v>128</v>
      </c>
      <c r="O45" s="146"/>
    </row>
    <row r="46" spans="1:57" ht="12.75">
      <c r="A46" s="147">
        <v>18</v>
      </c>
      <c r="B46" s="148" t="s">
        <v>129</v>
      </c>
      <c r="C46" s="149" t="s">
        <v>130</v>
      </c>
      <c r="D46" s="150" t="s">
        <v>80</v>
      </c>
      <c r="E46" s="151">
        <v>839</v>
      </c>
      <c r="F46" s="151">
        <v>0</v>
      </c>
      <c r="G46" s="152">
        <f>E46*F46</f>
        <v>0</v>
      </c>
      <c r="H46" s="153">
        <v>0</v>
      </c>
      <c r="I46" s="153">
        <f>E46*H46</f>
        <v>0</v>
      </c>
      <c r="O46" s="146">
        <v>2</v>
      </c>
      <c r="AA46" s="122">
        <v>12</v>
      </c>
      <c r="AB46" s="122">
        <v>0</v>
      </c>
      <c r="AC46" s="122">
        <v>18</v>
      </c>
      <c r="AZ46" s="122">
        <v>1</v>
      </c>
      <c r="BA46" s="122">
        <f>IF(AZ46=1,G46,0)</f>
        <v>0</v>
      </c>
      <c r="BB46" s="122">
        <f>IF(AZ46=2,G46,0)</f>
        <v>0</v>
      </c>
      <c r="BC46" s="122">
        <f>IF(AZ46=3,G46,0)</f>
        <v>0</v>
      </c>
      <c r="BD46" s="122">
        <f>IF(AZ46=4,G46,0)</f>
        <v>0</v>
      </c>
      <c r="BE46" s="122">
        <f>IF(AZ46=5,G46,0)</f>
        <v>0</v>
      </c>
    </row>
    <row r="47" spans="1:15" ht="12.75">
      <c r="A47" s="154"/>
      <c r="B47" s="155"/>
      <c r="C47" s="196" t="s">
        <v>131</v>
      </c>
      <c r="D47" s="197"/>
      <c r="E47" s="156">
        <v>839</v>
      </c>
      <c r="F47" s="157"/>
      <c r="G47" s="158"/>
      <c r="H47" s="159"/>
      <c r="I47" s="159"/>
      <c r="M47" s="160" t="s">
        <v>131</v>
      </c>
      <c r="O47" s="146"/>
    </row>
    <row r="48" spans="1:57" ht="12.75">
      <c r="A48" s="147">
        <v>19</v>
      </c>
      <c r="B48" s="148" t="s">
        <v>132</v>
      </c>
      <c r="C48" s="149" t="s">
        <v>133</v>
      </c>
      <c r="D48" s="150" t="s">
        <v>75</v>
      </c>
      <c r="E48" s="151">
        <v>426</v>
      </c>
      <c r="F48" s="151">
        <v>0</v>
      </c>
      <c r="G48" s="152">
        <f>E48*F48</f>
        <v>0</v>
      </c>
      <c r="H48" s="153">
        <v>0</v>
      </c>
      <c r="I48" s="153">
        <f>E48*H48</f>
        <v>0</v>
      </c>
      <c r="O48" s="146">
        <v>2</v>
      </c>
      <c r="AA48" s="122">
        <v>12</v>
      </c>
      <c r="AB48" s="122">
        <v>0</v>
      </c>
      <c r="AC48" s="122">
        <v>19</v>
      </c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</row>
    <row r="49" spans="1:15" ht="12.75">
      <c r="A49" s="154"/>
      <c r="B49" s="155"/>
      <c r="C49" s="196" t="s">
        <v>134</v>
      </c>
      <c r="D49" s="197"/>
      <c r="E49" s="156">
        <v>426</v>
      </c>
      <c r="F49" s="157"/>
      <c r="G49" s="158"/>
      <c r="H49" s="159"/>
      <c r="I49" s="159"/>
      <c r="M49" s="160" t="s">
        <v>134</v>
      </c>
      <c r="O49" s="146"/>
    </row>
    <row r="50" spans="1:57" ht="12.75">
      <c r="A50" s="147">
        <v>20</v>
      </c>
      <c r="B50" s="148" t="s">
        <v>119</v>
      </c>
      <c r="C50" s="149" t="s">
        <v>120</v>
      </c>
      <c r="D50" s="150" t="s">
        <v>75</v>
      </c>
      <c r="E50" s="151">
        <v>426</v>
      </c>
      <c r="F50" s="151">
        <v>0</v>
      </c>
      <c r="G50" s="152">
        <f>E50*F50</f>
        <v>0</v>
      </c>
      <c r="H50" s="153">
        <v>0</v>
      </c>
      <c r="I50" s="153">
        <f>E50*H50</f>
        <v>0</v>
      </c>
      <c r="O50" s="146">
        <v>2</v>
      </c>
      <c r="AA50" s="122">
        <v>12</v>
      </c>
      <c r="AB50" s="122">
        <v>0</v>
      </c>
      <c r="AC50" s="122">
        <v>20</v>
      </c>
      <c r="AZ50" s="122">
        <v>1</v>
      </c>
      <c r="BA50" s="122">
        <f>IF(AZ50=1,G50,0)</f>
        <v>0</v>
      </c>
      <c r="BB50" s="122">
        <f>IF(AZ50=2,G50,0)</f>
        <v>0</v>
      </c>
      <c r="BC50" s="122">
        <f>IF(AZ50=3,G50,0)</f>
        <v>0</v>
      </c>
      <c r="BD50" s="122">
        <f>IF(AZ50=4,G50,0)</f>
        <v>0</v>
      </c>
      <c r="BE50" s="122">
        <f>IF(AZ50=5,G50,0)</f>
        <v>0</v>
      </c>
    </row>
    <row r="51" spans="1:15" ht="12.75">
      <c r="A51" s="154"/>
      <c r="B51" s="155"/>
      <c r="C51" s="196" t="s">
        <v>135</v>
      </c>
      <c r="D51" s="197"/>
      <c r="E51" s="156">
        <v>426</v>
      </c>
      <c r="F51" s="157"/>
      <c r="G51" s="158"/>
      <c r="H51" s="159"/>
      <c r="I51" s="159"/>
      <c r="M51" s="160" t="s">
        <v>135</v>
      </c>
      <c r="O51" s="146"/>
    </row>
    <row r="52" spans="1:57" ht="12.75">
      <c r="A52" s="161"/>
      <c r="B52" s="162" t="s">
        <v>70</v>
      </c>
      <c r="C52" s="163" t="str">
        <f>CONCATENATE(B7," ",C7)</f>
        <v>1 Zemní práce</v>
      </c>
      <c r="D52" s="161"/>
      <c r="E52" s="164"/>
      <c r="F52" s="164"/>
      <c r="G52" s="165">
        <f>SUM(G7:G51)</f>
        <v>0</v>
      </c>
      <c r="H52" s="166"/>
      <c r="I52" s="167">
        <f>SUM(I7:I51)</f>
        <v>0.0647458</v>
      </c>
      <c r="O52" s="146">
        <v>4</v>
      </c>
      <c r="BA52" s="168">
        <f>SUM(BA7:BA51)</f>
        <v>0</v>
      </c>
      <c r="BB52" s="168">
        <f>SUM(BB7:BB51)</f>
        <v>0</v>
      </c>
      <c r="BC52" s="168">
        <f>SUM(BC7:BC51)</f>
        <v>0</v>
      </c>
      <c r="BD52" s="168">
        <f>SUM(BD7:BD51)</f>
        <v>0</v>
      </c>
      <c r="BE52" s="168">
        <f>SUM(BE7:BE51)</f>
        <v>0</v>
      </c>
    </row>
    <row r="53" spans="1:15" ht="12.75">
      <c r="A53" s="139" t="s">
        <v>67</v>
      </c>
      <c r="B53" s="140" t="s">
        <v>136</v>
      </c>
      <c r="C53" s="141" t="s">
        <v>137</v>
      </c>
      <c r="D53" s="142"/>
      <c r="E53" s="143"/>
      <c r="F53" s="143"/>
      <c r="G53" s="144"/>
      <c r="H53" s="145"/>
      <c r="I53" s="145"/>
      <c r="O53" s="146">
        <v>1</v>
      </c>
    </row>
    <row r="54" spans="1:57" ht="12.75">
      <c r="A54" s="147">
        <v>21</v>
      </c>
      <c r="B54" s="148" t="s">
        <v>138</v>
      </c>
      <c r="C54" s="149" t="s">
        <v>139</v>
      </c>
      <c r="D54" s="150" t="s">
        <v>75</v>
      </c>
      <c r="E54" s="151">
        <v>91</v>
      </c>
      <c r="F54" s="151">
        <v>0</v>
      </c>
      <c r="G54" s="152">
        <f>E54*F54</f>
        <v>0</v>
      </c>
      <c r="H54" s="153">
        <v>1.665</v>
      </c>
      <c r="I54" s="153">
        <f>E54*H54</f>
        <v>151.51500000000001</v>
      </c>
      <c r="O54" s="146">
        <v>2</v>
      </c>
      <c r="AA54" s="122">
        <v>12</v>
      </c>
      <c r="AB54" s="122">
        <v>0</v>
      </c>
      <c r="AC54" s="122">
        <v>21</v>
      </c>
      <c r="AZ54" s="122">
        <v>1</v>
      </c>
      <c r="BA54" s="122">
        <f>IF(AZ54=1,G54,0)</f>
        <v>0</v>
      </c>
      <c r="BB54" s="122">
        <f>IF(AZ54=2,G54,0)</f>
        <v>0</v>
      </c>
      <c r="BC54" s="122">
        <f>IF(AZ54=3,G54,0)</f>
        <v>0</v>
      </c>
      <c r="BD54" s="122">
        <f>IF(AZ54=4,G54,0)</f>
        <v>0</v>
      </c>
      <c r="BE54" s="122">
        <f>IF(AZ54=5,G54,0)</f>
        <v>0</v>
      </c>
    </row>
    <row r="55" spans="1:15" ht="12.75">
      <c r="A55" s="154"/>
      <c r="B55" s="155"/>
      <c r="C55" s="196" t="s">
        <v>140</v>
      </c>
      <c r="D55" s="197"/>
      <c r="E55" s="156">
        <v>91</v>
      </c>
      <c r="F55" s="157"/>
      <c r="G55" s="158"/>
      <c r="H55" s="159"/>
      <c r="I55" s="159"/>
      <c r="M55" s="160" t="s">
        <v>140</v>
      </c>
      <c r="O55" s="146"/>
    </row>
    <row r="56" spans="1:57" ht="12.75">
      <c r="A56" s="161"/>
      <c r="B56" s="162" t="s">
        <v>70</v>
      </c>
      <c r="C56" s="163" t="str">
        <f>CONCATENATE(B53," ",C53)</f>
        <v>2 Základy,zvláštní zakládání</v>
      </c>
      <c r="D56" s="161"/>
      <c r="E56" s="164"/>
      <c r="F56" s="164"/>
      <c r="G56" s="165">
        <f>SUM(G53:G55)</f>
        <v>0</v>
      </c>
      <c r="H56" s="166"/>
      <c r="I56" s="167">
        <f>SUM(I53:I55)</f>
        <v>151.51500000000001</v>
      </c>
      <c r="O56" s="146">
        <v>4</v>
      </c>
      <c r="BA56" s="168">
        <f>SUM(BA53:BA55)</f>
        <v>0</v>
      </c>
      <c r="BB56" s="168">
        <f>SUM(BB53:BB55)</f>
        <v>0</v>
      </c>
      <c r="BC56" s="168">
        <f>SUM(BC53:BC55)</f>
        <v>0</v>
      </c>
      <c r="BD56" s="168">
        <f>SUM(BD53:BD55)</f>
        <v>0</v>
      </c>
      <c r="BE56" s="168">
        <f>SUM(BE53:BE55)</f>
        <v>0</v>
      </c>
    </row>
    <row r="57" spans="1:15" ht="12.75">
      <c r="A57" s="139" t="s">
        <v>67</v>
      </c>
      <c r="B57" s="140" t="s">
        <v>141</v>
      </c>
      <c r="C57" s="141" t="s">
        <v>142</v>
      </c>
      <c r="D57" s="142"/>
      <c r="E57" s="143"/>
      <c r="F57" s="143"/>
      <c r="G57" s="144"/>
      <c r="H57" s="145"/>
      <c r="I57" s="145"/>
      <c r="O57" s="146">
        <v>1</v>
      </c>
    </row>
    <row r="58" spans="1:57" ht="12.75">
      <c r="A58" s="147">
        <v>22</v>
      </c>
      <c r="B58" s="148" t="s">
        <v>143</v>
      </c>
      <c r="C58" s="149" t="s">
        <v>144</v>
      </c>
      <c r="D58" s="150" t="s">
        <v>75</v>
      </c>
      <c r="E58" s="151">
        <v>1.14</v>
      </c>
      <c r="F58" s="151">
        <v>0</v>
      </c>
      <c r="G58" s="152">
        <f>E58*F58</f>
        <v>0</v>
      </c>
      <c r="H58" s="153">
        <v>2.95</v>
      </c>
      <c r="I58" s="153">
        <f>E58*H58</f>
        <v>3.363</v>
      </c>
      <c r="O58" s="146">
        <v>2</v>
      </c>
      <c r="AA58" s="122">
        <v>12</v>
      </c>
      <c r="AB58" s="122">
        <v>0</v>
      </c>
      <c r="AC58" s="122">
        <v>22</v>
      </c>
      <c r="AZ58" s="122">
        <v>1</v>
      </c>
      <c r="BA58" s="122">
        <f>IF(AZ58=1,G58,0)</f>
        <v>0</v>
      </c>
      <c r="BB58" s="122">
        <f>IF(AZ58=2,G58,0)</f>
        <v>0</v>
      </c>
      <c r="BC58" s="122">
        <f>IF(AZ58=3,G58,0)</f>
        <v>0</v>
      </c>
      <c r="BD58" s="122">
        <f>IF(AZ58=4,G58,0)</f>
        <v>0</v>
      </c>
      <c r="BE58" s="122">
        <f>IF(AZ58=5,G58,0)</f>
        <v>0</v>
      </c>
    </row>
    <row r="59" spans="1:15" ht="12.75">
      <c r="A59" s="154"/>
      <c r="B59" s="155"/>
      <c r="C59" s="196" t="s">
        <v>145</v>
      </c>
      <c r="D59" s="197"/>
      <c r="E59" s="156">
        <v>1.14</v>
      </c>
      <c r="F59" s="157"/>
      <c r="G59" s="158"/>
      <c r="H59" s="159"/>
      <c r="I59" s="159"/>
      <c r="M59" s="160" t="s">
        <v>145</v>
      </c>
      <c r="O59" s="146"/>
    </row>
    <row r="60" spans="1:57" ht="12.75">
      <c r="A60" s="147">
        <v>23</v>
      </c>
      <c r="B60" s="148" t="s">
        <v>146</v>
      </c>
      <c r="C60" s="149" t="s">
        <v>147</v>
      </c>
      <c r="D60" s="150" t="s">
        <v>80</v>
      </c>
      <c r="E60" s="151">
        <v>8.6</v>
      </c>
      <c r="F60" s="151">
        <v>0</v>
      </c>
      <c r="G60" s="152">
        <f>E60*F60</f>
        <v>0</v>
      </c>
      <c r="H60" s="153">
        <v>0.01445</v>
      </c>
      <c r="I60" s="153">
        <f>E60*H60</f>
        <v>0.12426999999999999</v>
      </c>
      <c r="O60" s="146">
        <v>2</v>
      </c>
      <c r="AA60" s="122">
        <v>12</v>
      </c>
      <c r="AB60" s="122">
        <v>0</v>
      </c>
      <c r="AC60" s="122">
        <v>23</v>
      </c>
      <c r="AZ60" s="122">
        <v>1</v>
      </c>
      <c r="BA60" s="122">
        <f>IF(AZ60=1,G60,0)</f>
        <v>0</v>
      </c>
      <c r="BB60" s="122">
        <f>IF(AZ60=2,G60,0)</f>
        <v>0</v>
      </c>
      <c r="BC60" s="122">
        <f>IF(AZ60=3,G60,0)</f>
        <v>0</v>
      </c>
      <c r="BD60" s="122">
        <f>IF(AZ60=4,G60,0)</f>
        <v>0</v>
      </c>
      <c r="BE60" s="122">
        <f>IF(AZ60=5,G60,0)</f>
        <v>0</v>
      </c>
    </row>
    <row r="61" spans="1:15" ht="12.75">
      <c r="A61" s="154"/>
      <c r="B61" s="155"/>
      <c r="C61" s="196" t="s">
        <v>148</v>
      </c>
      <c r="D61" s="197"/>
      <c r="E61" s="156">
        <v>8.6</v>
      </c>
      <c r="F61" s="157"/>
      <c r="G61" s="158"/>
      <c r="H61" s="159"/>
      <c r="I61" s="159"/>
      <c r="M61" s="160" t="s">
        <v>148</v>
      </c>
      <c r="O61" s="146"/>
    </row>
    <row r="62" spans="1:57" ht="12.75">
      <c r="A62" s="147">
        <v>24</v>
      </c>
      <c r="B62" s="148" t="s">
        <v>149</v>
      </c>
      <c r="C62" s="149" t="s">
        <v>150</v>
      </c>
      <c r="D62" s="150" t="s">
        <v>80</v>
      </c>
      <c r="E62" s="151">
        <v>8.6</v>
      </c>
      <c r="F62" s="151">
        <v>0</v>
      </c>
      <c r="G62" s="152">
        <f>E62*F62</f>
        <v>0</v>
      </c>
      <c r="H62" s="153">
        <v>0.001</v>
      </c>
      <c r="I62" s="153">
        <f>E62*H62</f>
        <v>0.0086</v>
      </c>
      <c r="O62" s="146">
        <v>2</v>
      </c>
      <c r="AA62" s="122">
        <v>12</v>
      </c>
      <c r="AB62" s="122">
        <v>0</v>
      </c>
      <c r="AC62" s="122">
        <v>24</v>
      </c>
      <c r="AZ62" s="122">
        <v>1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57" ht="12.75">
      <c r="A63" s="147">
        <v>25</v>
      </c>
      <c r="B63" s="148" t="s">
        <v>151</v>
      </c>
      <c r="C63" s="149" t="s">
        <v>152</v>
      </c>
      <c r="D63" s="150" t="s">
        <v>153</v>
      </c>
      <c r="E63" s="151">
        <v>0.0598</v>
      </c>
      <c r="F63" s="151">
        <v>0</v>
      </c>
      <c r="G63" s="152">
        <f>E63*F63</f>
        <v>0</v>
      </c>
      <c r="H63" s="153">
        <v>1.03</v>
      </c>
      <c r="I63" s="153">
        <f>E63*H63</f>
        <v>0.061594</v>
      </c>
      <c r="O63" s="146">
        <v>2</v>
      </c>
      <c r="AA63" s="122">
        <v>12</v>
      </c>
      <c r="AB63" s="122">
        <v>0</v>
      </c>
      <c r="AC63" s="122">
        <v>25</v>
      </c>
      <c r="AZ63" s="122">
        <v>1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</row>
    <row r="64" spans="1:15" ht="12.75">
      <c r="A64" s="154"/>
      <c r="B64" s="155"/>
      <c r="C64" s="196" t="s">
        <v>154</v>
      </c>
      <c r="D64" s="197"/>
      <c r="E64" s="156">
        <v>0.0598</v>
      </c>
      <c r="F64" s="157"/>
      <c r="G64" s="158"/>
      <c r="H64" s="159"/>
      <c r="I64" s="159"/>
      <c r="M64" s="160" t="s">
        <v>154</v>
      </c>
      <c r="O64" s="146"/>
    </row>
    <row r="65" spans="1:57" ht="12.75">
      <c r="A65" s="161"/>
      <c r="B65" s="162" t="s">
        <v>70</v>
      </c>
      <c r="C65" s="163" t="str">
        <f>CONCATENATE(B57," ",C57)</f>
        <v>3 Svislé a kompletní konstrukce</v>
      </c>
      <c r="D65" s="161"/>
      <c r="E65" s="164"/>
      <c r="F65" s="164"/>
      <c r="G65" s="165">
        <f>SUM(G57:G64)</f>
        <v>0</v>
      </c>
      <c r="H65" s="166"/>
      <c r="I65" s="167">
        <f>SUM(I57:I64)</f>
        <v>3.557464</v>
      </c>
      <c r="O65" s="146">
        <v>4</v>
      </c>
      <c r="BA65" s="168">
        <f>SUM(BA57:BA64)</f>
        <v>0</v>
      </c>
      <c r="BB65" s="168">
        <f>SUM(BB57:BB64)</f>
        <v>0</v>
      </c>
      <c r="BC65" s="168">
        <f>SUM(BC57:BC64)</f>
        <v>0</v>
      </c>
      <c r="BD65" s="168">
        <f>SUM(BD57:BD64)</f>
        <v>0</v>
      </c>
      <c r="BE65" s="168">
        <f>SUM(BE57:BE64)</f>
        <v>0</v>
      </c>
    </row>
    <row r="66" spans="1:15" ht="12.75">
      <c r="A66" s="139" t="s">
        <v>67</v>
      </c>
      <c r="B66" s="140" t="s">
        <v>155</v>
      </c>
      <c r="C66" s="141" t="s">
        <v>156</v>
      </c>
      <c r="D66" s="142"/>
      <c r="E66" s="143"/>
      <c r="F66" s="143"/>
      <c r="G66" s="144"/>
      <c r="H66" s="145"/>
      <c r="I66" s="145"/>
      <c r="O66" s="146">
        <v>1</v>
      </c>
    </row>
    <row r="67" spans="1:57" ht="12.75">
      <c r="A67" s="147">
        <v>26</v>
      </c>
      <c r="B67" s="148" t="s">
        <v>157</v>
      </c>
      <c r="C67" s="149" t="s">
        <v>158</v>
      </c>
      <c r="D67" s="150" t="s">
        <v>80</v>
      </c>
      <c r="E67" s="151">
        <v>10.4</v>
      </c>
      <c r="F67" s="151">
        <v>0</v>
      </c>
      <c r="G67" s="152">
        <f>E67*F67</f>
        <v>0</v>
      </c>
      <c r="H67" s="153">
        <v>0.213</v>
      </c>
      <c r="I67" s="153">
        <f>E67*H67</f>
        <v>2.2152</v>
      </c>
      <c r="O67" s="146">
        <v>2</v>
      </c>
      <c r="AA67" s="122">
        <v>12</v>
      </c>
      <c r="AB67" s="122">
        <v>0</v>
      </c>
      <c r="AC67" s="122">
        <v>26</v>
      </c>
      <c r="AZ67" s="122">
        <v>1</v>
      </c>
      <c r="BA67" s="122">
        <f>IF(AZ67=1,G67,0)</f>
        <v>0</v>
      </c>
      <c r="BB67" s="122">
        <f>IF(AZ67=2,G67,0)</f>
        <v>0</v>
      </c>
      <c r="BC67" s="122">
        <f>IF(AZ67=3,G67,0)</f>
        <v>0</v>
      </c>
      <c r="BD67" s="122">
        <f>IF(AZ67=4,G67,0)</f>
        <v>0</v>
      </c>
      <c r="BE67" s="122">
        <f>IF(AZ67=5,G67,0)</f>
        <v>0</v>
      </c>
    </row>
    <row r="68" spans="1:57" ht="12.75">
      <c r="A68" s="147">
        <v>27</v>
      </c>
      <c r="B68" s="148" t="s">
        <v>159</v>
      </c>
      <c r="C68" s="149" t="s">
        <v>160</v>
      </c>
      <c r="D68" s="150" t="s">
        <v>80</v>
      </c>
      <c r="E68" s="151">
        <v>10.4</v>
      </c>
      <c r="F68" s="151">
        <v>0</v>
      </c>
      <c r="G68" s="152">
        <f>E68*F68</f>
        <v>0</v>
      </c>
      <c r="H68" s="153">
        <v>0.016</v>
      </c>
      <c r="I68" s="153">
        <f>E68*H68</f>
        <v>0.16640000000000002</v>
      </c>
      <c r="O68" s="146">
        <v>2</v>
      </c>
      <c r="AA68" s="122">
        <v>12</v>
      </c>
      <c r="AB68" s="122">
        <v>0</v>
      </c>
      <c r="AC68" s="122">
        <v>27</v>
      </c>
      <c r="AZ68" s="122">
        <v>1</v>
      </c>
      <c r="BA68" s="122">
        <f>IF(AZ68=1,G68,0)</f>
        <v>0</v>
      </c>
      <c r="BB68" s="122">
        <f>IF(AZ68=2,G68,0)</f>
        <v>0</v>
      </c>
      <c r="BC68" s="122">
        <f>IF(AZ68=3,G68,0)</f>
        <v>0</v>
      </c>
      <c r="BD68" s="122">
        <f>IF(AZ68=4,G68,0)</f>
        <v>0</v>
      </c>
      <c r="BE68" s="122">
        <f>IF(AZ68=5,G68,0)</f>
        <v>0</v>
      </c>
    </row>
    <row r="69" spans="1:57" ht="12.75">
      <c r="A69" s="147">
        <v>28</v>
      </c>
      <c r="B69" s="148" t="s">
        <v>161</v>
      </c>
      <c r="C69" s="149" t="s">
        <v>162</v>
      </c>
      <c r="D69" s="150" t="s">
        <v>163</v>
      </c>
      <c r="E69" s="151">
        <v>44.6333</v>
      </c>
      <c r="F69" s="151">
        <v>0</v>
      </c>
      <c r="G69" s="152">
        <f>E69*F69</f>
        <v>0</v>
      </c>
      <c r="H69" s="153">
        <v>0.039</v>
      </c>
      <c r="I69" s="153">
        <f>E69*H69</f>
        <v>1.7406987</v>
      </c>
      <c r="O69" s="146">
        <v>2</v>
      </c>
      <c r="AA69" s="122">
        <v>12</v>
      </c>
      <c r="AB69" s="122">
        <v>1</v>
      </c>
      <c r="AC69" s="122">
        <v>28</v>
      </c>
      <c r="AZ69" s="122">
        <v>1</v>
      </c>
      <c r="BA69" s="122">
        <f>IF(AZ69=1,G69,0)</f>
        <v>0</v>
      </c>
      <c r="BB69" s="122">
        <f>IF(AZ69=2,G69,0)</f>
        <v>0</v>
      </c>
      <c r="BC69" s="122">
        <f>IF(AZ69=3,G69,0)</f>
        <v>0</v>
      </c>
      <c r="BD69" s="122">
        <f>IF(AZ69=4,G69,0)</f>
        <v>0</v>
      </c>
      <c r="BE69" s="122">
        <f>IF(AZ69=5,G69,0)</f>
        <v>0</v>
      </c>
    </row>
    <row r="70" spans="1:15" ht="12.75">
      <c r="A70" s="154"/>
      <c r="B70" s="155"/>
      <c r="C70" s="196" t="s">
        <v>164</v>
      </c>
      <c r="D70" s="197"/>
      <c r="E70" s="156">
        <v>44.6333</v>
      </c>
      <c r="F70" s="157"/>
      <c r="G70" s="158"/>
      <c r="H70" s="159"/>
      <c r="I70" s="159"/>
      <c r="M70" s="160" t="s">
        <v>164</v>
      </c>
      <c r="O70" s="146"/>
    </row>
    <row r="71" spans="1:57" ht="12.75">
      <c r="A71" s="161"/>
      <c r="B71" s="162" t="s">
        <v>70</v>
      </c>
      <c r="C71" s="163" t="str">
        <f>CONCATENATE(B66," ",C66)</f>
        <v>4 Vodorovné konstrukce</v>
      </c>
      <c r="D71" s="161"/>
      <c r="E71" s="164"/>
      <c r="F71" s="164"/>
      <c r="G71" s="165">
        <f>SUM(G66:G70)</f>
        <v>0</v>
      </c>
      <c r="H71" s="166"/>
      <c r="I71" s="167">
        <f>SUM(I66:I70)</f>
        <v>4.1222987</v>
      </c>
      <c r="O71" s="146">
        <v>4</v>
      </c>
      <c r="BA71" s="168">
        <f>SUM(BA66:BA70)</f>
        <v>0</v>
      </c>
      <c r="BB71" s="168">
        <f>SUM(BB66:BB70)</f>
        <v>0</v>
      </c>
      <c r="BC71" s="168">
        <f>SUM(BC66:BC70)</f>
        <v>0</v>
      </c>
      <c r="BD71" s="168">
        <f>SUM(BD66:BD70)</f>
        <v>0</v>
      </c>
      <c r="BE71" s="168">
        <f>SUM(BE66:BE70)</f>
        <v>0</v>
      </c>
    </row>
    <row r="72" spans="1:15" ht="12.75">
      <c r="A72" s="139" t="s">
        <v>67</v>
      </c>
      <c r="B72" s="140" t="s">
        <v>165</v>
      </c>
      <c r="C72" s="141" t="s">
        <v>166</v>
      </c>
      <c r="D72" s="142"/>
      <c r="E72" s="143"/>
      <c r="F72" s="143"/>
      <c r="G72" s="144"/>
      <c r="H72" s="145"/>
      <c r="I72" s="145"/>
      <c r="O72" s="146">
        <v>1</v>
      </c>
    </row>
    <row r="73" spans="1:57" ht="12.75">
      <c r="A73" s="147">
        <v>29</v>
      </c>
      <c r="B73" s="148" t="s">
        <v>167</v>
      </c>
      <c r="C73" s="149" t="s">
        <v>168</v>
      </c>
      <c r="D73" s="150" t="s">
        <v>169</v>
      </c>
      <c r="E73" s="151">
        <v>350</v>
      </c>
      <c r="F73" s="151">
        <v>0</v>
      </c>
      <c r="G73" s="152">
        <f>E73*F73</f>
        <v>0</v>
      </c>
      <c r="H73" s="153">
        <v>0</v>
      </c>
      <c r="I73" s="153">
        <f>E73*H73</f>
        <v>0</v>
      </c>
      <c r="O73" s="146">
        <v>2</v>
      </c>
      <c r="AA73" s="122">
        <v>12</v>
      </c>
      <c r="AB73" s="122">
        <v>0</v>
      </c>
      <c r="AC73" s="122">
        <v>29</v>
      </c>
      <c r="AZ73" s="122">
        <v>1</v>
      </c>
      <c r="BA73" s="122">
        <f>IF(AZ73=1,G73,0)</f>
        <v>0</v>
      </c>
      <c r="BB73" s="122">
        <f>IF(AZ73=2,G73,0)</f>
        <v>0</v>
      </c>
      <c r="BC73" s="122">
        <f>IF(AZ73=3,G73,0)</f>
        <v>0</v>
      </c>
      <c r="BD73" s="122">
        <f>IF(AZ73=4,G73,0)</f>
        <v>0</v>
      </c>
      <c r="BE73" s="122">
        <f>IF(AZ73=5,G73,0)</f>
        <v>0</v>
      </c>
    </row>
    <row r="74" spans="1:57" ht="12.75">
      <c r="A74" s="147">
        <v>30</v>
      </c>
      <c r="B74" s="148" t="s">
        <v>170</v>
      </c>
      <c r="C74" s="149" t="s">
        <v>171</v>
      </c>
      <c r="D74" s="150" t="s">
        <v>169</v>
      </c>
      <c r="E74" s="151">
        <v>353.5</v>
      </c>
      <c r="F74" s="151">
        <v>0</v>
      </c>
      <c r="G74" s="152">
        <f>E74*F74</f>
        <v>0</v>
      </c>
      <c r="H74" s="153">
        <v>0.00048</v>
      </c>
      <c r="I74" s="153">
        <f>E74*H74</f>
        <v>0.16968</v>
      </c>
      <c r="O74" s="146">
        <v>2</v>
      </c>
      <c r="AA74" s="122">
        <v>12</v>
      </c>
      <c r="AB74" s="122">
        <v>1</v>
      </c>
      <c r="AC74" s="122">
        <v>30</v>
      </c>
      <c r="AZ74" s="122">
        <v>1</v>
      </c>
      <c r="BA74" s="122">
        <f>IF(AZ74=1,G74,0)</f>
        <v>0</v>
      </c>
      <c r="BB74" s="122">
        <f>IF(AZ74=2,G74,0)</f>
        <v>0</v>
      </c>
      <c r="BC74" s="122">
        <f>IF(AZ74=3,G74,0)</f>
        <v>0</v>
      </c>
      <c r="BD74" s="122">
        <f>IF(AZ74=4,G74,0)</f>
        <v>0</v>
      </c>
      <c r="BE74" s="122">
        <f>IF(AZ74=5,G74,0)</f>
        <v>0</v>
      </c>
    </row>
    <row r="75" spans="1:15" ht="12.75">
      <c r="A75" s="154"/>
      <c r="B75" s="155"/>
      <c r="C75" s="196" t="s">
        <v>172</v>
      </c>
      <c r="D75" s="197"/>
      <c r="E75" s="156">
        <v>353.5</v>
      </c>
      <c r="F75" s="157"/>
      <c r="G75" s="158"/>
      <c r="H75" s="159"/>
      <c r="I75" s="159"/>
      <c r="M75" s="160" t="s">
        <v>172</v>
      </c>
      <c r="O75" s="146"/>
    </row>
    <row r="76" spans="1:57" ht="12.75">
      <c r="A76" s="161"/>
      <c r="B76" s="162" t="s">
        <v>70</v>
      </c>
      <c r="C76" s="163" t="str">
        <f>CONCATENATE(B72," ",C72)</f>
        <v>8 Trubní vedení</v>
      </c>
      <c r="D76" s="161"/>
      <c r="E76" s="164"/>
      <c r="F76" s="164"/>
      <c r="G76" s="165">
        <f>SUM(G72:G75)</f>
        <v>0</v>
      </c>
      <c r="H76" s="166"/>
      <c r="I76" s="167">
        <f>SUM(I72:I75)</f>
        <v>0.16968</v>
      </c>
      <c r="O76" s="146">
        <v>4</v>
      </c>
      <c r="BA76" s="168">
        <f>SUM(BA72:BA75)</f>
        <v>0</v>
      </c>
      <c r="BB76" s="168">
        <f>SUM(BB72:BB75)</f>
        <v>0</v>
      </c>
      <c r="BC76" s="168">
        <f>SUM(BC72:BC75)</f>
        <v>0</v>
      </c>
      <c r="BD76" s="168">
        <f>SUM(BD72:BD75)</f>
        <v>0</v>
      </c>
      <c r="BE76" s="168">
        <f>SUM(BE72:BE75)</f>
        <v>0</v>
      </c>
    </row>
    <row r="77" spans="1:15" ht="12.75">
      <c r="A77" s="139" t="s">
        <v>67</v>
      </c>
      <c r="B77" s="140" t="s">
        <v>173</v>
      </c>
      <c r="C77" s="141" t="s">
        <v>174</v>
      </c>
      <c r="D77" s="142"/>
      <c r="E77" s="143"/>
      <c r="F77" s="143"/>
      <c r="G77" s="144"/>
      <c r="H77" s="145"/>
      <c r="I77" s="145"/>
      <c r="O77" s="146">
        <v>1</v>
      </c>
    </row>
    <row r="78" spans="1:57" ht="12.75">
      <c r="A78" s="147">
        <v>31</v>
      </c>
      <c r="B78" s="148" t="s">
        <v>175</v>
      </c>
      <c r="C78" s="149" t="s">
        <v>176</v>
      </c>
      <c r="D78" s="150" t="s">
        <v>169</v>
      </c>
      <c r="E78" s="151">
        <v>3</v>
      </c>
      <c r="F78" s="151">
        <v>0</v>
      </c>
      <c r="G78" s="152">
        <f>E78*F78</f>
        <v>0</v>
      </c>
      <c r="H78" s="153">
        <v>0</v>
      </c>
      <c r="I78" s="153">
        <f>E78*H78</f>
        <v>0</v>
      </c>
      <c r="O78" s="146">
        <v>2</v>
      </c>
      <c r="AA78" s="122">
        <v>12</v>
      </c>
      <c r="AB78" s="122">
        <v>0</v>
      </c>
      <c r="AC78" s="122">
        <v>31</v>
      </c>
      <c r="AZ78" s="122">
        <v>1</v>
      </c>
      <c r="BA78" s="122">
        <f>IF(AZ78=1,G78,0)</f>
        <v>0</v>
      </c>
      <c r="BB78" s="122">
        <f>IF(AZ78=2,G78,0)</f>
        <v>0</v>
      </c>
      <c r="BC78" s="122">
        <f>IF(AZ78=3,G78,0)</f>
        <v>0</v>
      </c>
      <c r="BD78" s="122">
        <f>IF(AZ78=4,G78,0)</f>
        <v>0</v>
      </c>
      <c r="BE78" s="122">
        <f>IF(AZ78=5,G78,0)</f>
        <v>0</v>
      </c>
    </row>
    <row r="79" spans="1:57" ht="12.75">
      <c r="A79" s="161"/>
      <c r="B79" s="162" t="s">
        <v>70</v>
      </c>
      <c r="C79" s="163" t="str">
        <f>CONCATENATE(B77," ",C77)</f>
        <v>9 Ostatní konstrukce, bourání</v>
      </c>
      <c r="D79" s="161"/>
      <c r="E79" s="164"/>
      <c r="F79" s="164"/>
      <c r="G79" s="165">
        <f>SUM(G77:G78)</f>
        <v>0</v>
      </c>
      <c r="H79" s="166"/>
      <c r="I79" s="167">
        <f>SUM(I77:I78)</f>
        <v>0</v>
      </c>
      <c r="O79" s="146">
        <v>4</v>
      </c>
      <c r="BA79" s="168">
        <f>SUM(BA77:BA78)</f>
        <v>0</v>
      </c>
      <c r="BB79" s="168">
        <f>SUM(BB77:BB78)</f>
        <v>0</v>
      </c>
      <c r="BC79" s="168">
        <f>SUM(BC77:BC78)</f>
        <v>0</v>
      </c>
      <c r="BD79" s="168">
        <f>SUM(BD77:BD78)</f>
        <v>0</v>
      </c>
      <c r="BE79" s="168">
        <f>SUM(BE77:BE78)</f>
        <v>0</v>
      </c>
    </row>
    <row r="80" spans="1:15" ht="12.75">
      <c r="A80" s="139" t="s">
        <v>67</v>
      </c>
      <c r="B80" s="140" t="s">
        <v>177</v>
      </c>
      <c r="C80" s="141" t="s">
        <v>178</v>
      </c>
      <c r="D80" s="142"/>
      <c r="E80" s="143"/>
      <c r="F80" s="143"/>
      <c r="G80" s="144"/>
      <c r="H80" s="145"/>
      <c r="I80" s="145"/>
      <c r="O80" s="146">
        <v>1</v>
      </c>
    </row>
    <row r="81" spans="1:57" ht="12.75">
      <c r="A81" s="147">
        <v>32</v>
      </c>
      <c r="B81" s="148" t="s">
        <v>179</v>
      </c>
      <c r="C81" s="149" t="s">
        <v>180</v>
      </c>
      <c r="D81" s="150" t="s">
        <v>153</v>
      </c>
      <c r="E81" s="151">
        <v>159.429</v>
      </c>
      <c r="F81" s="151">
        <v>0</v>
      </c>
      <c r="G81" s="152">
        <f>E81*F81</f>
        <v>0</v>
      </c>
      <c r="H81" s="153">
        <v>0</v>
      </c>
      <c r="I81" s="153">
        <f>E81*H81</f>
        <v>0</v>
      </c>
      <c r="O81" s="146">
        <v>2</v>
      </c>
      <c r="AA81" s="122">
        <v>12</v>
      </c>
      <c r="AB81" s="122">
        <v>0</v>
      </c>
      <c r="AC81" s="122">
        <v>32</v>
      </c>
      <c r="AZ81" s="122">
        <v>1</v>
      </c>
      <c r="BA81" s="122">
        <f>IF(AZ81=1,G81,0)</f>
        <v>0</v>
      </c>
      <c r="BB81" s="122">
        <f>IF(AZ81=2,G81,0)</f>
        <v>0</v>
      </c>
      <c r="BC81" s="122">
        <f>IF(AZ81=3,G81,0)</f>
        <v>0</v>
      </c>
      <c r="BD81" s="122">
        <f>IF(AZ81=4,G81,0)</f>
        <v>0</v>
      </c>
      <c r="BE81" s="122">
        <f>IF(AZ81=5,G81,0)</f>
        <v>0</v>
      </c>
    </row>
    <row r="82" spans="1:15" ht="12.75">
      <c r="A82" s="154"/>
      <c r="B82" s="155"/>
      <c r="C82" s="196" t="s">
        <v>181</v>
      </c>
      <c r="D82" s="197"/>
      <c r="E82" s="156">
        <v>159.429</v>
      </c>
      <c r="F82" s="157"/>
      <c r="G82" s="158"/>
      <c r="H82" s="159"/>
      <c r="I82" s="159"/>
      <c r="M82" s="160" t="s">
        <v>181</v>
      </c>
      <c r="O82" s="146"/>
    </row>
    <row r="83" spans="1:57" ht="12.75">
      <c r="A83" s="161"/>
      <c r="B83" s="162" t="s">
        <v>70</v>
      </c>
      <c r="C83" s="163" t="str">
        <f>CONCATENATE(B80," ",C80)</f>
        <v>99 Staveništní přesun hmot</v>
      </c>
      <c r="D83" s="161"/>
      <c r="E83" s="164"/>
      <c r="F83" s="164"/>
      <c r="G83" s="165">
        <f>SUM(G80:G82)</f>
        <v>0</v>
      </c>
      <c r="H83" s="166"/>
      <c r="I83" s="167">
        <f>SUM(I80:I82)</f>
        <v>0</v>
      </c>
      <c r="O83" s="146">
        <v>4</v>
      </c>
      <c r="BA83" s="168">
        <f>SUM(BA80:BA82)</f>
        <v>0</v>
      </c>
      <c r="BB83" s="168">
        <f>SUM(BB80:BB82)</f>
        <v>0</v>
      </c>
      <c r="BC83" s="168">
        <f>SUM(BC80:BC82)</f>
        <v>0</v>
      </c>
      <c r="BD83" s="168">
        <f>SUM(BD80:BD82)</f>
        <v>0</v>
      </c>
      <c r="BE83" s="168">
        <f>SUM(BE80:BE82)</f>
        <v>0</v>
      </c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spans="1:7" ht="12.75">
      <c r="A107" s="169"/>
      <c r="B107" s="169"/>
      <c r="C107" s="169"/>
      <c r="D107" s="169"/>
      <c r="E107" s="169"/>
      <c r="F107" s="169"/>
      <c r="G107" s="169"/>
    </row>
    <row r="108" spans="1:7" ht="12.75">
      <c r="A108" s="169"/>
      <c r="B108" s="169"/>
      <c r="C108" s="169"/>
      <c r="D108" s="169"/>
      <c r="E108" s="169"/>
      <c r="F108" s="169"/>
      <c r="G108" s="169"/>
    </row>
    <row r="109" spans="1:7" ht="12.75">
      <c r="A109" s="169"/>
      <c r="B109" s="169"/>
      <c r="C109" s="169"/>
      <c r="D109" s="169"/>
      <c r="E109" s="169"/>
      <c r="F109" s="169"/>
      <c r="G109" s="169"/>
    </row>
    <row r="110" spans="1:7" ht="12.75">
      <c r="A110" s="169"/>
      <c r="B110" s="169"/>
      <c r="C110" s="169"/>
      <c r="D110" s="169"/>
      <c r="E110" s="169"/>
      <c r="F110" s="169"/>
      <c r="G110" s="169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spans="1:2" ht="12.75">
      <c r="A136" s="170"/>
      <c r="B136" s="170"/>
    </row>
    <row r="137" spans="1:7" ht="12.75">
      <c r="A137" s="169"/>
      <c r="B137" s="169"/>
      <c r="C137" s="172"/>
      <c r="D137" s="172"/>
      <c r="E137" s="173"/>
      <c r="F137" s="172"/>
      <c r="G137" s="174"/>
    </row>
    <row r="138" spans="1:7" ht="12.75">
      <c r="A138" s="175"/>
      <c r="B138" s="175"/>
      <c r="C138" s="169"/>
      <c r="D138" s="169"/>
      <c r="E138" s="176"/>
      <c r="F138" s="169"/>
      <c r="G138" s="169"/>
    </row>
    <row r="139" spans="1:7" ht="12.75">
      <c r="A139" s="169"/>
      <c r="B139" s="169"/>
      <c r="C139" s="169"/>
      <c r="D139" s="169"/>
      <c r="E139" s="176"/>
      <c r="F139" s="169"/>
      <c r="G139" s="169"/>
    </row>
    <row r="140" spans="1:7" ht="12.75">
      <c r="A140" s="169"/>
      <c r="B140" s="169"/>
      <c r="C140" s="169"/>
      <c r="D140" s="169"/>
      <c r="E140" s="176"/>
      <c r="F140" s="169"/>
      <c r="G140" s="169"/>
    </row>
    <row r="141" spans="1:7" ht="12.75">
      <c r="A141" s="169"/>
      <c r="B141" s="169"/>
      <c r="C141" s="169"/>
      <c r="D141" s="169"/>
      <c r="E141" s="176"/>
      <c r="F141" s="169"/>
      <c r="G141" s="169"/>
    </row>
    <row r="142" spans="1:7" ht="12.75">
      <c r="A142" s="169"/>
      <c r="B142" s="169"/>
      <c r="C142" s="169"/>
      <c r="D142" s="169"/>
      <c r="E142" s="176"/>
      <c r="F142" s="169"/>
      <c r="G142" s="169"/>
    </row>
    <row r="143" spans="1:7" ht="12.75">
      <c r="A143" s="169"/>
      <c r="B143" s="169"/>
      <c r="C143" s="169"/>
      <c r="D143" s="169"/>
      <c r="E143" s="176"/>
      <c r="F143" s="169"/>
      <c r="G143" s="169"/>
    </row>
    <row r="144" spans="1:7" ht="12.75">
      <c r="A144" s="169"/>
      <c r="B144" s="169"/>
      <c r="C144" s="169"/>
      <c r="D144" s="169"/>
      <c r="E144" s="176"/>
      <c r="F144" s="169"/>
      <c r="G144" s="169"/>
    </row>
    <row r="145" spans="1:7" ht="12.75">
      <c r="A145" s="169"/>
      <c r="B145" s="169"/>
      <c r="C145" s="169"/>
      <c r="D145" s="169"/>
      <c r="E145" s="176"/>
      <c r="F145" s="169"/>
      <c r="G145" s="169"/>
    </row>
    <row r="146" spans="1:7" ht="12.75">
      <c r="A146" s="169"/>
      <c r="B146" s="169"/>
      <c r="C146" s="169"/>
      <c r="D146" s="169"/>
      <c r="E146" s="176"/>
      <c r="F146" s="169"/>
      <c r="G146" s="169"/>
    </row>
    <row r="147" spans="1:7" ht="12.75">
      <c r="A147" s="169"/>
      <c r="B147" s="169"/>
      <c r="C147" s="169"/>
      <c r="D147" s="169"/>
      <c r="E147" s="176"/>
      <c r="F147" s="169"/>
      <c r="G147" s="169"/>
    </row>
    <row r="148" spans="1:7" ht="12.75">
      <c r="A148" s="169"/>
      <c r="B148" s="169"/>
      <c r="C148" s="169"/>
      <c r="D148" s="169"/>
      <c r="E148" s="176"/>
      <c r="F148" s="169"/>
      <c r="G148" s="169"/>
    </row>
    <row r="149" spans="1:7" ht="12.75">
      <c r="A149" s="169"/>
      <c r="B149" s="169"/>
      <c r="C149" s="169"/>
      <c r="D149" s="169"/>
      <c r="E149" s="176"/>
      <c r="F149" s="169"/>
      <c r="G149" s="169"/>
    </row>
    <row r="150" spans="1:7" ht="12.75">
      <c r="A150" s="169"/>
      <c r="B150" s="169"/>
      <c r="C150" s="169"/>
      <c r="D150" s="169"/>
      <c r="E150" s="176"/>
      <c r="F150" s="169"/>
      <c r="G150" s="169"/>
    </row>
  </sheetData>
  <sheetProtection/>
  <mergeCells count="35">
    <mergeCell ref="C12:D12"/>
    <mergeCell ref="C13:D13"/>
    <mergeCell ref="C15:D15"/>
    <mergeCell ref="C17:D17"/>
    <mergeCell ref="C19:D19"/>
    <mergeCell ref="C21:D21"/>
    <mergeCell ref="A1:I1"/>
    <mergeCell ref="A3:B3"/>
    <mergeCell ref="A4:B4"/>
    <mergeCell ref="G4:I4"/>
    <mergeCell ref="C9:D9"/>
    <mergeCell ref="C10:D10"/>
    <mergeCell ref="C30:D30"/>
    <mergeCell ref="C31:D31"/>
    <mergeCell ref="C32:D32"/>
    <mergeCell ref="C35:D35"/>
    <mergeCell ref="C23:D23"/>
    <mergeCell ref="C25:D25"/>
    <mergeCell ref="C27:D27"/>
    <mergeCell ref="C29:D29"/>
    <mergeCell ref="C55:D55"/>
    <mergeCell ref="C45:D45"/>
    <mergeCell ref="C47:D47"/>
    <mergeCell ref="C49:D49"/>
    <mergeCell ref="C51:D51"/>
    <mergeCell ref="C36:D36"/>
    <mergeCell ref="C37:D37"/>
    <mergeCell ref="C39:D39"/>
    <mergeCell ref="C43:D43"/>
    <mergeCell ref="C82:D82"/>
    <mergeCell ref="C75:D75"/>
    <mergeCell ref="C70:D70"/>
    <mergeCell ref="C59:D59"/>
    <mergeCell ref="C61:D61"/>
    <mergeCell ref="C64:D6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2012-05-28T14:35:21Z</cp:lastPrinted>
  <dcterms:created xsi:type="dcterms:W3CDTF">2009-06-17T08:49:01Z</dcterms:created>
  <dcterms:modified xsi:type="dcterms:W3CDTF">2012-05-28T14:48:02Z</dcterms:modified>
  <cp:category/>
  <cp:version/>
  <cp:contentType/>
  <cp:contentStatus/>
</cp:coreProperties>
</file>