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4895" windowHeight="949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list'!$F$4</definedName>
    <definedName name="MJ">'Krycí list'!$G$4</definedName>
    <definedName name="Mont">'Rekapitulace'!$H$8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'Položky'!$A$1:$I$23</definedName>
    <definedName name="_xlnm.Print_Area" localSheetId="1">'Rekapitulace'!$A$1:$I$15</definedName>
    <definedName name="PocetMJ">'Krycí list'!$G$7</definedName>
    <definedName name="Poznamka">'Krycí list'!$B$37</definedName>
    <definedName name="Projektant">'Krycí list'!$C$7</definedName>
    <definedName name="PSV">'Rekapitulace'!$F$8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<sst xmlns="http://schemas.openxmlformats.org/spreadsheetml/2006/main" count="139" uniqueCount="101">
  <si>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</si>
  <si>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</si>
  <si>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</si>
  <si>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</si>
  <si>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</si>
  <si>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</si>
  <si>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</si>
  <si>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</si>
  <si>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</si>
  <si>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</si>
  <si>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</si>
  <si>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</si>
  <si>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</si>
  <si>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</si>
  <si>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</si>
  <si>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</si>
  <si>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</si>
  <si>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</si>
  <si>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</si>
  <si>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</si>
  <si>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</si>
  <si>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</si>
  <si>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</si>
  <si>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</si>
  <si>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</si>
  <si>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</si>
  <si>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</si>
  <si>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</si>
  <si>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</si>
  <si>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</si>
  <si>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</si>
  <si>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</si>
  <si>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</si>
  <si>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</si>
  <si>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</si>
  <si>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</si>
  <si>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</si>
  <si>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</si>
  <si>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</si>
  <si>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</si>
  <si>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</si>
  <si>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</si>
  <si>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</si>
  <si>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</si>
  <si>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</si>
  <si>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</si>
  <si>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</si>
  <si>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</si>
  <si>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</si>
  <si>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</si>
  <si>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</si>
  <si>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</si>
  <si>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</si>
  <si>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</si>
  <si>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</si>
  <si>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</si>
  <si>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</si>
  <si>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</si>
  <si>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</si>
  <si>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</si>
  <si>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</si>
  <si>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</si>
  <si>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</si>
  <si>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</si>
  <si>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</si>
  <si>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</si>
  <si>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</si>
  <si>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Díl:</t>
  </si>
  <si>
    <t>1</t>
  </si>
  <si>
    <t>Zemní práce</t>
  </si>
  <si>
    <t>Celkem za</t>
  </si>
  <si>
    <t>Protierozní opatření v k.ú. Miskovice</t>
  </si>
  <si>
    <t>SO - 02 Zemník</t>
  </si>
  <si>
    <t>121 10-1102.R00</t>
  </si>
  <si>
    <t>Sejmutí ornice s přemístěním přes 50 do 100 m</t>
  </si>
  <si>
    <t>m3</t>
  </si>
  <si>
    <t>V.V.: 406,2</t>
  </si>
  <si>
    <t>122 20-1403.R00</t>
  </si>
  <si>
    <t>Vykopávky v zemníku v hor. 3 do 10000 m3</t>
  </si>
  <si>
    <t>V.V.: 2377,0</t>
  </si>
  <si>
    <t>162 20-1102.R00</t>
  </si>
  <si>
    <t>Vodorovné přemístění výkopku z hor.1-4 do 50 m</t>
  </si>
  <si>
    <t>2377,0*2</t>
  </si>
  <si>
    <t>167 10-1102.R00</t>
  </si>
  <si>
    <t>Nakládání výkopku z hor.1-4 v množství nad 100 m3</t>
  </si>
  <si>
    <t>171 20-1101.R00</t>
  </si>
  <si>
    <t>Uložení sypaniny do násypů nezhutněných</t>
  </si>
  <si>
    <t>181 10-1101.R00</t>
  </si>
  <si>
    <t>Úprava pláně v zářezech v hor. 1-4, bez zhutnění</t>
  </si>
  <si>
    <t>m2</t>
  </si>
  <si>
    <t>V.V.: 4057,8</t>
  </si>
  <si>
    <t>181 30-1111.R00</t>
  </si>
  <si>
    <t>Rozprostření ornice, rovina, tl.do 10 cm,nad 500m2</t>
  </si>
  <si>
    <t>180 40-1211.R00</t>
  </si>
  <si>
    <t>Založení trávníku lučního výsevem v rovině</t>
  </si>
  <si>
    <t>005 724801</t>
  </si>
  <si>
    <t>Travní směs</t>
  </si>
  <si>
    <t>kg</t>
  </si>
  <si>
    <t>4057,8*0,02*1,03</t>
  </si>
  <si>
    <t>Zařízení staveniště</t>
  </si>
  <si>
    <t>MZe PÚ Kutná Hora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</si>
</sst>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1" fillId="18" borderId="15" xfId="0" applyNumberFormat="1" applyFont="1" applyFill="1" applyBorder="1" applyAlignment="1">
      <alignment/>
    </xf>
    <xf numFmtId="49" fontId="0" fillId="18" borderId="16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0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7" fontId="0" fillId="0" borderId="25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7" fontId="23" fillId="0" borderId="45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49" fontId="1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center"/>
    </xf>
    <xf numFmtId="4" fontId="22" fillId="0" borderId="38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1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8" xfId="46" applyNumberFormat="1" applyFont="1" applyFill="1" applyBorder="1">
      <alignment/>
      <protection/>
    </xf>
    <xf numFmtId="0" fontId="22" fillId="0" borderId="40" xfId="46" applyFont="1" applyFill="1" applyBorder="1" applyAlignment="1">
      <alignment horizontal="center"/>
      <protection/>
    </xf>
    <xf numFmtId="0" fontId="22" fillId="0" borderId="40" xfId="46" applyNumberFormat="1" applyFont="1" applyFill="1" applyBorder="1" applyAlignment="1">
      <alignment horizontal="center"/>
      <protection/>
    </xf>
    <xf numFmtId="0" fontId="22" fillId="0" borderId="58" xfId="46" applyFont="1" applyFill="1" applyBorder="1" applyAlignment="1">
      <alignment horizontal="center"/>
      <protection/>
    </xf>
    <xf numFmtId="0" fontId="29" fillId="0" borderId="58" xfId="46" applyFont="1" applyFill="1" applyBorder="1">
      <alignment/>
      <protection/>
    </xf>
    <xf numFmtId="0" fontId="1" fillId="0" borderId="61" xfId="46" applyFont="1" applyFill="1" applyBorder="1" applyAlignment="1">
      <alignment horizontal="center"/>
      <protection/>
    </xf>
    <xf numFmtId="49" fontId="1" fillId="0" borderId="61" xfId="46" applyNumberFormat="1" applyFont="1" applyFill="1" applyBorder="1" applyAlignment="1">
      <alignment horizontal="left"/>
      <protection/>
    </xf>
    <xf numFmtId="0" fontId="1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24" fillId="0" borderId="62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9" fontId="0" fillId="0" borderId="61" xfId="46" applyNumberFormat="1" applyFont="1" applyFill="1" applyBorder="1">
      <alignment/>
      <protection/>
    </xf>
    <xf numFmtId="0" fontId="25" fillId="0" borderId="61" xfId="46" applyFont="1" applyFill="1" applyBorder="1" applyAlignment="1">
      <alignment horizontal="center"/>
      <protection/>
    </xf>
    <xf numFmtId="49" fontId="25" fillId="0" borderId="61" xfId="46" applyNumberFormat="1" applyFont="1" applyFill="1" applyBorder="1" applyAlignment="1">
      <alignment horizontal="left"/>
      <protection/>
    </xf>
    <xf numFmtId="4" fontId="31" fillId="0" borderId="61" xfId="46" applyNumberFormat="1" applyFont="1" applyFill="1" applyBorder="1" applyAlignment="1">
      <alignment horizontal="right" wrapText="1"/>
      <protection/>
    </xf>
    <xf numFmtId="0" fontId="31" fillId="0" borderId="61" xfId="46" applyFont="1" applyFill="1" applyBorder="1" applyAlignment="1">
      <alignment horizontal="left" wrapText="1"/>
      <protection/>
    </xf>
    <xf numFmtId="0" fontId="31" fillId="0" borderId="61" xfId="0" applyFont="1" applyFill="1" applyBorder="1" applyAlignment="1">
      <alignment horizontal="right"/>
    </xf>
    <xf numFmtId="0" fontId="0" fillId="0" borderId="61" xfId="46" applyFill="1" applyBorder="1">
      <alignment/>
      <protection/>
    </xf>
    <xf numFmtId="0" fontId="30" fillId="0" borderId="0" xfId="46" applyFont="1">
      <alignment/>
      <protection/>
    </xf>
    <xf numFmtId="0" fontId="0" fillId="0" borderId="63" xfId="46" applyFill="1" applyBorder="1" applyAlignment="1">
      <alignment horizontal="center"/>
      <protection/>
    </xf>
    <xf numFmtId="49" fontId="3" fillId="0" borderId="63" xfId="46" applyNumberFormat="1" applyFont="1" applyFill="1" applyBorder="1" applyAlignment="1">
      <alignment horizontal="left"/>
      <protection/>
    </xf>
    <xf numFmtId="0" fontId="3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4" fontId="1" fillId="0" borderId="63" xfId="46" applyNumberFormat="1" applyFont="1" applyFill="1" applyBorder="1">
      <alignment/>
      <protection/>
    </xf>
    <xf numFmtId="0" fontId="1" fillId="0" borderId="63" xfId="46" applyFont="1" applyFill="1" applyBorder="1">
      <alignment/>
      <protection/>
    </xf>
    <xf numFmtId="169" fontId="1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3" fillId="0" borderId="0" xfId="46" applyFont="1" applyBorder="1">
      <alignment/>
      <protection/>
    </xf>
    <xf numFmtId="3" fontId="33" fillId="0" borderId="0" xfId="46" applyNumberFormat="1" applyFont="1" applyBorder="1" applyAlignment="1">
      <alignment horizontal="right"/>
      <protection/>
    </xf>
    <xf numFmtId="4" fontId="33" fillId="0" borderId="0" xfId="46" applyNumberFormat="1" applyFont="1" applyBorder="1">
      <alignment/>
      <protection/>
    </xf>
    <xf numFmtId="0" fontId="3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5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3" fontId="1" fillId="0" borderId="45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0" fontId="31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26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3">
      <selection activeCell="C32" sqref="C3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72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71</v>
      </c>
      <c r="D6" s="11"/>
      <c r="E6" s="11"/>
      <c r="F6" s="19"/>
      <c r="G6" s="13"/>
    </row>
    <row r="7" spans="1:9" ht="12.75">
      <c r="A7" s="14" t="s">
        <v>8</v>
      </c>
      <c r="B7" s="16"/>
      <c r="C7" s="183"/>
      <c r="D7" s="184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83" t="s">
        <v>100</v>
      </c>
      <c r="D8" s="184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85"/>
      <c r="F11" s="186"/>
      <c r="G11" s="187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 t="str">
        <f>Rekapitulace!A13</f>
        <v>Zařízení staveniště</v>
      </c>
      <c r="E14" s="45"/>
      <c r="F14" s="46"/>
      <c r="G14" s="43">
        <f>Rekapitulace!I13</f>
        <v>0</v>
      </c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>
        <v>0</v>
      </c>
      <c r="G29" s="18"/>
    </row>
    <row r="30" spans="1:7" ht="12.75">
      <c r="A30" s="14" t="s">
        <v>39</v>
      </c>
      <c r="B30" s="16"/>
      <c r="C30" s="58">
        <v>14</v>
      </c>
      <c r="D30" s="16" t="s">
        <v>40</v>
      </c>
      <c r="E30" s="17"/>
      <c r="F30" s="59">
        <v>0</v>
      </c>
      <c r="G30" s="18"/>
    </row>
    <row r="31" spans="1:7" ht="12.75">
      <c r="A31" s="14" t="s">
        <v>41</v>
      </c>
      <c r="B31" s="16"/>
      <c r="C31" s="58">
        <v>14</v>
      </c>
      <c r="D31" s="16" t="s">
        <v>40</v>
      </c>
      <c r="E31" s="17"/>
      <c r="F31" s="60">
        <f>ROUND(PRODUCT(F30,C31/100),1)</f>
        <v>0</v>
      </c>
      <c r="G31" s="28"/>
    </row>
    <row r="32" spans="1:7" ht="12.75">
      <c r="A32" s="14" t="s">
        <v>39</v>
      </c>
      <c r="B32" s="16"/>
      <c r="C32" s="58">
        <v>20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20</v>
      </c>
      <c r="D33" s="16" t="s">
        <v>40</v>
      </c>
      <c r="E33" s="17"/>
      <c r="F33" s="60">
        <f>ROUND(PRODUCT(F32,C33/100),1)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CEILING(SUM(F29:F33),1)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2"/>
      <c r="C37" s="182"/>
      <c r="D37" s="182"/>
      <c r="E37" s="182"/>
      <c r="F37" s="182"/>
      <c r="G37" s="182"/>
      <c r="H37" t="s">
        <v>4</v>
      </c>
    </row>
    <row r="38" spans="1:8" ht="12.75" customHeight="1">
      <c r="A38" s="68"/>
      <c r="B38" s="182"/>
      <c r="C38" s="182"/>
      <c r="D38" s="182"/>
      <c r="E38" s="182"/>
      <c r="F38" s="182"/>
      <c r="G38" s="182"/>
      <c r="H38" t="s">
        <v>4</v>
      </c>
    </row>
    <row r="39" spans="1:8" ht="12.75">
      <c r="A39" s="68"/>
      <c r="B39" s="182"/>
      <c r="C39" s="182"/>
      <c r="D39" s="182"/>
      <c r="E39" s="182"/>
      <c r="F39" s="182"/>
      <c r="G39" s="182"/>
      <c r="H39" t="s">
        <v>4</v>
      </c>
    </row>
    <row r="40" spans="1:8" ht="12.75">
      <c r="A40" s="68"/>
      <c r="B40" s="182"/>
      <c r="C40" s="182"/>
      <c r="D40" s="182"/>
      <c r="E40" s="182"/>
      <c r="F40" s="182"/>
      <c r="G40" s="182"/>
      <c r="H40" t="s">
        <v>4</v>
      </c>
    </row>
    <row r="41" spans="1:8" ht="12.75">
      <c r="A41" s="68"/>
      <c r="B41" s="182"/>
      <c r="C41" s="182"/>
      <c r="D41" s="182"/>
      <c r="E41" s="182"/>
      <c r="F41" s="182"/>
      <c r="G41" s="182"/>
      <c r="H41" t="s">
        <v>4</v>
      </c>
    </row>
    <row r="42" spans="1:8" ht="12.75">
      <c r="A42" s="68"/>
      <c r="B42" s="182"/>
      <c r="C42" s="182"/>
      <c r="D42" s="182"/>
      <c r="E42" s="182"/>
      <c r="F42" s="182"/>
      <c r="G42" s="182"/>
      <c r="H42" t="s">
        <v>4</v>
      </c>
    </row>
    <row r="43" spans="1:8" ht="12.75">
      <c r="A43" s="68"/>
      <c r="B43" s="182"/>
      <c r="C43" s="182"/>
      <c r="D43" s="182"/>
      <c r="E43" s="182"/>
      <c r="F43" s="182"/>
      <c r="G43" s="182"/>
      <c r="H43" t="s">
        <v>4</v>
      </c>
    </row>
    <row r="44" spans="1:8" ht="11.25" customHeight="1">
      <c r="A44" s="68"/>
      <c r="B44" s="182"/>
      <c r="C44" s="182"/>
      <c r="D44" s="182"/>
      <c r="E44" s="182"/>
      <c r="F44" s="182"/>
      <c r="G44" s="182"/>
      <c r="H44" t="s">
        <v>4</v>
      </c>
    </row>
    <row r="45" spans="1:8" ht="12.75" hidden="1">
      <c r="A45" s="68"/>
      <c r="B45" s="182"/>
      <c r="C45" s="182"/>
      <c r="D45" s="182"/>
      <c r="E45" s="182"/>
      <c r="F45" s="182"/>
      <c r="G45" s="182"/>
      <c r="H45" t="s">
        <v>4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sheetProtection/>
  <mergeCells count="14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7:D7"/>
    <mergeCell ref="C8:D8"/>
    <mergeCell ref="E11:G11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5"/>
  <sheetViews>
    <sheetView zoomScalePageLayoutView="0" workbookViewId="0" topLeftCell="A1">
      <selection activeCell="H14" sqref="H14:I1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0" t="s">
        <v>5</v>
      </c>
      <c r="B1" s="191"/>
      <c r="C1" s="69" t="str">
        <f>CONCATENATE(cislostavby," ",nazevstavby)</f>
        <v> Protierozní opatření v k.ú. Miskovice</v>
      </c>
      <c r="D1" s="70"/>
      <c r="E1" s="71"/>
      <c r="F1" s="70"/>
      <c r="G1" s="72"/>
      <c r="H1" s="73"/>
      <c r="I1" s="74"/>
    </row>
    <row r="2" spans="1:9" ht="13.5" thickBot="1">
      <c r="A2" s="192" t="s">
        <v>1</v>
      </c>
      <c r="B2" s="193"/>
      <c r="C2" s="75" t="str">
        <f>CONCATENATE(cisloobjektu," ",nazevobjektu)</f>
        <v> SO - 02 Zemník</v>
      </c>
      <c r="D2" s="76"/>
      <c r="E2" s="77"/>
      <c r="F2" s="76"/>
      <c r="G2" s="194"/>
      <c r="H2" s="194"/>
      <c r="I2" s="195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3.5" thickBot="1">
      <c r="A7" s="177" t="str">
        <f>Položky!B7</f>
        <v>1</v>
      </c>
      <c r="B7" s="85" t="str">
        <f>Položky!C7</f>
        <v>Zemní práce</v>
      </c>
      <c r="C7" s="86"/>
      <c r="D7" s="87"/>
      <c r="E7" s="178">
        <f>Položky!BA23</f>
        <v>0</v>
      </c>
      <c r="F7" s="179">
        <f>Položky!BB23</f>
        <v>0</v>
      </c>
      <c r="G7" s="179">
        <f>Položky!BC23</f>
        <v>0</v>
      </c>
      <c r="H7" s="179">
        <f>Položky!BD23</f>
        <v>0</v>
      </c>
      <c r="I7" s="180">
        <f>Položky!BE23</f>
        <v>0</v>
      </c>
    </row>
    <row r="8" spans="1:9" s="93" customFormat="1" ht="13.5" thickBot="1">
      <c r="A8" s="88"/>
      <c r="B8" s="80" t="s">
        <v>50</v>
      </c>
      <c r="C8" s="80"/>
      <c r="D8" s="89"/>
      <c r="E8" s="90">
        <f>SUM(E7:E7)</f>
        <v>0</v>
      </c>
      <c r="F8" s="91">
        <f>SUM(F7:F7)</f>
        <v>0</v>
      </c>
      <c r="G8" s="91">
        <f>SUM(G7:G7)</f>
        <v>0</v>
      </c>
      <c r="H8" s="91">
        <f>SUM(H7:H7)</f>
        <v>0</v>
      </c>
      <c r="I8" s="92">
        <f>SUM(I7:I7)</f>
        <v>0</v>
      </c>
    </row>
    <row r="9" spans="1:9" ht="12.75">
      <c r="A9" s="86"/>
      <c r="B9" s="86"/>
      <c r="C9" s="86"/>
      <c r="D9" s="86"/>
      <c r="E9" s="86"/>
      <c r="F9" s="86"/>
      <c r="G9" s="86"/>
      <c r="H9" s="86"/>
      <c r="I9" s="86"/>
    </row>
    <row r="10" spans="1:57" ht="19.5" customHeight="1">
      <c r="A10" s="94" t="s">
        <v>51</v>
      </c>
      <c r="B10" s="94"/>
      <c r="C10" s="94"/>
      <c r="D10" s="94"/>
      <c r="E10" s="94"/>
      <c r="F10" s="94"/>
      <c r="G10" s="95"/>
      <c r="H10" s="94"/>
      <c r="I10" s="94"/>
      <c r="BA10" s="31"/>
      <c r="BB10" s="31"/>
      <c r="BC10" s="31"/>
      <c r="BD10" s="31"/>
      <c r="BE10" s="31"/>
    </row>
    <row r="11" spans="1:9" ht="13.5" thickBot="1">
      <c r="A11" s="96"/>
      <c r="B11" s="96"/>
      <c r="C11" s="96"/>
      <c r="D11" s="96"/>
      <c r="E11" s="96"/>
      <c r="F11" s="96"/>
      <c r="G11" s="96"/>
      <c r="H11" s="96"/>
      <c r="I11" s="96"/>
    </row>
    <row r="12" spans="1:9" ht="12.75">
      <c r="A12" s="97" t="s">
        <v>52</v>
      </c>
      <c r="B12" s="98"/>
      <c r="C12" s="98"/>
      <c r="D12" s="99"/>
      <c r="E12" s="100" t="s">
        <v>53</v>
      </c>
      <c r="F12" s="101" t="s">
        <v>54</v>
      </c>
      <c r="G12" s="102" t="s">
        <v>55</v>
      </c>
      <c r="H12" s="103"/>
      <c r="I12" s="104" t="s">
        <v>53</v>
      </c>
    </row>
    <row r="13" spans="1:53" ht="12.75">
      <c r="A13" s="105" t="s">
        <v>99</v>
      </c>
      <c r="B13" s="106"/>
      <c r="C13" s="106"/>
      <c r="D13" s="107"/>
      <c r="E13" s="108"/>
      <c r="F13" s="109">
        <v>0</v>
      </c>
      <c r="G13" s="110">
        <f>CHOOSE(BA13+1,HSV+PSV,HSV+PSV+Mont,HSV+PSV+Dodavka+Mont,HSV,PSV,Mont,Dodavka,Mont+Dodavka,0)</f>
        <v>0</v>
      </c>
      <c r="H13" s="111"/>
      <c r="I13" s="112">
        <f>E13+F13*G13/100</f>
        <v>0</v>
      </c>
      <c r="BA13">
        <v>0</v>
      </c>
    </row>
    <row r="14" spans="1:9" ht="13.5" thickBot="1">
      <c r="A14" s="113"/>
      <c r="B14" s="114" t="s">
        <v>56</v>
      </c>
      <c r="C14" s="115"/>
      <c r="D14" s="116"/>
      <c r="E14" s="117"/>
      <c r="F14" s="118"/>
      <c r="G14" s="118"/>
      <c r="H14" s="188">
        <f>SUM(I13:I13)</f>
        <v>0</v>
      </c>
      <c r="I14" s="189"/>
    </row>
    <row r="16" spans="2:9" ht="12.75">
      <c r="B16" s="93"/>
      <c r="F16" s="119"/>
      <c r="G16" s="120"/>
      <c r="H16" s="120"/>
      <c r="I16" s="121"/>
    </row>
    <row r="17" spans="6:9" ht="12.75">
      <c r="F17" s="119"/>
      <c r="G17" s="120"/>
      <c r="H17" s="120"/>
      <c r="I17" s="121"/>
    </row>
    <row r="18" spans="6:9" ht="12.75">
      <c r="F18" s="119"/>
      <c r="G18" s="120"/>
      <c r="H18" s="120"/>
      <c r="I18" s="121"/>
    </row>
    <row r="19" spans="6:9" ht="12.75">
      <c r="F19" s="119"/>
      <c r="G19" s="120"/>
      <c r="H19" s="120"/>
      <c r="I19" s="121"/>
    </row>
    <row r="20" spans="6:9" ht="12.75">
      <c r="F20" s="119"/>
      <c r="G20" s="120"/>
      <c r="H20" s="120"/>
      <c r="I20" s="121"/>
    </row>
    <row r="21" spans="6:9" ht="12.75">
      <c r="F21" s="119"/>
      <c r="G21" s="120"/>
      <c r="H21" s="120"/>
      <c r="I21" s="121"/>
    </row>
    <row r="22" spans="6:9" ht="12.75">
      <c r="F22" s="119"/>
      <c r="G22" s="120"/>
      <c r="H22" s="120"/>
      <c r="I22" s="121"/>
    </row>
    <row r="23" spans="6:9" ht="12.75"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</sheetData>
  <sheetProtection/>
  <mergeCells count="4">
    <mergeCell ref="H14:I14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90"/>
  <sheetViews>
    <sheetView showGridLines="0" showZeros="0" zoomScale="80" zoomScaleNormal="80" zoomScalePageLayoutView="0" workbookViewId="0" topLeftCell="B1">
      <selection activeCell="A23" sqref="A23:IV25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71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6384" width="9.125" style="122" customWidth="1"/>
  </cols>
  <sheetData>
    <row r="1" spans="1:9" ht="15.75">
      <c r="A1" s="198" t="s">
        <v>57</v>
      </c>
      <c r="B1" s="198"/>
      <c r="C1" s="198"/>
      <c r="D1" s="198"/>
      <c r="E1" s="198"/>
      <c r="F1" s="198"/>
      <c r="G1" s="198"/>
      <c r="H1" s="198"/>
      <c r="I1" s="198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90" t="s">
        <v>5</v>
      </c>
      <c r="B3" s="191"/>
      <c r="C3" s="69" t="str">
        <f>CONCATENATE(cislostavby," ",nazevstavby)</f>
        <v> Protierozní opatření v k.ú. Miskovice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199" t="s">
        <v>1</v>
      </c>
      <c r="B4" s="193"/>
      <c r="C4" s="75" t="str">
        <f>CONCATENATE(cisloobjektu," ",nazevobjektu)</f>
        <v> SO - 02 Zemník</v>
      </c>
      <c r="D4" s="76"/>
      <c r="E4" s="77"/>
      <c r="F4" s="76"/>
      <c r="G4" s="200"/>
      <c r="H4" s="200"/>
      <c r="I4" s="201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9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</row>
    <row r="7" spans="1:15" ht="12.75">
      <c r="A7" s="139" t="s">
        <v>67</v>
      </c>
      <c r="B7" s="140" t="s">
        <v>68</v>
      </c>
      <c r="C7" s="141" t="s">
        <v>69</v>
      </c>
      <c r="D7" s="142"/>
      <c r="E7" s="143"/>
      <c r="F7" s="143"/>
      <c r="G7" s="144"/>
      <c r="H7" s="145"/>
      <c r="I7" s="145"/>
      <c r="O7" s="146">
        <v>1</v>
      </c>
    </row>
    <row r="8" spans="1:57" ht="12.75">
      <c r="A8" s="147">
        <v>1</v>
      </c>
      <c r="B8" s="148" t="s">
        <v>73</v>
      </c>
      <c r="C8" s="149" t="s">
        <v>74</v>
      </c>
      <c r="D8" s="150" t="s">
        <v>75</v>
      </c>
      <c r="E8" s="151">
        <v>406.2</v>
      </c>
      <c r="F8" s="151">
        <v>0</v>
      </c>
      <c r="G8" s="152">
        <f>E8*F8</f>
        <v>0</v>
      </c>
      <c r="H8" s="153">
        <v>0</v>
      </c>
      <c r="I8" s="153">
        <f>E8*H8</f>
        <v>0</v>
      </c>
      <c r="O8" s="146">
        <v>2</v>
      </c>
      <c r="AA8" s="122">
        <v>12</v>
      </c>
      <c r="AB8" s="122">
        <v>0</v>
      </c>
      <c r="AC8" s="122">
        <v>1</v>
      </c>
      <c r="AZ8" s="122">
        <v>1</v>
      </c>
      <c r="BA8" s="122">
        <f>IF(AZ8=1,G8,0)</f>
        <v>0</v>
      </c>
      <c r="BB8" s="122">
        <f>IF(AZ8=2,G8,0)</f>
        <v>0</v>
      </c>
      <c r="BC8" s="122">
        <f>IF(AZ8=3,G8,0)</f>
        <v>0</v>
      </c>
      <c r="BD8" s="122">
        <f>IF(AZ8=4,G8,0)</f>
        <v>0</v>
      </c>
      <c r="BE8" s="122">
        <f>IF(AZ8=5,G8,0)</f>
        <v>0</v>
      </c>
    </row>
    <row r="9" spans="1:15" ht="12.75">
      <c r="A9" s="154"/>
      <c r="B9" s="155"/>
      <c r="C9" s="196" t="s">
        <v>76</v>
      </c>
      <c r="D9" s="197"/>
      <c r="E9" s="156">
        <v>406.2</v>
      </c>
      <c r="F9" s="157"/>
      <c r="G9" s="158"/>
      <c r="H9" s="159"/>
      <c r="I9" s="159"/>
      <c r="M9" s="160" t="s">
        <v>76</v>
      </c>
      <c r="O9" s="146"/>
    </row>
    <row r="10" spans="1:57" ht="12.75">
      <c r="A10" s="147">
        <v>2</v>
      </c>
      <c r="B10" s="148" t="s">
        <v>77</v>
      </c>
      <c r="C10" s="149" t="s">
        <v>78</v>
      </c>
      <c r="D10" s="150" t="s">
        <v>75</v>
      </c>
      <c r="E10" s="151">
        <v>2377</v>
      </c>
      <c r="F10" s="151">
        <v>0</v>
      </c>
      <c r="G10" s="152">
        <f>E10*F10</f>
        <v>0</v>
      </c>
      <c r="H10" s="153">
        <v>0</v>
      </c>
      <c r="I10" s="153">
        <f>E10*H10</f>
        <v>0</v>
      </c>
      <c r="O10" s="146">
        <v>2</v>
      </c>
      <c r="AA10" s="122">
        <v>12</v>
      </c>
      <c r="AB10" s="122">
        <v>0</v>
      </c>
      <c r="AC10" s="122">
        <v>2</v>
      </c>
      <c r="AZ10" s="122">
        <v>1</v>
      </c>
      <c r="BA10" s="122">
        <f>IF(AZ10=1,G10,0)</f>
        <v>0</v>
      </c>
      <c r="BB10" s="122">
        <f>IF(AZ10=2,G10,0)</f>
        <v>0</v>
      </c>
      <c r="BC10" s="122">
        <f>IF(AZ10=3,G10,0)</f>
        <v>0</v>
      </c>
      <c r="BD10" s="122">
        <f>IF(AZ10=4,G10,0)</f>
        <v>0</v>
      </c>
      <c r="BE10" s="122">
        <f>IF(AZ10=5,G10,0)</f>
        <v>0</v>
      </c>
    </row>
    <row r="11" spans="1:15" ht="12.75">
      <c r="A11" s="154"/>
      <c r="B11" s="155"/>
      <c r="C11" s="196" t="s">
        <v>79</v>
      </c>
      <c r="D11" s="197"/>
      <c r="E11" s="156">
        <v>2377</v>
      </c>
      <c r="F11" s="157"/>
      <c r="G11" s="158"/>
      <c r="H11" s="159"/>
      <c r="I11" s="159"/>
      <c r="M11" s="160" t="s">
        <v>79</v>
      </c>
      <c r="O11" s="146"/>
    </row>
    <row r="12" spans="1:57" ht="12.75">
      <c r="A12" s="147">
        <v>3</v>
      </c>
      <c r="B12" s="148" t="s">
        <v>80</v>
      </c>
      <c r="C12" s="149" t="s">
        <v>81</v>
      </c>
      <c r="D12" s="150" t="s">
        <v>75</v>
      </c>
      <c r="E12" s="151">
        <v>4754</v>
      </c>
      <c r="F12" s="151">
        <v>0</v>
      </c>
      <c r="G12" s="152">
        <f>E12*F12</f>
        <v>0</v>
      </c>
      <c r="H12" s="153">
        <v>0</v>
      </c>
      <c r="I12" s="153">
        <f>E12*H12</f>
        <v>0</v>
      </c>
      <c r="O12" s="146">
        <v>2</v>
      </c>
      <c r="AA12" s="122">
        <v>12</v>
      </c>
      <c r="AB12" s="122">
        <v>0</v>
      </c>
      <c r="AC12" s="122">
        <v>3</v>
      </c>
      <c r="AZ12" s="122">
        <v>1</v>
      </c>
      <c r="BA12" s="122">
        <f>IF(AZ12=1,G12,0)</f>
        <v>0</v>
      </c>
      <c r="BB12" s="122">
        <f>IF(AZ12=2,G12,0)</f>
        <v>0</v>
      </c>
      <c r="BC12" s="122">
        <f>IF(AZ12=3,G12,0)</f>
        <v>0</v>
      </c>
      <c r="BD12" s="122">
        <f>IF(AZ12=4,G12,0)</f>
        <v>0</v>
      </c>
      <c r="BE12" s="122">
        <f>IF(AZ12=5,G12,0)</f>
        <v>0</v>
      </c>
    </row>
    <row r="13" spans="1:15" ht="12.75">
      <c r="A13" s="154"/>
      <c r="B13" s="155"/>
      <c r="C13" s="196" t="s">
        <v>82</v>
      </c>
      <c r="D13" s="197"/>
      <c r="E13" s="156">
        <v>4754</v>
      </c>
      <c r="F13" s="157"/>
      <c r="G13" s="158"/>
      <c r="H13" s="159"/>
      <c r="I13" s="159"/>
      <c r="M13" s="160" t="s">
        <v>82</v>
      </c>
      <c r="O13" s="146"/>
    </row>
    <row r="14" spans="1:57" ht="12.75">
      <c r="A14" s="147">
        <v>4</v>
      </c>
      <c r="B14" s="148" t="s">
        <v>83</v>
      </c>
      <c r="C14" s="149" t="s">
        <v>84</v>
      </c>
      <c r="D14" s="150" t="s">
        <v>75</v>
      </c>
      <c r="E14" s="151">
        <v>2377</v>
      </c>
      <c r="F14" s="151">
        <v>0</v>
      </c>
      <c r="G14" s="152">
        <f>E14*F14</f>
        <v>0</v>
      </c>
      <c r="H14" s="153">
        <v>0</v>
      </c>
      <c r="I14" s="153">
        <f>E14*H14</f>
        <v>0</v>
      </c>
      <c r="O14" s="146">
        <v>2</v>
      </c>
      <c r="AA14" s="122">
        <v>12</v>
      </c>
      <c r="AB14" s="122">
        <v>0</v>
      </c>
      <c r="AC14" s="122">
        <v>4</v>
      </c>
      <c r="AZ14" s="122">
        <v>1</v>
      </c>
      <c r="BA14" s="122">
        <f>IF(AZ14=1,G14,0)</f>
        <v>0</v>
      </c>
      <c r="BB14" s="122">
        <f>IF(AZ14=2,G14,0)</f>
        <v>0</v>
      </c>
      <c r="BC14" s="122">
        <f>IF(AZ14=3,G14,0)</f>
        <v>0</v>
      </c>
      <c r="BD14" s="122">
        <f>IF(AZ14=4,G14,0)</f>
        <v>0</v>
      </c>
      <c r="BE14" s="122">
        <f>IF(AZ14=5,G14,0)</f>
        <v>0</v>
      </c>
    </row>
    <row r="15" spans="1:57" ht="12.75">
      <c r="A15" s="147">
        <v>5</v>
      </c>
      <c r="B15" s="148" t="s">
        <v>85</v>
      </c>
      <c r="C15" s="149" t="s">
        <v>86</v>
      </c>
      <c r="D15" s="150" t="s">
        <v>75</v>
      </c>
      <c r="E15" s="151">
        <v>2377</v>
      </c>
      <c r="F15" s="151">
        <v>0</v>
      </c>
      <c r="G15" s="152">
        <f>E15*F15</f>
        <v>0</v>
      </c>
      <c r="H15" s="153">
        <v>0</v>
      </c>
      <c r="I15" s="153">
        <f>E15*H15</f>
        <v>0</v>
      </c>
      <c r="O15" s="146">
        <v>2</v>
      </c>
      <c r="AA15" s="122">
        <v>12</v>
      </c>
      <c r="AB15" s="122">
        <v>0</v>
      </c>
      <c r="AC15" s="122">
        <v>5</v>
      </c>
      <c r="AZ15" s="122">
        <v>1</v>
      </c>
      <c r="BA15" s="122">
        <f>IF(AZ15=1,G15,0)</f>
        <v>0</v>
      </c>
      <c r="BB15" s="122">
        <f>IF(AZ15=2,G15,0)</f>
        <v>0</v>
      </c>
      <c r="BC15" s="122">
        <f>IF(AZ15=3,G15,0)</f>
        <v>0</v>
      </c>
      <c r="BD15" s="122">
        <f>IF(AZ15=4,G15,0)</f>
        <v>0</v>
      </c>
      <c r="BE15" s="122">
        <f>IF(AZ15=5,G15,0)</f>
        <v>0</v>
      </c>
    </row>
    <row r="16" spans="1:57" ht="12.75">
      <c r="A16" s="147">
        <v>6</v>
      </c>
      <c r="B16" s="148" t="s">
        <v>87</v>
      </c>
      <c r="C16" s="149" t="s">
        <v>88</v>
      </c>
      <c r="D16" s="150" t="s">
        <v>89</v>
      </c>
      <c r="E16" s="151">
        <v>4057.8</v>
      </c>
      <c r="F16" s="151">
        <v>0</v>
      </c>
      <c r="G16" s="152">
        <f>E16*F16</f>
        <v>0</v>
      </c>
      <c r="H16" s="153">
        <v>0</v>
      </c>
      <c r="I16" s="153">
        <f>E16*H16</f>
        <v>0</v>
      </c>
      <c r="O16" s="146">
        <v>2</v>
      </c>
      <c r="AA16" s="122">
        <v>12</v>
      </c>
      <c r="AB16" s="122">
        <v>0</v>
      </c>
      <c r="AC16" s="122">
        <v>6</v>
      </c>
      <c r="AZ16" s="122">
        <v>1</v>
      </c>
      <c r="BA16" s="122">
        <f>IF(AZ16=1,G16,0)</f>
        <v>0</v>
      </c>
      <c r="BB16" s="122">
        <f>IF(AZ16=2,G16,0)</f>
        <v>0</v>
      </c>
      <c r="BC16" s="122">
        <f>IF(AZ16=3,G16,0)</f>
        <v>0</v>
      </c>
      <c r="BD16" s="122">
        <f>IF(AZ16=4,G16,0)</f>
        <v>0</v>
      </c>
      <c r="BE16" s="122">
        <f>IF(AZ16=5,G16,0)</f>
        <v>0</v>
      </c>
    </row>
    <row r="17" spans="1:15" ht="12.75">
      <c r="A17" s="154"/>
      <c r="B17" s="155"/>
      <c r="C17" s="196" t="s">
        <v>90</v>
      </c>
      <c r="D17" s="197"/>
      <c r="E17" s="156">
        <v>4057.8</v>
      </c>
      <c r="F17" s="157"/>
      <c r="G17" s="158"/>
      <c r="H17" s="159"/>
      <c r="I17" s="159"/>
      <c r="M17" s="160" t="s">
        <v>90</v>
      </c>
      <c r="O17" s="146"/>
    </row>
    <row r="18" spans="1:57" ht="12.75">
      <c r="A18" s="147">
        <v>7</v>
      </c>
      <c r="B18" s="148" t="s">
        <v>91</v>
      </c>
      <c r="C18" s="149" t="s">
        <v>92</v>
      </c>
      <c r="D18" s="150" t="s">
        <v>89</v>
      </c>
      <c r="E18" s="151">
        <v>4057.8</v>
      </c>
      <c r="F18" s="151">
        <v>0</v>
      </c>
      <c r="G18" s="152">
        <f>E18*F18</f>
        <v>0</v>
      </c>
      <c r="H18" s="153">
        <v>0</v>
      </c>
      <c r="I18" s="153">
        <f>E18*H18</f>
        <v>0</v>
      </c>
      <c r="O18" s="146">
        <v>2</v>
      </c>
      <c r="AA18" s="122">
        <v>12</v>
      </c>
      <c r="AB18" s="122">
        <v>0</v>
      </c>
      <c r="AC18" s="122">
        <v>7</v>
      </c>
      <c r="AZ18" s="122">
        <v>1</v>
      </c>
      <c r="BA18" s="122">
        <f>IF(AZ18=1,G18,0)</f>
        <v>0</v>
      </c>
      <c r="BB18" s="122">
        <f>IF(AZ18=2,G18,0)</f>
        <v>0</v>
      </c>
      <c r="BC18" s="122">
        <f>IF(AZ18=3,G18,0)</f>
        <v>0</v>
      </c>
      <c r="BD18" s="122">
        <f>IF(AZ18=4,G18,0)</f>
        <v>0</v>
      </c>
      <c r="BE18" s="122">
        <f>IF(AZ18=5,G18,0)</f>
        <v>0</v>
      </c>
    </row>
    <row r="19" spans="1:15" ht="12.75">
      <c r="A19" s="154"/>
      <c r="B19" s="155"/>
      <c r="C19" s="196" t="s">
        <v>90</v>
      </c>
      <c r="D19" s="197"/>
      <c r="E19" s="156">
        <v>4057.8</v>
      </c>
      <c r="F19" s="157"/>
      <c r="G19" s="158"/>
      <c r="H19" s="159"/>
      <c r="I19" s="159"/>
      <c r="M19" s="160" t="s">
        <v>90</v>
      </c>
      <c r="O19" s="146"/>
    </row>
    <row r="20" spans="1:57" ht="12.75">
      <c r="A20" s="147">
        <v>8</v>
      </c>
      <c r="B20" s="148" t="s">
        <v>93</v>
      </c>
      <c r="C20" s="149" t="s">
        <v>94</v>
      </c>
      <c r="D20" s="150" t="s">
        <v>89</v>
      </c>
      <c r="E20" s="151">
        <v>4057.8</v>
      </c>
      <c r="F20" s="151">
        <v>0</v>
      </c>
      <c r="G20" s="152">
        <f>E20*F20</f>
        <v>0</v>
      </c>
      <c r="H20" s="153">
        <v>0</v>
      </c>
      <c r="I20" s="153">
        <f>E20*H20</f>
        <v>0</v>
      </c>
      <c r="O20" s="146">
        <v>2</v>
      </c>
      <c r="AA20" s="122">
        <v>12</v>
      </c>
      <c r="AB20" s="122">
        <v>0</v>
      </c>
      <c r="AC20" s="122">
        <v>8</v>
      </c>
      <c r="AZ20" s="122">
        <v>1</v>
      </c>
      <c r="BA20" s="122">
        <f>IF(AZ20=1,G20,0)</f>
        <v>0</v>
      </c>
      <c r="BB20" s="122">
        <f>IF(AZ20=2,G20,0)</f>
        <v>0</v>
      </c>
      <c r="BC20" s="122">
        <f>IF(AZ20=3,G20,0)</f>
        <v>0</v>
      </c>
      <c r="BD20" s="122">
        <f>IF(AZ20=4,G20,0)</f>
        <v>0</v>
      </c>
      <c r="BE20" s="122">
        <f>IF(AZ20=5,G20,0)</f>
        <v>0</v>
      </c>
    </row>
    <row r="21" spans="1:57" ht="12.75">
      <c r="A21" s="147">
        <v>9</v>
      </c>
      <c r="B21" s="148" t="s">
        <v>95</v>
      </c>
      <c r="C21" s="149" t="s">
        <v>96</v>
      </c>
      <c r="D21" s="150" t="s">
        <v>97</v>
      </c>
      <c r="E21" s="151">
        <v>83.5907</v>
      </c>
      <c r="F21" s="151">
        <v>0</v>
      </c>
      <c r="G21" s="152">
        <f>E21*F21</f>
        <v>0</v>
      </c>
      <c r="H21" s="153">
        <v>0.001</v>
      </c>
      <c r="I21" s="153">
        <f>E21*H21</f>
        <v>0.0835907</v>
      </c>
      <c r="O21" s="146">
        <v>2</v>
      </c>
      <c r="AA21" s="122">
        <v>12</v>
      </c>
      <c r="AB21" s="122">
        <v>1</v>
      </c>
      <c r="AC21" s="122">
        <v>9</v>
      </c>
      <c r="AZ21" s="122">
        <v>1</v>
      </c>
      <c r="BA21" s="122">
        <f>IF(AZ21=1,G21,0)</f>
        <v>0</v>
      </c>
      <c r="BB21" s="122">
        <f>IF(AZ21=2,G21,0)</f>
        <v>0</v>
      </c>
      <c r="BC21" s="122">
        <f>IF(AZ21=3,G21,0)</f>
        <v>0</v>
      </c>
      <c r="BD21" s="122">
        <f>IF(AZ21=4,G21,0)</f>
        <v>0</v>
      </c>
      <c r="BE21" s="122">
        <f>IF(AZ21=5,G21,0)</f>
        <v>0</v>
      </c>
    </row>
    <row r="22" spans="1:15" ht="12.75">
      <c r="A22" s="154"/>
      <c r="B22" s="155"/>
      <c r="C22" s="196" t="s">
        <v>98</v>
      </c>
      <c r="D22" s="197"/>
      <c r="E22" s="156">
        <v>83.5907</v>
      </c>
      <c r="F22" s="157"/>
      <c r="G22" s="158"/>
      <c r="H22" s="159"/>
      <c r="I22" s="159"/>
      <c r="M22" s="160" t="s">
        <v>98</v>
      </c>
      <c r="O22" s="146"/>
    </row>
    <row r="23" spans="1:57" ht="12.75">
      <c r="A23" s="161"/>
      <c r="B23" s="162" t="s">
        <v>70</v>
      </c>
      <c r="C23" s="163" t="str">
        <f>CONCATENATE(B7," ",C7)</f>
        <v>1 Zemní práce</v>
      </c>
      <c r="D23" s="161"/>
      <c r="E23" s="164"/>
      <c r="F23" s="164"/>
      <c r="G23" s="165">
        <f>SUM(G7:G22)</f>
        <v>0</v>
      </c>
      <c r="H23" s="166"/>
      <c r="I23" s="167">
        <f>SUM(I7:I22)</f>
        <v>0.0835907</v>
      </c>
      <c r="O23" s="146">
        <v>4</v>
      </c>
      <c r="BA23" s="168">
        <f>SUM(BA7:BA22)</f>
        <v>0</v>
      </c>
      <c r="BB23" s="168">
        <f>SUM(BB7:BB22)</f>
        <v>0</v>
      </c>
      <c r="BC23" s="168">
        <f>SUM(BC7:BC22)</f>
        <v>0</v>
      </c>
      <c r="BD23" s="168">
        <f>SUM(BD7:BD22)</f>
        <v>0</v>
      </c>
      <c r="BE23" s="168">
        <f>SUM(BE7:BE22)</f>
        <v>0</v>
      </c>
    </row>
    <row r="24" ht="12.75">
      <c r="E24" s="122"/>
    </row>
    <row r="25" ht="12.75">
      <c r="E25" s="122"/>
    </row>
    <row r="26" ht="12.75">
      <c r="E26" s="122"/>
    </row>
    <row r="27" ht="12.75">
      <c r="E27" s="122"/>
    </row>
    <row r="28" ht="12.75">
      <c r="E28" s="122"/>
    </row>
    <row r="29" ht="12.75">
      <c r="E29" s="122"/>
    </row>
    <row r="30" ht="12.75">
      <c r="E30" s="122"/>
    </row>
    <row r="31" ht="12.75">
      <c r="E31" s="122"/>
    </row>
    <row r="32" ht="12.75">
      <c r="E32" s="122"/>
    </row>
    <row r="33" ht="12.75">
      <c r="E33" s="122"/>
    </row>
    <row r="34" ht="12.75">
      <c r="E34" s="122"/>
    </row>
    <row r="35" ht="12.75">
      <c r="E35" s="122"/>
    </row>
    <row r="36" ht="12.75">
      <c r="E36" s="122"/>
    </row>
    <row r="37" ht="12.75">
      <c r="E37" s="122"/>
    </row>
    <row r="38" ht="12.75">
      <c r="E38" s="122"/>
    </row>
    <row r="39" ht="12.75">
      <c r="E39" s="122"/>
    </row>
    <row r="40" ht="12.75">
      <c r="E40" s="122"/>
    </row>
    <row r="41" ht="12.75">
      <c r="E41" s="122"/>
    </row>
    <row r="42" ht="12.75">
      <c r="E42" s="122"/>
    </row>
    <row r="43" ht="12.75">
      <c r="E43" s="122"/>
    </row>
    <row r="44" ht="12.75">
      <c r="E44" s="122"/>
    </row>
    <row r="45" ht="12.75">
      <c r="E45" s="122"/>
    </row>
    <row r="46" ht="12.75">
      <c r="E46" s="122"/>
    </row>
    <row r="47" spans="1:7" ht="12.75">
      <c r="A47" s="169"/>
      <c r="B47" s="169"/>
      <c r="C47" s="169"/>
      <c r="D47" s="169"/>
      <c r="E47" s="169"/>
      <c r="F47" s="169"/>
      <c r="G47" s="169"/>
    </row>
    <row r="48" spans="1:7" ht="12.75">
      <c r="A48" s="169"/>
      <c r="B48" s="169"/>
      <c r="C48" s="169"/>
      <c r="D48" s="169"/>
      <c r="E48" s="169"/>
      <c r="F48" s="169"/>
      <c r="G48" s="169"/>
    </row>
    <row r="49" spans="1:7" ht="12.75">
      <c r="A49" s="169"/>
      <c r="B49" s="169"/>
      <c r="C49" s="169"/>
      <c r="D49" s="169"/>
      <c r="E49" s="169"/>
      <c r="F49" s="169"/>
      <c r="G49" s="169"/>
    </row>
    <row r="50" spans="1:7" ht="12.75">
      <c r="A50" s="169"/>
      <c r="B50" s="169"/>
      <c r="C50" s="169"/>
      <c r="D50" s="169"/>
      <c r="E50" s="169"/>
      <c r="F50" s="169"/>
      <c r="G50" s="169"/>
    </row>
    <row r="51" ht="12.75">
      <c r="E51" s="122"/>
    </row>
    <row r="52" ht="12.75">
      <c r="E52" s="122"/>
    </row>
    <row r="53" ht="12.75">
      <c r="E53" s="122"/>
    </row>
    <row r="54" ht="12.75">
      <c r="E54" s="122"/>
    </row>
    <row r="55" ht="12.75">
      <c r="E55" s="122"/>
    </row>
    <row r="56" ht="12.75">
      <c r="E56" s="122"/>
    </row>
    <row r="57" ht="12.75">
      <c r="E57" s="122"/>
    </row>
    <row r="58" ht="12.75">
      <c r="E58" s="122"/>
    </row>
    <row r="59" ht="12.75">
      <c r="E59" s="122"/>
    </row>
    <row r="60" ht="12.75">
      <c r="E60" s="122"/>
    </row>
    <row r="61" ht="12.75">
      <c r="E61" s="122"/>
    </row>
    <row r="62" ht="12.75">
      <c r="E62" s="122"/>
    </row>
    <row r="63" ht="12.75">
      <c r="E63" s="122"/>
    </row>
    <row r="64" ht="12.75">
      <c r="E64" s="122"/>
    </row>
    <row r="65" ht="12.75">
      <c r="E65" s="122"/>
    </row>
    <row r="66" ht="12.75">
      <c r="E66" s="122"/>
    </row>
    <row r="67" ht="12.75">
      <c r="E67" s="122"/>
    </row>
    <row r="68" ht="12.75">
      <c r="E68" s="122"/>
    </row>
    <row r="69" ht="12.75">
      <c r="E69" s="122"/>
    </row>
    <row r="70" ht="12.75">
      <c r="E70" s="122"/>
    </row>
    <row r="71" ht="12.75">
      <c r="E71" s="122"/>
    </row>
    <row r="72" ht="12.75">
      <c r="E72" s="122"/>
    </row>
    <row r="73" ht="12.75">
      <c r="E73" s="122"/>
    </row>
    <row r="74" ht="12.75">
      <c r="E74" s="122"/>
    </row>
    <row r="75" ht="12.75">
      <c r="E75" s="122"/>
    </row>
    <row r="76" spans="1:2" ht="12.75">
      <c r="A76" s="170"/>
      <c r="B76" s="170"/>
    </row>
    <row r="77" spans="1:7" ht="12.75">
      <c r="A77" s="169"/>
      <c r="B77" s="169"/>
      <c r="C77" s="172"/>
      <c r="D77" s="172"/>
      <c r="E77" s="173"/>
      <c r="F77" s="172"/>
      <c r="G77" s="174"/>
    </row>
    <row r="78" spans="1:7" ht="12.75">
      <c r="A78" s="175"/>
      <c r="B78" s="175"/>
      <c r="C78" s="169"/>
      <c r="D78" s="169"/>
      <c r="E78" s="176"/>
      <c r="F78" s="169"/>
      <c r="G78" s="169"/>
    </row>
    <row r="79" spans="1:7" ht="12.75">
      <c r="A79" s="169"/>
      <c r="B79" s="169"/>
      <c r="C79" s="169"/>
      <c r="D79" s="169"/>
      <c r="E79" s="176"/>
      <c r="F79" s="169"/>
      <c r="G79" s="169"/>
    </row>
    <row r="80" spans="1:7" ht="12.75">
      <c r="A80" s="169"/>
      <c r="B80" s="169"/>
      <c r="C80" s="169"/>
      <c r="D80" s="169"/>
      <c r="E80" s="176"/>
      <c r="F80" s="169"/>
      <c r="G80" s="169"/>
    </row>
    <row r="81" spans="1:7" ht="12.75">
      <c r="A81" s="169"/>
      <c r="B81" s="169"/>
      <c r="C81" s="169"/>
      <c r="D81" s="169"/>
      <c r="E81" s="176"/>
      <c r="F81" s="169"/>
      <c r="G81" s="169"/>
    </row>
    <row r="82" spans="1:7" ht="12.75">
      <c r="A82" s="169"/>
      <c r="B82" s="169"/>
      <c r="C82" s="169"/>
      <c r="D82" s="169"/>
      <c r="E82" s="176"/>
      <c r="F82" s="169"/>
      <c r="G82" s="169"/>
    </row>
    <row r="83" spans="1:7" ht="12.75">
      <c r="A83" s="169"/>
      <c r="B83" s="169"/>
      <c r="C83" s="169"/>
      <c r="D83" s="169"/>
      <c r="E83" s="176"/>
      <c r="F83" s="169"/>
      <c r="G83" s="169"/>
    </row>
    <row r="84" spans="1:7" ht="12.75">
      <c r="A84" s="169"/>
      <c r="B84" s="169"/>
      <c r="C84" s="169"/>
      <c r="D84" s="169"/>
      <c r="E84" s="176"/>
      <c r="F84" s="169"/>
      <c r="G84" s="169"/>
    </row>
    <row r="85" spans="1:7" ht="12.75">
      <c r="A85" s="169"/>
      <c r="B85" s="169"/>
      <c r="C85" s="169"/>
      <c r="D85" s="169"/>
      <c r="E85" s="176"/>
      <c r="F85" s="169"/>
      <c r="G85" s="169"/>
    </row>
    <row r="86" spans="1:7" ht="12.75">
      <c r="A86" s="169"/>
      <c r="B86" s="169"/>
      <c r="C86" s="169"/>
      <c r="D86" s="169"/>
      <c r="E86" s="176"/>
      <c r="F86" s="169"/>
      <c r="G86" s="169"/>
    </row>
    <row r="87" spans="1:7" ht="12.75">
      <c r="A87" s="169"/>
      <c r="B87" s="169"/>
      <c r="C87" s="169"/>
      <c r="D87" s="169"/>
      <c r="E87" s="176"/>
      <c r="F87" s="169"/>
      <c r="G87" s="169"/>
    </row>
    <row r="88" spans="1:7" ht="12.75">
      <c r="A88" s="169"/>
      <c r="B88" s="169"/>
      <c r="C88" s="169"/>
      <c r="D88" s="169"/>
      <c r="E88" s="176"/>
      <c r="F88" s="169"/>
      <c r="G88" s="169"/>
    </row>
    <row r="89" spans="1:7" ht="12.75">
      <c r="A89" s="169"/>
      <c r="B89" s="169"/>
      <c r="C89" s="169"/>
      <c r="D89" s="169"/>
      <c r="E89" s="176"/>
      <c r="F89" s="169"/>
      <c r="G89" s="169"/>
    </row>
    <row r="90" spans="1:7" ht="12.75">
      <c r="A90" s="169"/>
      <c r="B90" s="169"/>
      <c r="C90" s="169"/>
      <c r="D90" s="169"/>
      <c r="E90" s="176"/>
      <c r="F90" s="169"/>
      <c r="G90" s="169"/>
    </row>
  </sheetData>
  <sheetProtection/>
  <mergeCells count="10">
    <mergeCell ref="C19:D19"/>
    <mergeCell ref="C22:D22"/>
    <mergeCell ref="A1:I1"/>
    <mergeCell ref="A3:B3"/>
    <mergeCell ref="A4:B4"/>
    <mergeCell ref="G4:I4"/>
    <mergeCell ref="C9:D9"/>
    <mergeCell ref="C11:D11"/>
    <mergeCell ref="C13:D13"/>
    <mergeCell ref="C17:D17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Agroprojekce Litomyšl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 </cp:lastModifiedBy>
  <cp:lastPrinted>2012-05-28T14:34:45Z</cp:lastPrinted>
  <dcterms:created xsi:type="dcterms:W3CDTF">2009-06-19T10:01:14Z</dcterms:created>
  <dcterms:modified xsi:type="dcterms:W3CDTF">2012-05-28T14:47:43Z</dcterms:modified>
  <cp:category/>
  <cp:version/>
  <cp:contentType/>
  <cp:contentStatus/>
</cp:coreProperties>
</file>