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'Položky'!$A$1:$I$48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<sst xmlns="http://schemas.openxmlformats.org/spreadsheetml/2006/main" count="201" uniqueCount="141">
  <si>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</si>
  <si>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</si>
  <si>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</si>
  <si>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</si>
  <si>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</si>
  <si>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</si>
  <si>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</si>
  <si>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</si>
  <si>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</si>
  <si>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</si>
  <si>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</si>
  <si>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</si>
  <si>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</si>
  <si>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</si>
  <si>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</si>
  <si>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</si>
  <si>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</si>
  <si>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</si>
  <si>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</si>
  <si>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</si>
  <si>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</si>
  <si>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</si>
  <si>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</si>
  <si>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</si>
  <si>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</si>
  <si>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</si>
  <si>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</si>
  <si>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</si>
  <si>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</si>
  <si>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</si>
  <si>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</si>
  <si>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</si>
  <si>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</si>
  <si>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</si>
  <si>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</si>
  <si>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</si>
  <si>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</si>
  <si>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</si>
  <si>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</si>
  <si>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</si>
  <si>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</si>
  <si>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</si>
  <si>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</si>
  <si>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</si>
  <si>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</si>
  <si>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</si>
  <si>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</si>
  <si>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</si>
  <si>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</si>
  <si>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</si>
  <si>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</si>
  <si>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</si>
  <si>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</si>
  <si>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</si>
  <si>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</si>
  <si>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</si>
  <si>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</si>
  <si>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</si>
  <si>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</si>
  <si>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</si>
  <si>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</si>
  <si>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</si>
  <si>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</si>
  <si>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</si>
  <si>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</si>
  <si>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</si>
  <si>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</si>
  <si>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</si>
  <si>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</si>
  <si>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</si>
  <si>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ks</t>
  </si>
  <si>
    <t>Celkem za</t>
  </si>
  <si>
    <t>Protierozní opatření v k.ú. Miskovice</t>
  </si>
  <si>
    <t>SO - 07 Ozelenění</t>
  </si>
  <si>
    <t>183 10-1213.R00</t>
  </si>
  <si>
    <t>Hloub. jamek s výměnou 50% půdy do 0,05 m3, 1:5</t>
  </si>
  <si>
    <t>kus</t>
  </si>
  <si>
    <t>183 10-1214.R00</t>
  </si>
  <si>
    <t>Hloub. jamek s výměnou 50% půdy do 0,125 m3 1:5</t>
  </si>
  <si>
    <t>184 10-2211.R00</t>
  </si>
  <si>
    <t>Výsadba keře bez balu výšky do 1 m, v rovině</t>
  </si>
  <si>
    <t>026 900001</t>
  </si>
  <si>
    <t>Dodávka keřů</t>
  </si>
  <si>
    <t>159*1,05</t>
  </si>
  <si>
    <t>184 20-1111.R00</t>
  </si>
  <si>
    <t>Výsadba stromu při výšce kmene do 1,8 m, v rovině</t>
  </si>
  <si>
    <t>026 900002</t>
  </si>
  <si>
    <t>Dodávka stromků v. do 150 cm</t>
  </si>
  <si>
    <t>76*1,05</t>
  </si>
  <si>
    <t>005 724802</t>
  </si>
  <si>
    <t>Silvamix ( tableta )</t>
  </si>
  <si>
    <t>76*1,0+159*0,5</t>
  </si>
  <si>
    <t>184 80-1121.R00</t>
  </si>
  <si>
    <t>Ošetřování vysazených dřevin soliterních, v rovině</t>
  </si>
  <si>
    <t>159+76</t>
  </si>
  <si>
    <t>184 90-1111.R00</t>
  </si>
  <si>
    <t>Osazení kůlů k dřevině s uvázáním, dl. kůlů do 2 m</t>
  </si>
  <si>
    <t>stromy: 76*3</t>
  </si>
  <si>
    <t>keře: 159*1</t>
  </si>
  <si>
    <t>052 900002</t>
  </si>
  <si>
    <t>Kůly ke keřům - označník</t>
  </si>
  <si>
    <t>159*1*1,01</t>
  </si>
  <si>
    <t>052 900001</t>
  </si>
  <si>
    <t>Kůly ke stromkům</t>
  </si>
  <si>
    <t>76*3*1,01</t>
  </si>
  <si>
    <t>185 80-4311.R00</t>
  </si>
  <si>
    <t>Zalití rostlin vodou plochy do 20 m2</t>
  </si>
  <si>
    <t>m3</t>
  </si>
  <si>
    <t>stromy: 76*0,010*5</t>
  </si>
  <si>
    <t>keře: 159*0,005*5</t>
  </si>
  <si>
    <t>185 85-1111.R00</t>
  </si>
  <si>
    <t>Dovoz vody pro zálivku rostlin do 6 km</t>
  </si>
  <si>
    <t>184 80-4112.R00</t>
  </si>
  <si>
    <t>Ochrana dřevin před okusem z drát.pletiva v rovině</t>
  </si>
  <si>
    <t>184 80-4113.R00</t>
  </si>
  <si>
    <t>Ochrana dřevin před okusem chemicky v rovině</t>
  </si>
  <si>
    <t>stromy: 76*2</t>
  </si>
  <si>
    <t>keře: 159*2</t>
  </si>
  <si>
    <t>005 724803</t>
  </si>
  <si>
    <t>Morsuvin</t>
  </si>
  <si>
    <t>kg</t>
  </si>
  <si>
    <t>(76+159)*0,05*2</t>
  </si>
  <si>
    <t>184 80-6111.R00</t>
  </si>
  <si>
    <t>Řez průklestem netrnitých stromů D koruny do 2 m</t>
  </si>
  <si>
    <t>76*1</t>
  </si>
  <si>
    <t>184 80-6151.R00</t>
  </si>
  <si>
    <t>Řez průklestem netrnitých keřů D koruny do 1,5 m</t>
  </si>
  <si>
    <t>84*1</t>
  </si>
  <si>
    <t>184 80-6161.R00</t>
  </si>
  <si>
    <t>Řez průklestem trnitých keřů D koruny do 1,5 m</t>
  </si>
  <si>
    <t>75*1</t>
  </si>
  <si>
    <t>184 80-7602.R00</t>
  </si>
  <si>
    <t>Ožínání sazenic ve čtverci 1 x 1 m</t>
  </si>
  <si>
    <t>(76+159)*2</t>
  </si>
  <si>
    <t>99</t>
  </si>
  <si>
    <t>Staveništní přesun hmot</t>
  </si>
  <si>
    <t>998 23-1311.R00</t>
  </si>
  <si>
    <t>Přesun hmot pro sadovnické a krajin. úpravy do 5km</t>
  </si>
  <si>
    <t>t</t>
  </si>
  <si>
    <t>Zařízení staveniště</t>
  </si>
  <si>
    <t>MZe PÚ Kutná Hora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</si>
</sst>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25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 t="s">
        <v>140</v>
      </c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/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Rekapitulace!A14</f>
        <v>Zařízení staveniště</v>
      </c>
      <c r="E14" s="45"/>
      <c r="F14" s="46"/>
      <c r="G14" s="43">
        <f>Rekapitulace!I14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9.75" customHeight="1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12.75" hidden="1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selection activeCell="H15" sqref="H15:I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Protierozní opatření v k.ú. Miskovice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SO - 07 Ozelenění</v>
      </c>
      <c r="D2" s="76"/>
      <c r="E2" s="77"/>
      <c r="F2" s="76"/>
      <c r="G2" s="194"/>
      <c r="H2" s="194"/>
      <c r="I2" s="195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Položky!BA45</f>
        <v>0</v>
      </c>
      <c r="F7" s="179">
        <f>Položky!BB45</f>
        <v>0</v>
      </c>
      <c r="G7" s="179">
        <f>Položky!BC45</f>
        <v>0</v>
      </c>
      <c r="H7" s="179">
        <f>Položky!BD45</f>
        <v>0</v>
      </c>
      <c r="I7" s="180">
        <f>Položky!BE45</f>
        <v>0</v>
      </c>
    </row>
    <row r="8" spans="1:9" s="30" customFormat="1" ht="13.5" thickBot="1">
      <c r="A8" s="177" t="str">
        <f>Položky!B46</f>
        <v>99</v>
      </c>
      <c r="B8" s="85" t="str">
        <f>Položky!C46</f>
        <v>Staveništní přesun hmot</v>
      </c>
      <c r="C8" s="86"/>
      <c r="D8" s="87"/>
      <c r="E8" s="178">
        <f>Položky!BA48</f>
        <v>0</v>
      </c>
      <c r="F8" s="179">
        <f>Položky!BB48</f>
        <v>0</v>
      </c>
      <c r="G8" s="179">
        <f>Položky!BC48</f>
        <v>0</v>
      </c>
      <c r="H8" s="179">
        <f>Položky!BD48</f>
        <v>0</v>
      </c>
      <c r="I8" s="180">
        <f>Položky!BE48</f>
        <v>0</v>
      </c>
    </row>
    <row r="9" spans="1:9" s="93" customFormat="1" ht="13.5" thickBot="1">
      <c r="A9" s="88"/>
      <c r="B9" s="80" t="s">
        <v>50</v>
      </c>
      <c r="C9" s="80"/>
      <c r="D9" s="89"/>
      <c r="E9" s="90">
        <f>SUM(E7:E8)</f>
        <v>0</v>
      </c>
      <c r="F9" s="91">
        <f>SUM(F7:F8)</f>
        <v>0</v>
      </c>
      <c r="G9" s="91">
        <f>SUM(G7:G8)</f>
        <v>0</v>
      </c>
      <c r="H9" s="91">
        <f>SUM(H7:H8)</f>
        <v>0</v>
      </c>
      <c r="I9" s="92">
        <f>SUM(I7:I8)</f>
        <v>0</v>
      </c>
    </row>
    <row r="10" spans="1:9" ht="12.75">
      <c r="A10" s="86"/>
      <c r="B10" s="86"/>
      <c r="C10" s="86"/>
      <c r="D10" s="86"/>
      <c r="E10" s="86"/>
      <c r="F10" s="86"/>
      <c r="G10" s="86"/>
      <c r="H10" s="86"/>
      <c r="I10" s="86"/>
    </row>
    <row r="11" spans="1:57" ht="19.5" customHeight="1">
      <c r="A11" s="94" t="s">
        <v>51</v>
      </c>
      <c r="B11" s="94"/>
      <c r="C11" s="94"/>
      <c r="D11" s="94"/>
      <c r="E11" s="94"/>
      <c r="F11" s="94"/>
      <c r="G11" s="95"/>
      <c r="H11" s="94"/>
      <c r="I11" s="94"/>
      <c r="BA11" s="31"/>
      <c r="BB11" s="31"/>
      <c r="BC11" s="31"/>
      <c r="BD11" s="31"/>
      <c r="BE11" s="31"/>
    </row>
    <row r="12" spans="1:9" ht="13.5" thickBot="1">
      <c r="A12" s="96"/>
      <c r="B12" s="96"/>
      <c r="C12" s="96"/>
      <c r="D12" s="96"/>
      <c r="E12" s="96"/>
      <c r="F12" s="96"/>
      <c r="G12" s="96"/>
      <c r="H12" s="96"/>
      <c r="I12" s="96"/>
    </row>
    <row r="13" spans="1:9" ht="12.75">
      <c r="A13" s="97" t="s">
        <v>52</v>
      </c>
      <c r="B13" s="98"/>
      <c r="C13" s="98"/>
      <c r="D13" s="99"/>
      <c r="E13" s="100" t="s">
        <v>53</v>
      </c>
      <c r="F13" s="101" t="s">
        <v>54</v>
      </c>
      <c r="G13" s="102" t="s">
        <v>55</v>
      </c>
      <c r="H13" s="103"/>
      <c r="I13" s="104" t="s">
        <v>53</v>
      </c>
    </row>
    <row r="14" spans="1:53" ht="12.75">
      <c r="A14" s="105" t="s">
        <v>139</v>
      </c>
      <c r="B14" s="106"/>
      <c r="C14" s="106"/>
      <c r="D14" s="107"/>
      <c r="E14" s="108"/>
      <c r="F14" s="109">
        <v>0</v>
      </c>
      <c r="G14" s="110">
        <f>CHOOSE(BA14+1,HSV+PSV,HSV+PSV+Mont,HSV+PSV+Dodavka+Mont,HSV,PSV,Mont,Dodavka,Mont+Dodavka,0)</f>
        <v>0</v>
      </c>
      <c r="H14" s="111"/>
      <c r="I14" s="112">
        <f>E14+F14*G14/100</f>
        <v>0</v>
      </c>
      <c r="BA14">
        <v>0</v>
      </c>
    </row>
    <row r="15" spans="1:9" ht="13.5" thickBot="1">
      <c r="A15" s="113"/>
      <c r="B15" s="114" t="s">
        <v>56</v>
      </c>
      <c r="C15" s="115"/>
      <c r="D15" s="116"/>
      <c r="E15" s="117"/>
      <c r="F15" s="118"/>
      <c r="G15" s="118"/>
      <c r="H15" s="188">
        <f>SUM(I14:I14)</f>
        <v>0</v>
      </c>
      <c r="I15" s="189"/>
    </row>
    <row r="17" spans="2:9" ht="12.75">
      <c r="B17" s="93"/>
      <c r="F17" s="119"/>
      <c r="G17" s="120"/>
      <c r="H17" s="120"/>
      <c r="I17" s="121"/>
    </row>
    <row r="18" spans="6:9" ht="12.75"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</sheetData>
  <sheetProtection/>
  <mergeCells count="4">
    <mergeCell ref="H15:I1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5"/>
  <sheetViews>
    <sheetView showGridLines="0" showZeros="0" zoomScale="80" zoomScaleNormal="80" zoomScalePageLayoutView="0" workbookViewId="0" topLeftCell="B1">
      <selection activeCell="A48" sqref="A48:IV50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0" t="s">
        <v>5</v>
      </c>
      <c r="B3" s="191"/>
      <c r="C3" s="69" t="str">
        <f>CONCATENATE(cislostavby," ",nazevstavby)</f>
        <v> Protierozní opatření v k.ú. Miskovice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3"/>
      <c r="C4" s="75" t="str">
        <f>CONCATENATE(cisloobjektu," ",nazevobjektu)</f>
        <v> SO - 07 Ozelenění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74</v>
      </c>
      <c r="C8" s="149" t="s">
        <v>75</v>
      </c>
      <c r="D8" s="150" t="s">
        <v>76</v>
      </c>
      <c r="E8" s="151">
        <v>159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57" ht="12.75">
      <c r="A9" s="147">
        <v>2</v>
      </c>
      <c r="B9" s="148" t="s">
        <v>77</v>
      </c>
      <c r="C9" s="149" t="s">
        <v>78</v>
      </c>
      <c r="D9" s="150" t="s">
        <v>76</v>
      </c>
      <c r="E9" s="151">
        <v>76</v>
      </c>
      <c r="F9" s="151">
        <v>0</v>
      </c>
      <c r="G9" s="152">
        <f>E9*F9</f>
        <v>0</v>
      </c>
      <c r="H9" s="153">
        <v>0</v>
      </c>
      <c r="I9" s="153">
        <f>E9*H9</f>
        <v>0</v>
      </c>
      <c r="O9" s="146">
        <v>2</v>
      </c>
      <c r="AA9" s="122">
        <v>12</v>
      </c>
      <c r="AB9" s="122">
        <v>0</v>
      </c>
      <c r="AC9" s="122">
        <v>2</v>
      </c>
      <c r="AZ9" s="122">
        <v>1</v>
      </c>
      <c r="BA9" s="122">
        <f>IF(AZ9=1,G9,0)</f>
        <v>0</v>
      </c>
      <c r="BB9" s="122">
        <f>IF(AZ9=2,G9,0)</f>
        <v>0</v>
      </c>
      <c r="BC9" s="122">
        <f>IF(AZ9=3,G9,0)</f>
        <v>0</v>
      </c>
      <c r="BD9" s="122">
        <f>IF(AZ9=4,G9,0)</f>
        <v>0</v>
      </c>
      <c r="BE9" s="122">
        <f>IF(AZ9=5,G9,0)</f>
        <v>0</v>
      </c>
    </row>
    <row r="10" spans="1:57" ht="12.75">
      <c r="A10" s="147">
        <v>3</v>
      </c>
      <c r="B10" s="148" t="s">
        <v>79</v>
      </c>
      <c r="C10" s="149" t="s">
        <v>80</v>
      </c>
      <c r="D10" s="150" t="s">
        <v>76</v>
      </c>
      <c r="E10" s="151">
        <v>159</v>
      </c>
      <c r="F10" s="151">
        <v>0</v>
      </c>
      <c r="G10" s="152">
        <f>E10*F10</f>
        <v>0</v>
      </c>
      <c r="H10" s="153">
        <v>0</v>
      </c>
      <c r="I10" s="153">
        <f>E10*H10</f>
        <v>0</v>
      </c>
      <c r="O10" s="146">
        <v>2</v>
      </c>
      <c r="AA10" s="122">
        <v>12</v>
      </c>
      <c r="AB10" s="122">
        <v>0</v>
      </c>
      <c r="AC10" s="122">
        <v>3</v>
      </c>
      <c r="AZ10" s="122">
        <v>1</v>
      </c>
      <c r="BA10" s="122">
        <f>IF(AZ10=1,G10,0)</f>
        <v>0</v>
      </c>
      <c r="BB10" s="122">
        <f>IF(AZ10=2,G10,0)</f>
        <v>0</v>
      </c>
      <c r="BC10" s="122">
        <f>IF(AZ10=3,G10,0)</f>
        <v>0</v>
      </c>
      <c r="BD10" s="122">
        <f>IF(AZ10=4,G10,0)</f>
        <v>0</v>
      </c>
      <c r="BE10" s="122">
        <f>IF(AZ10=5,G10,0)</f>
        <v>0</v>
      </c>
    </row>
    <row r="11" spans="1:57" ht="12.75">
      <c r="A11" s="147">
        <v>4</v>
      </c>
      <c r="B11" s="148" t="s">
        <v>81</v>
      </c>
      <c r="C11" s="149" t="s">
        <v>82</v>
      </c>
      <c r="D11" s="150" t="s">
        <v>70</v>
      </c>
      <c r="E11" s="151">
        <v>166.95</v>
      </c>
      <c r="F11" s="151">
        <v>0</v>
      </c>
      <c r="G11" s="152">
        <f>E11*F11</f>
        <v>0</v>
      </c>
      <c r="H11" s="153">
        <v>0.002</v>
      </c>
      <c r="I11" s="153">
        <f>E11*H11</f>
        <v>0.3339</v>
      </c>
      <c r="O11" s="146">
        <v>2</v>
      </c>
      <c r="AA11" s="122">
        <v>12</v>
      </c>
      <c r="AB11" s="122">
        <v>1</v>
      </c>
      <c r="AC11" s="122">
        <v>4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</row>
    <row r="12" spans="1:15" ht="12.75">
      <c r="A12" s="154"/>
      <c r="B12" s="155"/>
      <c r="C12" s="196" t="s">
        <v>83</v>
      </c>
      <c r="D12" s="197"/>
      <c r="E12" s="156">
        <v>166.95</v>
      </c>
      <c r="F12" s="157"/>
      <c r="G12" s="158"/>
      <c r="H12" s="159"/>
      <c r="I12" s="159"/>
      <c r="M12" s="160" t="s">
        <v>83</v>
      </c>
      <c r="O12" s="146"/>
    </row>
    <row r="13" spans="1:57" ht="12.75">
      <c r="A13" s="147">
        <v>5</v>
      </c>
      <c r="B13" s="148" t="s">
        <v>84</v>
      </c>
      <c r="C13" s="149" t="s">
        <v>85</v>
      </c>
      <c r="D13" s="150" t="s">
        <v>76</v>
      </c>
      <c r="E13" s="151">
        <v>76</v>
      </c>
      <c r="F13" s="151">
        <v>0</v>
      </c>
      <c r="G13" s="152">
        <f>E13*F13</f>
        <v>0</v>
      </c>
      <c r="H13" s="153">
        <v>0</v>
      </c>
      <c r="I13" s="153">
        <f>E13*H13</f>
        <v>0</v>
      </c>
      <c r="O13" s="146">
        <v>2</v>
      </c>
      <c r="AA13" s="122">
        <v>12</v>
      </c>
      <c r="AB13" s="122">
        <v>0</v>
      </c>
      <c r="AC13" s="122">
        <v>5</v>
      </c>
      <c r="AZ13" s="122">
        <v>1</v>
      </c>
      <c r="BA13" s="122">
        <f>IF(AZ13=1,G13,0)</f>
        <v>0</v>
      </c>
      <c r="BB13" s="122">
        <f>IF(AZ13=2,G13,0)</f>
        <v>0</v>
      </c>
      <c r="BC13" s="122">
        <f>IF(AZ13=3,G13,0)</f>
        <v>0</v>
      </c>
      <c r="BD13" s="122">
        <f>IF(AZ13=4,G13,0)</f>
        <v>0</v>
      </c>
      <c r="BE13" s="122">
        <f>IF(AZ13=5,G13,0)</f>
        <v>0</v>
      </c>
    </row>
    <row r="14" spans="1:57" ht="12.75">
      <c r="A14" s="147">
        <v>6</v>
      </c>
      <c r="B14" s="148" t="s">
        <v>86</v>
      </c>
      <c r="C14" s="149" t="s">
        <v>87</v>
      </c>
      <c r="D14" s="150" t="s">
        <v>70</v>
      </c>
      <c r="E14" s="151">
        <v>79.8</v>
      </c>
      <c r="F14" s="151">
        <v>0</v>
      </c>
      <c r="G14" s="152">
        <f>E14*F14</f>
        <v>0</v>
      </c>
      <c r="H14" s="153">
        <v>0.005</v>
      </c>
      <c r="I14" s="153">
        <f>E14*H14</f>
        <v>0.399</v>
      </c>
      <c r="O14" s="146">
        <v>2</v>
      </c>
      <c r="AA14" s="122">
        <v>12</v>
      </c>
      <c r="AB14" s="122">
        <v>1</v>
      </c>
      <c r="AC14" s="122">
        <v>6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15" ht="12.75">
      <c r="A15" s="154"/>
      <c r="B15" s="155"/>
      <c r="C15" s="196" t="s">
        <v>88</v>
      </c>
      <c r="D15" s="197"/>
      <c r="E15" s="156">
        <v>79.8</v>
      </c>
      <c r="F15" s="157"/>
      <c r="G15" s="158"/>
      <c r="H15" s="159"/>
      <c r="I15" s="159"/>
      <c r="M15" s="160" t="s">
        <v>88</v>
      </c>
      <c r="O15" s="146"/>
    </row>
    <row r="16" spans="1:57" ht="12.75">
      <c r="A16" s="147">
        <v>7</v>
      </c>
      <c r="B16" s="148" t="s">
        <v>89</v>
      </c>
      <c r="C16" s="149" t="s">
        <v>90</v>
      </c>
      <c r="D16" s="150" t="s">
        <v>70</v>
      </c>
      <c r="E16" s="151">
        <v>155.5</v>
      </c>
      <c r="F16" s="151">
        <v>0</v>
      </c>
      <c r="G16" s="152">
        <f>E16*F16</f>
        <v>0</v>
      </c>
      <c r="H16" s="153">
        <v>0</v>
      </c>
      <c r="I16" s="153">
        <f>E16*H16</f>
        <v>0</v>
      </c>
      <c r="O16" s="146">
        <v>2</v>
      </c>
      <c r="AA16" s="122">
        <v>12</v>
      </c>
      <c r="AB16" s="122">
        <v>1</v>
      </c>
      <c r="AC16" s="122">
        <v>7</v>
      </c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54"/>
      <c r="B17" s="155"/>
      <c r="C17" s="196" t="s">
        <v>91</v>
      </c>
      <c r="D17" s="197"/>
      <c r="E17" s="156">
        <v>155.5</v>
      </c>
      <c r="F17" s="157"/>
      <c r="G17" s="158"/>
      <c r="H17" s="159"/>
      <c r="I17" s="159"/>
      <c r="M17" s="160" t="s">
        <v>91</v>
      </c>
      <c r="O17" s="146"/>
    </row>
    <row r="18" spans="1:57" ht="12.75">
      <c r="A18" s="147">
        <v>8</v>
      </c>
      <c r="B18" s="148" t="s">
        <v>92</v>
      </c>
      <c r="C18" s="149" t="s">
        <v>93</v>
      </c>
      <c r="D18" s="150" t="s">
        <v>76</v>
      </c>
      <c r="E18" s="151">
        <v>235</v>
      </c>
      <c r="F18" s="151">
        <v>0</v>
      </c>
      <c r="G18" s="152">
        <f>E18*F18</f>
        <v>0</v>
      </c>
      <c r="H18" s="153">
        <v>0</v>
      </c>
      <c r="I18" s="153">
        <f>E18*H18</f>
        <v>0</v>
      </c>
      <c r="O18" s="146">
        <v>2</v>
      </c>
      <c r="AA18" s="122">
        <v>12</v>
      </c>
      <c r="AB18" s="122">
        <v>0</v>
      </c>
      <c r="AC18" s="122">
        <v>8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</row>
    <row r="19" spans="1:15" ht="12.75">
      <c r="A19" s="154"/>
      <c r="B19" s="155"/>
      <c r="C19" s="196" t="s">
        <v>94</v>
      </c>
      <c r="D19" s="197"/>
      <c r="E19" s="156">
        <v>235</v>
      </c>
      <c r="F19" s="157"/>
      <c r="G19" s="158"/>
      <c r="H19" s="159"/>
      <c r="I19" s="159"/>
      <c r="M19" s="160" t="s">
        <v>94</v>
      </c>
      <c r="O19" s="146"/>
    </row>
    <row r="20" spans="1:57" ht="12.75">
      <c r="A20" s="147">
        <v>9</v>
      </c>
      <c r="B20" s="148" t="s">
        <v>95</v>
      </c>
      <c r="C20" s="149" t="s">
        <v>96</v>
      </c>
      <c r="D20" s="150" t="s">
        <v>76</v>
      </c>
      <c r="E20" s="151">
        <v>387</v>
      </c>
      <c r="F20" s="151">
        <v>0</v>
      </c>
      <c r="G20" s="152">
        <f>E20*F20</f>
        <v>0</v>
      </c>
      <c r="H20" s="153">
        <v>1E-05</v>
      </c>
      <c r="I20" s="153">
        <f>E20*H20</f>
        <v>0.00387</v>
      </c>
      <c r="O20" s="146">
        <v>2</v>
      </c>
      <c r="AA20" s="122">
        <v>12</v>
      </c>
      <c r="AB20" s="122">
        <v>0</v>
      </c>
      <c r="AC20" s="122">
        <v>9</v>
      </c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</row>
    <row r="21" spans="1:15" ht="12.75">
      <c r="A21" s="154"/>
      <c r="B21" s="155"/>
      <c r="C21" s="196" t="s">
        <v>97</v>
      </c>
      <c r="D21" s="197"/>
      <c r="E21" s="156">
        <v>228</v>
      </c>
      <c r="F21" s="157"/>
      <c r="G21" s="158"/>
      <c r="H21" s="159"/>
      <c r="I21" s="159"/>
      <c r="M21" s="160" t="s">
        <v>97</v>
      </c>
      <c r="O21" s="146"/>
    </row>
    <row r="22" spans="1:15" ht="12.75">
      <c r="A22" s="154"/>
      <c r="B22" s="155"/>
      <c r="C22" s="196" t="s">
        <v>98</v>
      </c>
      <c r="D22" s="197"/>
      <c r="E22" s="156">
        <v>159</v>
      </c>
      <c r="F22" s="157"/>
      <c r="G22" s="158"/>
      <c r="H22" s="159"/>
      <c r="I22" s="159"/>
      <c r="M22" s="160" t="s">
        <v>98</v>
      </c>
      <c r="O22" s="146"/>
    </row>
    <row r="23" spans="1:57" ht="12.75">
      <c r="A23" s="147">
        <v>10</v>
      </c>
      <c r="B23" s="148" t="s">
        <v>99</v>
      </c>
      <c r="C23" s="149" t="s">
        <v>100</v>
      </c>
      <c r="D23" s="150" t="s">
        <v>70</v>
      </c>
      <c r="E23" s="151">
        <v>160.59</v>
      </c>
      <c r="F23" s="151">
        <v>0</v>
      </c>
      <c r="G23" s="152">
        <f>E23*F23</f>
        <v>0</v>
      </c>
      <c r="H23" s="153">
        <v>0.001</v>
      </c>
      <c r="I23" s="153">
        <f>E23*H23</f>
        <v>0.16059</v>
      </c>
      <c r="O23" s="146">
        <v>2</v>
      </c>
      <c r="AA23" s="122">
        <v>12</v>
      </c>
      <c r="AB23" s="122">
        <v>1</v>
      </c>
      <c r="AC23" s="122">
        <v>10</v>
      </c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</row>
    <row r="24" spans="1:15" ht="12.75">
      <c r="A24" s="154"/>
      <c r="B24" s="155"/>
      <c r="C24" s="196" t="s">
        <v>101</v>
      </c>
      <c r="D24" s="197"/>
      <c r="E24" s="156">
        <v>160.59</v>
      </c>
      <c r="F24" s="157"/>
      <c r="G24" s="158"/>
      <c r="H24" s="159"/>
      <c r="I24" s="159"/>
      <c r="M24" s="160" t="s">
        <v>101</v>
      </c>
      <c r="O24" s="146"/>
    </row>
    <row r="25" spans="1:57" ht="12.75">
      <c r="A25" s="147">
        <v>11</v>
      </c>
      <c r="B25" s="148" t="s">
        <v>102</v>
      </c>
      <c r="C25" s="149" t="s">
        <v>103</v>
      </c>
      <c r="D25" s="150" t="s">
        <v>70</v>
      </c>
      <c r="E25" s="151">
        <v>230.28</v>
      </c>
      <c r="F25" s="151">
        <v>0</v>
      </c>
      <c r="G25" s="152">
        <f>E25*F25</f>
        <v>0</v>
      </c>
      <c r="H25" s="153">
        <v>0.002</v>
      </c>
      <c r="I25" s="153">
        <f>E25*H25</f>
        <v>0.46056</v>
      </c>
      <c r="O25" s="146">
        <v>2</v>
      </c>
      <c r="AA25" s="122">
        <v>12</v>
      </c>
      <c r="AB25" s="122">
        <v>1</v>
      </c>
      <c r="AC25" s="122">
        <v>11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15" ht="12.75">
      <c r="A26" s="154"/>
      <c r="B26" s="155"/>
      <c r="C26" s="196" t="s">
        <v>104</v>
      </c>
      <c r="D26" s="197"/>
      <c r="E26" s="156">
        <v>230.28</v>
      </c>
      <c r="F26" s="157"/>
      <c r="G26" s="158"/>
      <c r="H26" s="159"/>
      <c r="I26" s="159"/>
      <c r="M26" s="160" t="s">
        <v>104</v>
      </c>
      <c r="O26" s="146"/>
    </row>
    <row r="27" spans="1:57" ht="12.75">
      <c r="A27" s="147">
        <v>12</v>
      </c>
      <c r="B27" s="148" t="s">
        <v>105</v>
      </c>
      <c r="C27" s="149" t="s">
        <v>106</v>
      </c>
      <c r="D27" s="150" t="s">
        <v>107</v>
      </c>
      <c r="E27" s="151">
        <v>7.775</v>
      </c>
      <c r="F27" s="151">
        <v>0</v>
      </c>
      <c r="G27" s="152">
        <f>E27*F27</f>
        <v>0</v>
      </c>
      <c r="H27" s="153">
        <v>0</v>
      </c>
      <c r="I27" s="153">
        <f>E27*H27</f>
        <v>0</v>
      </c>
      <c r="O27" s="146">
        <v>2</v>
      </c>
      <c r="AA27" s="122">
        <v>12</v>
      </c>
      <c r="AB27" s="122">
        <v>0</v>
      </c>
      <c r="AC27" s="122">
        <v>12</v>
      </c>
      <c r="AZ27" s="122">
        <v>1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</row>
    <row r="28" spans="1:15" ht="12.75">
      <c r="A28" s="154"/>
      <c r="B28" s="155"/>
      <c r="C28" s="196" t="s">
        <v>108</v>
      </c>
      <c r="D28" s="197"/>
      <c r="E28" s="156">
        <v>3.8</v>
      </c>
      <c r="F28" s="157"/>
      <c r="G28" s="158"/>
      <c r="H28" s="159"/>
      <c r="I28" s="159"/>
      <c r="M28" s="160" t="s">
        <v>108</v>
      </c>
      <c r="O28" s="146"/>
    </row>
    <row r="29" spans="1:15" ht="12.75">
      <c r="A29" s="154"/>
      <c r="B29" s="155"/>
      <c r="C29" s="196" t="s">
        <v>109</v>
      </c>
      <c r="D29" s="197"/>
      <c r="E29" s="156">
        <v>3.975</v>
      </c>
      <c r="F29" s="157"/>
      <c r="G29" s="158"/>
      <c r="H29" s="159"/>
      <c r="I29" s="159"/>
      <c r="M29" s="160" t="s">
        <v>109</v>
      </c>
      <c r="O29" s="146"/>
    </row>
    <row r="30" spans="1:57" ht="12.75">
      <c r="A30" s="147">
        <v>13</v>
      </c>
      <c r="B30" s="148" t="s">
        <v>110</v>
      </c>
      <c r="C30" s="149" t="s">
        <v>111</v>
      </c>
      <c r="D30" s="150" t="s">
        <v>107</v>
      </c>
      <c r="E30" s="151">
        <v>7.775</v>
      </c>
      <c r="F30" s="151">
        <v>0</v>
      </c>
      <c r="G30" s="152">
        <f>E30*F30</f>
        <v>0</v>
      </c>
      <c r="H30" s="153">
        <v>0</v>
      </c>
      <c r="I30" s="153">
        <f>E30*H30</f>
        <v>0</v>
      </c>
      <c r="O30" s="146">
        <v>2</v>
      </c>
      <c r="AA30" s="122">
        <v>12</v>
      </c>
      <c r="AB30" s="122">
        <v>0</v>
      </c>
      <c r="AC30" s="122">
        <v>13</v>
      </c>
      <c r="AZ30" s="122">
        <v>1</v>
      </c>
      <c r="BA30" s="122">
        <f>IF(AZ30=1,G30,0)</f>
        <v>0</v>
      </c>
      <c r="BB30" s="122">
        <f>IF(AZ30=2,G30,0)</f>
        <v>0</v>
      </c>
      <c r="BC30" s="122">
        <f>IF(AZ30=3,G30,0)</f>
        <v>0</v>
      </c>
      <c r="BD30" s="122">
        <f>IF(AZ30=4,G30,0)</f>
        <v>0</v>
      </c>
      <c r="BE30" s="122">
        <f>IF(AZ30=5,G30,0)</f>
        <v>0</v>
      </c>
    </row>
    <row r="31" spans="1:57" ht="12.75">
      <c r="A31" s="147">
        <v>14</v>
      </c>
      <c r="B31" s="148" t="s">
        <v>112</v>
      </c>
      <c r="C31" s="149" t="s">
        <v>113</v>
      </c>
      <c r="D31" s="150" t="s">
        <v>76</v>
      </c>
      <c r="E31" s="151">
        <v>76</v>
      </c>
      <c r="F31" s="151">
        <v>0</v>
      </c>
      <c r="G31" s="152">
        <f>E31*F31</f>
        <v>0</v>
      </c>
      <c r="H31" s="153">
        <v>0</v>
      </c>
      <c r="I31" s="153">
        <f>E31*H31</f>
        <v>0</v>
      </c>
      <c r="O31" s="146">
        <v>2</v>
      </c>
      <c r="AA31" s="122">
        <v>12</v>
      </c>
      <c r="AB31" s="122">
        <v>0</v>
      </c>
      <c r="AC31" s="122">
        <v>14</v>
      </c>
      <c r="AZ31" s="122">
        <v>1</v>
      </c>
      <c r="BA31" s="122">
        <f>IF(AZ31=1,G31,0)</f>
        <v>0</v>
      </c>
      <c r="BB31" s="122">
        <f>IF(AZ31=2,G31,0)</f>
        <v>0</v>
      </c>
      <c r="BC31" s="122">
        <f>IF(AZ31=3,G31,0)</f>
        <v>0</v>
      </c>
      <c r="BD31" s="122">
        <f>IF(AZ31=4,G31,0)</f>
        <v>0</v>
      </c>
      <c r="BE31" s="122">
        <f>IF(AZ31=5,G31,0)</f>
        <v>0</v>
      </c>
    </row>
    <row r="32" spans="1:57" ht="12.75">
      <c r="A32" s="147">
        <v>15</v>
      </c>
      <c r="B32" s="148" t="s">
        <v>114</v>
      </c>
      <c r="C32" s="149" t="s">
        <v>115</v>
      </c>
      <c r="D32" s="150" t="s">
        <v>76</v>
      </c>
      <c r="E32" s="151">
        <v>470</v>
      </c>
      <c r="F32" s="151">
        <v>0</v>
      </c>
      <c r="G32" s="152">
        <f>E32*F32</f>
        <v>0</v>
      </c>
      <c r="H32" s="153">
        <v>0</v>
      </c>
      <c r="I32" s="153">
        <f>E32*H32</f>
        <v>0</v>
      </c>
      <c r="O32" s="146">
        <v>2</v>
      </c>
      <c r="AA32" s="122">
        <v>12</v>
      </c>
      <c r="AB32" s="122">
        <v>0</v>
      </c>
      <c r="AC32" s="122">
        <v>15</v>
      </c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</row>
    <row r="33" spans="1:15" ht="12.75">
      <c r="A33" s="154"/>
      <c r="B33" s="155"/>
      <c r="C33" s="196" t="s">
        <v>116</v>
      </c>
      <c r="D33" s="197"/>
      <c r="E33" s="156">
        <v>152</v>
      </c>
      <c r="F33" s="157"/>
      <c r="G33" s="158"/>
      <c r="H33" s="159"/>
      <c r="I33" s="159"/>
      <c r="M33" s="160" t="s">
        <v>116</v>
      </c>
      <c r="O33" s="146"/>
    </row>
    <row r="34" spans="1:15" ht="12.75">
      <c r="A34" s="154"/>
      <c r="B34" s="155"/>
      <c r="C34" s="196" t="s">
        <v>117</v>
      </c>
      <c r="D34" s="197"/>
      <c r="E34" s="156">
        <v>318</v>
      </c>
      <c r="F34" s="157"/>
      <c r="G34" s="158"/>
      <c r="H34" s="159"/>
      <c r="I34" s="159"/>
      <c r="M34" s="160" t="s">
        <v>117</v>
      </c>
      <c r="O34" s="146"/>
    </row>
    <row r="35" spans="1:57" ht="12.75">
      <c r="A35" s="147">
        <v>16</v>
      </c>
      <c r="B35" s="148" t="s">
        <v>118</v>
      </c>
      <c r="C35" s="149" t="s">
        <v>119</v>
      </c>
      <c r="D35" s="150" t="s">
        <v>120</v>
      </c>
      <c r="E35" s="151">
        <v>23.5</v>
      </c>
      <c r="F35" s="151">
        <v>0</v>
      </c>
      <c r="G35" s="152">
        <f>E35*F35</f>
        <v>0</v>
      </c>
      <c r="H35" s="153">
        <v>0.001</v>
      </c>
      <c r="I35" s="153">
        <f>E35*H35</f>
        <v>0.0235</v>
      </c>
      <c r="O35" s="146">
        <v>2</v>
      </c>
      <c r="AA35" s="122">
        <v>12</v>
      </c>
      <c r="AB35" s="122">
        <v>1</v>
      </c>
      <c r="AC35" s="122">
        <v>16</v>
      </c>
      <c r="AZ35" s="122">
        <v>1</v>
      </c>
      <c r="BA35" s="122">
        <f>IF(AZ35=1,G35,0)</f>
        <v>0</v>
      </c>
      <c r="BB35" s="122">
        <f>IF(AZ35=2,G35,0)</f>
        <v>0</v>
      </c>
      <c r="BC35" s="122">
        <f>IF(AZ35=3,G35,0)</f>
        <v>0</v>
      </c>
      <c r="BD35" s="122">
        <f>IF(AZ35=4,G35,0)</f>
        <v>0</v>
      </c>
      <c r="BE35" s="122">
        <f>IF(AZ35=5,G35,0)</f>
        <v>0</v>
      </c>
    </row>
    <row r="36" spans="1:15" ht="12.75">
      <c r="A36" s="154"/>
      <c r="B36" s="155"/>
      <c r="C36" s="196" t="s">
        <v>121</v>
      </c>
      <c r="D36" s="197"/>
      <c r="E36" s="156">
        <v>23.5</v>
      </c>
      <c r="F36" s="157"/>
      <c r="G36" s="158"/>
      <c r="H36" s="159"/>
      <c r="I36" s="159"/>
      <c r="M36" s="160" t="s">
        <v>121</v>
      </c>
      <c r="O36" s="146"/>
    </row>
    <row r="37" spans="1:57" ht="12.75">
      <c r="A37" s="147">
        <v>17</v>
      </c>
      <c r="B37" s="148" t="s">
        <v>122</v>
      </c>
      <c r="C37" s="149" t="s">
        <v>123</v>
      </c>
      <c r="D37" s="150" t="s">
        <v>76</v>
      </c>
      <c r="E37" s="151">
        <v>76</v>
      </c>
      <c r="F37" s="151">
        <v>0</v>
      </c>
      <c r="G37" s="152">
        <f>E37*F37</f>
        <v>0</v>
      </c>
      <c r="H37" s="153">
        <v>0</v>
      </c>
      <c r="I37" s="153">
        <f>E37*H37</f>
        <v>0</v>
      </c>
      <c r="O37" s="146">
        <v>2</v>
      </c>
      <c r="AA37" s="122">
        <v>12</v>
      </c>
      <c r="AB37" s="122">
        <v>0</v>
      </c>
      <c r="AC37" s="122">
        <v>17</v>
      </c>
      <c r="AZ37" s="122">
        <v>1</v>
      </c>
      <c r="BA37" s="122">
        <f>IF(AZ37=1,G37,0)</f>
        <v>0</v>
      </c>
      <c r="BB37" s="122">
        <f>IF(AZ37=2,G37,0)</f>
        <v>0</v>
      </c>
      <c r="BC37" s="122">
        <f>IF(AZ37=3,G37,0)</f>
        <v>0</v>
      </c>
      <c r="BD37" s="122">
        <f>IF(AZ37=4,G37,0)</f>
        <v>0</v>
      </c>
      <c r="BE37" s="122">
        <f>IF(AZ37=5,G37,0)</f>
        <v>0</v>
      </c>
    </row>
    <row r="38" spans="1:15" ht="12.75">
      <c r="A38" s="154"/>
      <c r="B38" s="155"/>
      <c r="C38" s="196" t="s">
        <v>124</v>
      </c>
      <c r="D38" s="197"/>
      <c r="E38" s="156">
        <v>76</v>
      </c>
      <c r="F38" s="157"/>
      <c r="G38" s="158"/>
      <c r="H38" s="159"/>
      <c r="I38" s="159"/>
      <c r="M38" s="160" t="s">
        <v>124</v>
      </c>
      <c r="O38" s="146"/>
    </row>
    <row r="39" spans="1:57" ht="12.75">
      <c r="A39" s="147">
        <v>18</v>
      </c>
      <c r="B39" s="148" t="s">
        <v>125</v>
      </c>
      <c r="C39" s="149" t="s">
        <v>126</v>
      </c>
      <c r="D39" s="150" t="s">
        <v>76</v>
      </c>
      <c r="E39" s="151">
        <v>84</v>
      </c>
      <c r="F39" s="151">
        <v>0</v>
      </c>
      <c r="G39" s="152">
        <f>E39*F39</f>
        <v>0</v>
      </c>
      <c r="H39" s="153">
        <v>0</v>
      </c>
      <c r="I39" s="153">
        <f>E39*H39</f>
        <v>0</v>
      </c>
      <c r="O39" s="146">
        <v>2</v>
      </c>
      <c r="AA39" s="122">
        <v>12</v>
      </c>
      <c r="AB39" s="122">
        <v>0</v>
      </c>
      <c r="AC39" s="122">
        <v>18</v>
      </c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</row>
    <row r="40" spans="1:15" ht="12.75">
      <c r="A40" s="154"/>
      <c r="B40" s="155"/>
      <c r="C40" s="196" t="s">
        <v>127</v>
      </c>
      <c r="D40" s="197"/>
      <c r="E40" s="156">
        <v>84</v>
      </c>
      <c r="F40" s="157"/>
      <c r="G40" s="158"/>
      <c r="H40" s="159"/>
      <c r="I40" s="159"/>
      <c r="M40" s="160" t="s">
        <v>127</v>
      </c>
      <c r="O40" s="146"/>
    </row>
    <row r="41" spans="1:57" ht="12.75">
      <c r="A41" s="147">
        <v>19</v>
      </c>
      <c r="B41" s="148" t="s">
        <v>128</v>
      </c>
      <c r="C41" s="149" t="s">
        <v>129</v>
      </c>
      <c r="D41" s="150" t="s">
        <v>76</v>
      </c>
      <c r="E41" s="151">
        <v>75</v>
      </c>
      <c r="F41" s="151">
        <v>0</v>
      </c>
      <c r="G41" s="152">
        <f>E41*F41</f>
        <v>0</v>
      </c>
      <c r="H41" s="153">
        <v>0</v>
      </c>
      <c r="I41" s="153">
        <f>E41*H41</f>
        <v>0</v>
      </c>
      <c r="O41" s="146">
        <v>2</v>
      </c>
      <c r="AA41" s="122">
        <v>12</v>
      </c>
      <c r="AB41" s="122">
        <v>0</v>
      </c>
      <c r="AC41" s="122">
        <v>19</v>
      </c>
      <c r="AZ41" s="122">
        <v>1</v>
      </c>
      <c r="BA41" s="122">
        <f>IF(AZ41=1,G41,0)</f>
        <v>0</v>
      </c>
      <c r="BB41" s="122">
        <f>IF(AZ41=2,G41,0)</f>
        <v>0</v>
      </c>
      <c r="BC41" s="122">
        <f>IF(AZ41=3,G41,0)</f>
        <v>0</v>
      </c>
      <c r="BD41" s="122">
        <f>IF(AZ41=4,G41,0)</f>
        <v>0</v>
      </c>
      <c r="BE41" s="122">
        <f>IF(AZ41=5,G41,0)</f>
        <v>0</v>
      </c>
    </row>
    <row r="42" spans="1:15" ht="12.75">
      <c r="A42" s="154"/>
      <c r="B42" s="155"/>
      <c r="C42" s="196" t="s">
        <v>130</v>
      </c>
      <c r="D42" s="197"/>
      <c r="E42" s="156">
        <v>75</v>
      </c>
      <c r="F42" s="157"/>
      <c r="G42" s="158"/>
      <c r="H42" s="159"/>
      <c r="I42" s="159"/>
      <c r="M42" s="160" t="s">
        <v>130</v>
      </c>
      <c r="O42" s="146"/>
    </row>
    <row r="43" spans="1:57" ht="12.75">
      <c r="A43" s="147">
        <v>20</v>
      </c>
      <c r="B43" s="148" t="s">
        <v>131</v>
      </c>
      <c r="C43" s="149" t="s">
        <v>132</v>
      </c>
      <c r="D43" s="150" t="s">
        <v>76</v>
      </c>
      <c r="E43" s="151">
        <v>470</v>
      </c>
      <c r="F43" s="151">
        <v>0</v>
      </c>
      <c r="G43" s="152">
        <f>E43*F43</f>
        <v>0</v>
      </c>
      <c r="H43" s="153">
        <v>0</v>
      </c>
      <c r="I43" s="153">
        <f>E43*H43</f>
        <v>0</v>
      </c>
      <c r="O43" s="146">
        <v>2</v>
      </c>
      <c r="AA43" s="122">
        <v>12</v>
      </c>
      <c r="AB43" s="122">
        <v>0</v>
      </c>
      <c r="AC43" s="122">
        <v>20</v>
      </c>
      <c r="AZ43" s="122">
        <v>1</v>
      </c>
      <c r="BA43" s="122">
        <f>IF(AZ43=1,G43,0)</f>
        <v>0</v>
      </c>
      <c r="BB43" s="122">
        <f>IF(AZ43=2,G43,0)</f>
        <v>0</v>
      </c>
      <c r="BC43" s="122">
        <f>IF(AZ43=3,G43,0)</f>
        <v>0</v>
      </c>
      <c r="BD43" s="122">
        <f>IF(AZ43=4,G43,0)</f>
        <v>0</v>
      </c>
      <c r="BE43" s="122">
        <f>IF(AZ43=5,G43,0)</f>
        <v>0</v>
      </c>
    </row>
    <row r="44" spans="1:15" ht="12.75">
      <c r="A44" s="154"/>
      <c r="B44" s="155"/>
      <c r="C44" s="196" t="s">
        <v>133</v>
      </c>
      <c r="D44" s="197"/>
      <c r="E44" s="156">
        <v>470</v>
      </c>
      <c r="F44" s="157"/>
      <c r="G44" s="158"/>
      <c r="H44" s="159"/>
      <c r="I44" s="159"/>
      <c r="M44" s="160" t="s">
        <v>133</v>
      </c>
      <c r="O44" s="146"/>
    </row>
    <row r="45" spans="1:57" ht="12.75">
      <c r="A45" s="161"/>
      <c r="B45" s="162" t="s">
        <v>71</v>
      </c>
      <c r="C45" s="163" t="str">
        <f>CONCATENATE(B7," ",C7)</f>
        <v>1 Zemní práce</v>
      </c>
      <c r="D45" s="161"/>
      <c r="E45" s="164"/>
      <c r="F45" s="164"/>
      <c r="G45" s="165">
        <f>SUM(G7:G44)</f>
        <v>0</v>
      </c>
      <c r="H45" s="166"/>
      <c r="I45" s="167">
        <f>SUM(I7:I44)</f>
        <v>1.38142</v>
      </c>
      <c r="O45" s="146">
        <v>4</v>
      </c>
      <c r="BA45" s="168">
        <f>SUM(BA7:BA44)</f>
        <v>0</v>
      </c>
      <c r="BB45" s="168">
        <f>SUM(BB7:BB44)</f>
        <v>0</v>
      </c>
      <c r="BC45" s="168">
        <f>SUM(BC7:BC44)</f>
        <v>0</v>
      </c>
      <c r="BD45" s="168">
        <f>SUM(BD7:BD44)</f>
        <v>0</v>
      </c>
      <c r="BE45" s="168">
        <f>SUM(BE7:BE44)</f>
        <v>0</v>
      </c>
    </row>
    <row r="46" spans="1:15" ht="12.75">
      <c r="A46" s="139" t="s">
        <v>67</v>
      </c>
      <c r="B46" s="140" t="s">
        <v>134</v>
      </c>
      <c r="C46" s="141" t="s">
        <v>135</v>
      </c>
      <c r="D46" s="142"/>
      <c r="E46" s="143"/>
      <c r="F46" s="143"/>
      <c r="G46" s="144"/>
      <c r="H46" s="145"/>
      <c r="I46" s="145"/>
      <c r="O46" s="146">
        <v>1</v>
      </c>
    </row>
    <row r="47" spans="1:57" ht="12.75">
      <c r="A47" s="147">
        <v>21</v>
      </c>
      <c r="B47" s="148" t="s">
        <v>136</v>
      </c>
      <c r="C47" s="149" t="s">
        <v>137</v>
      </c>
      <c r="D47" s="150" t="s">
        <v>138</v>
      </c>
      <c r="E47" s="151">
        <v>1.381</v>
      </c>
      <c r="F47" s="151">
        <v>0</v>
      </c>
      <c r="G47" s="152">
        <f>E47*F47</f>
        <v>0</v>
      </c>
      <c r="H47" s="153">
        <v>0</v>
      </c>
      <c r="I47" s="153">
        <f>E47*H47</f>
        <v>0</v>
      </c>
      <c r="O47" s="146">
        <v>2</v>
      </c>
      <c r="AA47" s="122">
        <v>12</v>
      </c>
      <c r="AB47" s="122">
        <v>0</v>
      </c>
      <c r="AC47" s="122">
        <v>21</v>
      </c>
      <c r="AZ47" s="122">
        <v>1</v>
      </c>
      <c r="BA47" s="122">
        <f>IF(AZ47=1,G47,0)</f>
        <v>0</v>
      </c>
      <c r="BB47" s="122">
        <f>IF(AZ47=2,G47,0)</f>
        <v>0</v>
      </c>
      <c r="BC47" s="122">
        <f>IF(AZ47=3,G47,0)</f>
        <v>0</v>
      </c>
      <c r="BD47" s="122">
        <f>IF(AZ47=4,G47,0)</f>
        <v>0</v>
      </c>
      <c r="BE47" s="122">
        <f>IF(AZ47=5,G47,0)</f>
        <v>0</v>
      </c>
    </row>
    <row r="48" spans="1:57" ht="12.75">
      <c r="A48" s="161"/>
      <c r="B48" s="162" t="s">
        <v>71</v>
      </c>
      <c r="C48" s="163" t="str">
        <f>CONCATENATE(B46," ",C46)</f>
        <v>99 Staveništní přesun hmot</v>
      </c>
      <c r="D48" s="161"/>
      <c r="E48" s="164"/>
      <c r="F48" s="164"/>
      <c r="G48" s="165">
        <f>SUM(G46:G47)</f>
        <v>0</v>
      </c>
      <c r="H48" s="166"/>
      <c r="I48" s="167">
        <f>SUM(I46:I47)</f>
        <v>0</v>
      </c>
      <c r="O48" s="146">
        <v>4</v>
      </c>
      <c r="BA48" s="168">
        <f>SUM(BA46:BA47)</f>
        <v>0</v>
      </c>
      <c r="BB48" s="168">
        <f>SUM(BB46:BB47)</f>
        <v>0</v>
      </c>
      <c r="BC48" s="168">
        <f>SUM(BC46:BC47)</f>
        <v>0</v>
      </c>
      <c r="BD48" s="168">
        <f>SUM(BD46:BD47)</f>
        <v>0</v>
      </c>
      <c r="BE48" s="168">
        <f>SUM(BE46:BE47)</f>
        <v>0</v>
      </c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169"/>
      <c r="B73" s="169"/>
      <c r="C73" s="169"/>
      <c r="D73" s="169"/>
      <c r="E73" s="169"/>
      <c r="F73" s="169"/>
      <c r="G73" s="169"/>
    </row>
    <row r="74" spans="1:7" ht="12.75">
      <c r="A74" s="169"/>
      <c r="B74" s="169"/>
      <c r="C74" s="169"/>
      <c r="D74" s="169"/>
      <c r="E74" s="169"/>
      <c r="F74" s="169"/>
      <c r="G74" s="169"/>
    </row>
    <row r="75" spans="1:7" ht="12.75">
      <c r="A75" s="169"/>
      <c r="B75" s="169"/>
      <c r="C75" s="169"/>
      <c r="D75" s="169"/>
      <c r="E75" s="169"/>
      <c r="F75" s="169"/>
      <c r="G75" s="169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spans="1:2" ht="12.75">
      <c r="A101" s="170"/>
      <c r="B101" s="170"/>
    </row>
    <row r="102" spans="1:7" ht="12.75">
      <c r="A102" s="169"/>
      <c r="B102" s="169"/>
      <c r="C102" s="172"/>
      <c r="D102" s="172"/>
      <c r="E102" s="173"/>
      <c r="F102" s="172"/>
      <c r="G102" s="174"/>
    </row>
    <row r="103" spans="1:7" ht="12.75">
      <c r="A103" s="175"/>
      <c r="B103" s="175"/>
      <c r="C103" s="169"/>
      <c r="D103" s="169"/>
      <c r="E103" s="176"/>
      <c r="F103" s="169"/>
      <c r="G103" s="169"/>
    </row>
    <row r="104" spans="1:7" ht="12.75">
      <c r="A104" s="169"/>
      <c r="B104" s="169"/>
      <c r="C104" s="169"/>
      <c r="D104" s="169"/>
      <c r="E104" s="176"/>
      <c r="F104" s="169"/>
      <c r="G104" s="169"/>
    </row>
    <row r="105" spans="1:7" ht="12.75">
      <c r="A105" s="169"/>
      <c r="B105" s="169"/>
      <c r="C105" s="169"/>
      <c r="D105" s="169"/>
      <c r="E105" s="176"/>
      <c r="F105" s="169"/>
      <c r="G105" s="169"/>
    </row>
    <row r="106" spans="1:7" ht="12.75">
      <c r="A106" s="169"/>
      <c r="B106" s="169"/>
      <c r="C106" s="169"/>
      <c r="D106" s="169"/>
      <c r="E106" s="176"/>
      <c r="F106" s="169"/>
      <c r="G106" s="169"/>
    </row>
    <row r="107" spans="1:7" ht="12.75">
      <c r="A107" s="169"/>
      <c r="B107" s="169"/>
      <c r="C107" s="169"/>
      <c r="D107" s="169"/>
      <c r="E107" s="176"/>
      <c r="F107" s="169"/>
      <c r="G107" s="169"/>
    </row>
    <row r="108" spans="1:7" ht="12.75">
      <c r="A108" s="169"/>
      <c r="B108" s="169"/>
      <c r="C108" s="169"/>
      <c r="D108" s="169"/>
      <c r="E108" s="176"/>
      <c r="F108" s="169"/>
      <c r="G108" s="169"/>
    </row>
    <row r="109" spans="1:7" ht="12.75">
      <c r="A109" s="169"/>
      <c r="B109" s="169"/>
      <c r="C109" s="169"/>
      <c r="D109" s="169"/>
      <c r="E109" s="176"/>
      <c r="F109" s="169"/>
      <c r="G109" s="169"/>
    </row>
    <row r="110" spans="1:7" ht="12.75">
      <c r="A110" s="169"/>
      <c r="B110" s="169"/>
      <c r="C110" s="169"/>
      <c r="D110" s="169"/>
      <c r="E110" s="176"/>
      <c r="F110" s="169"/>
      <c r="G110" s="169"/>
    </row>
    <row r="111" spans="1:7" ht="12.75">
      <c r="A111" s="169"/>
      <c r="B111" s="169"/>
      <c r="C111" s="169"/>
      <c r="D111" s="169"/>
      <c r="E111" s="176"/>
      <c r="F111" s="169"/>
      <c r="G111" s="169"/>
    </row>
    <row r="112" spans="1:7" ht="12.75">
      <c r="A112" s="169"/>
      <c r="B112" s="169"/>
      <c r="C112" s="169"/>
      <c r="D112" s="169"/>
      <c r="E112" s="176"/>
      <c r="F112" s="169"/>
      <c r="G112" s="169"/>
    </row>
    <row r="113" spans="1:7" ht="12.75">
      <c r="A113" s="169"/>
      <c r="B113" s="169"/>
      <c r="C113" s="169"/>
      <c r="D113" s="169"/>
      <c r="E113" s="176"/>
      <c r="F113" s="169"/>
      <c r="G113" s="169"/>
    </row>
    <row r="114" spans="1:7" ht="12.75">
      <c r="A114" s="169"/>
      <c r="B114" s="169"/>
      <c r="C114" s="169"/>
      <c r="D114" s="169"/>
      <c r="E114" s="176"/>
      <c r="F114" s="169"/>
      <c r="G114" s="169"/>
    </row>
    <row r="115" spans="1:7" ht="12.75">
      <c r="A115" s="169"/>
      <c r="B115" s="169"/>
      <c r="C115" s="169"/>
      <c r="D115" s="169"/>
      <c r="E115" s="176"/>
      <c r="F115" s="169"/>
      <c r="G115" s="169"/>
    </row>
  </sheetData>
  <sheetProtection/>
  <mergeCells count="21">
    <mergeCell ref="C17:D17"/>
    <mergeCell ref="C19:D19"/>
    <mergeCell ref="C21:D21"/>
    <mergeCell ref="C22:D22"/>
    <mergeCell ref="C24:D24"/>
    <mergeCell ref="C26:D26"/>
    <mergeCell ref="A1:I1"/>
    <mergeCell ref="A3:B3"/>
    <mergeCell ref="A4:B4"/>
    <mergeCell ref="G4:I4"/>
    <mergeCell ref="C12:D12"/>
    <mergeCell ref="C15:D15"/>
    <mergeCell ref="C44:D44"/>
    <mergeCell ref="C36:D36"/>
    <mergeCell ref="C38:D38"/>
    <mergeCell ref="C40:D40"/>
    <mergeCell ref="C42:D42"/>
    <mergeCell ref="C28:D28"/>
    <mergeCell ref="C29:D29"/>
    <mergeCell ref="C33:D33"/>
    <mergeCell ref="C34:D3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 </cp:lastModifiedBy>
  <cp:lastPrinted>2012-05-28T14:35:56Z</cp:lastPrinted>
  <dcterms:created xsi:type="dcterms:W3CDTF">2009-06-18T06:09:37Z</dcterms:created>
  <dcterms:modified xsi:type="dcterms:W3CDTF">2012-05-28T14:48:16Z</dcterms:modified>
  <cp:category/>
  <cp:version/>
  <cp:contentType/>
  <cp:contentStatus/>
</cp:coreProperties>
</file>