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 porostů" sheetId="2" r:id="rId2"/>
    <sheet name="2 - V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kácení  porostů'!$C$81:$K$163</definedName>
    <definedName name="_xlnm.Print_Area" localSheetId="1">'1 - SO1 - kácení  porostů'!$C$4:$J$39,'1 - SO1 - kácení  porostů'!$C$45:$J$63,'1 - SO1 - kácení  porostů'!$C$69:$K$163</definedName>
    <definedName name="_xlnm.Print_Titles" localSheetId="1">'1 - SO1 - kácení  porostů'!$81:$81</definedName>
    <definedName name="_xlnm._FilterDatabase" localSheetId="2" hidden="1">'2 - VON - vedlejší a osta...'!$C$80:$K$92</definedName>
    <definedName name="_xlnm.Print_Area" localSheetId="2">'2 - VON - vedlejší a osta...'!$C$4:$J$39,'2 - VON - vedlejší a osta...'!$C$45:$J$62,'2 - VON - vedlejší a osta...'!$C$68:$K$92</definedName>
    <definedName name="_xlnm.Print_Titles" localSheetId="2">'2 - VON - vedlejší a osta...'!$80:$80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2"/>
  <c r="BH92"/>
  <c r="BF92"/>
  <c r="BE92"/>
  <c r="T92"/>
  <c r="R92"/>
  <c r="P92"/>
  <c r="BI90"/>
  <c r="BH90"/>
  <c r="BF90"/>
  <c r="BE90"/>
  <c r="T90"/>
  <c r="R90"/>
  <c r="P90"/>
  <c r="BI88"/>
  <c r="BH88"/>
  <c r="BF88"/>
  <c r="BE88"/>
  <c r="T88"/>
  <c r="R88"/>
  <c r="P88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7"/>
  <c r="J36"/>
  <c i="1" r="AY55"/>
  <c i="2" r="J35"/>
  <c i="1" r="AX55"/>
  <c i="2" r="BI162"/>
  <c r="BH162"/>
  <c r="BF162"/>
  <c r="BE162"/>
  <c r="T162"/>
  <c r="T161"/>
  <c r="R162"/>
  <c r="R161"/>
  <c r="P162"/>
  <c r="P161"/>
  <c r="BI159"/>
  <c r="BH159"/>
  <c r="BF159"/>
  <c r="BE159"/>
  <c r="T159"/>
  <c r="R159"/>
  <c r="P159"/>
  <c r="BI158"/>
  <c r="BH158"/>
  <c r="BF158"/>
  <c r="BE158"/>
  <c r="T158"/>
  <c r="R158"/>
  <c r="P158"/>
  <c r="BI157"/>
  <c r="BH157"/>
  <c r="BF157"/>
  <c r="BE157"/>
  <c r="T157"/>
  <c r="R157"/>
  <c r="P157"/>
  <c r="BI155"/>
  <c r="BH155"/>
  <c r="BF155"/>
  <c r="BE155"/>
  <c r="T155"/>
  <c r="R155"/>
  <c r="P155"/>
  <c r="BI153"/>
  <c r="BH153"/>
  <c r="BF153"/>
  <c r="BE153"/>
  <c r="T153"/>
  <c r="R153"/>
  <c r="P153"/>
  <c r="BI152"/>
  <c r="BH152"/>
  <c r="BF152"/>
  <c r="BE152"/>
  <c r="T152"/>
  <c r="R152"/>
  <c r="P152"/>
  <c r="BI149"/>
  <c r="BH149"/>
  <c r="BF149"/>
  <c r="BE149"/>
  <c r="T149"/>
  <c r="R149"/>
  <c r="P149"/>
  <c r="BI146"/>
  <c r="BH146"/>
  <c r="BF146"/>
  <c r="BE146"/>
  <c r="T146"/>
  <c r="R146"/>
  <c r="P146"/>
  <c r="BI143"/>
  <c r="BH143"/>
  <c r="BF143"/>
  <c r="BE143"/>
  <c r="T143"/>
  <c r="R143"/>
  <c r="P143"/>
  <c r="BI140"/>
  <c r="BH140"/>
  <c r="BF140"/>
  <c r="BE140"/>
  <c r="T140"/>
  <c r="R140"/>
  <c r="P140"/>
  <c r="BI137"/>
  <c r="BH137"/>
  <c r="BF137"/>
  <c r="BE137"/>
  <c r="T137"/>
  <c r="R137"/>
  <c r="P137"/>
  <c r="BI132"/>
  <c r="BH132"/>
  <c r="BF132"/>
  <c r="BE132"/>
  <c r="T132"/>
  <c r="R132"/>
  <c r="P132"/>
  <c r="BI126"/>
  <c r="BH126"/>
  <c r="BF126"/>
  <c r="BE126"/>
  <c r="T126"/>
  <c r="R126"/>
  <c r="P126"/>
  <c r="BI116"/>
  <c r="BH116"/>
  <c r="BF116"/>
  <c r="BE116"/>
  <c r="T116"/>
  <c r="R116"/>
  <c r="P116"/>
  <c r="BI113"/>
  <c r="BH113"/>
  <c r="BF113"/>
  <c r="BE113"/>
  <c r="T113"/>
  <c r="R113"/>
  <c r="P113"/>
  <c r="BI110"/>
  <c r="BH110"/>
  <c r="BF110"/>
  <c r="BE110"/>
  <c r="T110"/>
  <c r="R110"/>
  <c r="P110"/>
  <c r="BI107"/>
  <c r="BH107"/>
  <c r="BF107"/>
  <c r="BE107"/>
  <c r="T107"/>
  <c r="R107"/>
  <c r="P107"/>
  <c r="BI104"/>
  <c r="BH104"/>
  <c r="BF104"/>
  <c r="BE104"/>
  <c r="T104"/>
  <c r="R104"/>
  <c r="P104"/>
  <c r="BI98"/>
  <c r="BH98"/>
  <c r="BF98"/>
  <c r="BE98"/>
  <c r="T98"/>
  <c r="R98"/>
  <c r="P9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J79"/>
  <c r="F78"/>
  <c r="F76"/>
  <c r="E74"/>
  <c r="J55"/>
  <c r="F54"/>
  <c r="F52"/>
  <c r="E50"/>
  <c r="J21"/>
  <c r="E21"/>
  <c r="J54"/>
  <c r="J20"/>
  <c r="J18"/>
  <c r="E18"/>
  <c r="F79"/>
  <c r="J17"/>
  <c r="J12"/>
  <c r="J52"/>
  <c r="E7"/>
  <c r="E48"/>
  <c i="1" r="L50"/>
  <c r="AM50"/>
  <c r="AM49"/>
  <c r="L49"/>
  <c r="AM47"/>
  <c r="L47"/>
  <c r="L45"/>
  <c r="L44"/>
  <c i="2" r="J85"/>
  <c r="J143"/>
  <c r="J149"/>
  <c r="BK132"/>
  <c r="BK98"/>
  <c i="3" r="J83"/>
  <c i="2" r="BK162"/>
  <c r="J137"/>
  <c r="BK158"/>
  <c r="BK149"/>
  <c r="J107"/>
  <c r="J158"/>
  <c r="J140"/>
  <c i="1" r="AS54"/>
  <c i="2" r="J153"/>
  <c r="BK126"/>
  <c r="BK87"/>
  <c i="3" r="BK92"/>
  <c i="2" r="J126"/>
  <c r="J159"/>
  <c r="BK110"/>
  <c r="BK152"/>
  <c r="J104"/>
  <c i="3" r="BK85"/>
  <c i="2" r="J152"/>
  <c r="J162"/>
  <c r="BK107"/>
  <c i="3" r="BK88"/>
  <c i="2" r="J155"/>
  <c r="BK140"/>
  <c r="BK104"/>
  <c r="BK85"/>
  <c i="3" r="BK90"/>
  <c i="2" r="BK143"/>
  <c r="J87"/>
  <c r="J132"/>
  <c i="3" r="BK83"/>
  <c i="2" r="BK155"/>
  <c r="BK113"/>
  <c i="3" r="J90"/>
  <c i="2" r="J146"/>
  <c r="BK116"/>
  <c r="J86"/>
  <c i="3" r="J92"/>
  <c i="2" r="BK159"/>
  <c r="J110"/>
  <c r="J113"/>
  <c i="3" r="J85"/>
  <c i="2" r="BK137"/>
  <c r="BK86"/>
  <c r="BK157"/>
  <c r="J157"/>
  <c r="BK153"/>
  <c r="J116"/>
  <c i="3" r="J88"/>
  <c i="2" r="BK146"/>
  <c r="J98"/>
  <c i="3" l="1" r="P87"/>
  <c r="P82"/>
  <c r="P81"/>
  <c i="1" r="AU56"/>
  <c i="3" r="BK87"/>
  <c r="J87"/>
  <c r="J61"/>
  <c i="2" r="BK84"/>
  <c r="R84"/>
  <c r="R83"/>
  <c r="R82"/>
  <c i="3" r="R87"/>
  <c r="R82"/>
  <c r="R81"/>
  <c i="2" r="P84"/>
  <c r="P83"/>
  <c r="P82"/>
  <c i="1" r="AU55"/>
  <c i="2" r="T84"/>
  <c r="T83"/>
  <c r="T82"/>
  <c i="3" r="T87"/>
  <c r="T82"/>
  <c r="T81"/>
  <c i="2" r="F55"/>
  <c r="J76"/>
  <c r="BG85"/>
  <c r="BG87"/>
  <c r="BG110"/>
  <c r="BG132"/>
  <c r="BG143"/>
  <c r="BG159"/>
  <c i="3" r="BG92"/>
  <c i="2" r="E72"/>
  <c r="J78"/>
  <c r="BG104"/>
  <c r="BG107"/>
  <c r="BG146"/>
  <c r="BG149"/>
  <c r="BG157"/>
  <c r="BG162"/>
  <c r="BG137"/>
  <c r="BG140"/>
  <c r="BG152"/>
  <c r="BG158"/>
  <c i="3" r="BG88"/>
  <c r="E48"/>
  <c r="J52"/>
  <c r="J54"/>
  <c r="F55"/>
  <c i="2" r="BG86"/>
  <c r="BG98"/>
  <c r="BG113"/>
  <c r="BG116"/>
  <c r="BG126"/>
  <c r="BG153"/>
  <c r="BG155"/>
  <c r="BK161"/>
  <c r="J161"/>
  <c r="J62"/>
  <c i="3" r="BG85"/>
  <c r="BK82"/>
  <c r="J82"/>
  <c r="J60"/>
  <c r="BG83"/>
  <c r="BG90"/>
  <c r="F37"/>
  <c i="1" r="BD56"/>
  <c i="2" r="J34"/>
  <c i="1" r="AW55"/>
  <c i="3" r="J34"/>
  <c i="1" r="AW56"/>
  <c i="3" r="F36"/>
  <c i="1" r="BC56"/>
  <c i="3" r="J33"/>
  <c i="1" r="AV56"/>
  <c i="2" r="J33"/>
  <c i="1" r="AV55"/>
  <c i="2" r="F33"/>
  <c i="1" r="AZ55"/>
  <c i="2" r="F37"/>
  <c i="1" r="BD55"/>
  <c i="3" r="F33"/>
  <c i="1" r="AZ56"/>
  <c i="2" r="F34"/>
  <c i="1" r="BA55"/>
  <c i="3" r="F34"/>
  <c i="1" r="BA56"/>
  <c i="2" r="F36"/>
  <c i="1" r="BC55"/>
  <c i="2" l="1" r="BK83"/>
  <c r="J83"/>
  <c r="J60"/>
  <c r="J84"/>
  <c r="J61"/>
  <c i="3" r="BK81"/>
  <c r="J81"/>
  <c r="J59"/>
  <c i="1" r="AT55"/>
  <c r="AZ54"/>
  <c r="W29"/>
  <c i="3" r="F35"/>
  <c i="1" r="BB56"/>
  <c r="BA54"/>
  <c r="W30"/>
  <c r="AT56"/>
  <c r="AU54"/>
  <c r="BD54"/>
  <c r="W33"/>
  <c i="2" r="F35"/>
  <c i="1" r="BB55"/>
  <c r="BC54"/>
  <c r="AY54"/>
  <c i="2" l="1" r="BK82"/>
  <c r="J82"/>
  <c i="1" r="BB54"/>
  <c r="W31"/>
  <c i="2" r="J30"/>
  <c i="1" r="AG55"/>
  <c r="AN55"/>
  <c r="AW54"/>
  <c r="AK30"/>
  <c r="AV54"/>
  <c r="AK29"/>
  <c i="3" r="J30"/>
  <c i="1" r="AG56"/>
  <c r="AN56"/>
  <c r="W32"/>
  <c i="2" l="1" r="J39"/>
  <c r="J59"/>
  <c i="3" r="J39"/>
  <c i="1" r="AG54"/>
  <c r="AX54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<sst xmlns="http://schemas.openxmlformats.org/spreadsheetml/2006/main">
  <si>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</si>
  <si>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</si>
  <si>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</si>
  <si>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</si>
  <si>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</si>
  <si>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{802944ea-7e79-461d-ab32-51d87855034e}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</si>
  <si>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</si>
  <si>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</si>
  <si>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</si>
  <si>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</si>
  <si>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</si>
  <si>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</si>
  <si>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</si>
  <si>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</si>
  <si>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</si>
  <si>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</si>
  <si>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</si>
  <si>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Ličná, Poříčí u Trutnova, kácení a úprava břehového porostu, ř. km 0,300 - 0,380</t>
  </si>
  <si>
    <t>KSO:</t>
  </si>
  <si>
    <t>83321</t>
  </si>
  <si>
    <t>CC-CZ:</t>
  </si>
  <si>
    <t>24208</t>
  </si>
  <si>
    <t>Místo:</t>
  </si>
  <si>
    <t>Poříčí u Trutnova</t>
  </si>
  <si>
    <t>Datum:</t>
  </si>
  <si>
    <t>12. 10. 2020</t>
  </si>
  <si>
    <t>Zadavatel:</t>
  </si>
  <si>
    <t>IČ:</t>
  </si>
  <si>
    <t/>
  </si>
  <si>
    <t>Povodí Labe, státní podnik, Hradec Králové, Z1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</si>
  <si>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</si>
  <si>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</si>
  <si>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</si>
  <si>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</si>
  <si>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</si>
  <si>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</si>
  <si>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</si>
  <si>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</si>
  <si>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</si>
  <si>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</si>
  <si>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</si>
  <si>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</si>
  <si>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</si>
  <si>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</si>
  <si>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</si>
  <si>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</si>
  <si>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</si>
  <si>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</si>
  <si>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</si>
  <si>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</si>
  <si>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</si>
  <si>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</si>
  <si>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</si>
  <si>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</si>
  <si>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</si>
  <si>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</si>
  <si>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</si>
  <si>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</si>
  <si>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</si>
  <si>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</si>
  <si>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</si>
  <si>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</si>
  <si>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</si>
  <si>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</si>
  <si>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</si>
  <si>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</si>
  <si>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</si>
  <si>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</si>
  <si>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</si>
  <si>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</si>
  <si>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</si>
  <si>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</si>
  <si>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</si>
  <si>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</si>
  <si>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</si>
  <si>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</si>
  <si>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</si>
  <si>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</si>
  <si>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</si>
  <si>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</si>
  <si>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SO1 - kácení  porostů</t>
  </si>
  <si>
    <t>STA</t>
  </si>
  <si>
    <t>{afe454f2-0bd3-49d3-9e36-bb2344a5b66e}</t>
  </si>
  <si>
    <t>2</t>
  </si>
  <si>
    <t>VON - vedlejší a ostatní náklady</t>
  </si>
  <si>
    <t>{855e70c9-239f-42bf-b0a2-9ced83900f30}</t>
  </si>
  <si>
    <t>KRYCÍ LIST SOUPISU PRACÍ</t>
  </si>
  <si>
    <t>Objekt:</t>
  </si>
  <si>
    <t xml:space="preserve">1 - SO1 - kácení  porostů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</si>
  <si>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</si>
  <si>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</si>
  <si>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</si>
  <si>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</si>
  <si>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</si>
  <si>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</si>
  <si>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</si>
  <si>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</si>
  <si>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</si>
  <si>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</si>
  <si>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</si>
  <si>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</si>
  <si>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</si>
  <si>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</si>
  <si>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</si>
  <si>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</si>
  <si>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</si>
  <si>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</si>
  <si>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</si>
  <si>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</si>
  <si>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</si>
  <si>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</si>
  <si>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</si>
  <si>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</si>
  <si>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</si>
  <si>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111251111R</t>
  </si>
  <si>
    <t>Likvidace ořezaných větví D do 100 mm a křovin s odvozem.</t>
  </si>
  <si>
    <t>soubor</t>
  </si>
  <si>
    <t>4</t>
  </si>
  <si>
    <t>2132953740</t>
  </si>
  <si>
    <t>112107010R</t>
  </si>
  <si>
    <t>Zpracování dříví s na kulatinu, vlákninu a palivové dřevo s odkorněním a snesením do 50 m s vyrovnáním kuláčů</t>
  </si>
  <si>
    <t>-1305978267</t>
  </si>
  <si>
    <t>3</t>
  </si>
  <si>
    <t>112151111</t>
  </si>
  <si>
    <t>Pokácení stromu směrové v celku s odřezáním kmene a s odvětvením průměru kmene přes 100 do 200 mm</t>
  </si>
  <si>
    <t>kus</t>
  </si>
  <si>
    <t>CS ÚRS 2020 02</t>
  </si>
  <si>
    <t>672249876</t>
  </si>
  <si>
    <t>PSC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</si>
  <si>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</si>
  <si>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VV</t>
  </si>
  <si>
    <t>1"strom P-18 vícekmen"</t>
  </si>
  <si>
    <t>2"strom P-22"</t>
  </si>
  <si>
    <t>1"strom L-1"</t>
  </si>
  <si>
    <t>4"strom L-3 vícekmen"</t>
  </si>
  <si>
    <t>3"strom L-5 vícekmen"</t>
  </si>
  <si>
    <t>3"strom L-17 vícekmen"</t>
  </si>
  <si>
    <t>1"strom L-22"</t>
  </si>
  <si>
    <t>3"strom P-2 vícekmen"</t>
  </si>
  <si>
    <t>Součet</t>
  </si>
  <si>
    <t>112151112</t>
  </si>
  <si>
    <t>Pokácení stromu směrové v celku s odřezáním kmene a s odvětvením průměru kmene přes 200 do 300 mm</t>
  </si>
  <si>
    <t>2076818723</t>
  </si>
  <si>
    <t>1"strom L-5 vícekmen"</t>
  </si>
  <si>
    <t>1"strom L-17 vícekmen"</t>
  </si>
  <si>
    <t>1"strom P-7"</t>
  </si>
  <si>
    <t>5</t>
  </si>
  <si>
    <t>112151113</t>
  </si>
  <si>
    <t>Pokácení stromu směrové v celku s odřezáním kmene a s odvětvením průměru kmene přes 300 do 400 mm</t>
  </si>
  <si>
    <t>1252783817</t>
  </si>
  <si>
    <t>6</t>
  </si>
  <si>
    <t>112151114</t>
  </si>
  <si>
    <t>Pokácení stromu směrové v celku s odřezáním kmene a s odvětvením průměru kmene přes 400 do 500 mm</t>
  </si>
  <si>
    <t>858565179</t>
  </si>
  <si>
    <t>2"strom P-2 vícekmen- část, strom P-18 vícekmen- část"</t>
  </si>
  <si>
    <t>7</t>
  </si>
  <si>
    <t>112151115</t>
  </si>
  <si>
    <t>Pokácení stromu směrové v celku s odřezáním kmene a s odvětvením průměru kmene přes 500 do 600 mm</t>
  </si>
  <si>
    <t>937112804</t>
  </si>
  <si>
    <t>1"strom P-2 vícekmen- část"</t>
  </si>
  <si>
    <t>8</t>
  </si>
  <si>
    <t>112151116</t>
  </si>
  <si>
    <t>Pokácení stromu směrové v celku s odřezáním kmene a s odvětvením průměru kmene přes 600 do 700 mm</t>
  </si>
  <si>
    <t>-2060403578</t>
  </si>
  <si>
    <t>9</t>
  </si>
  <si>
    <t>112151311</t>
  </si>
  <si>
    <t>Pokácení stromu postupné bez spouštění částí kmene a koruny o průměru na řezné ploše pařezu přes 100 do 200 mm</t>
  </si>
  <si>
    <t>352637950</t>
  </si>
  <si>
    <t>4"strom P-17 vícekmen"</t>
  </si>
  <si>
    <t>3"strom L-8 vícekmen"</t>
  </si>
  <si>
    <t>1"strom L-14"</t>
  </si>
  <si>
    <t>1"strom L-16"</t>
  </si>
  <si>
    <t>1"strom L-20"</t>
  </si>
  <si>
    <t>1"strom L-21"</t>
  </si>
  <si>
    <t>1"strom P-5"</t>
  </si>
  <si>
    <t>10</t>
  </si>
  <si>
    <t>112151312</t>
  </si>
  <si>
    <t>Pokácení stromu postupné bez spouštění částí kmene a koruny o průměru na řezné ploše pařezu přes 200 do 300 mm</t>
  </si>
  <si>
    <t>-1052538400</t>
  </si>
  <si>
    <t>1"strom L-8 vícekmen"</t>
  </si>
  <si>
    <t>1"strom L-15"</t>
  </si>
  <si>
    <t>1"strom P-4"</t>
  </si>
  <si>
    <t>11</t>
  </si>
  <si>
    <t>112151313</t>
  </si>
  <si>
    <t>Pokácení stromu postupné bez spouštění částí kmene a koruny o průměru na řezné ploše pařezu přes 300 do 400 mm</t>
  </si>
  <si>
    <t>-788999006</t>
  </si>
  <si>
    <t>1"strom L-19"</t>
  </si>
  <si>
    <t>1"strom P-3"</t>
  </si>
  <si>
    <t>12</t>
  </si>
  <si>
    <t>112151314</t>
  </si>
  <si>
    <t>Pokácení stromu postupné bez spouštění částí kmene a koruny o průměru na řezné ploše pařezu přes 400 do 500 mm</t>
  </si>
  <si>
    <t>-1821920298</t>
  </si>
  <si>
    <t>1"strom P-1"</t>
  </si>
  <si>
    <t>13</t>
  </si>
  <si>
    <t>112151315</t>
  </si>
  <si>
    <t>Pokácení stromu postupné bez spouštění částí kmene a koruny o průměru na řezné ploše pařezu přes 500 do 600 mm</t>
  </si>
  <si>
    <t>1113115567</t>
  </si>
  <si>
    <t>1"strom P-11"</t>
  </si>
  <si>
    <t>14</t>
  </si>
  <si>
    <t>112151353</t>
  </si>
  <si>
    <t>Pokácení stromu postupné se spouštěním částí kmene a koruny o průměru na řezné ploše pařezu přes 300 do 400 mm</t>
  </si>
  <si>
    <t>1701403033</t>
  </si>
  <si>
    <t>1"strom P-12"</t>
  </si>
  <si>
    <t>112151354</t>
  </si>
  <si>
    <t>Pokácení stromu postupné se spouštěním částí kmene a koruny o průměru na řezné ploše pařezu přes 400 do 500 mm</t>
  </si>
  <si>
    <t>-2072814851</t>
  </si>
  <si>
    <t>1"strom P-9"</t>
  </si>
  <si>
    <t>16</t>
  </si>
  <si>
    <t>112151356</t>
  </si>
  <si>
    <t>Pokácení stromu postupné se spouštěním částí kmene a koruny o průměru na řezné ploše pařezu přes 600 do 700 mm</t>
  </si>
  <si>
    <t>693463974</t>
  </si>
  <si>
    <t>1"strom L-2"</t>
  </si>
  <si>
    <t>17</t>
  </si>
  <si>
    <t>162201412R1</t>
  </si>
  <si>
    <t xml:space="preserve">Vodorovné přemístění větví, kmenů nebo pařezů s naložením, složením a dopravou do 200 m_x000d_
</t>
  </si>
  <si>
    <t>-1369503637</t>
  </si>
  <si>
    <t>18</t>
  </si>
  <si>
    <t>181111113</t>
  </si>
  <si>
    <t>Plošná úprava terénu v zemině tř. 1 až 4 s urovnáním povrchu bez doplnění ornice souvislé plochy do 500 m2 při nerovnostech terénu přes 50 do 100 mm na svahu přes 1:2 do 1:1</t>
  </si>
  <si>
    <t>m2</t>
  </si>
  <si>
    <t>-399854369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</si>
  <si>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</si>
  <si>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19</t>
  </si>
  <si>
    <t>183403353</t>
  </si>
  <si>
    <t>Obdělání půdy hrabáním ve svahu do 1:1</t>
  </si>
  <si>
    <t>537147964</t>
  </si>
  <si>
    <t xml:space="preserve">Poznámka k souboru cen:_x000d_
1. Každé opakované obdělání půdy se oceňuje samostatně._x000d_
2. Ceny -3114 a -3115 lze použít i pro obdělání půdy aktivními branami._x000d_
</t>
  </si>
  <si>
    <t>20</t>
  </si>
  <si>
    <t>184808121R</t>
  </si>
  <si>
    <t xml:space="preserve">Lokální redukce z důvodu stabilizace </t>
  </si>
  <si>
    <t>-1493208453</t>
  </si>
  <si>
    <t>184808121R2</t>
  </si>
  <si>
    <t>Bezpečnostní řezy</t>
  </si>
  <si>
    <t>1163748893</t>
  </si>
  <si>
    <t>22</t>
  </si>
  <si>
    <t>184808121R3</t>
  </si>
  <si>
    <t xml:space="preserve">Odstranění výmladků_x000d_
</t>
  </si>
  <si>
    <t>2035003798</t>
  </si>
  <si>
    <t>1"Kmínky stromů do 10 cm průměru (P17,P18,P22,L3,L5,L8,L16) 12 ks + pomístné nálety)"</t>
  </si>
  <si>
    <t>Ostatní konstrukce a práce, bourání</t>
  </si>
  <si>
    <t>23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</si>
  <si>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</si>
  <si>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</si>
  <si>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1778178931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</si>
  <si>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</si>
  <si>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2 - VON - vedlejší a ostatní náklady</t>
  </si>
  <si>
    <t xml:space="preserve">01 - Vedlejší  a ostatní rozpočtové náklady</t>
  </si>
  <si>
    <t xml:space="preserve">    09 - Ostatní náklady</t>
  </si>
  <si>
    <t>01</t>
  </si>
  <si>
    <t xml:space="preserve">Vedlejší  a ostatní rozpočtové náklady</t>
  </si>
  <si>
    <t>R - 01</t>
  </si>
  <si>
    <t>Zajištění kompletního zařízení staveniště a jeho připojení na sítě</t>
  </si>
  <si>
    <t>kpl</t>
  </si>
  <si>
    <t>1024</t>
  </si>
  <si>
    <t>444532078</t>
  </si>
  <si>
    <t>P</t>
  </si>
  <si>
    <t xml:space="preserve"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</si>
  <si>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</si>
  <si>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</si>
  <si>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743950297</t>
  </si>
  <si>
    <t xml:space="preserve"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</si>
  <si>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</si>
  <si>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</si>
  <si>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</si>
  <si>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</si>
  <si>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642243615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</si>
  <si>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</si>
  <si>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</si>
  <si>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</si>
  <si>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814491705</t>
  </si>
  <si>
    <t>Poznámka k položce:_x000d_
Provedení pasportizace stávajících nemovitostí (vč. pozemků) a jejich příslušenství, zajištění fotodokumentace stávajícího stavu pozemků a přístupových komunikací</t>
  </si>
  <si>
    <t>R - 12</t>
  </si>
  <si>
    <t>Zajištění dokladů o předání dřevní hmoty vzniklé smýcením porostů k dalšímu využití</t>
  </si>
  <si>
    <t>-46487633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</si>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</sst>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21/2020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Ličná, Poříčí u Trutnova, kácení a úprava břehového porostu, ř. km 0,300 - 0,380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Poříčí u Trutnova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12. 10. 2020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Hradec Králové, Z1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SO1 - kácení  porostů'!J30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SO1 - kácení  porostů'!P82</f>
        <v>0</v>
      </c>
      <c r="AV55" s="121">
        <f>'1 - SO1 - kácení  porostů'!J33</f>
        <v>0</v>
      </c>
      <c r="AW55" s="121">
        <f>'1 - SO1 - kácení  porostů'!J34</f>
        <v>0</v>
      </c>
      <c r="AX55" s="121">
        <f>'1 - SO1 - kácení  porostů'!J35</f>
        <v>0</v>
      </c>
      <c r="AY55" s="121">
        <f>'1 - SO1 - kácení  porostů'!J36</f>
        <v>0</v>
      </c>
      <c r="AZ55" s="121">
        <f>'1 - SO1 - kácení  porostů'!F33</f>
        <v>0</v>
      </c>
      <c r="BA55" s="121">
        <f>'1 - SO1 - kácení  porostů'!F34</f>
        <v>0</v>
      </c>
      <c r="BB55" s="121">
        <f>'1 - SO1 - kácení  porostů'!F35</f>
        <v>0</v>
      </c>
      <c r="BC55" s="121">
        <f>'1 - SO1 - kácení  porostů'!F36</f>
        <v>0</v>
      </c>
      <c r="BD55" s="123">
        <f>'1 - SO1 - kácení  porostů'!F37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78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'2 - VON - vedlejší a osta...'!J30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'2 - VON - vedlejší a osta...'!P81</f>
        <v>0</v>
      </c>
      <c r="AV56" s="126">
        <f>'2 - VON - vedlejší a osta...'!J33</f>
        <v>0</v>
      </c>
      <c r="AW56" s="126">
        <f>'2 - VON - vedlejší a osta...'!J34</f>
        <v>0</v>
      </c>
      <c r="AX56" s="126">
        <f>'2 - VON - vedlejší a osta...'!J35</f>
        <v>0</v>
      </c>
      <c r="AY56" s="126">
        <f>'2 - VON - vedlejší a osta...'!J36</f>
        <v>0</v>
      </c>
      <c r="AZ56" s="126">
        <f>'2 - VON - vedlejší a osta...'!F33</f>
        <v>0</v>
      </c>
      <c r="BA56" s="126">
        <f>'2 - VON - vedlejší a osta...'!F34</f>
        <v>0</v>
      </c>
      <c r="BB56" s="126">
        <f>'2 - VON - vedlejší a osta...'!F35</f>
        <v>0</v>
      </c>
      <c r="BC56" s="126">
        <f>'2 - VON - vedlejší a osta...'!F36</f>
        <v>0</v>
      </c>
      <c r="BD56" s="128">
        <f>'2 - VON - vedlejší a osta...'!F37</f>
        <v>0</v>
      </c>
      <c r="BE56" s="7"/>
      <c r="BT56" s="124" t="s">
        <v>79</v>
      </c>
      <c r="BV56" s="124" t="s">
        <v>76</v>
      </c>
      <c r="BW56" s="124" t="s">
        <v>85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vDlob8muTIhrPt9qGwO3vS6uSsPnslh5qLQrElqA/WgtdivRMIVBTKlj5ntyoV1nGiC77BgkWrkY+Sqqzm8eTg==" hashValue="I2sEDwEPCwXNvKC4/tTpSE7NELEabWZdZiMYDAw00HDoHEah6kByQwGJaWVFJ3rAbYxhwH8ZcPqQH4ADbNqIv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kácení  porostů'!C2" display="/"/>
    <hyperlink ref="A56" location="'2 - VON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Ličná, Poříčí u Trutnova, kácení a úprava břehového porostu, ř. km 0,300 - 0,380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88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28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12. 10. 2020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28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29</v>
      </c>
      <c r="F15" s="38"/>
      <c r="G15" s="38"/>
      <c r="H15" s="38"/>
      <c r="I15" s="133" t="s">
        <v>30</v>
      </c>
      <c r="J15" s="137" t="s">
        <v>28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30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36</v>
      </c>
      <c r="E23" s="38"/>
      <c r="F23" s="38"/>
      <c r="G23" s="38"/>
      <c r="H23" s="38"/>
      <c r="I23" s="133" t="s">
        <v>27</v>
      </c>
      <c r="J23" s="137" t="s">
        <v>28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37</v>
      </c>
      <c r="F24" s="38"/>
      <c r="G24" s="38"/>
      <c r="H24" s="38"/>
      <c r="I24" s="133" t="s">
        <v>30</v>
      </c>
      <c r="J24" s="137" t="s">
        <v>28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ROUND(J82,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ROUND((SUM(BE82:BE163)),  2)</f>
        <v>0</v>
      </c>
      <c r="G33" s="38"/>
      <c r="H33" s="38"/>
      <c r="I33" s="149">
        <v>0.20999999999999999</v>
      </c>
      <c r="J33" s="148">
        <f>ROUND(((SUM(BE82:BE163))*I33),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46</v>
      </c>
      <c r="F34" s="148">
        <f>ROUND((SUM(BF82:BF163)),  2)</f>
        <v>0</v>
      </c>
      <c r="G34" s="38"/>
      <c r="H34" s="38"/>
      <c r="I34" s="149">
        <v>0.14999999999999999</v>
      </c>
      <c r="J34" s="148">
        <f>ROUND(((SUM(BF82:BF163))*I34),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44</v>
      </c>
      <c r="E35" s="133" t="s">
        <v>47</v>
      </c>
      <c r="F35" s="148">
        <f>ROUND((SUM(BG82:BG163)),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48</v>
      </c>
      <c r="F36" s="148">
        <f>ROUND((SUM(BH82:BH163)),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ROUND((SUM(BI82:BI163)),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Ličná, Poříčí u Trutnova, kácení a úprava břehového porostu, ř. km 0,300 - 0,380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 xml:space="preserve">1 - SO1 - kácení  porostů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Poříčí u Trutnova</v>
      </c>
      <c r="G52" s="40"/>
      <c r="H52" s="40"/>
      <c r="I52" s="32" t="s">
        <v>24</v>
      </c>
      <c r="J52" s="73" t="str">
        <f>IF(J12="","",J12)</f>
        <v>12. 10. 2020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Hradec Králové, Z1</v>
      </c>
      <c r="G54" s="40"/>
      <c r="H54" s="40"/>
      <c r="I54" s="32" t="s">
        <v>33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3">
        <f>J82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J161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96</v>
      </c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1" t="str">
        <f>E7</f>
        <v>Ličná, Poříčí u Trutnova, kácení a úprava břehového porostu, ř. km 0,300 - 0,380</v>
      </c>
      <c r="F72" s="32"/>
      <c r="G72" s="32"/>
      <c r="H72" s="32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87</v>
      </c>
      <c r="D73" s="40"/>
      <c r="E73" s="40"/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70" t="str">
        <f>E9</f>
        <v xml:space="preserve">1 - SO1 - kácení  porostů</v>
      </c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22</v>
      </c>
      <c r="D76" s="40"/>
      <c r="E76" s="40"/>
      <c r="F76" s="27" t="str">
        <f>F12</f>
        <v>Poříčí u Trutnova</v>
      </c>
      <c r="G76" s="40"/>
      <c r="H76" s="40"/>
      <c r="I76" s="32" t="s">
        <v>24</v>
      </c>
      <c r="J76" s="73" t="str">
        <f>IF(J12="","",J12)</f>
        <v>12. 10. 2020</v>
      </c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26</v>
      </c>
      <c r="D78" s="40"/>
      <c r="E78" s="40"/>
      <c r="F78" s="27" t="str">
        <f>E15</f>
        <v>Povodí Labe, státní podnik, Hradec Králové, Z1</v>
      </c>
      <c r="G78" s="40"/>
      <c r="H78" s="40"/>
      <c r="I78" s="32" t="s">
        <v>33</v>
      </c>
      <c r="J78" s="36" t="str">
        <f>E21</f>
        <v xml:space="preserve"> 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31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Lukáš Táborský, DiS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8"/>
      <c r="B81" s="179"/>
      <c r="C81" s="180" t="s">
        <v>97</v>
      </c>
      <c r="D81" s="181" t="s">
        <v>59</v>
      </c>
      <c r="E81" s="181" t="s">
        <v>55</v>
      </c>
      <c r="F81" s="181" t="s">
        <v>56</v>
      </c>
      <c r="G81" s="181" t="s">
        <v>98</v>
      </c>
      <c r="H81" s="181" t="s">
        <v>99</v>
      </c>
      <c r="I81" s="181" t="s">
        <v>100</v>
      </c>
      <c r="J81" s="181" t="s">
        <v>91</v>
      </c>
      <c r="K81" s="182" t="s">
        <v>101</v>
      </c>
      <c r="L81" s="183"/>
      <c r="M81" s="93" t="s">
        <v>28</v>
      </c>
      <c r="N81" s="94" t="s">
        <v>44</v>
      </c>
      <c r="O81" s="94" t="s">
        <v>102</v>
      </c>
      <c r="P81" s="94" t="s">
        <v>103</v>
      </c>
      <c r="Q81" s="94" t="s">
        <v>104</v>
      </c>
      <c r="R81" s="94" t="s">
        <v>105</v>
      </c>
      <c r="S81" s="94" t="s">
        <v>106</v>
      </c>
      <c r="T81" s="95" t="s">
        <v>107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8"/>
      <c r="B82" s="39"/>
      <c r="C82" s="100" t="s">
        <v>108</v>
      </c>
      <c r="D82" s="40"/>
      <c r="E82" s="40"/>
      <c r="F82" s="40"/>
      <c r="G82" s="40"/>
      <c r="H82" s="40"/>
      <c r="I82" s="40"/>
      <c r="J82" s="184">
        <f>BK82</f>
        <v>0</v>
      </c>
      <c r="K82" s="40"/>
      <c r="L82" s="44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10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73</v>
      </c>
      <c r="AU82" s="17" t="s">
        <v>92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73</v>
      </c>
      <c r="E83" s="192" t="s">
        <v>109</v>
      </c>
      <c r="F83" s="192" t="s">
        <v>110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P84+P161</f>
        <v>0</v>
      </c>
      <c r="Q83" s="197"/>
      <c r="R83" s="198">
        <f>R84+R161</f>
        <v>0</v>
      </c>
      <c r="S83" s="197"/>
      <c r="T83" s="199">
        <f>T84+T161</f>
        <v>10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73</v>
      </c>
      <c r="AU83" s="201" t="s">
        <v>74</v>
      </c>
      <c r="AY83" s="200" t="s">
        <v>111</v>
      </c>
      <c r="BK83" s="202">
        <f>BK84+BK161</f>
        <v>0</v>
      </c>
    </row>
    <row r="84" s="12" customFormat="1" ht="22.8" customHeight="1">
      <c r="A84" s="12"/>
      <c r="B84" s="189"/>
      <c r="C84" s="190"/>
      <c r="D84" s="191" t="s">
        <v>73</v>
      </c>
      <c r="E84" s="203" t="s">
        <v>79</v>
      </c>
      <c r="F84" s="203" t="s">
        <v>112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SUM(P85:P160)</f>
        <v>0</v>
      </c>
      <c r="Q84" s="197"/>
      <c r="R84" s="198">
        <f>SUM(R85:R160)</f>
        <v>0</v>
      </c>
      <c r="S84" s="197"/>
      <c r="T84" s="199">
        <f>SUM(T85:T160)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73</v>
      </c>
      <c r="AU84" s="201" t="s">
        <v>79</v>
      </c>
      <c r="AY84" s="200" t="s">
        <v>111</v>
      </c>
      <c r="BK84" s="202">
        <f>SUM(BK85:BK160)</f>
        <v>0</v>
      </c>
    </row>
    <row r="85" s="2" customFormat="1" ht="14.4" customHeight="1">
      <c r="A85" s="38"/>
      <c r="B85" s="39"/>
      <c r="C85" s="205" t="s">
        <v>79</v>
      </c>
      <c r="D85" s="205" t="s">
        <v>113</v>
      </c>
      <c r="E85" s="206" t="s">
        <v>114</v>
      </c>
      <c r="F85" s="207" t="s">
        <v>115</v>
      </c>
      <c r="G85" s="208" t="s">
        <v>116</v>
      </c>
      <c r="H85" s="209">
        <v>1</v>
      </c>
      <c r="I85" s="210"/>
      <c r="J85" s="211">
        <f>ROUND(I85*H85,2)</f>
        <v>0</v>
      </c>
      <c r="K85" s="207" t="s">
        <v>28</v>
      </c>
      <c r="L85" s="44"/>
      <c r="M85" s="212" t="s">
        <v>28</v>
      </c>
      <c r="N85" s="213" t="s">
        <v>47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117</v>
      </c>
      <c r="AT85" s="216" t="s">
        <v>113</v>
      </c>
      <c r="AU85" s="216" t="s">
        <v>83</v>
      </c>
      <c r="AY85" s="17" t="s">
        <v>111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117</v>
      </c>
      <c r="BK85" s="217">
        <f>ROUND(I85*H85,2)</f>
        <v>0</v>
      </c>
      <c r="BL85" s="17" t="s">
        <v>117</v>
      </c>
      <c r="BM85" s="216" t="s">
        <v>118</v>
      </c>
    </row>
    <row r="86" s="2" customFormat="1" ht="24.15" customHeight="1">
      <c r="A86" s="38"/>
      <c r="B86" s="39"/>
      <c r="C86" s="205" t="s">
        <v>83</v>
      </c>
      <c r="D86" s="205" t="s">
        <v>113</v>
      </c>
      <c r="E86" s="206" t="s">
        <v>119</v>
      </c>
      <c r="F86" s="207" t="s">
        <v>120</v>
      </c>
      <c r="G86" s="208" t="s">
        <v>116</v>
      </c>
      <c r="H86" s="209">
        <v>1</v>
      </c>
      <c r="I86" s="210"/>
      <c r="J86" s="211">
        <f>ROUND(I86*H86,2)</f>
        <v>0</v>
      </c>
      <c r="K86" s="207" t="s">
        <v>28</v>
      </c>
      <c r="L86" s="44"/>
      <c r="M86" s="212" t="s">
        <v>28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6" t="s">
        <v>117</v>
      </c>
      <c r="AT86" s="216" t="s">
        <v>113</v>
      </c>
      <c r="AU86" s="216" t="s">
        <v>83</v>
      </c>
      <c r="AY86" s="17" t="s">
        <v>111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7" t="s">
        <v>117</v>
      </c>
      <c r="BK86" s="217">
        <f>ROUND(I86*H86,2)</f>
        <v>0</v>
      </c>
      <c r="BL86" s="17" t="s">
        <v>117</v>
      </c>
      <c r="BM86" s="216" t="s">
        <v>121</v>
      </c>
    </row>
    <row r="87" s="2" customFormat="1" ht="14.4" customHeight="1">
      <c r="A87" s="38"/>
      <c r="B87" s="39"/>
      <c r="C87" s="205" t="s">
        <v>122</v>
      </c>
      <c r="D87" s="205" t="s">
        <v>113</v>
      </c>
      <c r="E87" s="206" t="s">
        <v>123</v>
      </c>
      <c r="F87" s="207" t="s">
        <v>124</v>
      </c>
      <c r="G87" s="208" t="s">
        <v>125</v>
      </c>
      <c r="H87" s="209">
        <v>18</v>
      </c>
      <c r="I87" s="210"/>
      <c r="J87" s="211">
        <f>ROUND(I87*H87,2)</f>
        <v>0</v>
      </c>
      <c r="K87" s="207" t="s">
        <v>126</v>
      </c>
      <c r="L87" s="44"/>
      <c r="M87" s="212" t="s">
        <v>28</v>
      </c>
      <c r="N87" s="213" t="s">
        <v>47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6" t="s">
        <v>117</v>
      </c>
      <c r="AT87" s="216" t="s">
        <v>113</v>
      </c>
      <c r="AU87" s="216" t="s">
        <v>83</v>
      </c>
      <c r="AY87" s="17" t="s">
        <v>111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7" t="s">
        <v>117</v>
      </c>
      <c r="BK87" s="217">
        <f>ROUND(I87*H87,2)</f>
        <v>0</v>
      </c>
      <c r="BL87" s="17" t="s">
        <v>117</v>
      </c>
      <c r="BM87" s="216" t="s">
        <v>127</v>
      </c>
    </row>
    <row r="88" s="2" customFormat="1">
      <c r="A88" s="38"/>
      <c r="B88" s="39"/>
      <c r="C88" s="40"/>
      <c r="D88" s="218" t="s">
        <v>128</v>
      </c>
      <c r="E88" s="40"/>
      <c r="F88" s="219" t="s">
        <v>129</v>
      </c>
      <c r="G88" s="40"/>
      <c r="H88" s="40"/>
      <c r="I88" s="220"/>
      <c r="J88" s="40"/>
      <c r="K88" s="40"/>
      <c r="L88" s="44"/>
      <c r="M88" s="221"/>
      <c r="N88" s="222"/>
      <c r="O88" s="85"/>
      <c r="P88" s="85"/>
      <c r="Q88" s="85"/>
      <c r="R88" s="85"/>
      <c r="S88" s="85"/>
      <c r="T88" s="86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128</v>
      </c>
      <c r="AU88" s="17" t="s">
        <v>83</v>
      </c>
    </row>
    <row r="89" s="13" customFormat="1">
      <c r="A89" s="13"/>
      <c r="B89" s="223"/>
      <c r="C89" s="224"/>
      <c r="D89" s="218" t="s">
        <v>130</v>
      </c>
      <c r="E89" s="225" t="s">
        <v>28</v>
      </c>
      <c r="F89" s="226" t="s">
        <v>131</v>
      </c>
      <c r="G89" s="224"/>
      <c r="H89" s="227">
        <v>1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130</v>
      </c>
      <c r="AU89" s="233" t="s">
        <v>83</v>
      </c>
      <c r="AV89" s="13" t="s">
        <v>83</v>
      </c>
      <c r="AW89" s="13" t="s">
        <v>35</v>
      </c>
      <c r="AX89" s="13" t="s">
        <v>74</v>
      </c>
      <c r="AY89" s="233" t="s">
        <v>111</v>
      </c>
    </row>
    <row r="90" s="13" customFormat="1">
      <c r="A90" s="13"/>
      <c r="B90" s="223"/>
      <c r="C90" s="224"/>
      <c r="D90" s="218" t="s">
        <v>130</v>
      </c>
      <c r="E90" s="225" t="s">
        <v>28</v>
      </c>
      <c r="F90" s="226" t="s">
        <v>132</v>
      </c>
      <c r="G90" s="224"/>
      <c r="H90" s="227">
        <v>2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130</v>
      </c>
      <c r="AU90" s="233" t="s">
        <v>83</v>
      </c>
      <c r="AV90" s="13" t="s">
        <v>83</v>
      </c>
      <c r="AW90" s="13" t="s">
        <v>35</v>
      </c>
      <c r="AX90" s="13" t="s">
        <v>74</v>
      </c>
      <c r="AY90" s="233" t="s">
        <v>111</v>
      </c>
    </row>
    <row r="91" s="13" customFormat="1">
      <c r="A91" s="13"/>
      <c r="B91" s="223"/>
      <c r="C91" s="224"/>
      <c r="D91" s="218" t="s">
        <v>130</v>
      </c>
      <c r="E91" s="225" t="s">
        <v>28</v>
      </c>
      <c r="F91" s="226" t="s">
        <v>133</v>
      </c>
      <c r="G91" s="224"/>
      <c r="H91" s="227">
        <v>1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130</v>
      </c>
      <c r="AU91" s="233" t="s">
        <v>83</v>
      </c>
      <c r="AV91" s="13" t="s">
        <v>83</v>
      </c>
      <c r="AW91" s="13" t="s">
        <v>35</v>
      </c>
      <c r="AX91" s="13" t="s">
        <v>74</v>
      </c>
      <c r="AY91" s="233" t="s">
        <v>111</v>
      </c>
    </row>
    <row r="92" s="13" customFormat="1">
      <c r="A92" s="13"/>
      <c r="B92" s="223"/>
      <c r="C92" s="224"/>
      <c r="D92" s="218" t="s">
        <v>130</v>
      </c>
      <c r="E92" s="225" t="s">
        <v>28</v>
      </c>
      <c r="F92" s="226" t="s">
        <v>134</v>
      </c>
      <c r="G92" s="224"/>
      <c r="H92" s="227">
        <v>4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130</v>
      </c>
      <c r="AU92" s="233" t="s">
        <v>83</v>
      </c>
      <c r="AV92" s="13" t="s">
        <v>83</v>
      </c>
      <c r="AW92" s="13" t="s">
        <v>35</v>
      </c>
      <c r="AX92" s="13" t="s">
        <v>74</v>
      </c>
      <c r="AY92" s="233" t="s">
        <v>111</v>
      </c>
    </row>
    <row r="93" s="13" customFormat="1">
      <c r="A93" s="13"/>
      <c r="B93" s="223"/>
      <c r="C93" s="224"/>
      <c r="D93" s="218" t="s">
        <v>130</v>
      </c>
      <c r="E93" s="225" t="s">
        <v>28</v>
      </c>
      <c r="F93" s="226" t="s">
        <v>135</v>
      </c>
      <c r="G93" s="224"/>
      <c r="H93" s="227">
        <v>3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130</v>
      </c>
      <c r="AU93" s="233" t="s">
        <v>83</v>
      </c>
      <c r="AV93" s="13" t="s">
        <v>83</v>
      </c>
      <c r="AW93" s="13" t="s">
        <v>35</v>
      </c>
      <c r="AX93" s="13" t="s">
        <v>74</v>
      </c>
      <c r="AY93" s="233" t="s">
        <v>111</v>
      </c>
    </row>
    <row r="94" s="13" customFormat="1">
      <c r="A94" s="13"/>
      <c r="B94" s="223"/>
      <c r="C94" s="224"/>
      <c r="D94" s="218" t="s">
        <v>130</v>
      </c>
      <c r="E94" s="225" t="s">
        <v>28</v>
      </c>
      <c r="F94" s="226" t="s">
        <v>136</v>
      </c>
      <c r="G94" s="224"/>
      <c r="H94" s="227">
        <v>3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130</v>
      </c>
      <c r="AU94" s="233" t="s">
        <v>83</v>
      </c>
      <c r="AV94" s="13" t="s">
        <v>83</v>
      </c>
      <c r="AW94" s="13" t="s">
        <v>35</v>
      </c>
      <c r="AX94" s="13" t="s">
        <v>74</v>
      </c>
      <c r="AY94" s="233" t="s">
        <v>111</v>
      </c>
    </row>
    <row r="95" s="13" customFormat="1">
      <c r="A95" s="13"/>
      <c r="B95" s="223"/>
      <c r="C95" s="224"/>
      <c r="D95" s="218" t="s">
        <v>130</v>
      </c>
      <c r="E95" s="225" t="s">
        <v>28</v>
      </c>
      <c r="F95" s="226" t="s">
        <v>137</v>
      </c>
      <c r="G95" s="224"/>
      <c r="H95" s="227">
        <v>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130</v>
      </c>
      <c r="AU95" s="233" t="s">
        <v>83</v>
      </c>
      <c r="AV95" s="13" t="s">
        <v>83</v>
      </c>
      <c r="AW95" s="13" t="s">
        <v>35</v>
      </c>
      <c r="AX95" s="13" t="s">
        <v>74</v>
      </c>
      <c r="AY95" s="233" t="s">
        <v>111</v>
      </c>
    </row>
    <row r="96" s="13" customFormat="1">
      <c r="A96" s="13"/>
      <c r="B96" s="223"/>
      <c r="C96" s="224"/>
      <c r="D96" s="218" t="s">
        <v>130</v>
      </c>
      <c r="E96" s="225" t="s">
        <v>28</v>
      </c>
      <c r="F96" s="226" t="s">
        <v>138</v>
      </c>
      <c r="G96" s="224"/>
      <c r="H96" s="227">
        <v>3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130</v>
      </c>
      <c r="AU96" s="233" t="s">
        <v>83</v>
      </c>
      <c r="AV96" s="13" t="s">
        <v>83</v>
      </c>
      <c r="AW96" s="13" t="s">
        <v>35</v>
      </c>
      <c r="AX96" s="13" t="s">
        <v>74</v>
      </c>
      <c r="AY96" s="233" t="s">
        <v>111</v>
      </c>
    </row>
    <row r="97" s="14" customFormat="1">
      <c r="A97" s="14"/>
      <c r="B97" s="234"/>
      <c r="C97" s="235"/>
      <c r="D97" s="218" t="s">
        <v>130</v>
      </c>
      <c r="E97" s="236" t="s">
        <v>28</v>
      </c>
      <c r="F97" s="237" t="s">
        <v>139</v>
      </c>
      <c r="G97" s="235"/>
      <c r="H97" s="238">
        <v>18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130</v>
      </c>
      <c r="AU97" s="244" t="s">
        <v>83</v>
      </c>
      <c r="AV97" s="14" t="s">
        <v>117</v>
      </c>
      <c r="AW97" s="14" t="s">
        <v>35</v>
      </c>
      <c r="AX97" s="14" t="s">
        <v>79</v>
      </c>
      <c r="AY97" s="244" t="s">
        <v>111</v>
      </c>
    </row>
    <row r="98" s="2" customFormat="1" ht="14.4" customHeight="1">
      <c r="A98" s="38"/>
      <c r="B98" s="39"/>
      <c r="C98" s="205" t="s">
        <v>117</v>
      </c>
      <c r="D98" s="205" t="s">
        <v>113</v>
      </c>
      <c r="E98" s="206" t="s">
        <v>140</v>
      </c>
      <c r="F98" s="207" t="s">
        <v>141</v>
      </c>
      <c r="G98" s="208" t="s">
        <v>125</v>
      </c>
      <c r="H98" s="209">
        <v>3</v>
      </c>
      <c r="I98" s="210"/>
      <c r="J98" s="211">
        <f>ROUND(I98*H98,2)</f>
        <v>0</v>
      </c>
      <c r="K98" s="207" t="s">
        <v>126</v>
      </c>
      <c r="L98" s="44"/>
      <c r="M98" s="212" t="s">
        <v>28</v>
      </c>
      <c r="N98" s="213" t="s">
        <v>47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6" t="s">
        <v>117</v>
      </c>
      <c r="AT98" s="216" t="s">
        <v>113</v>
      </c>
      <c r="AU98" s="216" t="s">
        <v>83</v>
      </c>
      <c r="AY98" s="17" t="s">
        <v>111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7" t="s">
        <v>117</v>
      </c>
      <c r="BK98" s="217">
        <f>ROUND(I98*H98,2)</f>
        <v>0</v>
      </c>
      <c r="BL98" s="17" t="s">
        <v>117</v>
      </c>
      <c r="BM98" s="216" t="s">
        <v>142</v>
      </c>
    </row>
    <row r="99" s="2" customFormat="1">
      <c r="A99" s="38"/>
      <c r="B99" s="39"/>
      <c r="C99" s="40"/>
      <c r="D99" s="218" t="s">
        <v>128</v>
      </c>
      <c r="E99" s="40"/>
      <c r="F99" s="219" t="s">
        <v>129</v>
      </c>
      <c r="G99" s="40"/>
      <c r="H99" s="40"/>
      <c r="I99" s="220"/>
      <c r="J99" s="40"/>
      <c r="K99" s="40"/>
      <c r="L99" s="44"/>
      <c r="M99" s="221"/>
      <c r="N99" s="222"/>
      <c r="O99" s="85"/>
      <c r="P99" s="85"/>
      <c r="Q99" s="85"/>
      <c r="R99" s="85"/>
      <c r="S99" s="85"/>
      <c r="T99" s="86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128</v>
      </c>
      <c r="AU99" s="17" t="s">
        <v>83</v>
      </c>
    </row>
    <row r="100" s="13" customFormat="1">
      <c r="A100" s="13"/>
      <c r="B100" s="223"/>
      <c r="C100" s="224"/>
      <c r="D100" s="218" t="s">
        <v>130</v>
      </c>
      <c r="E100" s="225" t="s">
        <v>28</v>
      </c>
      <c r="F100" s="226" t="s">
        <v>143</v>
      </c>
      <c r="G100" s="224"/>
      <c r="H100" s="227">
        <v>1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130</v>
      </c>
      <c r="AU100" s="233" t="s">
        <v>83</v>
      </c>
      <c r="AV100" s="13" t="s">
        <v>83</v>
      </c>
      <c r="AW100" s="13" t="s">
        <v>35</v>
      </c>
      <c r="AX100" s="13" t="s">
        <v>74</v>
      </c>
      <c r="AY100" s="233" t="s">
        <v>111</v>
      </c>
    </row>
    <row r="101" s="13" customFormat="1">
      <c r="A101" s="13"/>
      <c r="B101" s="223"/>
      <c r="C101" s="224"/>
      <c r="D101" s="218" t="s">
        <v>130</v>
      </c>
      <c r="E101" s="225" t="s">
        <v>28</v>
      </c>
      <c r="F101" s="226" t="s">
        <v>144</v>
      </c>
      <c r="G101" s="224"/>
      <c r="H101" s="227">
        <v>1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130</v>
      </c>
      <c r="AU101" s="233" t="s">
        <v>83</v>
      </c>
      <c r="AV101" s="13" t="s">
        <v>83</v>
      </c>
      <c r="AW101" s="13" t="s">
        <v>35</v>
      </c>
      <c r="AX101" s="13" t="s">
        <v>74</v>
      </c>
      <c r="AY101" s="233" t="s">
        <v>111</v>
      </c>
    </row>
    <row r="102" s="13" customFormat="1">
      <c r="A102" s="13"/>
      <c r="B102" s="223"/>
      <c r="C102" s="224"/>
      <c r="D102" s="218" t="s">
        <v>130</v>
      </c>
      <c r="E102" s="225" t="s">
        <v>28</v>
      </c>
      <c r="F102" s="226" t="s">
        <v>145</v>
      </c>
      <c r="G102" s="224"/>
      <c r="H102" s="227">
        <v>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130</v>
      </c>
      <c r="AU102" s="233" t="s">
        <v>83</v>
      </c>
      <c r="AV102" s="13" t="s">
        <v>83</v>
      </c>
      <c r="AW102" s="13" t="s">
        <v>35</v>
      </c>
      <c r="AX102" s="13" t="s">
        <v>74</v>
      </c>
      <c r="AY102" s="233" t="s">
        <v>111</v>
      </c>
    </row>
    <row r="103" s="14" customFormat="1">
      <c r="A103" s="14"/>
      <c r="B103" s="234"/>
      <c r="C103" s="235"/>
      <c r="D103" s="218" t="s">
        <v>130</v>
      </c>
      <c r="E103" s="236" t="s">
        <v>28</v>
      </c>
      <c r="F103" s="237" t="s">
        <v>139</v>
      </c>
      <c r="G103" s="235"/>
      <c r="H103" s="238">
        <v>3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130</v>
      </c>
      <c r="AU103" s="244" t="s">
        <v>83</v>
      </c>
      <c r="AV103" s="14" t="s">
        <v>117</v>
      </c>
      <c r="AW103" s="14" t="s">
        <v>35</v>
      </c>
      <c r="AX103" s="14" t="s">
        <v>79</v>
      </c>
      <c r="AY103" s="244" t="s">
        <v>111</v>
      </c>
    </row>
    <row r="104" s="2" customFormat="1" ht="14.4" customHeight="1">
      <c r="A104" s="38"/>
      <c r="B104" s="39"/>
      <c r="C104" s="205" t="s">
        <v>146</v>
      </c>
      <c r="D104" s="205" t="s">
        <v>113</v>
      </c>
      <c r="E104" s="206" t="s">
        <v>147</v>
      </c>
      <c r="F104" s="207" t="s">
        <v>148</v>
      </c>
      <c r="G104" s="208" t="s">
        <v>125</v>
      </c>
      <c r="H104" s="209">
        <v>1</v>
      </c>
      <c r="I104" s="210"/>
      <c r="J104" s="211">
        <f>ROUND(I104*H104,2)</f>
        <v>0</v>
      </c>
      <c r="K104" s="207" t="s">
        <v>126</v>
      </c>
      <c r="L104" s="44"/>
      <c r="M104" s="212" t="s">
        <v>28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6" t="s">
        <v>117</v>
      </c>
      <c r="AT104" s="216" t="s">
        <v>113</v>
      </c>
      <c r="AU104" s="216" t="s">
        <v>83</v>
      </c>
      <c r="AY104" s="17" t="s">
        <v>111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7" t="s">
        <v>117</v>
      </c>
      <c r="BK104" s="217">
        <f>ROUND(I104*H104,2)</f>
        <v>0</v>
      </c>
      <c r="BL104" s="17" t="s">
        <v>117</v>
      </c>
      <c r="BM104" s="216" t="s">
        <v>149</v>
      </c>
    </row>
    <row r="105" s="2" customFormat="1">
      <c r="A105" s="38"/>
      <c r="B105" s="39"/>
      <c r="C105" s="40"/>
      <c r="D105" s="218" t="s">
        <v>128</v>
      </c>
      <c r="E105" s="40"/>
      <c r="F105" s="219" t="s">
        <v>129</v>
      </c>
      <c r="G105" s="40"/>
      <c r="H105" s="40"/>
      <c r="I105" s="220"/>
      <c r="J105" s="40"/>
      <c r="K105" s="40"/>
      <c r="L105" s="44"/>
      <c r="M105" s="221"/>
      <c r="N105" s="222"/>
      <c r="O105" s="85"/>
      <c r="P105" s="85"/>
      <c r="Q105" s="85"/>
      <c r="R105" s="85"/>
      <c r="S105" s="85"/>
      <c r="T105" s="86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128</v>
      </c>
      <c r="AU105" s="17" t="s">
        <v>83</v>
      </c>
    </row>
    <row r="106" s="13" customFormat="1">
      <c r="A106" s="13"/>
      <c r="B106" s="223"/>
      <c r="C106" s="224"/>
      <c r="D106" s="218" t="s">
        <v>130</v>
      </c>
      <c r="E106" s="225" t="s">
        <v>28</v>
      </c>
      <c r="F106" s="226" t="s">
        <v>144</v>
      </c>
      <c r="G106" s="224"/>
      <c r="H106" s="227">
        <v>1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130</v>
      </c>
      <c r="AU106" s="233" t="s">
        <v>83</v>
      </c>
      <c r="AV106" s="13" t="s">
        <v>83</v>
      </c>
      <c r="AW106" s="13" t="s">
        <v>35</v>
      </c>
      <c r="AX106" s="13" t="s">
        <v>79</v>
      </c>
      <c r="AY106" s="233" t="s">
        <v>111</v>
      </c>
    </row>
    <row r="107" s="2" customFormat="1" ht="14.4" customHeight="1">
      <c r="A107" s="38"/>
      <c r="B107" s="39"/>
      <c r="C107" s="205" t="s">
        <v>150</v>
      </c>
      <c r="D107" s="205" t="s">
        <v>113</v>
      </c>
      <c r="E107" s="206" t="s">
        <v>151</v>
      </c>
      <c r="F107" s="207" t="s">
        <v>152</v>
      </c>
      <c r="G107" s="208" t="s">
        <v>125</v>
      </c>
      <c r="H107" s="209">
        <v>2</v>
      </c>
      <c r="I107" s="210"/>
      <c r="J107" s="211">
        <f>ROUND(I107*H107,2)</f>
        <v>0</v>
      </c>
      <c r="K107" s="207" t="s">
        <v>126</v>
      </c>
      <c r="L107" s="44"/>
      <c r="M107" s="212" t="s">
        <v>28</v>
      </c>
      <c r="N107" s="213" t="s">
        <v>47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6" t="s">
        <v>117</v>
      </c>
      <c r="AT107" s="216" t="s">
        <v>113</v>
      </c>
      <c r="AU107" s="216" t="s">
        <v>83</v>
      </c>
      <c r="AY107" s="17" t="s">
        <v>111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7" t="s">
        <v>117</v>
      </c>
      <c r="BK107" s="217">
        <f>ROUND(I107*H107,2)</f>
        <v>0</v>
      </c>
      <c r="BL107" s="17" t="s">
        <v>117</v>
      </c>
      <c r="BM107" s="216" t="s">
        <v>153</v>
      </c>
    </row>
    <row r="108" s="2" customFormat="1">
      <c r="A108" s="38"/>
      <c r="B108" s="39"/>
      <c r="C108" s="40"/>
      <c r="D108" s="218" t="s">
        <v>128</v>
      </c>
      <c r="E108" s="40"/>
      <c r="F108" s="219" t="s">
        <v>129</v>
      </c>
      <c r="G108" s="40"/>
      <c r="H108" s="40"/>
      <c r="I108" s="220"/>
      <c r="J108" s="40"/>
      <c r="K108" s="40"/>
      <c r="L108" s="44"/>
      <c r="M108" s="221"/>
      <c r="N108" s="222"/>
      <c r="O108" s="85"/>
      <c r="P108" s="85"/>
      <c r="Q108" s="85"/>
      <c r="R108" s="85"/>
      <c r="S108" s="85"/>
      <c r="T108" s="8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128</v>
      </c>
      <c r="AU108" s="17" t="s">
        <v>83</v>
      </c>
    </row>
    <row r="109" s="13" customFormat="1">
      <c r="A109" s="13"/>
      <c r="B109" s="223"/>
      <c r="C109" s="224"/>
      <c r="D109" s="218" t="s">
        <v>130</v>
      </c>
      <c r="E109" s="225" t="s">
        <v>28</v>
      </c>
      <c r="F109" s="226" t="s">
        <v>154</v>
      </c>
      <c r="G109" s="224"/>
      <c r="H109" s="227">
        <v>2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130</v>
      </c>
      <c r="AU109" s="233" t="s">
        <v>83</v>
      </c>
      <c r="AV109" s="13" t="s">
        <v>83</v>
      </c>
      <c r="AW109" s="13" t="s">
        <v>35</v>
      </c>
      <c r="AX109" s="13" t="s">
        <v>79</v>
      </c>
      <c r="AY109" s="233" t="s">
        <v>111</v>
      </c>
    </row>
    <row r="110" s="2" customFormat="1" ht="14.4" customHeight="1">
      <c r="A110" s="38"/>
      <c r="B110" s="39"/>
      <c r="C110" s="205" t="s">
        <v>155</v>
      </c>
      <c r="D110" s="205" t="s">
        <v>113</v>
      </c>
      <c r="E110" s="206" t="s">
        <v>156</v>
      </c>
      <c r="F110" s="207" t="s">
        <v>157</v>
      </c>
      <c r="G110" s="208" t="s">
        <v>125</v>
      </c>
      <c r="H110" s="209">
        <v>1</v>
      </c>
      <c r="I110" s="210"/>
      <c r="J110" s="211">
        <f>ROUND(I110*H110,2)</f>
        <v>0</v>
      </c>
      <c r="K110" s="207" t="s">
        <v>126</v>
      </c>
      <c r="L110" s="44"/>
      <c r="M110" s="212" t="s">
        <v>28</v>
      </c>
      <c r="N110" s="213" t="s">
        <v>47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6" t="s">
        <v>117</v>
      </c>
      <c r="AT110" s="216" t="s">
        <v>113</v>
      </c>
      <c r="AU110" s="216" t="s">
        <v>83</v>
      </c>
      <c r="AY110" s="17" t="s">
        <v>111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7" t="s">
        <v>117</v>
      </c>
      <c r="BK110" s="217">
        <f>ROUND(I110*H110,2)</f>
        <v>0</v>
      </c>
      <c r="BL110" s="17" t="s">
        <v>117</v>
      </c>
      <c r="BM110" s="216" t="s">
        <v>158</v>
      </c>
    </row>
    <row r="111" s="2" customFormat="1">
      <c r="A111" s="38"/>
      <c r="B111" s="39"/>
      <c r="C111" s="40"/>
      <c r="D111" s="218" t="s">
        <v>128</v>
      </c>
      <c r="E111" s="40"/>
      <c r="F111" s="219" t="s">
        <v>129</v>
      </c>
      <c r="G111" s="40"/>
      <c r="H111" s="40"/>
      <c r="I111" s="220"/>
      <c r="J111" s="40"/>
      <c r="K111" s="40"/>
      <c r="L111" s="44"/>
      <c r="M111" s="221"/>
      <c r="N111" s="222"/>
      <c r="O111" s="85"/>
      <c r="P111" s="85"/>
      <c r="Q111" s="85"/>
      <c r="R111" s="85"/>
      <c r="S111" s="85"/>
      <c r="T111" s="8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128</v>
      </c>
      <c r="AU111" s="17" t="s">
        <v>83</v>
      </c>
    </row>
    <row r="112" s="13" customFormat="1">
      <c r="A112" s="13"/>
      <c r="B112" s="223"/>
      <c r="C112" s="224"/>
      <c r="D112" s="218" t="s">
        <v>130</v>
      </c>
      <c r="E112" s="225" t="s">
        <v>28</v>
      </c>
      <c r="F112" s="226" t="s">
        <v>159</v>
      </c>
      <c r="G112" s="224"/>
      <c r="H112" s="227">
        <v>1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130</v>
      </c>
      <c r="AU112" s="233" t="s">
        <v>83</v>
      </c>
      <c r="AV112" s="13" t="s">
        <v>83</v>
      </c>
      <c r="AW112" s="13" t="s">
        <v>35</v>
      </c>
      <c r="AX112" s="13" t="s">
        <v>79</v>
      </c>
      <c r="AY112" s="233" t="s">
        <v>111</v>
      </c>
    </row>
    <row r="113" s="2" customFormat="1" ht="14.4" customHeight="1">
      <c r="A113" s="38"/>
      <c r="B113" s="39"/>
      <c r="C113" s="205" t="s">
        <v>160</v>
      </c>
      <c r="D113" s="205" t="s">
        <v>113</v>
      </c>
      <c r="E113" s="206" t="s">
        <v>161</v>
      </c>
      <c r="F113" s="207" t="s">
        <v>162</v>
      </c>
      <c r="G113" s="208" t="s">
        <v>125</v>
      </c>
      <c r="H113" s="209">
        <v>1</v>
      </c>
      <c r="I113" s="210"/>
      <c r="J113" s="211">
        <f>ROUND(I113*H113,2)</f>
        <v>0</v>
      </c>
      <c r="K113" s="207" t="s">
        <v>126</v>
      </c>
      <c r="L113" s="44"/>
      <c r="M113" s="212" t="s">
        <v>28</v>
      </c>
      <c r="N113" s="213" t="s">
        <v>47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6" t="s">
        <v>117</v>
      </c>
      <c r="AT113" s="216" t="s">
        <v>113</v>
      </c>
      <c r="AU113" s="216" t="s">
        <v>83</v>
      </c>
      <c r="AY113" s="17" t="s">
        <v>111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7" t="s">
        <v>117</v>
      </c>
      <c r="BK113" s="217">
        <f>ROUND(I113*H113,2)</f>
        <v>0</v>
      </c>
      <c r="BL113" s="17" t="s">
        <v>117</v>
      </c>
      <c r="BM113" s="216" t="s">
        <v>163</v>
      </c>
    </row>
    <row r="114" s="2" customFormat="1">
      <c r="A114" s="38"/>
      <c r="B114" s="39"/>
      <c r="C114" s="40"/>
      <c r="D114" s="218" t="s">
        <v>128</v>
      </c>
      <c r="E114" s="40"/>
      <c r="F114" s="219" t="s">
        <v>129</v>
      </c>
      <c r="G114" s="40"/>
      <c r="H114" s="40"/>
      <c r="I114" s="220"/>
      <c r="J114" s="40"/>
      <c r="K114" s="40"/>
      <c r="L114" s="44"/>
      <c r="M114" s="221"/>
      <c r="N114" s="222"/>
      <c r="O114" s="85"/>
      <c r="P114" s="85"/>
      <c r="Q114" s="85"/>
      <c r="R114" s="85"/>
      <c r="S114" s="85"/>
      <c r="T114" s="86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128</v>
      </c>
      <c r="AU114" s="17" t="s">
        <v>83</v>
      </c>
    </row>
    <row r="115" s="13" customFormat="1">
      <c r="A115" s="13"/>
      <c r="B115" s="223"/>
      <c r="C115" s="224"/>
      <c r="D115" s="218" t="s">
        <v>130</v>
      </c>
      <c r="E115" s="225" t="s">
        <v>28</v>
      </c>
      <c r="F115" s="226" t="s">
        <v>159</v>
      </c>
      <c r="G115" s="224"/>
      <c r="H115" s="227">
        <v>1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130</v>
      </c>
      <c r="AU115" s="233" t="s">
        <v>83</v>
      </c>
      <c r="AV115" s="13" t="s">
        <v>83</v>
      </c>
      <c r="AW115" s="13" t="s">
        <v>35</v>
      </c>
      <c r="AX115" s="13" t="s">
        <v>79</v>
      </c>
      <c r="AY115" s="233" t="s">
        <v>111</v>
      </c>
    </row>
    <row r="116" s="2" customFormat="1" ht="24.15" customHeight="1">
      <c r="A116" s="38"/>
      <c r="B116" s="39"/>
      <c r="C116" s="205" t="s">
        <v>164</v>
      </c>
      <c r="D116" s="205" t="s">
        <v>113</v>
      </c>
      <c r="E116" s="206" t="s">
        <v>165</v>
      </c>
      <c r="F116" s="207" t="s">
        <v>166</v>
      </c>
      <c r="G116" s="208" t="s">
        <v>125</v>
      </c>
      <c r="H116" s="209">
        <v>12</v>
      </c>
      <c r="I116" s="210"/>
      <c r="J116" s="211">
        <f>ROUND(I116*H116,2)</f>
        <v>0</v>
      </c>
      <c r="K116" s="207" t="s">
        <v>126</v>
      </c>
      <c r="L116" s="44"/>
      <c r="M116" s="212" t="s">
        <v>28</v>
      </c>
      <c r="N116" s="213" t="s">
        <v>47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6" t="s">
        <v>117</v>
      </c>
      <c r="AT116" s="216" t="s">
        <v>113</v>
      </c>
      <c r="AU116" s="216" t="s">
        <v>83</v>
      </c>
      <c r="AY116" s="17" t="s">
        <v>111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7" t="s">
        <v>117</v>
      </c>
      <c r="BK116" s="217">
        <f>ROUND(I116*H116,2)</f>
        <v>0</v>
      </c>
      <c r="BL116" s="17" t="s">
        <v>117</v>
      </c>
      <c r="BM116" s="216" t="s">
        <v>167</v>
      </c>
    </row>
    <row r="117" s="2" customFormat="1">
      <c r="A117" s="38"/>
      <c r="B117" s="39"/>
      <c r="C117" s="40"/>
      <c r="D117" s="218" t="s">
        <v>128</v>
      </c>
      <c r="E117" s="40"/>
      <c r="F117" s="219" t="s">
        <v>129</v>
      </c>
      <c r="G117" s="40"/>
      <c r="H117" s="40"/>
      <c r="I117" s="220"/>
      <c r="J117" s="40"/>
      <c r="K117" s="40"/>
      <c r="L117" s="44"/>
      <c r="M117" s="221"/>
      <c r="N117" s="222"/>
      <c r="O117" s="85"/>
      <c r="P117" s="85"/>
      <c r="Q117" s="85"/>
      <c r="R117" s="85"/>
      <c r="S117" s="85"/>
      <c r="T117" s="86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128</v>
      </c>
      <c r="AU117" s="17" t="s">
        <v>83</v>
      </c>
    </row>
    <row r="118" s="13" customFormat="1">
      <c r="A118" s="13"/>
      <c r="B118" s="223"/>
      <c r="C118" s="224"/>
      <c r="D118" s="218" t="s">
        <v>130</v>
      </c>
      <c r="E118" s="225" t="s">
        <v>28</v>
      </c>
      <c r="F118" s="226" t="s">
        <v>168</v>
      </c>
      <c r="G118" s="224"/>
      <c r="H118" s="227">
        <v>4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130</v>
      </c>
      <c r="AU118" s="233" t="s">
        <v>83</v>
      </c>
      <c r="AV118" s="13" t="s">
        <v>83</v>
      </c>
      <c r="AW118" s="13" t="s">
        <v>35</v>
      </c>
      <c r="AX118" s="13" t="s">
        <v>74</v>
      </c>
      <c r="AY118" s="233" t="s">
        <v>111</v>
      </c>
    </row>
    <row r="119" s="13" customFormat="1">
      <c r="A119" s="13"/>
      <c r="B119" s="223"/>
      <c r="C119" s="224"/>
      <c r="D119" s="218" t="s">
        <v>130</v>
      </c>
      <c r="E119" s="225" t="s">
        <v>28</v>
      </c>
      <c r="F119" s="226" t="s">
        <v>169</v>
      </c>
      <c r="G119" s="224"/>
      <c r="H119" s="227">
        <v>3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130</v>
      </c>
      <c r="AU119" s="233" t="s">
        <v>83</v>
      </c>
      <c r="AV119" s="13" t="s">
        <v>83</v>
      </c>
      <c r="AW119" s="13" t="s">
        <v>35</v>
      </c>
      <c r="AX119" s="13" t="s">
        <v>74</v>
      </c>
      <c r="AY119" s="233" t="s">
        <v>111</v>
      </c>
    </row>
    <row r="120" s="13" customFormat="1">
      <c r="A120" s="13"/>
      <c r="B120" s="223"/>
      <c r="C120" s="224"/>
      <c r="D120" s="218" t="s">
        <v>130</v>
      </c>
      <c r="E120" s="225" t="s">
        <v>28</v>
      </c>
      <c r="F120" s="226" t="s">
        <v>170</v>
      </c>
      <c r="G120" s="224"/>
      <c r="H120" s="227">
        <v>1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130</v>
      </c>
      <c r="AU120" s="233" t="s">
        <v>83</v>
      </c>
      <c r="AV120" s="13" t="s">
        <v>83</v>
      </c>
      <c r="AW120" s="13" t="s">
        <v>35</v>
      </c>
      <c r="AX120" s="13" t="s">
        <v>74</v>
      </c>
      <c r="AY120" s="233" t="s">
        <v>111</v>
      </c>
    </row>
    <row r="121" s="13" customFormat="1">
      <c r="A121" s="13"/>
      <c r="B121" s="223"/>
      <c r="C121" s="224"/>
      <c r="D121" s="218" t="s">
        <v>130</v>
      </c>
      <c r="E121" s="225" t="s">
        <v>28</v>
      </c>
      <c r="F121" s="226" t="s">
        <v>171</v>
      </c>
      <c r="G121" s="224"/>
      <c r="H121" s="227">
        <v>1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130</v>
      </c>
      <c r="AU121" s="233" t="s">
        <v>83</v>
      </c>
      <c r="AV121" s="13" t="s">
        <v>83</v>
      </c>
      <c r="AW121" s="13" t="s">
        <v>35</v>
      </c>
      <c r="AX121" s="13" t="s">
        <v>74</v>
      </c>
      <c r="AY121" s="233" t="s">
        <v>111</v>
      </c>
    </row>
    <row r="122" s="13" customFormat="1">
      <c r="A122" s="13"/>
      <c r="B122" s="223"/>
      <c r="C122" s="224"/>
      <c r="D122" s="218" t="s">
        <v>130</v>
      </c>
      <c r="E122" s="225" t="s">
        <v>28</v>
      </c>
      <c r="F122" s="226" t="s">
        <v>172</v>
      </c>
      <c r="G122" s="224"/>
      <c r="H122" s="227">
        <v>1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130</v>
      </c>
      <c r="AU122" s="233" t="s">
        <v>83</v>
      </c>
      <c r="AV122" s="13" t="s">
        <v>83</v>
      </c>
      <c r="AW122" s="13" t="s">
        <v>35</v>
      </c>
      <c r="AX122" s="13" t="s">
        <v>74</v>
      </c>
      <c r="AY122" s="233" t="s">
        <v>111</v>
      </c>
    </row>
    <row r="123" s="13" customFormat="1">
      <c r="A123" s="13"/>
      <c r="B123" s="223"/>
      <c r="C123" s="224"/>
      <c r="D123" s="218" t="s">
        <v>130</v>
      </c>
      <c r="E123" s="225" t="s">
        <v>28</v>
      </c>
      <c r="F123" s="226" t="s">
        <v>173</v>
      </c>
      <c r="G123" s="224"/>
      <c r="H123" s="227">
        <v>1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130</v>
      </c>
      <c r="AU123" s="233" t="s">
        <v>83</v>
      </c>
      <c r="AV123" s="13" t="s">
        <v>83</v>
      </c>
      <c r="AW123" s="13" t="s">
        <v>35</v>
      </c>
      <c r="AX123" s="13" t="s">
        <v>74</v>
      </c>
      <c r="AY123" s="233" t="s">
        <v>111</v>
      </c>
    </row>
    <row r="124" s="13" customFormat="1">
      <c r="A124" s="13"/>
      <c r="B124" s="223"/>
      <c r="C124" s="224"/>
      <c r="D124" s="218" t="s">
        <v>130</v>
      </c>
      <c r="E124" s="225" t="s">
        <v>28</v>
      </c>
      <c r="F124" s="226" t="s">
        <v>174</v>
      </c>
      <c r="G124" s="224"/>
      <c r="H124" s="227">
        <v>1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130</v>
      </c>
      <c r="AU124" s="233" t="s">
        <v>83</v>
      </c>
      <c r="AV124" s="13" t="s">
        <v>83</v>
      </c>
      <c r="AW124" s="13" t="s">
        <v>35</v>
      </c>
      <c r="AX124" s="13" t="s">
        <v>74</v>
      </c>
      <c r="AY124" s="233" t="s">
        <v>111</v>
      </c>
    </row>
    <row r="125" s="14" customFormat="1">
      <c r="A125" s="14"/>
      <c r="B125" s="234"/>
      <c r="C125" s="235"/>
      <c r="D125" s="218" t="s">
        <v>130</v>
      </c>
      <c r="E125" s="236" t="s">
        <v>28</v>
      </c>
      <c r="F125" s="237" t="s">
        <v>139</v>
      </c>
      <c r="G125" s="235"/>
      <c r="H125" s="238">
        <v>12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130</v>
      </c>
      <c r="AU125" s="244" t="s">
        <v>83</v>
      </c>
      <c r="AV125" s="14" t="s">
        <v>117</v>
      </c>
      <c r="AW125" s="14" t="s">
        <v>35</v>
      </c>
      <c r="AX125" s="14" t="s">
        <v>79</v>
      </c>
      <c r="AY125" s="244" t="s">
        <v>111</v>
      </c>
    </row>
    <row r="126" s="2" customFormat="1" ht="24.15" customHeight="1">
      <c r="A126" s="38"/>
      <c r="B126" s="39"/>
      <c r="C126" s="205" t="s">
        <v>175</v>
      </c>
      <c r="D126" s="205" t="s">
        <v>113</v>
      </c>
      <c r="E126" s="206" t="s">
        <v>176</v>
      </c>
      <c r="F126" s="207" t="s">
        <v>177</v>
      </c>
      <c r="G126" s="208" t="s">
        <v>125</v>
      </c>
      <c r="H126" s="209">
        <v>3</v>
      </c>
      <c r="I126" s="210"/>
      <c r="J126" s="211">
        <f>ROUND(I126*H126,2)</f>
        <v>0</v>
      </c>
      <c r="K126" s="207" t="s">
        <v>126</v>
      </c>
      <c r="L126" s="44"/>
      <c r="M126" s="212" t="s">
        <v>28</v>
      </c>
      <c r="N126" s="213" t="s">
        <v>47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6" t="s">
        <v>117</v>
      </c>
      <c r="AT126" s="216" t="s">
        <v>113</v>
      </c>
      <c r="AU126" s="216" t="s">
        <v>83</v>
      </c>
      <c r="AY126" s="17" t="s">
        <v>111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117</v>
      </c>
      <c r="BK126" s="217">
        <f>ROUND(I126*H126,2)</f>
        <v>0</v>
      </c>
      <c r="BL126" s="17" t="s">
        <v>117</v>
      </c>
      <c r="BM126" s="216" t="s">
        <v>178</v>
      </c>
    </row>
    <row r="127" s="2" customFormat="1">
      <c r="A127" s="38"/>
      <c r="B127" s="39"/>
      <c r="C127" s="40"/>
      <c r="D127" s="218" t="s">
        <v>128</v>
      </c>
      <c r="E127" s="40"/>
      <c r="F127" s="219" t="s">
        <v>129</v>
      </c>
      <c r="G127" s="40"/>
      <c r="H127" s="40"/>
      <c r="I127" s="220"/>
      <c r="J127" s="40"/>
      <c r="K127" s="40"/>
      <c r="L127" s="44"/>
      <c r="M127" s="221"/>
      <c r="N127" s="222"/>
      <c r="O127" s="85"/>
      <c r="P127" s="85"/>
      <c r="Q127" s="85"/>
      <c r="R127" s="85"/>
      <c r="S127" s="85"/>
      <c r="T127" s="86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128</v>
      </c>
      <c r="AU127" s="17" t="s">
        <v>83</v>
      </c>
    </row>
    <row r="128" s="13" customFormat="1">
      <c r="A128" s="13"/>
      <c r="B128" s="223"/>
      <c r="C128" s="224"/>
      <c r="D128" s="218" t="s">
        <v>130</v>
      </c>
      <c r="E128" s="225" t="s">
        <v>28</v>
      </c>
      <c r="F128" s="226" t="s">
        <v>179</v>
      </c>
      <c r="G128" s="224"/>
      <c r="H128" s="227">
        <v>1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130</v>
      </c>
      <c r="AU128" s="233" t="s">
        <v>83</v>
      </c>
      <c r="AV128" s="13" t="s">
        <v>83</v>
      </c>
      <c r="AW128" s="13" t="s">
        <v>35</v>
      </c>
      <c r="AX128" s="13" t="s">
        <v>74</v>
      </c>
      <c r="AY128" s="233" t="s">
        <v>111</v>
      </c>
    </row>
    <row r="129" s="13" customFormat="1">
      <c r="A129" s="13"/>
      <c r="B129" s="223"/>
      <c r="C129" s="224"/>
      <c r="D129" s="218" t="s">
        <v>130</v>
      </c>
      <c r="E129" s="225" t="s">
        <v>28</v>
      </c>
      <c r="F129" s="226" t="s">
        <v>180</v>
      </c>
      <c r="G129" s="224"/>
      <c r="H129" s="227">
        <v>1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130</v>
      </c>
      <c r="AU129" s="233" t="s">
        <v>83</v>
      </c>
      <c r="AV129" s="13" t="s">
        <v>83</v>
      </c>
      <c r="AW129" s="13" t="s">
        <v>35</v>
      </c>
      <c r="AX129" s="13" t="s">
        <v>74</v>
      </c>
      <c r="AY129" s="233" t="s">
        <v>111</v>
      </c>
    </row>
    <row r="130" s="13" customFormat="1">
      <c r="A130" s="13"/>
      <c r="B130" s="223"/>
      <c r="C130" s="224"/>
      <c r="D130" s="218" t="s">
        <v>130</v>
      </c>
      <c r="E130" s="225" t="s">
        <v>28</v>
      </c>
      <c r="F130" s="226" t="s">
        <v>181</v>
      </c>
      <c r="G130" s="224"/>
      <c r="H130" s="227">
        <v>1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130</v>
      </c>
      <c r="AU130" s="233" t="s">
        <v>83</v>
      </c>
      <c r="AV130" s="13" t="s">
        <v>83</v>
      </c>
      <c r="AW130" s="13" t="s">
        <v>35</v>
      </c>
      <c r="AX130" s="13" t="s">
        <v>74</v>
      </c>
      <c r="AY130" s="233" t="s">
        <v>111</v>
      </c>
    </row>
    <row r="131" s="14" customFormat="1">
      <c r="A131" s="14"/>
      <c r="B131" s="234"/>
      <c r="C131" s="235"/>
      <c r="D131" s="218" t="s">
        <v>130</v>
      </c>
      <c r="E131" s="236" t="s">
        <v>28</v>
      </c>
      <c r="F131" s="237" t="s">
        <v>139</v>
      </c>
      <c r="G131" s="235"/>
      <c r="H131" s="238">
        <v>3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130</v>
      </c>
      <c r="AU131" s="244" t="s">
        <v>83</v>
      </c>
      <c r="AV131" s="14" t="s">
        <v>117</v>
      </c>
      <c r="AW131" s="14" t="s">
        <v>35</v>
      </c>
      <c r="AX131" s="14" t="s">
        <v>79</v>
      </c>
      <c r="AY131" s="244" t="s">
        <v>111</v>
      </c>
    </row>
    <row r="132" s="2" customFormat="1" ht="24.15" customHeight="1">
      <c r="A132" s="38"/>
      <c r="B132" s="39"/>
      <c r="C132" s="205" t="s">
        <v>182</v>
      </c>
      <c r="D132" s="205" t="s">
        <v>113</v>
      </c>
      <c r="E132" s="206" t="s">
        <v>183</v>
      </c>
      <c r="F132" s="207" t="s">
        <v>184</v>
      </c>
      <c r="G132" s="208" t="s">
        <v>125</v>
      </c>
      <c r="H132" s="209">
        <v>2</v>
      </c>
      <c r="I132" s="210"/>
      <c r="J132" s="211">
        <f>ROUND(I132*H132,2)</f>
        <v>0</v>
      </c>
      <c r="K132" s="207" t="s">
        <v>126</v>
      </c>
      <c r="L132" s="44"/>
      <c r="M132" s="212" t="s">
        <v>28</v>
      </c>
      <c r="N132" s="213" t="s">
        <v>47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6" t="s">
        <v>117</v>
      </c>
      <c r="AT132" s="216" t="s">
        <v>113</v>
      </c>
      <c r="AU132" s="216" t="s">
        <v>83</v>
      </c>
      <c r="AY132" s="17" t="s">
        <v>111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7" t="s">
        <v>117</v>
      </c>
      <c r="BK132" s="217">
        <f>ROUND(I132*H132,2)</f>
        <v>0</v>
      </c>
      <c r="BL132" s="17" t="s">
        <v>117</v>
      </c>
      <c r="BM132" s="216" t="s">
        <v>185</v>
      </c>
    </row>
    <row r="133" s="2" customFormat="1">
      <c r="A133" s="38"/>
      <c r="B133" s="39"/>
      <c r="C133" s="40"/>
      <c r="D133" s="218" t="s">
        <v>128</v>
      </c>
      <c r="E133" s="40"/>
      <c r="F133" s="219" t="s">
        <v>129</v>
      </c>
      <c r="G133" s="40"/>
      <c r="H133" s="40"/>
      <c r="I133" s="220"/>
      <c r="J133" s="40"/>
      <c r="K133" s="40"/>
      <c r="L133" s="44"/>
      <c r="M133" s="221"/>
      <c r="N133" s="222"/>
      <c r="O133" s="85"/>
      <c r="P133" s="85"/>
      <c r="Q133" s="85"/>
      <c r="R133" s="85"/>
      <c r="S133" s="85"/>
      <c r="T133" s="86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128</v>
      </c>
      <c r="AU133" s="17" t="s">
        <v>83</v>
      </c>
    </row>
    <row r="134" s="13" customFormat="1">
      <c r="A134" s="13"/>
      <c r="B134" s="223"/>
      <c r="C134" s="224"/>
      <c r="D134" s="218" t="s">
        <v>130</v>
      </c>
      <c r="E134" s="225" t="s">
        <v>28</v>
      </c>
      <c r="F134" s="226" t="s">
        <v>186</v>
      </c>
      <c r="G134" s="224"/>
      <c r="H134" s="227">
        <v>1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130</v>
      </c>
      <c r="AU134" s="233" t="s">
        <v>83</v>
      </c>
      <c r="AV134" s="13" t="s">
        <v>83</v>
      </c>
      <c r="AW134" s="13" t="s">
        <v>35</v>
      </c>
      <c r="AX134" s="13" t="s">
        <v>74</v>
      </c>
      <c r="AY134" s="233" t="s">
        <v>111</v>
      </c>
    </row>
    <row r="135" s="13" customFormat="1">
      <c r="A135" s="13"/>
      <c r="B135" s="223"/>
      <c r="C135" s="224"/>
      <c r="D135" s="218" t="s">
        <v>130</v>
      </c>
      <c r="E135" s="225" t="s">
        <v>28</v>
      </c>
      <c r="F135" s="226" t="s">
        <v>187</v>
      </c>
      <c r="G135" s="224"/>
      <c r="H135" s="227">
        <v>1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130</v>
      </c>
      <c r="AU135" s="233" t="s">
        <v>83</v>
      </c>
      <c r="AV135" s="13" t="s">
        <v>83</v>
      </c>
      <c r="AW135" s="13" t="s">
        <v>35</v>
      </c>
      <c r="AX135" s="13" t="s">
        <v>74</v>
      </c>
      <c r="AY135" s="233" t="s">
        <v>111</v>
      </c>
    </row>
    <row r="136" s="14" customFormat="1">
      <c r="A136" s="14"/>
      <c r="B136" s="234"/>
      <c r="C136" s="235"/>
      <c r="D136" s="218" t="s">
        <v>130</v>
      </c>
      <c r="E136" s="236" t="s">
        <v>28</v>
      </c>
      <c r="F136" s="237" t="s">
        <v>139</v>
      </c>
      <c r="G136" s="235"/>
      <c r="H136" s="238">
        <v>2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130</v>
      </c>
      <c r="AU136" s="244" t="s">
        <v>83</v>
      </c>
      <c r="AV136" s="14" t="s">
        <v>117</v>
      </c>
      <c r="AW136" s="14" t="s">
        <v>35</v>
      </c>
      <c r="AX136" s="14" t="s">
        <v>79</v>
      </c>
      <c r="AY136" s="244" t="s">
        <v>111</v>
      </c>
    </row>
    <row r="137" s="2" customFormat="1" ht="24.15" customHeight="1">
      <c r="A137" s="38"/>
      <c r="B137" s="39"/>
      <c r="C137" s="205" t="s">
        <v>188</v>
      </c>
      <c r="D137" s="205" t="s">
        <v>113</v>
      </c>
      <c r="E137" s="206" t="s">
        <v>189</v>
      </c>
      <c r="F137" s="207" t="s">
        <v>190</v>
      </c>
      <c r="G137" s="208" t="s">
        <v>125</v>
      </c>
      <c r="H137" s="209">
        <v>1</v>
      </c>
      <c r="I137" s="210"/>
      <c r="J137" s="211">
        <f>ROUND(I137*H137,2)</f>
        <v>0</v>
      </c>
      <c r="K137" s="207" t="s">
        <v>126</v>
      </c>
      <c r="L137" s="44"/>
      <c r="M137" s="212" t="s">
        <v>28</v>
      </c>
      <c r="N137" s="213" t="s">
        <v>47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6" t="s">
        <v>117</v>
      </c>
      <c r="AT137" s="216" t="s">
        <v>113</v>
      </c>
      <c r="AU137" s="216" t="s">
        <v>83</v>
      </c>
      <c r="AY137" s="17" t="s">
        <v>111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7" t="s">
        <v>117</v>
      </c>
      <c r="BK137" s="217">
        <f>ROUND(I137*H137,2)</f>
        <v>0</v>
      </c>
      <c r="BL137" s="17" t="s">
        <v>117</v>
      </c>
      <c r="BM137" s="216" t="s">
        <v>191</v>
      </c>
    </row>
    <row r="138" s="2" customFormat="1">
      <c r="A138" s="38"/>
      <c r="B138" s="39"/>
      <c r="C138" s="40"/>
      <c r="D138" s="218" t="s">
        <v>128</v>
      </c>
      <c r="E138" s="40"/>
      <c r="F138" s="219" t="s">
        <v>129</v>
      </c>
      <c r="G138" s="40"/>
      <c r="H138" s="40"/>
      <c r="I138" s="220"/>
      <c r="J138" s="40"/>
      <c r="K138" s="40"/>
      <c r="L138" s="44"/>
      <c r="M138" s="221"/>
      <c r="N138" s="222"/>
      <c r="O138" s="85"/>
      <c r="P138" s="85"/>
      <c r="Q138" s="85"/>
      <c r="R138" s="85"/>
      <c r="S138" s="85"/>
      <c r="T138" s="86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128</v>
      </c>
      <c r="AU138" s="17" t="s">
        <v>83</v>
      </c>
    </row>
    <row r="139" s="13" customFormat="1">
      <c r="A139" s="13"/>
      <c r="B139" s="223"/>
      <c r="C139" s="224"/>
      <c r="D139" s="218" t="s">
        <v>130</v>
      </c>
      <c r="E139" s="225" t="s">
        <v>28</v>
      </c>
      <c r="F139" s="226" t="s">
        <v>192</v>
      </c>
      <c r="G139" s="224"/>
      <c r="H139" s="227">
        <v>1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130</v>
      </c>
      <c r="AU139" s="233" t="s">
        <v>83</v>
      </c>
      <c r="AV139" s="13" t="s">
        <v>83</v>
      </c>
      <c r="AW139" s="13" t="s">
        <v>35</v>
      </c>
      <c r="AX139" s="13" t="s">
        <v>79</v>
      </c>
      <c r="AY139" s="233" t="s">
        <v>111</v>
      </c>
    </row>
    <row r="140" s="2" customFormat="1" ht="24.15" customHeight="1">
      <c r="A140" s="38"/>
      <c r="B140" s="39"/>
      <c r="C140" s="205" t="s">
        <v>193</v>
      </c>
      <c r="D140" s="205" t="s">
        <v>113</v>
      </c>
      <c r="E140" s="206" t="s">
        <v>194</v>
      </c>
      <c r="F140" s="207" t="s">
        <v>195</v>
      </c>
      <c r="G140" s="208" t="s">
        <v>125</v>
      </c>
      <c r="H140" s="209">
        <v>1</v>
      </c>
      <c r="I140" s="210"/>
      <c r="J140" s="211">
        <f>ROUND(I140*H140,2)</f>
        <v>0</v>
      </c>
      <c r="K140" s="207" t="s">
        <v>126</v>
      </c>
      <c r="L140" s="44"/>
      <c r="M140" s="212" t="s">
        <v>28</v>
      </c>
      <c r="N140" s="213" t="s">
        <v>47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6" t="s">
        <v>117</v>
      </c>
      <c r="AT140" s="216" t="s">
        <v>113</v>
      </c>
      <c r="AU140" s="216" t="s">
        <v>83</v>
      </c>
      <c r="AY140" s="17" t="s">
        <v>111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7" t="s">
        <v>117</v>
      </c>
      <c r="BK140" s="217">
        <f>ROUND(I140*H140,2)</f>
        <v>0</v>
      </c>
      <c r="BL140" s="17" t="s">
        <v>117</v>
      </c>
      <c r="BM140" s="216" t="s">
        <v>196</v>
      </c>
    </row>
    <row r="141" s="2" customFormat="1">
      <c r="A141" s="38"/>
      <c r="B141" s="39"/>
      <c r="C141" s="40"/>
      <c r="D141" s="218" t="s">
        <v>128</v>
      </c>
      <c r="E141" s="40"/>
      <c r="F141" s="219" t="s">
        <v>129</v>
      </c>
      <c r="G141" s="40"/>
      <c r="H141" s="40"/>
      <c r="I141" s="220"/>
      <c r="J141" s="40"/>
      <c r="K141" s="40"/>
      <c r="L141" s="44"/>
      <c r="M141" s="221"/>
      <c r="N141" s="222"/>
      <c r="O141" s="85"/>
      <c r="P141" s="85"/>
      <c r="Q141" s="85"/>
      <c r="R141" s="85"/>
      <c r="S141" s="85"/>
      <c r="T141" s="86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128</v>
      </c>
      <c r="AU141" s="17" t="s">
        <v>83</v>
      </c>
    </row>
    <row r="142" s="13" customFormat="1">
      <c r="A142" s="13"/>
      <c r="B142" s="223"/>
      <c r="C142" s="224"/>
      <c r="D142" s="218" t="s">
        <v>130</v>
      </c>
      <c r="E142" s="225" t="s">
        <v>28</v>
      </c>
      <c r="F142" s="226" t="s">
        <v>197</v>
      </c>
      <c r="G142" s="224"/>
      <c r="H142" s="227">
        <v>1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130</v>
      </c>
      <c r="AU142" s="233" t="s">
        <v>83</v>
      </c>
      <c r="AV142" s="13" t="s">
        <v>83</v>
      </c>
      <c r="AW142" s="13" t="s">
        <v>35</v>
      </c>
      <c r="AX142" s="13" t="s">
        <v>79</v>
      </c>
      <c r="AY142" s="233" t="s">
        <v>111</v>
      </c>
    </row>
    <row r="143" s="2" customFormat="1" ht="24.15" customHeight="1">
      <c r="A143" s="38"/>
      <c r="B143" s="39"/>
      <c r="C143" s="205" t="s">
        <v>198</v>
      </c>
      <c r="D143" s="205" t="s">
        <v>113</v>
      </c>
      <c r="E143" s="206" t="s">
        <v>199</v>
      </c>
      <c r="F143" s="207" t="s">
        <v>200</v>
      </c>
      <c r="G143" s="208" t="s">
        <v>125</v>
      </c>
      <c r="H143" s="209">
        <v>1</v>
      </c>
      <c r="I143" s="210"/>
      <c r="J143" s="211">
        <f>ROUND(I143*H143,2)</f>
        <v>0</v>
      </c>
      <c r="K143" s="207" t="s">
        <v>126</v>
      </c>
      <c r="L143" s="44"/>
      <c r="M143" s="212" t="s">
        <v>28</v>
      </c>
      <c r="N143" s="213" t="s">
        <v>47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6" t="s">
        <v>117</v>
      </c>
      <c r="AT143" s="216" t="s">
        <v>113</v>
      </c>
      <c r="AU143" s="216" t="s">
        <v>83</v>
      </c>
      <c r="AY143" s="17" t="s">
        <v>111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7" t="s">
        <v>117</v>
      </c>
      <c r="BK143" s="217">
        <f>ROUND(I143*H143,2)</f>
        <v>0</v>
      </c>
      <c r="BL143" s="17" t="s">
        <v>117</v>
      </c>
      <c r="BM143" s="216" t="s">
        <v>201</v>
      </c>
    </row>
    <row r="144" s="2" customFormat="1">
      <c r="A144" s="38"/>
      <c r="B144" s="39"/>
      <c r="C144" s="40"/>
      <c r="D144" s="218" t="s">
        <v>128</v>
      </c>
      <c r="E144" s="40"/>
      <c r="F144" s="219" t="s">
        <v>129</v>
      </c>
      <c r="G144" s="40"/>
      <c r="H144" s="40"/>
      <c r="I144" s="220"/>
      <c r="J144" s="40"/>
      <c r="K144" s="40"/>
      <c r="L144" s="44"/>
      <c r="M144" s="221"/>
      <c r="N144" s="222"/>
      <c r="O144" s="85"/>
      <c r="P144" s="85"/>
      <c r="Q144" s="85"/>
      <c r="R144" s="85"/>
      <c r="S144" s="85"/>
      <c r="T144" s="86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128</v>
      </c>
      <c r="AU144" s="17" t="s">
        <v>83</v>
      </c>
    </row>
    <row r="145" s="13" customFormat="1">
      <c r="A145" s="13"/>
      <c r="B145" s="223"/>
      <c r="C145" s="224"/>
      <c r="D145" s="218" t="s">
        <v>130</v>
      </c>
      <c r="E145" s="225" t="s">
        <v>28</v>
      </c>
      <c r="F145" s="226" t="s">
        <v>202</v>
      </c>
      <c r="G145" s="224"/>
      <c r="H145" s="227">
        <v>1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130</v>
      </c>
      <c r="AU145" s="233" t="s">
        <v>83</v>
      </c>
      <c r="AV145" s="13" t="s">
        <v>83</v>
      </c>
      <c r="AW145" s="13" t="s">
        <v>35</v>
      </c>
      <c r="AX145" s="13" t="s">
        <v>79</v>
      </c>
      <c r="AY145" s="233" t="s">
        <v>111</v>
      </c>
    </row>
    <row r="146" s="2" customFormat="1" ht="24.15" customHeight="1">
      <c r="A146" s="38"/>
      <c r="B146" s="39"/>
      <c r="C146" s="205" t="s">
        <v>8</v>
      </c>
      <c r="D146" s="205" t="s">
        <v>113</v>
      </c>
      <c r="E146" s="206" t="s">
        <v>203</v>
      </c>
      <c r="F146" s="207" t="s">
        <v>204</v>
      </c>
      <c r="G146" s="208" t="s">
        <v>125</v>
      </c>
      <c r="H146" s="209">
        <v>1</v>
      </c>
      <c r="I146" s="210"/>
      <c r="J146" s="211">
        <f>ROUND(I146*H146,2)</f>
        <v>0</v>
      </c>
      <c r="K146" s="207" t="s">
        <v>126</v>
      </c>
      <c r="L146" s="44"/>
      <c r="M146" s="212" t="s">
        <v>28</v>
      </c>
      <c r="N146" s="213" t="s">
        <v>47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6" t="s">
        <v>117</v>
      </c>
      <c r="AT146" s="216" t="s">
        <v>113</v>
      </c>
      <c r="AU146" s="216" t="s">
        <v>83</v>
      </c>
      <c r="AY146" s="17" t="s">
        <v>111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7" t="s">
        <v>117</v>
      </c>
      <c r="BK146" s="217">
        <f>ROUND(I146*H146,2)</f>
        <v>0</v>
      </c>
      <c r="BL146" s="17" t="s">
        <v>117</v>
      </c>
      <c r="BM146" s="216" t="s">
        <v>205</v>
      </c>
    </row>
    <row r="147" s="2" customFormat="1">
      <c r="A147" s="38"/>
      <c r="B147" s="39"/>
      <c r="C147" s="40"/>
      <c r="D147" s="218" t="s">
        <v>128</v>
      </c>
      <c r="E147" s="40"/>
      <c r="F147" s="219" t="s">
        <v>129</v>
      </c>
      <c r="G147" s="40"/>
      <c r="H147" s="40"/>
      <c r="I147" s="220"/>
      <c r="J147" s="40"/>
      <c r="K147" s="40"/>
      <c r="L147" s="44"/>
      <c r="M147" s="221"/>
      <c r="N147" s="222"/>
      <c r="O147" s="85"/>
      <c r="P147" s="85"/>
      <c r="Q147" s="85"/>
      <c r="R147" s="85"/>
      <c r="S147" s="85"/>
      <c r="T147" s="86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128</v>
      </c>
      <c r="AU147" s="17" t="s">
        <v>83</v>
      </c>
    </row>
    <row r="148" s="13" customFormat="1">
      <c r="A148" s="13"/>
      <c r="B148" s="223"/>
      <c r="C148" s="224"/>
      <c r="D148" s="218" t="s">
        <v>130</v>
      </c>
      <c r="E148" s="225" t="s">
        <v>28</v>
      </c>
      <c r="F148" s="226" t="s">
        <v>206</v>
      </c>
      <c r="G148" s="224"/>
      <c r="H148" s="227">
        <v>1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130</v>
      </c>
      <c r="AU148" s="233" t="s">
        <v>83</v>
      </c>
      <c r="AV148" s="13" t="s">
        <v>83</v>
      </c>
      <c r="AW148" s="13" t="s">
        <v>35</v>
      </c>
      <c r="AX148" s="13" t="s">
        <v>79</v>
      </c>
      <c r="AY148" s="233" t="s">
        <v>111</v>
      </c>
    </row>
    <row r="149" s="2" customFormat="1" ht="24.15" customHeight="1">
      <c r="A149" s="38"/>
      <c r="B149" s="39"/>
      <c r="C149" s="205" t="s">
        <v>207</v>
      </c>
      <c r="D149" s="205" t="s">
        <v>113</v>
      </c>
      <c r="E149" s="206" t="s">
        <v>208</v>
      </c>
      <c r="F149" s="207" t="s">
        <v>209</v>
      </c>
      <c r="G149" s="208" t="s">
        <v>125</v>
      </c>
      <c r="H149" s="209">
        <v>1</v>
      </c>
      <c r="I149" s="210"/>
      <c r="J149" s="211">
        <f>ROUND(I149*H149,2)</f>
        <v>0</v>
      </c>
      <c r="K149" s="207" t="s">
        <v>126</v>
      </c>
      <c r="L149" s="44"/>
      <c r="M149" s="212" t="s">
        <v>28</v>
      </c>
      <c r="N149" s="213" t="s">
        <v>47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6" t="s">
        <v>117</v>
      </c>
      <c r="AT149" s="216" t="s">
        <v>113</v>
      </c>
      <c r="AU149" s="216" t="s">
        <v>83</v>
      </c>
      <c r="AY149" s="17" t="s">
        <v>111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7" t="s">
        <v>117</v>
      </c>
      <c r="BK149" s="217">
        <f>ROUND(I149*H149,2)</f>
        <v>0</v>
      </c>
      <c r="BL149" s="17" t="s">
        <v>117</v>
      </c>
      <c r="BM149" s="216" t="s">
        <v>210</v>
      </c>
    </row>
    <row r="150" s="2" customFormat="1">
      <c r="A150" s="38"/>
      <c r="B150" s="39"/>
      <c r="C150" s="40"/>
      <c r="D150" s="218" t="s">
        <v>128</v>
      </c>
      <c r="E150" s="40"/>
      <c r="F150" s="219" t="s">
        <v>129</v>
      </c>
      <c r="G150" s="40"/>
      <c r="H150" s="40"/>
      <c r="I150" s="220"/>
      <c r="J150" s="40"/>
      <c r="K150" s="40"/>
      <c r="L150" s="44"/>
      <c r="M150" s="221"/>
      <c r="N150" s="222"/>
      <c r="O150" s="85"/>
      <c r="P150" s="85"/>
      <c r="Q150" s="85"/>
      <c r="R150" s="85"/>
      <c r="S150" s="85"/>
      <c r="T150" s="86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128</v>
      </c>
      <c r="AU150" s="17" t="s">
        <v>83</v>
      </c>
    </row>
    <row r="151" s="13" customFormat="1">
      <c r="A151" s="13"/>
      <c r="B151" s="223"/>
      <c r="C151" s="224"/>
      <c r="D151" s="218" t="s">
        <v>130</v>
      </c>
      <c r="E151" s="225" t="s">
        <v>28</v>
      </c>
      <c r="F151" s="226" t="s">
        <v>211</v>
      </c>
      <c r="G151" s="224"/>
      <c r="H151" s="227">
        <v>1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130</v>
      </c>
      <c r="AU151" s="233" t="s">
        <v>83</v>
      </c>
      <c r="AV151" s="13" t="s">
        <v>83</v>
      </c>
      <c r="AW151" s="13" t="s">
        <v>35</v>
      </c>
      <c r="AX151" s="13" t="s">
        <v>79</v>
      </c>
      <c r="AY151" s="233" t="s">
        <v>111</v>
      </c>
    </row>
    <row r="152" s="2" customFormat="1" ht="24.9" customHeight="1">
      <c r="A152" s="38"/>
      <c r="B152" s="39"/>
      <c r="C152" s="205" t="s">
        <v>212</v>
      </c>
      <c r="D152" s="205" t="s">
        <v>113</v>
      </c>
      <c r="E152" s="206" t="s">
        <v>213</v>
      </c>
      <c r="F152" s="207" t="s">
        <v>214</v>
      </c>
      <c r="G152" s="208" t="s">
        <v>116</v>
      </c>
      <c r="H152" s="209">
        <v>1</v>
      </c>
      <c r="I152" s="210"/>
      <c r="J152" s="211">
        <f>ROUND(I152*H152,2)</f>
        <v>0</v>
      </c>
      <c r="K152" s="207" t="s">
        <v>28</v>
      </c>
      <c r="L152" s="44"/>
      <c r="M152" s="212" t="s">
        <v>28</v>
      </c>
      <c r="N152" s="213" t="s">
        <v>47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6" t="s">
        <v>117</v>
      </c>
      <c r="AT152" s="216" t="s">
        <v>113</v>
      </c>
      <c r="AU152" s="216" t="s">
        <v>83</v>
      </c>
      <c r="AY152" s="17" t="s">
        <v>111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117</v>
      </c>
      <c r="BK152" s="217">
        <f>ROUND(I152*H152,2)</f>
        <v>0</v>
      </c>
      <c r="BL152" s="17" t="s">
        <v>117</v>
      </c>
      <c r="BM152" s="216" t="s">
        <v>215</v>
      </c>
    </row>
    <row r="153" s="2" customFormat="1" ht="24.15" customHeight="1">
      <c r="A153" s="38"/>
      <c r="B153" s="39"/>
      <c r="C153" s="205" t="s">
        <v>216</v>
      </c>
      <c r="D153" s="205" t="s">
        <v>113</v>
      </c>
      <c r="E153" s="206" t="s">
        <v>217</v>
      </c>
      <c r="F153" s="207" t="s">
        <v>218</v>
      </c>
      <c r="G153" s="208" t="s">
        <v>219</v>
      </c>
      <c r="H153" s="209">
        <v>200</v>
      </c>
      <c r="I153" s="210"/>
      <c r="J153" s="211">
        <f>ROUND(I153*H153,2)</f>
        <v>0</v>
      </c>
      <c r="K153" s="207" t="s">
        <v>126</v>
      </c>
      <c r="L153" s="44"/>
      <c r="M153" s="212" t="s">
        <v>28</v>
      </c>
      <c r="N153" s="213" t="s">
        <v>47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6" t="s">
        <v>117</v>
      </c>
      <c r="AT153" s="216" t="s">
        <v>113</v>
      </c>
      <c r="AU153" s="216" t="s">
        <v>83</v>
      </c>
      <c r="AY153" s="17" t="s">
        <v>111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7" t="s">
        <v>117</v>
      </c>
      <c r="BK153" s="217">
        <f>ROUND(I153*H153,2)</f>
        <v>0</v>
      </c>
      <c r="BL153" s="17" t="s">
        <v>117</v>
      </c>
      <c r="BM153" s="216" t="s">
        <v>220</v>
      </c>
    </row>
    <row r="154" s="2" customFormat="1">
      <c r="A154" s="38"/>
      <c r="B154" s="39"/>
      <c r="C154" s="40"/>
      <c r="D154" s="218" t="s">
        <v>128</v>
      </c>
      <c r="E154" s="40"/>
      <c r="F154" s="219" t="s">
        <v>221</v>
      </c>
      <c r="G154" s="40"/>
      <c r="H154" s="40"/>
      <c r="I154" s="220"/>
      <c r="J154" s="40"/>
      <c r="K154" s="40"/>
      <c r="L154" s="44"/>
      <c r="M154" s="221"/>
      <c r="N154" s="222"/>
      <c r="O154" s="85"/>
      <c r="P154" s="85"/>
      <c r="Q154" s="85"/>
      <c r="R154" s="85"/>
      <c r="S154" s="85"/>
      <c r="T154" s="86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128</v>
      </c>
      <c r="AU154" s="17" t="s">
        <v>83</v>
      </c>
    </row>
    <row r="155" s="2" customFormat="1" ht="14.4" customHeight="1">
      <c r="A155" s="38"/>
      <c r="B155" s="39"/>
      <c r="C155" s="205" t="s">
        <v>222</v>
      </c>
      <c r="D155" s="205" t="s">
        <v>113</v>
      </c>
      <c r="E155" s="206" t="s">
        <v>223</v>
      </c>
      <c r="F155" s="207" t="s">
        <v>224</v>
      </c>
      <c r="G155" s="208" t="s">
        <v>219</v>
      </c>
      <c r="H155" s="209">
        <v>450</v>
      </c>
      <c r="I155" s="210"/>
      <c r="J155" s="211">
        <f>ROUND(I155*H155,2)</f>
        <v>0</v>
      </c>
      <c r="K155" s="207" t="s">
        <v>126</v>
      </c>
      <c r="L155" s="44"/>
      <c r="M155" s="212" t="s">
        <v>28</v>
      </c>
      <c r="N155" s="213" t="s">
        <v>47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6" t="s">
        <v>117</v>
      </c>
      <c r="AT155" s="216" t="s">
        <v>113</v>
      </c>
      <c r="AU155" s="216" t="s">
        <v>83</v>
      </c>
      <c r="AY155" s="17" t="s">
        <v>111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117</v>
      </c>
      <c r="BK155" s="217">
        <f>ROUND(I155*H155,2)</f>
        <v>0</v>
      </c>
      <c r="BL155" s="17" t="s">
        <v>117</v>
      </c>
      <c r="BM155" s="216" t="s">
        <v>225</v>
      </c>
    </row>
    <row r="156" s="2" customFormat="1">
      <c r="A156" s="38"/>
      <c r="B156" s="39"/>
      <c r="C156" s="40"/>
      <c r="D156" s="218" t="s">
        <v>128</v>
      </c>
      <c r="E156" s="40"/>
      <c r="F156" s="219" t="s">
        <v>226</v>
      </c>
      <c r="G156" s="40"/>
      <c r="H156" s="40"/>
      <c r="I156" s="220"/>
      <c r="J156" s="40"/>
      <c r="K156" s="40"/>
      <c r="L156" s="44"/>
      <c r="M156" s="221"/>
      <c r="N156" s="222"/>
      <c r="O156" s="85"/>
      <c r="P156" s="85"/>
      <c r="Q156" s="85"/>
      <c r="R156" s="85"/>
      <c r="S156" s="85"/>
      <c r="T156" s="86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128</v>
      </c>
      <c r="AU156" s="17" t="s">
        <v>83</v>
      </c>
    </row>
    <row r="157" s="2" customFormat="1" ht="14.4" customHeight="1">
      <c r="A157" s="38"/>
      <c r="B157" s="39"/>
      <c r="C157" s="205" t="s">
        <v>227</v>
      </c>
      <c r="D157" s="205" t="s">
        <v>113</v>
      </c>
      <c r="E157" s="206" t="s">
        <v>228</v>
      </c>
      <c r="F157" s="207" t="s">
        <v>229</v>
      </c>
      <c r="G157" s="208" t="s">
        <v>116</v>
      </c>
      <c r="H157" s="209">
        <v>1</v>
      </c>
      <c r="I157" s="210"/>
      <c r="J157" s="211">
        <f>ROUND(I157*H157,2)</f>
        <v>0</v>
      </c>
      <c r="K157" s="207" t="s">
        <v>28</v>
      </c>
      <c r="L157" s="44"/>
      <c r="M157" s="212" t="s">
        <v>28</v>
      </c>
      <c r="N157" s="213" t="s">
        <v>47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6" t="s">
        <v>117</v>
      </c>
      <c r="AT157" s="216" t="s">
        <v>113</v>
      </c>
      <c r="AU157" s="216" t="s">
        <v>83</v>
      </c>
      <c r="AY157" s="17" t="s">
        <v>111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117</v>
      </c>
      <c r="BK157" s="217">
        <f>ROUND(I157*H157,2)</f>
        <v>0</v>
      </c>
      <c r="BL157" s="17" t="s">
        <v>117</v>
      </c>
      <c r="BM157" s="216" t="s">
        <v>230</v>
      </c>
    </row>
    <row r="158" s="2" customFormat="1" ht="14.4" customHeight="1">
      <c r="A158" s="38"/>
      <c r="B158" s="39"/>
      <c r="C158" s="205" t="s">
        <v>7</v>
      </c>
      <c r="D158" s="205" t="s">
        <v>113</v>
      </c>
      <c r="E158" s="206" t="s">
        <v>231</v>
      </c>
      <c r="F158" s="207" t="s">
        <v>232</v>
      </c>
      <c r="G158" s="208" t="s">
        <v>116</v>
      </c>
      <c r="H158" s="209">
        <v>1</v>
      </c>
      <c r="I158" s="210"/>
      <c r="J158" s="211">
        <f>ROUND(I158*H158,2)</f>
        <v>0</v>
      </c>
      <c r="K158" s="207" t="s">
        <v>28</v>
      </c>
      <c r="L158" s="44"/>
      <c r="M158" s="212" t="s">
        <v>28</v>
      </c>
      <c r="N158" s="213" t="s">
        <v>47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6" t="s">
        <v>117</v>
      </c>
      <c r="AT158" s="216" t="s">
        <v>113</v>
      </c>
      <c r="AU158" s="216" t="s">
        <v>83</v>
      </c>
      <c r="AY158" s="17" t="s">
        <v>111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7" t="s">
        <v>117</v>
      </c>
      <c r="BK158" s="217">
        <f>ROUND(I158*H158,2)</f>
        <v>0</v>
      </c>
      <c r="BL158" s="17" t="s">
        <v>117</v>
      </c>
      <c r="BM158" s="216" t="s">
        <v>233</v>
      </c>
    </row>
    <row r="159" s="2" customFormat="1" ht="24.9" customHeight="1">
      <c r="A159" s="38"/>
      <c r="B159" s="39"/>
      <c r="C159" s="205" t="s">
        <v>234</v>
      </c>
      <c r="D159" s="205" t="s">
        <v>113</v>
      </c>
      <c r="E159" s="206" t="s">
        <v>235</v>
      </c>
      <c r="F159" s="207" t="s">
        <v>236</v>
      </c>
      <c r="G159" s="208" t="s">
        <v>116</v>
      </c>
      <c r="H159" s="209">
        <v>1</v>
      </c>
      <c r="I159" s="210"/>
      <c r="J159" s="211">
        <f>ROUND(I159*H159,2)</f>
        <v>0</v>
      </c>
      <c r="K159" s="207" t="s">
        <v>28</v>
      </c>
      <c r="L159" s="44"/>
      <c r="M159" s="212" t="s">
        <v>28</v>
      </c>
      <c r="N159" s="213" t="s">
        <v>47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6" t="s">
        <v>117</v>
      </c>
      <c r="AT159" s="216" t="s">
        <v>113</v>
      </c>
      <c r="AU159" s="216" t="s">
        <v>83</v>
      </c>
      <c r="AY159" s="17" t="s">
        <v>111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7" t="s">
        <v>117</v>
      </c>
      <c r="BK159" s="217">
        <f>ROUND(I159*H159,2)</f>
        <v>0</v>
      </c>
      <c r="BL159" s="17" t="s">
        <v>117</v>
      </c>
      <c r="BM159" s="216" t="s">
        <v>237</v>
      </c>
    </row>
    <row r="160" s="13" customFormat="1">
      <c r="A160" s="13"/>
      <c r="B160" s="223"/>
      <c r="C160" s="224"/>
      <c r="D160" s="218" t="s">
        <v>130</v>
      </c>
      <c r="E160" s="225" t="s">
        <v>28</v>
      </c>
      <c r="F160" s="226" t="s">
        <v>238</v>
      </c>
      <c r="G160" s="224"/>
      <c r="H160" s="227">
        <v>1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130</v>
      </c>
      <c r="AU160" s="233" t="s">
        <v>83</v>
      </c>
      <c r="AV160" s="13" t="s">
        <v>83</v>
      </c>
      <c r="AW160" s="13" t="s">
        <v>35</v>
      </c>
      <c r="AX160" s="13" t="s">
        <v>79</v>
      </c>
      <c r="AY160" s="233" t="s">
        <v>111</v>
      </c>
    </row>
    <row r="161" s="12" customFormat="1" ht="22.8" customHeight="1">
      <c r="A161" s="12"/>
      <c r="B161" s="189"/>
      <c r="C161" s="190"/>
      <c r="D161" s="191" t="s">
        <v>73</v>
      </c>
      <c r="E161" s="203" t="s">
        <v>164</v>
      </c>
      <c r="F161" s="203" t="s">
        <v>239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SUM(P162:P163)</f>
        <v>0</v>
      </c>
      <c r="Q161" s="197"/>
      <c r="R161" s="198">
        <f>SUM(R162:R163)</f>
        <v>0</v>
      </c>
      <c r="S161" s="197"/>
      <c r="T161" s="199">
        <f>SUM(T162:T163)</f>
        <v>10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79</v>
      </c>
      <c r="AT161" s="201" t="s">
        <v>73</v>
      </c>
      <c r="AU161" s="201" t="s">
        <v>79</v>
      </c>
      <c r="AY161" s="200" t="s">
        <v>111</v>
      </c>
      <c r="BK161" s="202">
        <f>SUM(BK162:BK163)</f>
        <v>0</v>
      </c>
    </row>
    <row r="162" s="2" customFormat="1" ht="24.15" customHeight="1">
      <c r="A162" s="38"/>
      <c r="B162" s="39"/>
      <c r="C162" s="205" t="s">
        <v>240</v>
      </c>
      <c r="D162" s="205" t="s">
        <v>113</v>
      </c>
      <c r="E162" s="206" t="s">
        <v>241</v>
      </c>
      <c r="F162" s="207" t="s">
        <v>242</v>
      </c>
      <c r="G162" s="208" t="s">
        <v>219</v>
      </c>
      <c r="H162" s="209">
        <v>500</v>
      </c>
      <c r="I162" s="210"/>
      <c r="J162" s="211">
        <f>ROUND(I162*H162,2)</f>
        <v>0</v>
      </c>
      <c r="K162" s="207" t="s">
        <v>126</v>
      </c>
      <c r="L162" s="44"/>
      <c r="M162" s="212" t="s">
        <v>28</v>
      </c>
      <c r="N162" s="213" t="s">
        <v>47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0.02</v>
      </c>
      <c r="T162" s="215">
        <f>S162*H162</f>
        <v>10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6" t="s">
        <v>117</v>
      </c>
      <c r="AT162" s="216" t="s">
        <v>113</v>
      </c>
      <c r="AU162" s="216" t="s">
        <v>83</v>
      </c>
      <c r="AY162" s="17" t="s">
        <v>111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7" t="s">
        <v>117</v>
      </c>
      <c r="BK162" s="217">
        <f>ROUND(I162*H162,2)</f>
        <v>0</v>
      </c>
      <c r="BL162" s="17" t="s">
        <v>117</v>
      </c>
      <c r="BM162" s="216" t="s">
        <v>243</v>
      </c>
    </row>
    <row r="163" s="2" customFormat="1">
      <c r="A163" s="38"/>
      <c r="B163" s="39"/>
      <c r="C163" s="40"/>
      <c r="D163" s="218" t="s">
        <v>128</v>
      </c>
      <c r="E163" s="40"/>
      <c r="F163" s="219" t="s">
        <v>244</v>
      </c>
      <c r="G163" s="40"/>
      <c r="H163" s="40"/>
      <c r="I163" s="220"/>
      <c r="J163" s="40"/>
      <c r="K163" s="40"/>
      <c r="L163" s="44"/>
      <c r="M163" s="245"/>
      <c r="N163" s="246"/>
      <c r="O163" s="247"/>
      <c r="P163" s="247"/>
      <c r="Q163" s="247"/>
      <c r="R163" s="247"/>
      <c r="S163" s="247"/>
      <c r="T163" s="24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128</v>
      </c>
      <c r="AU163" s="17" t="s">
        <v>83</v>
      </c>
    </row>
    <row r="164" s="2" customFormat="1" ht="6.96" customHeight="1">
      <c r="A164" s="38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4"/>
      <c r="M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</sheetData>
  <sheetProtection sheet="1" autoFilter="0" formatColumns="0" formatRows="0" objects="1" scenarios="1" spinCount="100000" saltValue="ERskI/RUz8svf7r09nel/BTFJ5SmCBiK129cVNKjpBFv0f96AnKbQ2WaNEdS7tmLqhOuZ2M8gCxA70RO05Z4JA==" hashValue="i90p24UZfPw2oay3JE8ItC09YqO7YkdPoSzy+a+Enfz83FqVIyVADY/Bi00HeLQA1FJRAIV1CJC2qz4qFn0w9A==" algorithmName="SHA-512" password="CC35"/>
  <autoFilter ref="C81:K16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Ličná, Poříčí u Trutnova, kácení a úprava břehového porostu, ř. km 0,300 - 0,380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87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245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19</v>
      </c>
      <c r="G11" s="38"/>
      <c r="H11" s="38"/>
      <c r="I11" s="133" t="s">
        <v>20</v>
      </c>
      <c r="J11" s="137" t="s">
        <v>28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23</v>
      </c>
      <c r="G12" s="38"/>
      <c r="H12" s="38"/>
      <c r="I12" s="133" t="s">
        <v>24</v>
      </c>
      <c r="J12" s="138" t="str">
        <f>'Rekapitulace stavby'!AN8</f>
        <v>12. 10. 2020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">
        <v>28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29</v>
      </c>
      <c r="F15" s="38"/>
      <c r="G15" s="38"/>
      <c r="H15" s="38"/>
      <c r="I15" s="133" t="s">
        <v>30</v>
      </c>
      <c r="J15" s="137" t="s">
        <v>28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31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30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33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30</v>
      </c>
      <c r="J21" s="137" t="str">
        <f>IF('Rekapitulace stavby'!AN17="","",'Rekapitulace stavby'!AN17)</f>
        <v/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36</v>
      </c>
      <c r="E23" s="38"/>
      <c r="F23" s="38"/>
      <c r="G23" s="38"/>
      <c r="H23" s="38"/>
      <c r="I23" s="133" t="s">
        <v>27</v>
      </c>
      <c r="J23" s="137" t="s">
        <v>28</v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37</v>
      </c>
      <c r="F24" s="38"/>
      <c r="G24" s="38"/>
      <c r="H24" s="38"/>
      <c r="I24" s="133" t="s">
        <v>30</v>
      </c>
      <c r="J24" s="137" t="s">
        <v>28</v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38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40</v>
      </c>
      <c r="E30" s="38"/>
      <c r="F30" s="38"/>
      <c r="G30" s="38"/>
      <c r="H30" s="38"/>
      <c r="I30" s="38"/>
      <c r="J30" s="145">
        <f>ROUND(J81,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42</v>
      </c>
      <c r="G32" s="38"/>
      <c r="H32" s="38"/>
      <c r="I32" s="146" t="s">
        <v>41</v>
      </c>
      <c r="J32" s="146" t="s">
        <v>43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7" t="s">
        <v>44</v>
      </c>
      <c r="E33" s="133" t="s">
        <v>45</v>
      </c>
      <c r="F33" s="148">
        <f>ROUND((SUM(BE81:BE92)),  2)</f>
        <v>0</v>
      </c>
      <c r="G33" s="38"/>
      <c r="H33" s="38"/>
      <c r="I33" s="149">
        <v>0.20999999999999999</v>
      </c>
      <c r="J33" s="148">
        <f>ROUND(((SUM(BE81:BE92))*I33),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3" t="s">
        <v>46</v>
      </c>
      <c r="F34" s="148">
        <f>ROUND((SUM(BF81:BF92)),  2)</f>
        <v>0</v>
      </c>
      <c r="G34" s="38"/>
      <c r="H34" s="38"/>
      <c r="I34" s="149">
        <v>0.14999999999999999</v>
      </c>
      <c r="J34" s="148">
        <f>ROUND(((SUM(BF81:BF92))*I34),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33" t="s">
        <v>44</v>
      </c>
      <c r="E35" s="133" t="s">
        <v>47</v>
      </c>
      <c r="F35" s="148">
        <f>ROUND((SUM(BG81:BG92)),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48</v>
      </c>
      <c r="F36" s="148">
        <f>ROUND((SUM(BH81:BH92)),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49</v>
      </c>
      <c r="F37" s="148">
        <f>ROUND((SUM(BI81:BI92)),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Ličná, Poříčí u Trutnova, kácení a úprava břehového porostu, ř. km 0,300 - 0,380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2 - VON - vedlejší a ostatní náklady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Poříčí u Trutnova</v>
      </c>
      <c r="G52" s="40"/>
      <c r="H52" s="40"/>
      <c r="I52" s="32" t="s">
        <v>24</v>
      </c>
      <c r="J52" s="73" t="str">
        <f>IF(J12="","",J12)</f>
        <v>12. 10. 2020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Hradec Králové, Z1</v>
      </c>
      <c r="G54" s="40"/>
      <c r="H54" s="40"/>
      <c r="I54" s="32" t="s">
        <v>33</v>
      </c>
      <c r="J54" s="36" t="str">
        <f>E21</f>
        <v xml:space="preserve"> 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72</v>
      </c>
      <c r="D59" s="40"/>
      <c r="E59" s="40"/>
      <c r="F59" s="40"/>
      <c r="G59" s="40"/>
      <c r="H59" s="40"/>
      <c r="I59" s="40"/>
      <c r="J59" s="103">
        <f>J81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92</v>
      </c>
    </row>
    <row r="60" s="9" customFormat="1" ht="24.96" customHeight="1">
      <c r="A60" s="9"/>
      <c r="B60" s="166"/>
      <c r="C60" s="167"/>
      <c r="D60" s="168" t="s">
        <v>246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247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5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96</v>
      </c>
      <c r="D68" s="40"/>
      <c r="E68" s="40"/>
      <c r="F68" s="40"/>
      <c r="G68" s="40"/>
      <c r="H68" s="40"/>
      <c r="I68" s="40"/>
      <c r="J68" s="40"/>
      <c r="K68" s="40"/>
      <c r="L68" s="135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1" t="str">
        <f>E7</f>
        <v>Ličná, Poříčí u Trutnova, kácení a úprava břehového porostu, ř. km 0,300 - 0,380</v>
      </c>
      <c r="F71" s="32"/>
      <c r="G71" s="32"/>
      <c r="H71" s="32"/>
      <c r="I71" s="40"/>
      <c r="J71" s="40"/>
      <c r="K71" s="40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87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70" t="str">
        <f>E9</f>
        <v>2 - VON - vedlejší a ostatní náklady</v>
      </c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22</v>
      </c>
      <c r="D75" s="40"/>
      <c r="E75" s="40"/>
      <c r="F75" s="27" t="str">
        <f>F12</f>
        <v>Poříčí u Trutnova</v>
      </c>
      <c r="G75" s="40"/>
      <c r="H75" s="40"/>
      <c r="I75" s="32" t="s">
        <v>24</v>
      </c>
      <c r="J75" s="73" t="str">
        <f>IF(J12="","",J12)</f>
        <v>12. 10. 2020</v>
      </c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26</v>
      </c>
      <c r="D77" s="40"/>
      <c r="E77" s="40"/>
      <c r="F77" s="27" t="str">
        <f>E15</f>
        <v>Povodí Labe, státní podnik, Hradec Králové, Z1</v>
      </c>
      <c r="G77" s="40"/>
      <c r="H77" s="40"/>
      <c r="I77" s="32" t="s">
        <v>33</v>
      </c>
      <c r="J77" s="36" t="str">
        <f>E21</f>
        <v xml:space="preserve"> </v>
      </c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>Lukáš Táborský, DiS</v>
      </c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8"/>
      <c r="B80" s="179"/>
      <c r="C80" s="180" t="s">
        <v>97</v>
      </c>
      <c r="D80" s="181" t="s">
        <v>59</v>
      </c>
      <c r="E80" s="181" t="s">
        <v>55</v>
      </c>
      <c r="F80" s="181" t="s">
        <v>56</v>
      </c>
      <c r="G80" s="181" t="s">
        <v>98</v>
      </c>
      <c r="H80" s="181" t="s">
        <v>99</v>
      </c>
      <c r="I80" s="181" t="s">
        <v>100</v>
      </c>
      <c r="J80" s="181" t="s">
        <v>91</v>
      </c>
      <c r="K80" s="182" t="s">
        <v>101</v>
      </c>
      <c r="L80" s="183"/>
      <c r="M80" s="93" t="s">
        <v>28</v>
      </c>
      <c r="N80" s="94" t="s">
        <v>44</v>
      </c>
      <c r="O80" s="94" t="s">
        <v>102</v>
      </c>
      <c r="P80" s="94" t="s">
        <v>103</v>
      </c>
      <c r="Q80" s="94" t="s">
        <v>104</v>
      </c>
      <c r="R80" s="94" t="s">
        <v>105</v>
      </c>
      <c r="S80" s="94" t="s">
        <v>106</v>
      </c>
      <c r="T80" s="95" t="s">
        <v>107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8"/>
      <c r="B81" s="39"/>
      <c r="C81" s="100" t="s">
        <v>108</v>
      </c>
      <c r="D81" s="40"/>
      <c r="E81" s="40"/>
      <c r="F81" s="40"/>
      <c r="G81" s="40"/>
      <c r="H81" s="40"/>
      <c r="I81" s="40"/>
      <c r="J81" s="184">
        <f>BK81</f>
        <v>0</v>
      </c>
      <c r="K81" s="40"/>
      <c r="L81" s="44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73</v>
      </c>
      <c r="AU81" s="17" t="s">
        <v>92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73</v>
      </c>
      <c r="E82" s="192" t="s">
        <v>248</v>
      </c>
      <c r="F82" s="192" t="s">
        <v>249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P83+SUM(P84:P87)</f>
        <v>0</v>
      </c>
      <c r="Q82" s="197"/>
      <c r="R82" s="198">
        <f>R83+SUM(R84:R87)</f>
        <v>0</v>
      </c>
      <c r="S82" s="197"/>
      <c r="T82" s="199">
        <f>T83+SUM(T84:T87)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79</v>
      </c>
      <c r="AT82" s="201" t="s">
        <v>73</v>
      </c>
      <c r="AU82" s="201" t="s">
        <v>74</v>
      </c>
      <c r="AY82" s="200" t="s">
        <v>111</v>
      </c>
      <c r="BK82" s="202">
        <f>BK83+SUM(BK84:BK87)</f>
        <v>0</v>
      </c>
    </row>
    <row r="83" s="2" customFormat="1" ht="14.4" customHeight="1">
      <c r="A83" s="38"/>
      <c r="B83" s="39"/>
      <c r="C83" s="205" t="s">
        <v>79</v>
      </c>
      <c r="D83" s="205" t="s">
        <v>113</v>
      </c>
      <c r="E83" s="206" t="s">
        <v>250</v>
      </c>
      <c r="F83" s="207" t="s">
        <v>251</v>
      </c>
      <c r="G83" s="208" t="s">
        <v>252</v>
      </c>
      <c r="H83" s="209">
        <v>1</v>
      </c>
      <c r="I83" s="210"/>
      <c r="J83" s="211">
        <f>ROUND(I83*H83,2)</f>
        <v>0</v>
      </c>
      <c r="K83" s="207" t="s">
        <v>28</v>
      </c>
      <c r="L83" s="44"/>
      <c r="M83" s="212" t="s">
        <v>28</v>
      </c>
      <c r="N83" s="213" t="s">
        <v>47</v>
      </c>
      <c r="O83" s="85"/>
      <c r="P83" s="214">
        <f>O83*H83</f>
        <v>0</v>
      </c>
      <c r="Q83" s="214">
        <v>0</v>
      </c>
      <c r="R83" s="214">
        <f>Q83*H83</f>
        <v>0</v>
      </c>
      <c r="S83" s="214">
        <v>0</v>
      </c>
      <c r="T83" s="215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6" t="s">
        <v>253</v>
      </c>
      <c r="AT83" s="216" t="s">
        <v>113</v>
      </c>
      <c r="AU83" s="216" t="s">
        <v>79</v>
      </c>
      <c r="AY83" s="17" t="s">
        <v>111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17" t="s">
        <v>117</v>
      </c>
      <c r="BK83" s="217">
        <f>ROUND(I83*H83,2)</f>
        <v>0</v>
      </c>
      <c r="BL83" s="17" t="s">
        <v>253</v>
      </c>
      <c r="BM83" s="216" t="s">
        <v>254</v>
      </c>
    </row>
    <row r="84" s="2" customFormat="1">
      <c r="A84" s="38"/>
      <c r="B84" s="39"/>
      <c r="C84" s="40"/>
      <c r="D84" s="218" t="s">
        <v>255</v>
      </c>
      <c r="E84" s="40"/>
      <c r="F84" s="219" t="s">
        <v>256</v>
      </c>
      <c r="G84" s="40"/>
      <c r="H84" s="40"/>
      <c r="I84" s="220"/>
      <c r="J84" s="40"/>
      <c r="K84" s="40"/>
      <c r="L84" s="44"/>
      <c r="M84" s="221"/>
      <c r="N84" s="222"/>
      <c r="O84" s="85"/>
      <c r="P84" s="85"/>
      <c r="Q84" s="85"/>
      <c r="R84" s="85"/>
      <c r="S84" s="85"/>
      <c r="T84" s="86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255</v>
      </c>
      <c r="AU84" s="17" t="s">
        <v>79</v>
      </c>
    </row>
    <row r="85" s="2" customFormat="1" ht="24.15" customHeight="1">
      <c r="A85" s="38"/>
      <c r="B85" s="39"/>
      <c r="C85" s="205" t="s">
        <v>83</v>
      </c>
      <c r="D85" s="205" t="s">
        <v>113</v>
      </c>
      <c r="E85" s="206" t="s">
        <v>257</v>
      </c>
      <c r="F85" s="207" t="s">
        <v>258</v>
      </c>
      <c r="G85" s="208" t="s">
        <v>252</v>
      </c>
      <c r="H85" s="209">
        <v>1</v>
      </c>
      <c r="I85" s="210"/>
      <c r="J85" s="211">
        <f>ROUND(I85*H85,2)</f>
        <v>0</v>
      </c>
      <c r="K85" s="207" t="s">
        <v>28</v>
      </c>
      <c r="L85" s="44"/>
      <c r="M85" s="212" t="s">
        <v>28</v>
      </c>
      <c r="N85" s="213" t="s">
        <v>47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6" t="s">
        <v>253</v>
      </c>
      <c r="AT85" s="216" t="s">
        <v>113</v>
      </c>
      <c r="AU85" s="216" t="s">
        <v>79</v>
      </c>
      <c r="AY85" s="17" t="s">
        <v>111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7" t="s">
        <v>117</v>
      </c>
      <c r="BK85" s="217">
        <f>ROUND(I85*H85,2)</f>
        <v>0</v>
      </c>
      <c r="BL85" s="17" t="s">
        <v>253</v>
      </c>
      <c r="BM85" s="216" t="s">
        <v>259</v>
      </c>
    </row>
    <row r="86" s="2" customFormat="1">
      <c r="A86" s="38"/>
      <c r="B86" s="39"/>
      <c r="C86" s="40"/>
      <c r="D86" s="218" t="s">
        <v>255</v>
      </c>
      <c r="E86" s="40"/>
      <c r="F86" s="219" t="s">
        <v>260</v>
      </c>
      <c r="G86" s="40"/>
      <c r="H86" s="40"/>
      <c r="I86" s="220"/>
      <c r="J86" s="40"/>
      <c r="K86" s="40"/>
      <c r="L86" s="44"/>
      <c r="M86" s="221"/>
      <c r="N86" s="222"/>
      <c r="O86" s="85"/>
      <c r="P86" s="85"/>
      <c r="Q86" s="85"/>
      <c r="R86" s="85"/>
      <c r="S86" s="85"/>
      <c r="T86" s="86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255</v>
      </c>
      <c r="AU86" s="17" t="s">
        <v>79</v>
      </c>
    </row>
    <row r="87" s="12" customFormat="1" ht="22.8" customHeight="1">
      <c r="A87" s="12"/>
      <c r="B87" s="189"/>
      <c r="C87" s="190"/>
      <c r="D87" s="191" t="s">
        <v>73</v>
      </c>
      <c r="E87" s="203" t="s">
        <v>261</v>
      </c>
      <c r="F87" s="203" t="s">
        <v>262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SUM(P88:P92)</f>
        <v>0</v>
      </c>
      <c r="Q87" s="197"/>
      <c r="R87" s="198">
        <f>SUM(R88:R92)</f>
        <v>0</v>
      </c>
      <c r="S87" s="197"/>
      <c r="T87" s="199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79</v>
      </c>
      <c r="AT87" s="201" t="s">
        <v>73</v>
      </c>
      <c r="AU87" s="201" t="s">
        <v>79</v>
      </c>
      <c r="AY87" s="200" t="s">
        <v>111</v>
      </c>
      <c r="BK87" s="202">
        <f>SUM(BK88:BK92)</f>
        <v>0</v>
      </c>
    </row>
    <row r="88" s="2" customFormat="1" ht="24.15" customHeight="1">
      <c r="A88" s="38"/>
      <c r="B88" s="39"/>
      <c r="C88" s="205" t="s">
        <v>122</v>
      </c>
      <c r="D88" s="205" t="s">
        <v>113</v>
      </c>
      <c r="E88" s="206" t="s">
        <v>263</v>
      </c>
      <c r="F88" s="207" t="s">
        <v>264</v>
      </c>
      <c r="G88" s="208" t="s">
        <v>252</v>
      </c>
      <c r="H88" s="209">
        <v>1</v>
      </c>
      <c r="I88" s="210"/>
      <c r="J88" s="211">
        <f>ROUND(I88*H88,2)</f>
        <v>0</v>
      </c>
      <c r="K88" s="207" t="s">
        <v>28</v>
      </c>
      <c r="L88" s="44"/>
      <c r="M88" s="212" t="s">
        <v>28</v>
      </c>
      <c r="N88" s="213" t="s">
        <v>47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253</v>
      </c>
      <c r="AT88" s="216" t="s">
        <v>113</v>
      </c>
      <c r="AU88" s="216" t="s">
        <v>83</v>
      </c>
      <c r="AY88" s="17" t="s">
        <v>111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117</v>
      </c>
      <c r="BK88" s="217">
        <f>ROUND(I88*H88,2)</f>
        <v>0</v>
      </c>
      <c r="BL88" s="17" t="s">
        <v>253</v>
      </c>
      <c r="BM88" s="216" t="s">
        <v>265</v>
      </c>
    </row>
    <row r="89" s="2" customFormat="1">
      <c r="A89" s="38"/>
      <c r="B89" s="39"/>
      <c r="C89" s="40"/>
      <c r="D89" s="218" t="s">
        <v>255</v>
      </c>
      <c r="E89" s="40"/>
      <c r="F89" s="219" t="s">
        <v>266</v>
      </c>
      <c r="G89" s="40"/>
      <c r="H89" s="40"/>
      <c r="I89" s="220"/>
      <c r="J89" s="40"/>
      <c r="K89" s="40"/>
      <c r="L89" s="44"/>
      <c r="M89" s="221"/>
      <c r="N89" s="222"/>
      <c r="O89" s="85"/>
      <c r="P89" s="85"/>
      <c r="Q89" s="85"/>
      <c r="R89" s="85"/>
      <c r="S89" s="85"/>
      <c r="T89" s="86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255</v>
      </c>
      <c r="AU89" s="17" t="s">
        <v>83</v>
      </c>
    </row>
    <row r="90" s="2" customFormat="1" ht="24.15" customHeight="1">
      <c r="A90" s="38"/>
      <c r="B90" s="39"/>
      <c r="C90" s="205" t="s">
        <v>117</v>
      </c>
      <c r="D90" s="205" t="s">
        <v>113</v>
      </c>
      <c r="E90" s="206" t="s">
        <v>267</v>
      </c>
      <c r="F90" s="207" t="s">
        <v>268</v>
      </c>
      <c r="G90" s="208" t="s">
        <v>252</v>
      </c>
      <c r="H90" s="209">
        <v>1</v>
      </c>
      <c r="I90" s="210"/>
      <c r="J90" s="211">
        <f>ROUND(I90*H90,2)</f>
        <v>0</v>
      </c>
      <c r="K90" s="207" t="s">
        <v>28</v>
      </c>
      <c r="L90" s="44"/>
      <c r="M90" s="212" t="s">
        <v>28</v>
      </c>
      <c r="N90" s="213" t="s">
        <v>47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6" t="s">
        <v>253</v>
      </c>
      <c r="AT90" s="216" t="s">
        <v>113</v>
      </c>
      <c r="AU90" s="216" t="s">
        <v>83</v>
      </c>
      <c r="AY90" s="17" t="s">
        <v>111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7" t="s">
        <v>117</v>
      </c>
      <c r="BK90" s="217">
        <f>ROUND(I90*H90,2)</f>
        <v>0</v>
      </c>
      <c r="BL90" s="17" t="s">
        <v>253</v>
      </c>
      <c r="BM90" s="216" t="s">
        <v>269</v>
      </c>
    </row>
    <row r="91" s="2" customFormat="1">
      <c r="A91" s="38"/>
      <c r="B91" s="39"/>
      <c r="C91" s="40"/>
      <c r="D91" s="218" t="s">
        <v>255</v>
      </c>
      <c r="E91" s="40"/>
      <c r="F91" s="219" t="s">
        <v>270</v>
      </c>
      <c r="G91" s="40"/>
      <c r="H91" s="40"/>
      <c r="I91" s="220"/>
      <c r="J91" s="40"/>
      <c r="K91" s="40"/>
      <c r="L91" s="44"/>
      <c r="M91" s="221"/>
      <c r="N91" s="222"/>
      <c r="O91" s="85"/>
      <c r="P91" s="85"/>
      <c r="Q91" s="85"/>
      <c r="R91" s="85"/>
      <c r="S91" s="85"/>
      <c r="T91" s="8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255</v>
      </c>
      <c r="AU91" s="17" t="s">
        <v>83</v>
      </c>
    </row>
    <row r="92" s="2" customFormat="1" ht="14.4" customHeight="1">
      <c r="A92" s="38"/>
      <c r="B92" s="39"/>
      <c r="C92" s="205" t="s">
        <v>146</v>
      </c>
      <c r="D92" s="205" t="s">
        <v>113</v>
      </c>
      <c r="E92" s="206" t="s">
        <v>271</v>
      </c>
      <c r="F92" s="207" t="s">
        <v>272</v>
      </c>
      <c r="G92" s="208" t="s">
        <v>252</v>
      </c>
      <c r="H92" s="209">
        <v>1</v>
      </c>
      <c r="I92" s="210"/>
      <c r="J92" s="211">
        <f>ROUND(I92*H92,2)</f>
        <v>0</v>
      </c>
      <c r="K92" s="207" t="s">
        <v>28</v>
      </c>
      <c r="L92" s="44"/>
      <c r="M92" s="249" t="s">
        <v>28</v>
      </c>
      <c r="N92" s="250" t="s">
        <v>47</v>
      </c>
      <c r="O92" s="247"/>
      <c r="P92" s="251">
        <f>O92*H92</f>
        <v>0</v>
      </c>
      <c r="Q92" s="251">
        <v>0</v>
      </c>
      <c r="R92" s="251">
        <f>Q92*H92</f>
        <v>0</v>
      </c>
      <c r="S92" s="251">
        <v>0</v>
      </c>
      <c r="T92" s="25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6" t="s">
        <v>253</v>
      </c>
      <c r="AT92" s="216" t="s">
        <v>113</v>
      </c>
      <c r="AU92" s="216" t="s">
        <v>83</v>
      </c>
      <c r="AY92" s="17" t="s">
        <v>111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7" t="s">
        <v>117</v>
      </c>
      <c r="BK92" s="217">
        <f>ROUND(I92*H92,2)</f>
        <v>0</v>
      </c>
      <c r="BL92" s="17" t="s">
        <v>253</v>
      </c>
      <c r="BM92" s="216" t="s">
        <v>273</v>
      </c>
    </row>
    <row r="93" s="2" customFormat="1" ht="6.96" customHeight="1">
      <c r="A93" s="38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44"/>
      <c r="M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</sheetData>
  <sheetProtection sheet="1" autoFilter="0" formatColumns="0" formatRows="0" objects="1" scenarios="1" spinCount="100000" saltValue="RCMQwtiLA5pSt7dKobFCo/QZijIggEWCsVXy2+bw1jGqzyI5pM5QsXUvlJ3r5CCZszWRuIFs2EbdOj1t52P2vg==" hashValue="YRfAdmzzM7/q0Ij5RwBdZniFQsCWdsJl0055xmvZRojWIrSTM/093aCSEe21xqOxtxaNIydHsNe9LYsday+f0g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274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275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276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277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278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279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280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281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282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283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284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81</v>
      </c>
      <c r="F18" s="264" t="s">
        <v>285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286</v>
      </c>
      <c r="F19" s="264" t="s">
        <v>287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288</v>
      </c>
      <c r="F20" s="264" t="s">
        <v>289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290</v>
      </c>
      <c r="F21" s="264" t="s">
        <v>291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292</v>
      </c>
      <c r="F22" s="264" t="s">
        <v>293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294</v>
      </c>
      <c r="F23" s="264" t="s">
        <v>295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296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297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298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299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300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301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302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303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304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97</v>
      </c>
      <c r="F36" s="264"/>
      <c r="G36" s="264" t="s">
        <v>305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306</v>
      </c>
      <c r="F37" s="264"/>
      <c r="G37" s="264" t="s">
        <v>307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55</v>
      </c>
      <c r="F38" s="264"/>
      <c r="G38" s="264" t="s">
        <v>308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56</v>
      </c>
      <c r="F39" s="264"/>
      <c r="G39" s="264" t="s">
        <v>309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98</v>
      </c>
      <c r="F40" s="264"/>
      <c r="G40" s="264" t="s">
        <v>310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99</v>
      </c>
      <c r="F41" s="264"/>
      <c r="G41" s="264" t="s">
        <v>311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312</v>
      </c>
      <c r="F42" s="264"/>
      <c r="G42" s="264" t="s">
        <v>313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314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315</v>
      </c>
      <c r="F44" s="264"/>
      <c r="G44" s="264" t="s">
        <v>316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101</v>
      </c>
      <c r="F45" s="264"/>
      <c r="G45" s="264" t="s">
        <v>317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318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319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320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321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322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323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324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325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326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327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328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329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330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331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332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333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334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335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336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337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338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339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340</v>
      </c>
      <c r="D76" s="282"/>
      <c r="E76" s="282"/>
      <c r="F76" s="282" t="s">
        <v>341</v>
      </c>
      <c r="G76" s="283"/>
      <c r="H76" s="282" t="s">
        <v>56</v>
      </c>
      <c r="I76" s="282" t="s">
        <v>59</v>
      </c>
      <c r="J76" s="282" t="s">
        <v>342</v>
      </c>
      <c r="K76" s="281"/>
    </row>
    <row r="77" s="1" customFormat="1" ht="17.25" customHeight="1">
      <c r="B77" s="279"/>
      <c r="C77" s="284" t="s">
        <v>343</v>
      </c>
      <c r="D77" s="284"/>
      <c r="E77" s="284"/>
      <c r="F77" s="285" t="s">
        <v>344</v>
      </c>
      <c r="G77" s="286"/>
      <c r="H77" s="284"/>
      <c r="I77" s="284"/>
      <c r="J77" s="284" t="s">
        <v>345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55</v>
      </c>
      <c r="D79" s="289"/>
      <c r="E79" s="289"/>
      <c r="F79" s="290" t="s">
        <v>346</v>
      </c>
      <c r="G79" s="291"/>
      <c r="H79" s="267" t="s">
        <v>347</v>
      </c>
      <c r="I79" s="267" t="s">
        <v>348</v>
      </c>
      <c r="J79" s="267">
        <v>20</v>
      </c>
      <c r="K79" s="281"/>
    </row>
    <row r="80" s="1" customFormat="1" ht="15" customHeight="1">
      <c r="B80" s="279"/>
      <c r="C80" s="267" t="s">
        <v>349</v>
      </c>
      <c r="D80" s="267"/>
      <c r="E80" s="267"/>
      <c r="F80" s="290" t="s">
        <v>346</v>
      </c>
      <c r="G80" s="291"/>
      <c r="H80" s="267" t="s">
        <v>350</v>
      </c>
      <c r="I80" s="267" t="s">
        <v>348</v>
      </c>
      <c r="J80" s="267">
        <v>120</v>
      </c>
      <c r="K80" s="281"/>
    </row>
    <row r="81" s="1" customFormat="1" ht="15" customHeight="1">
      <c r="B81" s="292"/>
      <c r="C81" s="267" t="s">
        <v>351</v>
      </c>
      <c r="D81" s="267"/>
      <c r="E81" s="267"/>
      <c r="F81" s="290" t="s">
        <v>352</v>
      </c>
      <c r="G81" s="291"/>
      <c r="H81" s="267" t="s">
        <v>353</v>
      </c>
      <c r="I81" s="267" t="s">
        <v>348</v>
      </c>
      <c r="J81" s="267">
        <v>50</v>
      </c>
      <c r="K81" s="281"/>
    </row>
    <row r="82" s="1" customFormat="1" ht="15" customHeight="1">
      <c r="B82" s="292"/>
      <c r="C82" s="267" t="s">
        <v>354</v>
      </c>
      <c r="D82" s="267"/>
      <c r="E82" s="267"/>
      <c r="F82" s="290" t="s">
        <v>346</v>
      </c>
      <c r="G82" s="291"/>
      <c r="H82" s="267" t="s">
        <v>355</v>
      </c>
      <c r="I82" s="267" t="s">
        <v>356</v>
      </c>
      <c r="J82" s="267"/>
      <c r="K82" s="281"/>
    </row>
    <row r="83" s="1" customFormat="1" ht="15" customHeight="1">
      <c r="B83" s="292"/>
      <c r="C83" s="293" t="s">
        <v>357</v>
      </c>
      <c r="D83" s="293"/>
      <c r="E83" s="293"/>
      <c r="F83" s="294" t="s">
        <v>352</v>
      </c>
      <c r="G83" s="293"/>
      <c r="H83" s="293" t="s">
        <v>358</v>
      </c>
      <c r="I83" s="293" t="s">
        <v>348</v>
      </c>
      <c r="J83" s="293">
        <v>15</v>
      </c>
      <c r="K83" s="281"/>
    </row>
    <row r="84" s="1" customFormat="1" ht="15" customHeight="1">
      <c r="B84" s="292"/>
      <c r="C84" s="293" t="s">
        <v>359</v>
      </c>
      <c r="D84" s="293"/>
      <c r="E84" s="293"/>
      <c r="F84" s="294" t="s">
        <v>352</v>
      </c>
      <c r="G84" s="293"/>
      <c r="H84" s="293" t="s">
        <v>360</v>
      </c>
      <c r="I84" s="293" t="s">
        <v>348</v>
      </c>
      <c r="J84" s="293">
        <v>15</v>
      </c>
      <c r="K84" s="281"/>
    </row>
    <row r="85" s="1" customFormat="1" ht="15" customHeight="1">
      <c r="B85" s="292"/>
      <c r="C85" s="293" t="s">
        <v>361</v>
      </c>
      <c r="D85" s="293"/>
      <c r="E85" s="293"/>
      <c r="F85" s="294" t="s">
        <v>352</v>
      </c>
      <c r="G85" s="293"/>
      <c r="H85" s="293" t="s">
        <v>362</v>
      </c>
      <c r="I85" s="293" t="s">
        <v>348</v>
      </c>
      <c r="J85" s="293">
        <v>20</v>
      </c>
      <c r="K85" s="281"/>
    </row>
    <row r="86" s="1" customFormat="1" ht="15" customHeight="1">
      <c r="B86" s="292"/>
      <c r="C86" s="293" t="s">
        <v>363</v>
      </c>
      <c r="D86" s="293"/>
      <c r="E86" s="293"/>
      <c r="F86" s="294" t="s">
        <v>352</v>
      </c>
      <c r="G86" s="293"/>
      <c r="H86" s="293" t="s">
        <v>364</v>
      </c>
      <c r="I86" s="293" t="s">
        <v>348</v>
      </c>
      <c r="J86" s="293">
        <v>20</v>
      </c>
      <c r="K86" s="281"/>
    </row>
    <row r="87" s="1" customFormat="1" ht="15" customHeight="1">
      <c r="B87" s="292"/>
      <c r="C87" s="267" t="s">
        <v>365</v>
      </c>
      <c r="D87" s="267"/>
      <c r="E87" s="267"/>
      <c r="F87" s="290" t="s">
        <v>352</v>
      </c>
      <c r="G87" s="291"/>
      <c r="H87" s="267" t="s">
        <v>366</v>
      </c>
      <c r="I87" s="267" t="s">
        <v>348</v>
      </c>
      <c r="J87" s="267">
        <v>50</v>
      </c>
      <c r="K87" s="281"/>
    </row>
    <row r="88" s="1" customFormat="1" ht="15" customHeight="1">
      <c r="B88" s="292"/>
      <c r="C88" s="267" t="s">
        <v>367</v>
      </c>
      <c r="D88" s="267"/>
      <c r="E88" s="267"/>
      <c r="F88" s="290" t="s">
        <v>352</v>
      </c>
      <c r="G88" s="291"/>
      <c r="H88" s="267" t="s">
        <v>368</v>
      </c>
      <c r="I88" s="267" t="s">
        <v>348</v>
      </c>
      <c r="J88" s="267">
        <v>20</v>
      </c>
      <c r="K88" s="281"/>
    </row>
    <row r="89" s="1" customFormat="1" ht="15" customHeight="1">
      <c r="B89" s="292"/>
      <c r="C89" s="267" t="s">
        <v>369</v>
      </c>
      <c r="D89" s="267"/>
      <c r="E89" s="267"/>
      <c r="F89" s="290" t="s">
        <v>352</v>
      </c>
      <c r="G89" s="291"/>
      <c r="H89" s="267" t="s">
        <v>370</v>
      </c>
      <c r="I89" s="267" t="s">
        <v>348</v>
      </c>
      <c r="J89" s="267">
        <v>20</v>
      </c>
      <c r="K89" s="281"/>
    </row>
    <row r="90" s="1" customFormat="1" ht="15" customHeight="1">
      <c r="B90" s="292"/>
      <c r="C90" s="267" t="s">
        <v>371</v>
      </c>
      <c r="D90" s="267"/>
      <c r="E90" s="267"/>
      <c r="F90" s="290" t="s">
        <v>352</v>
      </c>
      <c r="G90" s="291"/>
      <c r="H90" s="267" t="s">
        <v>372</v>
      </c>
      <c r="I90" s="267" t="s">
        <v>348</v>
      </c>
      <c r="J90" s="267">
        <v>50</v>
      </c>
      <c r="K90" s="281"/>
    </row>
    <row r="91" s="1" customFormat="1" ht="15" customHeight="1">
      <c r="B91" s="292"/>
      <c r="C91" s="267" t="s">
        <v>373</v>
      </c>
      <c r="D91" s="267"/>
      <c r="E91" s="267"/>
      <c r="F91" s="290" t="s">
        <v>352</v>
      </c>
      <c r="G91" s="291"/>
      <c r="H91" s="267" t="s">
        <v>373</v>
      </c>
      <c r="I91" s="267" t="s">
        <v>348</v>
      </c>
      <c r="J91" s="267">
        <v>50</v>
      </c>
      <c r="K91" s="281"/>
    </row>
    <row r="92" s="1" customFormat="1" ht="15" customHeight="1">
      <c r="B92" s="292"/>
      <c r="C92" s="267" t="s">
        <v>374</v>
      </c>
      <c r="D92" s="267"/>
      <c r="E92" s="267"/>
      <c r="F92" s="290" t="s">
        <v>352</v>
      </c>
      <c r="G92" s="291"/>
      <c r="H92" s="267" t="s">
        <v>375</v>
      </c>
      <c r="I92" s="267" t="s">
        <v>348</v>
      </c>
      <c r="J92" s="267">
        <v>255</v>
      </c>
      <c r="K92" s="281"/>
    </row>
    <row r="93" s="1" customFormat="1" ht="15" customHeight="1">
      <c r="B93" s="292"/>
      <c r="C93" s="267" t="s">
        <v>376</v>
      </c>
      <c r="D93" s="267"/>
      <c r="E93" s="267"/>
      <c r="F93" s="290" t="s">
        <v>346</v>
      </c>
      <c r="G93" s="291"/>
      <c r="H93" s="267" t="s">
        <v>377</v>
      </c>
      <c r="I93" s="267" t="s">
        <v>378</v>
      </c>
      <c r="J93" s="267"/>
      <c r="K93" s="281"/>
    </row>
    <row r="94" s="1" customFormat="1" ht="15" customHeight="1">
      <c r="B94" s="292"/>
      <c r="C94" s="267" t="s">
        <v>379</v>
      </c>
      <c r="D94" s="267"/>
      <c r="E94" s="267"/>
      <c r="F94" s="290" t="s">
        <v>346</v>
      </c>
      <c r="G94" s="291"/>
      <c r="H94" s="267" t="s">
        <v>380</v>
      </c>
      <c r="I94" s="267" t="s">
        <v>381</v>
      </c>
      <c r="J94" s="267"/>
      <c r="K94" s="281"/>
    </row>
    <row r="95" s="1" customFormat="1" ht="15" customHeight="1">
      <c r="B95" s="292"/>
      <c r="C95" s="267" t="s">
        <v>382</v>
      </c>
      <c r="D95" s="267"/>
      <c r="E95" s="267"/>
      <c r="F95" s="290" t="s">
        <v>346</v>
      </c>
      <c r="G95" s="291"/>
      <c r="H95" s="267" t="s">
        <v>382</v>
      </c>
      <c r="I95" s="267" t="s">
        <v>381</v>
      </c>
      <c r="J95" s="267"/>
      <c r="K95" s="281"/>
    </row>
    <row r="96" s="1" customFormat="1" ht="15" customHeight="1">
      <c r="B96" s="292"/>
      <c r="C96" s="267" t="s">
        <v>40</v>
      </c>
      <c r="D96" s="267"/>
      <c r="E96" s="267"/>
      <c r="F96" s="290" t="s">
        <v>346</v>
      </c>
      <c r="G96" s="291"/>
      <c r="H96" s="267" t="s">
        <v>383</v>
      </c>
      <c r="I96" s="267" t="s">
        <v>381</v>
      </c>
      <c r="J96" s="267"/>
      <c r="K96" s="281"/>
    </row>
    <row r="97" s="1" customFormat="1" ht="15" customHeight="1">
      <c r="B97" s="292"/>
      <c r="C97" s="267" t="s">
        <v>50</v>
      </c>
      <c r="D97" s="267"/>
      <c r="E97" s="267"/>
      <c r="F97" s="290" t="s">
        <v>346</v>
      </c>
      <c r="G97" s="291"/>
      <c r="H97" s="267" t="s">
        <v>384</v>
      </c>
      <c r="I97" s="267" t="s">
        <v>381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385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340</v>
      </c>
      <c r="D103" s="282"/>
      <c r="E103" s="282"/>
      <c r="F103" s="282" t="s">
        <v>341</v>
      </c>
      <c r="G103" s="283"/>
      <c r="H103" s="282" t="s">
        <v>56</v>
      </c>
      <c r="I103" s="282" t="s">
        <v>59</v>
      </c>
      <c r="J103" s="282" t="s">
        <v>342</v>
      </c>
      <c r="K103" s="281"/>
    </row>
    <row r="104" s="1" customFormat="1" ht="17.25" customHeight="1">
      <c r="B104" s="279"/>
      <c r="C104" s="284" t="s">
        <v>343</v>
      </c>
      <c r="D104" s="284"/>
      <c r="E104" s="284"/>
      <c r="F104" s="285" t="s">
        <v>344</v>
      </c>
      <c r="G104" s="286"/>
      <c r="H104" s="284"/>
      <c r="I104" s="284"/>
      <c r="J104" s="284" t="s">
        <v>345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55</v>
      </c>
      <c r="D106" s="289"/>
      <c r="E106" s="289"/>
      <c r="F106" s="290" t="s">
        <v>346</v>
      </c>
      <c r="G106" s="267"/>
      <c r="H106" s="267" t="s">
        <v>386</v>
      </c>
      <c r="I106" s="267" t="s">
        <v>348</v>
      </c>
      <c r="J106" s="267">
        <v>20</v>
      </c>
      <c r="K106" s="281"/>
    </row>
    <row r="107" s="1" customFormat="1" ht="15" customHeight="1">
      <c r="B107" s="279"/>
      <c r="C107" s="267" t="s">
        <v>349</v>
      </c>
      <c r="D107" s="267"/>
      <c r="E107" s="267"/>
      <c r="F107" s="290" t="s">
        <v>346</v>
      </c>
      <c r="G107" s="267"/>
      <c r="H107" s="267" t="s">
        <v>386</v>
      </c>
      <c r="I107" s="267" t="s">
        <v>348</v>
      </c>
      <c r="J107" s="267">
        <v>120</v>
      </c>
      <c r="K107" s="281"/>
    </row>
    <row r="108" s="1" customFormat="1" ht="15" customHeight="1">
      <c r="B108" s="292"/>
      <c r="C108" s="267" t="s">
        <v>351</v>
      </c>
      <c r="D108" s="267"/>
      <c r="E108" s="267"/>
      <c r="F108" s="290" t="s">
        <v>352</v>
      </c>
      <c r="G108" s="267"/>
      <c r="H108" s="267" t="s">
        <v>386</v>
      </c>
      <c r="I108" s="267" t="s">
        <v>348</v>
      </c>
      <c r="J108" s="267">
        <v>50</v>
      </c>
      <c r="K108" s="281"/>
    </row>
    <row r="109" s="1" customFormat="1" ht="15" customHeight="1">
      <c r="B109" s="292"/>
      <c r="C109" s="267" t="s">
        <v>354</v>
      </c>
      <c r="D109" s="267"/>
      <c r="E109" s="267"/>
      <c r="F109" s="290" t="s">
        <v>346</v>
      </c>
      <c r="G109" s="267"/>
      <c r="H109" s="267" t="s">
        <v>386</v>
      </c>
      <c r="I109" s="267" t="s">
        <v>356</v>
      </c>
      <c r="J109" s="267"/>
      <c r="K109" s="281"/>
    </row>
    <row r="110" s="1" customFormat="1" ht="15" customHeight="1">
      <c r="B110" s="292"/>
      <c r="C110" s="267" t="s">
        <v>365</v>
      </c>
      <c r="D110" s="267"/>
      <c r="E110" s="267"/>
      <c r="F110" s="290" t="s">
        <v>352</v>
      </c>
      <c r="G110" s="267"/>
      <c r="H110" s="267" t="s">
        <v>386</v>
      </c>
      <c r="I110" s="267" t="s">
        <v>348</v>
      </c>
      <c r="J110" s="267">
        <v>50</v>
      </c>
      <c r="K110" s="281"/>
    </row>
    <row r="111" s="1" customFormat="1" ht="15" customHeight="1">
      <c r="B111" s="292"/>
      <c r="C111" s="267" t="s">
        <v>373</v>
      </c>
      <c r="D111" s="267"/>
      <c r="E111" s="267"/>
      <c r="F111" s="290" t="s">
        <v>352</v>
      </c>
      <c r="G111" s="267"/>
      <c r="H111" s="267" t="s">
        <v>386</v>
      </c>
      <c r="I111" s="267" t="s">
        <v>348</v>
      </c>
      <c r="J111" s="267">
        <v>50</v>
      </c>
      <c r="K111" s="281"/>
    </row>
    <row r="112" s="1" customFormat="1" ht="15" customHeight="1">
      <c r="B112" s="292"/>
      <c r="C112" s="267" t="s">
        <v>371</v>
      </c>
      <c r="D112" s="267"/>
      <c r="E112" s="267"/>
      <c r="F112" s="290" t="s">
        <v>352</v>
      </c>
      <c r="G112" s="267"/>
      <c r="H112" s="267" t="s">
        <v>386</v>
      </c>
      <c r="I112" s="267" t="s">
        <v>348</v>
      </c>
      <c r="J112" s="267">
        <v>50</v>
      </c>
      <c r="K112" s="281"/>
    </row>
    <row r="113" s="1" customFormat="1" ht="15" customHeight="1">
      <c r="B113" s="292"/>
      <c r="C113" s="267" t="s">
        <v>55</v>
      </c>
      <c r="D113" s="267"/>
      <c r="E113" s="267"/>
      <c r="F113" s="290" t="s">
        <v>346</v>
      </c>
      <c r="G113" s="267"/>
      <c r="H113" s="267" t="s">
        <v>387</v>
      </c>
      <c r="I113" s="267" t="s">
        <v>348</v>
      </c>
      <c r="J113" s="267">
        <v>20</v>
      </c>
      <c r="K113" s="281"/>
    </row>
    <row r="114" s="1" customFormat="1" ht="15" customHeight="1">
      <c r="B114" s="292"/>
      <c r="C114" s="267" t="s">
        <v>388</v>
      </c>
      <c r="D114" s="267"/>
      <c r="E114" s="267"/>
      <c r="F114" s="290" t="s">
        <v>346</v>
      </c>
      <c r="G114" s="267"/>
      <c r="H114" s="267" t="s">
        <v>389</v>
      </c>
      <c r="I114" s="267" t="s">
        <v>348</v>
      </c>
      <c r="J114" s="267">
        <v>120</v>
      </c>
      <c r="K114" s="281"/>
    </row>
    <row r="115" s="1" customFormat="1" ht="15" customHeight="1">
      <c r="B115" s="292"/>
      <c r="C115" s="267" t="s">
        <v>40</v>
      </c>
      <c r="D115" s="267"/>
      <c r="E115" s="267"/>
      <c r="F115" s="290" t="s">
        <v>346</v>
      </c>
      <c r="G115" s="267"/>
      <c r="H115" s="267" t="s">
        <v>390</v>
      </c>
      <c r="I115" s="267" t="s">
        <v>381</v>
      </c>
      <c r="J115" s="267"/>
      <c r="K115" s="281"/>
    </row>
    <row r="116" s="1" customFormat="1" ht="15" customHeight="1">
      <c r="B116" s="292"/>
      <c r="C116" s="267" t="s">
        <v>50</v>
      </c>
      <c r="D116" s="267"/>
      <c r="E116" s="267"/>
      <c r="F116" s="290" t="s">
        <v>346</v>
      </c>
      <c r="G116" s="267"/>
      <c r="H116" s="267" t="s">
        <v>391</v>
      </c>
      <c r="I116" s="267" t="s">
        <v>381</v>
      </c>
      <c r="J116" s="267"/>
      <c r="K116" s="281"/>
    </row>
    <row r="117" s="1" customFormat="1" ht="15" customHeight="1">
      <c r="B117" s="292"/>
      <c r="C117" s="267" t="s">
        <v>59</v>
      </c>
      <c r="D117" s="267"/>
      <c r="E117" s="267"/>
      <c r="F117" s="290" t="s">
        <v>346</v>
      </c>
      <c r="G117" s="267"/>
      <c r="H117" s="267" t="s">
        <v>392</v>
      </c>
      <c r="I117" s="267" t="s">
        <v>393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394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340</v>
      </c>
      <c r="D123" s="282"/>
      <c r="E123" s="282"/>
      <c r="F123" s="282" t="s">
        <v>341</v>
      </c>
      <c r="G123" s="283"/>
      <c r="H123" s="282" t="s">
        <v>56</v>
      </c>
      <c r="I123" s="282" t="s">
        <v>59</v>
      </c>
      <c r="J123" s="282" t="s">
        <v>342</v>
      </c>
      <c r="K123" s="311"/>
    </row>
    <row r="124" s="1" customFormat="1" ht="17.25" customHeight="1">
      <c r="B124" s="310"/>
      <c r="C124" s="284" t="s">
        <v>343</v>
      </c>
      <c r="D124" s="284"/>
      <c r="E124" s="284"/>
      <c r="F124" s="285" t="s">
        <v>344</v>
      </c>
      <c r="G124" s="286"/>
      <c r="H124" s="284"/>
      <c r="I124" s="284"/>
      <c r="J124" s="284" t="s">
        <v>345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349</v>
      </c>
      <c r="D126" s="289"/>
      <c r="E126" s="289"/>
      <c r="F126" s="290" t="s">
        <v>346</v>
      </c>
      <c r="G126" s="267"/>
      <c r="H126" s="267" t="s">
        <v>386</v>
      </c>
      <c r="I126" s="267" t="s">
        <v>348</v>
      </c>
      <c r="J126" s="267">
        <v>120</v>
      </c>
      <c r="K126" s="315"/>
    </row>
    <row r="127" s="1" customFormat="1" ht="15" customHeight="1">
      <c r="B127" s="312"/>
      <c r="C127" s="267" t="s">
        <v>395</v>
      </c>
      <c r="D127" s="267"/>
      <c r="E127" s="267"/>
      <c r="F127" s="290" t="s">
        <v>346</v>
      </c>
      <c r="G127" s="267"/>
      <c r="H127" s="267" t="s">
        <v>396</v>
      </c>
      <c r="I127" s="267" t="s">
        <v>348</v>
      </c>
      <c r="J127" s="267" t="s">
        <v>397</v>
      </c>
      <c r="K127" s="315"/>
    </row>
    <row r="128" s="1" customFormat="1" ht="15" customHeight="1">
      <c r="B128" s="312"/>
      <c r="C128" s="267" t="s">
        <v>294</v>
      </c>
      <c r="D128" s="267"/>
      <c r="E128" s="267"/>
      <c r="F128" s="290" t="s">
        <v>346</v>
      </c>
      <c r="G128" s="267"/>
      <c r="H128" s="267" t="s">
        <v>398</v>
      </c>
      <c r="I128" s="267" t="s">
        <v>348</v>
      </c>
      <c r="J128" s="267" t="s">
        <v>397</v>
      </c>
      <c r="K128" s="315"/>
    </row>
    <row r="129" s="1" customFormat="1" ht="15" customHeight="1">
      <c r="B129" s="312"/>
      <c r="C129" s="267" t="s">
        <v>357</v>
      </c>
      <c r="D129" s="267"/>
      <c r="E129" s="267"/>
      <c r="F129" s="290" t="s">
        <v>352</v>
      </c>
      <c r="G129" s="267"/>
      <c r="H129" s="267" t="s">
        <v>358</v>
      </c>
      <c r="I129" s="267" t="s">
        <v>348</v>
      </c>
      <c r="J129" s="267">
        <v>15</v>
      </c>
      <c r="K129" s="315"/>
    </row>
    <row r="130" s="1" customFormat="1" ht="15" customHeight="1">
      <c r="B130" s="312"/>
      <c r="C130" s="293" t="s">
        <v>359</v>
      </c>
      <c r="D130" s="293"/>
      <c r="E130" s="293"/>
      <c r="F130" s="294" t="s">
        <v>352</v>
      </c>
      <c r="G130" s="293"/>
      <c r="H130" s="293" t="s">
        <v>360</v>
      </c>
      <c r="I130" s="293" t="s">
        <v>348</v>
      </c>
      <c r="J130" s="293">
        <v>15</v>
      </c>
      <c r="K130" s="315"/>
    </row>
    <row r="131" s="1" customFormat="1" ht="15" customHeight="1">
      <c r="B131" s="312"/>
      <c r="C131" s="293" t="s">
        <v>361</v>
      </c>
      <c r="D131" s="293"/>
      <c r="E131" s="293"/>
      <c r="F131" s="294" t="s">
        <v>352</v>
      </c>
      <c r="G131" s="293"/>
      <c r="H131" s="293" t="s">
        <v>362</v>
      </c>
      <c r="I131" s="293" t="s">
        <v>348</v>
      </c>
      <c r="J131" s="293">
        <v>20</v>
      </c>
      <c r="K131" s="315"/>
    </row>
    <row r="132" s="1" customFormat="1" ht="15" customHeight="1">
      <c r="B132" s="312"/>
      <c r="C132" s="293" t="s">
        <v>363</v>
      </c>
      <c r="D132" s="293"/>
      <c r="E132" s="293"/>
      <c r="F132" s="294" t="s">
        <v>352</v>
      </c>
      <c r="G132" s="293"/>
      <c r="H132" s="293" t="s">
        <v>364</v>
      </c>
      <c r="I132" s="293" t="s">
        <v>348</v>
      </c>
      <c r="J132" s="293">
        <v>20</v>
      </c>
      <c r="K132" s="315"/>
    </row>
    <row r="133" s="1" customFormat="1" ht="15" customHeight="1">
      <c r="B133" s="312"/>
      <c r="C133" s="267" t="s">
        <v>351</v>
      </c>
      <c r="D133" s="267"/>
      <c r="E133" s="267"/>
      <c r="F133" s="290" t="s">
        <v>352</v>
      </c>
      <c r="G133" s="267"/>
      <c r="H133" s="267" t="s">
        <v>386</v>
      </c>
      <c r="I133" s="267" t="s">
        <v>348</v>
      </c>
      <c r="J133" s="267">
        <v>50</v>
      </c>
      <c r="K133" s="315"/>
    </row>
    <row r="134" s="1" customFormat="1" ht="15" customHeight="1">
      <c r="B134" s="312"/>
      <c r="C134" s="267" t="s">
        <v>365</v>
      </c>
      <c r="D134" s="267"/>
      <c r="E134" s="267"/>
      <c r="F134" s="290" t="s">
        <v>352</v>
      </c>
      <c r="G134" s="267"/>
      <c r="H134" s="267" t="s">
        <v>386</v>
      </c>
      <c r="I134" s="267" t="s">
        <v>348</v>
      </c>
      <c r="J134" s="267">
        <v>50</v>
      </c>
      <c r="K134" s="315"/>
    </row>
    <row r="135" s="1" customFormat="1" ht="15" customHeight="1">
      <c r="B135" s="312"/>
      <c r="C135" s="267" t="s">
        <v>371</v>
      </c>
      <c r="D135" s="267"/>
      <c r="E135" s="267"/>
      <c r="F135" s="290" t="s">
        <v>352</v>
      </c>
      <c r="G135" s="267"/>
      <c r="H135" s="267" t="s">
        <v>386</v>
      </c>
      <c r="I135" s="267" t="s">
        <v>348</v>
      </c>
      <c r="J135" s="267">
        <v>50</v>
      </c>
      <c r="K135" s="315"/>
    </row>
    <row r="136" s="1" customFormat="1" ht="15" customHeight="1">
      <c r="B136" s="312"/>
      <c r="C136" s="267" t="s">
        <v>373</v>
      </c>
      <c r="D136" s="267"/>
      <c r="E136" s="267"/>
      <c r="F136" s="290" t="s">
        <v>352</v>
      </c>
      <c r="G136" s="267"/>
      <c r="H136" s="267" t="s">
        <v>386</v>
      </c>
      <c r="I136" s="267" t="s">
        <v>348</v>
      </c>
      <c r="J136" s="267">
        <v>50</v>
      </c>
      <c r="K136" s="315"/>
    </row>
    <row r="137" s="1" customFormat="1" ht="15" customHeight="1">
      <c r="B137" s="312"/>
      <c r="C137" s="267" t="s">
        <v>374</v>
      </c>
      <c r="D137" s="267"/>
      <c r="E137" s="267"/>
      <c r="F137" s="290" t="s">
        <v>352</v>
      </c>
      <c r="G137" s="267"/>
      <c r="H137" s="267" t="s">
        <v>399</v>
      </c>
      <c r="I137" s="267" t="s">
        <v>348</v>
      </c>
      <c r="J137" s="267">
        <v>255</v>
      </c>
      <c r="K137" s="315"/>
    </row>
    <row r="138" s="1" customFormat="1" ht="15" customHeight="1">
      <c r="B138" s="312"/>
      <c r="C138" s="267" t="s">
        <v>376</v>
      </c>
      <c r="D138" s="267"/>
      <c r="E138" s="267"/>
      <c r="F138" s="290" t="s">
        <v>346</v>
      </c>
      <c r="G138" s="267"/>
      <c r="H138" s="267" t="s">
        <v>400</v>
      </c>
      <c r="I138" s="267" t="s">
        <v>378</v>
      </c>
      <c r="J138" s="267"/>
      <c r="K138" s="315"/>
    </row>
    <row r="139" s="1" customFormat="1" ht="15" customHeight="1">
      <c r="B139" s="312"/>
      <c r="C139" s="267" t="s">
        <v>379</v>
      </c>
      <c r="D139" s="267"/>
      <c r="E139" s="267"/>
      <c r="F139" s="290" t="s">
        <v>346</v>
      </c>
      <c r="G139" s="267"/>
      <c r="H139" s="267" t="s">
        <v>401</v>
      </c>
      <c r="I139" s="267" t="s">
        <v>381</v>
      </c>
      <c r="J139" s="267"/>
      <c r="K139" s="315"/>
    </row>
    <row r="140" s="1" customFormat="1" ht="15" customHeight="1">
      <c r="B140" s="312"/>
      <c r="C140" s="267" t="s">
        <v>382</v>
      </c>
      <c r="D140" s="267"/>
      <c r="E140" s="267"/>
      <c r="F140" s="290" t="s">
        <v>346</v>
      </c>
      <c r="G140" s="267"/>
      <c r="H140" s="267" t="s">
        <v>382</v>
      </c>
      <c r="I140" s="267" t="s">
        <v>381</v>
      </c>
      <c r="J140" s="267"/>
      <c r="K140" s="315"/>
    </row>
    <row r="141" s="1" customFormat="1" ht="15" customHeight="1">
      <c r="B141" s="312"/>
      <c r="C141" s="267" t="s">
        <v>40</v>
      </c>
      <c r="D141" s="267"/>
      <c r="E141" s="267"/>
      <c r="F141" s="290" t="s">
        <v>346</v>
      </c>
      <c r="G141" s="267"/>
      <c r="H141" s="267" t="s">
        <v>402</v>
      </c>
      <c r="I141" s="267" t="s">
        <v>381</v>
      </c>
      <c r="J141" s="267"/>
      <c r="K141" s="315"/>
    </row>
    <row r="142" s="1" customFormat="1" ht="15" customHeight="1">
      <c r="B142" s="312"/>
      <c r="C142" s="267" t="s">
        <v>403</v>
      </c>
      <c r="D142" s="267"/>
      <c r="E142" s="267"/>
      <c r="F142" s="290" t="s">
        <v>346</v>
      </c>
      <c r="G142" s="267"/>
      <c r="H142" s="267" t="s">
        <v>404</v>
      </c>
      <c r="I142" s="267" t="s">
        <v>381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405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340</v>
      </c>
      <c r="D148" s="282"/>
      <c r="E148" s="282"/>
      <c r="F148" s="282" t="s">
        <v>341</v>
      </c>
      <c r="G148" s="283"/>
      <c r="H148" s="282" t="s">
        <v>56</v>
      </c>
      <c r="I148" s="282" t="s">
        <v>59</v>
      </c>
      <c r="J148" s="282" t="s">
        <v>342</v>
      </c>
      <c r="K148" s="281"/>
    </row>
    <row r="149" s="1" customFormat="1" ht="17.25" customHeight="1">
      <c r="B149" s="279"/>
      <c r="C149" s="284" t="s">
        <v>343</v>
      </c>
      <c r="D149" s="284"/>
      <c r="E149" s="284"/>
      <c r="F149" s="285" t="s">
        <v>344</v>
      </c>
      <c r="G149" s="286"/>
      <c r="H149" s="284"/>
      <c r="I149" s="284"/>
      <c r="J149" s="284" t="s">
        <v>345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349</v>
      </c>
      <c r="D151" s="267"/>
      <c r="E151" s="267"/>
      <c r="F151" s="320" t="s">
        <v>346</v>
      </c>
      <c r="G151" s="267"/>
      <c r="H151" s="319" t="s">
        <v>386</v>
      </c>
      <c r="I151" s="319" t="s">
        <v>348</v>
      </c>
      <c r="J151" s="319">
        <v>120</v>
      </c>
      <c r="K151" s="315"/>
    </row>
    <row r="152" s="1" customFormat="1" ht="15" customHeight="1">
      <c r="B152" s="292"/>
      <c r="C152" s="319" t="s">
        <v>395</v>
      </c>
      <c r="D152" s="267"/>
      <c r="E152" s="267"/>
      <c r="F152" s="320" t="s">
        <v>346</v>
      </c>
      <c r="G152" s="267"/>
      <c r="H152" s="319" t="s">
        <v>406</v>
      </c>
      <c r="I152" s="319" t="s">
        <v>348</v>
      </c>
      <c r="J152" s="319" t="s">
        <v>397</v>
      </c>
      <c r="K152" s="315"/>
    </row>
    <row r="153" s="1" customFormat="1" ht="15" customHeight="1">
      <c r="B153" s="292"/>
      <c r="C153" s="319" t="s">
        <v>294</v>
      </c>
      <c r="D153" s="267"/>
      <c r="E153" s="267"/>
      <c r="F153" s="320" t="s">
        <v>346</v>
      </c>
      <c r="G153" s="267"/>
      <c r="H153" s="319" t="s">
        <v>407</v>
      </c>
      <c r="I153" s="319" t="s">
        <v>348</v>
      </c>
      <c r="J153" s="319" t="s">
        <v>397</v>
      </c>
      <c r="K153" s="315"/>
    </row>
    <row r="154" s="1" customFormat="1" ht="15" customHeight="1">
      <c r="B154" s="292"/>
      <c r="C154" s="319" t="s">
        <v>351</v>
      </c>
      <c r="D154" s="267"/>
      <c r="E154" s="267"/>
      <c r="F154" s="320" t="s">
        <v>352</v>
      </c>
      <c r="G154" s="267"/>
      <c r="H154" s="319" t="s">
        <v>386</v>
      </c>
      <c r="I154" s="319" t="s">
        <v>348</v>
      </c>
      <c r="J154" s="319">
        <v>50</v>
      </c>
      <c r="K154" s="315"/>
    </row>
    <row r="155" s="1" customFormat="1" ht="15" customHeight="1">
      <c r="B155" s="292"/>
      <c r="C155" s="319" t="s">
        <v>354</v>
      </c>
      <c r="D155" s="267"/>
      <c r="E155" s="267"/>
      <c r="F155" s="320" t="s">
        <v>346</v>
      </c>
      <c r="G155" s="267"/>
      <c r="H155" s="319" t="s">
        <v>386</v>
      </c>
      <c r="I155" s="319" t="s">
        <v>356</v>
      </c>
      <c r="J155" s="319"/>
      <c r="K155" s="315"/>
    </row>
    <row r="156" s="1" customFormat="1" ht="15" customHeight="1">
      <c r="B156" s="292"/>
      <c r="C156" s="319" t="s">
        <v>365</v>
      </c>
      <c r="D156" s="267"/>
      <c r="E156" s="267"/>
      <c r="F156" s="320" t="s">
        <v>352</v>
      </c>
      <c r="G156" s="267"/>
      <c r="H156" s="319" t="s">
        <v>386</v>
      </c>
      <c r="I156" s="319" t="s">
        <v>348</v>
      </c>
      <c r="J156" s="319">
        <v>50</v>
      </c>
      <c r="K156" s="315"/>
    </row>
    <row r="157" s="1" customFormat="1" ht="15" customHeight="1">
      <c r="B157" s="292"/>
      <c r="C157" s="319" t="s">
        <v>373</v>
      </c>
      <c r="D157" s="267"/>
      <c r="E157" s="267"/>
      <c r="F157" s="320" t="s">
        <v>352</v>
      </c>
      <c r="G157" s="267"/>
      <c r="H157" s="319" t="s">
        <v>386</v>
      </c>
      <c r="I157" s="319" t="s">
        <v>348</v>
      </c>
      <c r="J157" s="319">
        <v>50</v>
      </c>
      <c r="K157" s="315"/>
    </row>
    <row r="158" s="1" customFormat="1" ht="15" customHeight="1">
      <c r="B158" s="292"/>
      <c r="C158" s="319" t="s">
        <v>371</v>
      </c>
      <c r="D158" s="267"/>
      <c r="E158" s="267"/>
      <c r="F158" s="320" t="s">
        <v>352</v>
      </c>
      <c r="G158" s="267"/>
      <c r="H158" s="319" t="s">
        <v>386</v>
      </c>
      <c r="I158" s="319" t="s">
        <v>348</v>
      </c>
      <c r="J158" s="319">
        <v>50</v>
      </c>
      <c r="K158" s="315"/>
    </row>
    <row r="159" s="1" customFormat="1" ht="15" customHeight="1">
      <c r="B159" s="292"/>
      <c r="C159" s="319" t="s">
        <v>90</v>
      </c>
      <c r="D159" s="267"/>
      <c r="E159" s="267"/>
      <c r="F159" s="320" t="s">
        <v>346</v>
      </c>
      <c r="G159" s="267"/>
      <c r="H159" s="319" t="s">
        <v>408</v>
      </c>
      <c r="I159" s="319" t="s">
        <v>348</v>
      </c>
      <c r="J159" s="319" t="s">
        <v>409</v>
      </c>
      <c r="K159" s="315"/>
    </row>
    <row r="160" s="1" customFormat="1" ht="15" customHeight="1">
      <c r="B160" s="292"/>
      <c r="C160" s="319" t="s">
        <v>410</v>
      </c>
      <c r="D160" s="267"/>
      <c r="E160" s="267"/>
      <c r="F160" s="320" t="s">
        <v>346</v>
      </c>
      <c r="G160" s="267"/>
      <c r="H160" s="319" t="s">
        <v>411</v>
      </c>
      <c r="I160" s="319" t="s">
        <v>381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412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340</v>
      </c>
      <c r="D166" s="282"/>
      <c r="E166" s="282"/>
      <c r="F166" s="282" t="s">
        <v>341</v>
      </c>
      <c r="G166" s="324"/>
      <c r="H166" s="325" t="s">
        <v>56</v>
      </c>
      <c r="I166" s="325" t="s">
        <v>59</v>
      </c>
      <c r="J166" s="282" t="s">
        <v>342</v>
      </c>
      <c r="K166" s="259"/>
    </row>
    <row r="167" s="1" customFormat="1" ht="17.25" customHeight="1">
      <c r="B167" s="260"/>
      <c r="C167" s="284" t="s">
        <v>343</v>
      </c>
      <c r="D167" s="284"/>
      <c r="E167" s="284"/>
      <c r="F167" s="285" t="s">
        <v>344</v>
      </c>
      <c r="G167" s="326"/>
      <c r="H167" s="327"/>
      <c r="I167" s="327"/>
      <c r="J167" s="284" t="s">
        <v>345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349</v>
      </c>
      <c r="D169" s="267"/>
      <c r="E169" s="267"/>
      <c r="F169" s="290" t="s">
        <v>346</v>
      </c>
      <c r="G169" s="267"/>
      <c r="H169" s="267" t="s">
        <v>386</v>
      </c>
      <c r="I169" s="267" t="s">
        <v>348</v>
      </c>
      <c r="J169" s="267">
        <v>120</v>
      </c>
      <c r="K169" s="315"/>
    </row>
    <row r="170" s="1" customFormat="1" ht="15" customHeight="1">
      <c r="B170" s="292"/>
      <c r="C170" s="267" t="s">
        <v>395</v>
      </c>
      <c r="D170" s="267"/>
      <c r="E170" s="267"/>
      <c r="F170" s="290" t="s">
        <v>346</v>
      </c>
      <c r="G170" s="267"/>
      <c r="H170" s="267" t="s">
        <v>396</v>
      </c>
      <c r="I170" s="267" t="s">
        <v>348</v>
      </c>
      <c r="J170" s="267" t="s">
        <v>397</v>
      </c>
      <c r="K170" s="315"/>
    </row>
    <row r="171" s="1" customFormat="1" ht="15" customHeight="1">
      <c r="B171" s="292"/>
      <c r="C171" s="267" t="s">
        <v>294</v>
      </c>
      <c r="D171" s="267"/>
      <c r="E171" s="267"/>
      <c r="F171" s="290" t="s">
        <v>346</v>
      </c>
      <c r="G171" s="267"/>
      <c r="H171" s="267" t="s">
        <v>413</v>
      </c>
      <c r="I171" s="267" t="s">
        <v>348</v>
      </c>
      <c r="J171" s="267" t="s">
        <v>397</v>
      </c>
      <c r="K171" s="315"/>
    </row>
    <row r="172" s="1" customFormat="1" ht="15" customHeight="1">
      <c r="B172" s="292"/>
      <c r="C172" s="267" t="s">
        <v>351</v>
      </c>
      <c r="D172" s="267"/>
      <c r="E172" s="267"/>
      <c r="F172" s="290" t="s">
        <v>352</v>
      </c>
      <c r="G172" s="267"/>
      <c r="H172" s="267" t="s">
        <v>413</v>
      </c>
      <c r="I172" s="267" t="s">
        <v>348</v>
      </c>
      <c r="J172" s="267">
        <v>50</v>
      </c>
      <c r="K172" s="315"/>
    </row>
    <row r="173" s="1" customFormat="1" ht="15" customHeight="1">
      <c r="B173" s="292"/>
      <c r="C173" s="267" t="s">
        <v>354</v>
      </c>
      <c r="D173" s="267"/>
      <c r="E173" s="267"/>
      <c r="F173" s="290" t="s">
        <v>346</v>
      </c>
      <c r="G173" s="267"/>
      <c r="H173" s="267" t="s">
        <v>413</v>
      </c>
      <c r="I173" s="267" t="s">
        <v>356</v>
      </c>
      <c r="J173" s="267"/>
      <c r="K173" s="315"/>
    </row>
    <row r="174" s="1" customFormat="1" ht="15" customHeight="1">
      <c r="B174" s="292"/>
      <c r="C174" s="267" t="s">
        <v>365</v>
      </c>
      <c r="D174" s="267"/>
      <c r="E174" s="267"/>
      <c r="F174" s="290" t="s">
        <v>352</v>
      </c>
      <c r="G174" s="267"/>
      <c r="H174" s="267" t="s">
        <v>413</v>
      </c>
      <c r="I174" s="267" t="s">
        <v>348</v>
      </c>
      <c r="J174" s="267">
        <v>50</v>
      </c>
      <c r="K174" s="315"/>
    </row>
    <row r="175" s="1" customFormat="1" ht="15" customHeight="1">
      <c r="B175" s="292"/>
      <c r="C175" s="267" t="s">
        <v>373</v>
      </c>
      <c r="D175" s="267"/>
      <c r="E175" s="267"/>
      <c r="F175" s="290" t="s">
        <v>352</v>
      </c>
      <c r="G175" s="267"/>
      <c r="H175" s="267" t="s">
        <v>413</v>
      </c>
      <c r="I175" s="267" t="s">
        <v>348</v>
      </c>
      <c r="J175" s="267">
        <v>50</v>
      </c>
      <c r="K175" s="315"/>
    </row>
    <row r="176" s="1" customFormat="1" ht="15" customHeight="1">
      <c r="B176" s="292"/>
      <c r="C176" s="267" t="s">
        <v>371</v>
      </c>
      <c r="D176" s="267"/>
      <c r="E176" s="267"/>
      <c r="F176" s="290" t="s">
        <v>352</v>
      </c>
      <c r="G176" s="267"/>
      <c r="H176" s="267" t="s">
        <v>413</v>
      </c>
      <c r="I176" s="267" t="s">
        <v>348</v>
      </c>
      <c r="J176" s="267">
        <v>50</v>
      </c>
      <c r="K176" s="315"/>
    </row>
    <row r="177" s="1" customFormat="1" ht="15" customHeight="1">
      <c r="B177" s="292"/>
      <c r="C177" s="267" t="s">
        <v>97</v>
      </c>
      <c r="D177" s="267"/>
      <c r="E177" s="267"/>
      <c r="F177" s="290" t="s">
        <v>346</v>
      </c>
      <c r="G177" s="267"/>
      <c r="H177" s="267" t="s">
        <v>414</v>
      </c>
      <c r="I177" s="267" t="s">
        <v>415</v>
      </c>
      <c r="J177" s="267"/>
      <c r="K177" s="315"/>
    </row>
    <row r="178" s="1" customFormat="1" ht="15" customHeight="1">
      <c r="B178" s="292"/>
      <c r="C178" s="267" t="s">
        <v>59</v>
      </c>
      <c r="D178" s="267"/>
      <c r="E178" s="267"/>
      <c r="F178" s="290" t="s">
        <v>346</v>
      </c>
      <c r="G178" s="267"/>
      <c r="H178" s="267" t="s">
        <v>416</v>
      </c>
      <c r="I178" s="267" t="s">
        <v>417</v>
      </c>
      <c r="J178" s="267">
        <v>1</v>
      </c>
      <c r="K178" s="315"/>
    </row>
    <row r="179" s="1" customFormat="1" ht="15" customHeight="1">
      <c r="B179" s="292"/>
      <c r="C179" s="267" t="s">
        <v>55</v>
      </c>
      <c r="D179" s="267"/>
      <c r="E179" s="267"/>
      <c r="F179" s="290" t="s">
        <v>346</v>
      </c>
      <c r="G179" s="267"/>
      <c r="H179" s="267" t="s">
        <v>418</v>
      </c>
      <c r="I179" s="267" t="s">
        <v>348</v>
      </c>
      <c r="J179" s="267">
        <v>20</v>
      </c>
      <c r="K179" s="315"/>
    </row>
    <row r="180" s="1" customFormat="1" ht="15" customHeight="1">
      <c r="B180" s="292"/>
      <c r="C180" s="267" t="s">
        <v>56</v>
      </c>
      <c r="D180" s="267"/>
      <c r="E180" s="267"/>
      <c r="F180" s="290" t="s">
        <v>346</v>
      </c>
      <c r="G180" s="267"/>
      <c r="H180" s="267" t="s">
        <v>419</v>
      </c>
      <c r="I180" s="267" t="s">
        <v>348</v>
      </c>
      <c r="J180" s="267">
        <v>255</v>
      </c>
      <c r="K180" s="315"/>
    </row>
    <row r="181" s="1" customFormat="1" ht="15" customHeight="1">
      <c r="B181" s="292"/>
      <c r="C181" s="267" t="s">
        <v>98</v>
      </c>
      <c r="D181" s="267"/>
      <c r="E181" s="267"/>
      <c r="F181" s="290" t="s">
        <v>346</v>
      </c>
      <c r="G181" s="267"/>
      <c r="H181" s="267" t="s">
        <v>310</v>
      </c>
      <c r="I181" s="267" t="s">
        <v>348</v>
      </c>
      <c r="J181" s="267">
        <v>10</v>
      </c>
      <c r="K181" s="315"/>
    </row>
    <row r="182" s="1" customFormat="1" ht="15" customHeight="1">
      <c r="B182" s="292"/>
      <c r="C182" s="267" t="s">
        <v>99</v>
      </c>
      <c r="D182" s="267"/>
      <c r="E182" s="267"/>
      <c r="F182" s="290" t="s">
        <v>346</v>
      </c>
      <c r="G182" s="267"/>
      <c r="H182" s="267" t="s">
        <v>420</v>
      </c>
      <c r="I182" s="267" t="s">
        <v>381</v>
      </c>
      <c r="J182" s="267"/>
      <c r="K182" s="315"/>
    </row>
    <row r="183" s="1" customFormat="1" ht="15" customHeight="1">
      <c r="B183" s="292"/>
      <c r="C183" s="267" t="s">
        <v>421</v>
      </c>
      <c r="D183" s="267"/>
      <c r="E183" s="267"/>
      <c r="F183" s="290" t="s">
        <v>346</v>
      </c>
      <c r="G183" s="267"/>
      <c r="H183" s="267" t="s">
        <v>422</v>
      </c>
      <c r="I183" s="267" t="s">
        <v>381</v>
      </c>
      <c r="J183" s="267"/>
      <c r="K183" s="315"/>
    </row>
    <row r="184" s="1" customFormat="1" ht="15" customHeight="1">
      <c r="B184" s="292"/>
      <c r="C184" s="267" t="s">
        <v>410</v>
      </c>
      <c r="D184" s="267"/>
      <c r="E184" s="267"/>
      <c r="F184" s="290" t="s">
        <v>346</v>
      </c>
      <c r="G184" s="267"/>
      <c r="H184" s="267" t="s">
        <v>423</v>
      </c>
      <c r="I184" s="267" t="s">
        <v>381</v>
      </c>
      <c r="J184" s="267"/>
      <c r="K184" s="315"/>
    </row>
    <row r="185" s="1" customFormat="1" ht="15" customHeight="1">
      <c r="B185" s="292"/>
      <c r="C185" s="267" t="s">
        <v>101</v>
      </c>
      <c r="D185" s="267"/>
      <c r="E185" s="267"/>
      <c r="F185" s="290" t="s">
        <v>352</v>
      </c>
      <c r="G185" s="267"/>
      <c r="H185" s="267" t="s">
        <v>424</v>
      </c>
      <c r="I185" s="267" t="s">
        <v>348</v>
      </c>
      <c r="J185" s="267">
        <v>50</v>
      </c>
      <c r="K185" s="315"/>
    </row>
    <row r="186" s="1" customFormat="1" ht="15" customHeight="1">
      <c r="B186" s="292"/>
      <c r="C186" s="267" t="s">
        <v>425</v>
      </c>
      <c r="D186" s="267"/>
      <c r="E186" s="267"/>
      <c r="F186" s="290" t="s">
        <v>352</v>
      </c>
      <c r="G186" s="267"/>
      <c r="H186" s="267" t="s">
        <v>426</v>
      </c>
      <c r="I186" s="267" t="s">
        <v>427</v>
      </c>
      <c r="J186" s="267"/>
      <c r="K186" s="315"/>
    </row>
    <row r="187" s="1" customFormat="1" ht="15" customHeight="1">
      <c r="B187" s="292"/>
      <c r="C187" s="267" t="s">
        <v>428</v>
      </c>
      <c r="D187" s="267"/>
      <c r="E187" s="267"/>
      <c r="F187" s="290" t="s">
        <v>352</v>
      </c>
      <c r="G187" s="267"/>
      <c r="H187" s="267" t="s">
        <v>429</v>
      </c>
      <c r="I187" s="267" t="s">
        <v>427</v>
      </c>
      <c r="J187" s="267"/>
      <c r="K187" s="315"/>
    </row>
    <row r="188" s="1" customFormat="1" ht="15" customHeight="1">
      <c r="B188" s="292"/>
      <c r="C188" s="267" t="s">
        <v>430</v>
      </c>
      <c r="D188" s="267"/>
      <c r="E188" s="267"/>
      <c r="F188" s="290" t="s">
        <v>352</v>
      </c>
      <c r="G188" s="267"/>
      <c r="H188" s="267" t="s">
        <v>431</v>
      </c>
      <c r="I188" s="267" t="s">
        <v>427</v>
      </c>
      <c r="J188" s="267"/>
      <c r="K188" s="315"/>
    </row>
    <row r="189" s="1" customFormat="1" ht="15" customHeight="1">
      <c r="B189" s="292"/>
      <c r="C189" s="328" t="s">
        <v>432</v>
      </c>
      <c r="D189" s="267"/>
      <c r="E189" s="267"/>
      <c r="F189" s="290" t="s">
        <v>352</v>
      </c>
      <c r="G189" s="267"/>
      <c r="H189" s="267" t="s">
        <v>433</v>
      </c>
      <c r="I189" s="267" t="s">
        <v>434</v>
      </c>
      <c r="J189" s="329" t="s">
        <v>435</v>
      </c>
      <c r="K189" s="315"/>
    </row>
    <row r="190" s="1" customFormat="1" ht="15" customHeight="1">
      <c r="B190" s="292"/>
      <c r="C190" s="328" t="s">
        <v>44</v>
      </c>
      <c r="D190" s="267"/>
      <c r="E190" s="267"/>
      <c r="F190" s="290" t="s">
        <v>346</v>
      </c>
      <c r="G190" s="267"/>
      <c r="H190" s="264" t="s">
        <v>436</v>
      </c>
      <c r="I190" s="267" t="s">
        <v>437</v>
      </c>
      <c r="J190" s="267"/>
      <c r="K190" s="315"/>
    </row>
    <row r="191" s="1" customFormat="1" ht="15" customHeight="1">
      <c r="B191" s="292"/>
      <c r="C191" s="328" t="s">
        <v>438</v>
      </c>
      <c r="D191" s="267"/>
      <c r="E191" s="267"/>
      <c r="F191" s="290" t="s">
        <v>346</v>
      </c>
      <c r="G191" s="267"/>
      <c r="H191" s="267" t="s">
        <v>439</v>
      </c>
      <c r="I191" s="267" t="s">
        <v>381</v>
      </c>
      <c r="J191" s="267"/>
      <c r="K191" s="315"/>
    </row>
    <row r="192" s="1" customFormat="1" ht="15" customHeight="1">
      <c r="B192" s="292"/>
      <c r="C192" s="328" t="s">
        <v>440</v>
      </c>
      <c r="D192" s="267"/>
      <c r="E192" s="267"/>
      <c r="F192" s="290" t="s">
        <v>346</v>
      </c>
      <c r="G192" s="267"/>
      <c r="H192" s="267" t="s">
        <v>441</v>
      </c>
      <c r="I192" s="267" t="s">
        <v>381</v>
      </c>
      <c r="J192" s="267"/>
      <c r="K192" s="315"/>
    </row>
    <row r="193" s="1" customFormat="1" ht="15" customHeight="1">
      <c r="B193" s="292"/>
      <c r="C193" s="328" t="s">
        <v>442</v>
      </c>
      <c r="D193" s="267"/>
      <c r="E193" s="267"/>
      <c r="F193" s="290" t="s">
        <v>352</v>
      </c>
      <c r="G193" s="267"/>
      <c r="H193" s="267" t="s">
        <v>443</v>
      </c>
      <c r="I193" s="267" t="s">
        <v>381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444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445</v>
      </c>
      <c r="D200" s="331"/>
      <c r="E200" s="331"/>
      <c r="F200" s="331" t="s">
        <v>446</v>
      </c>
      <c r="G200" s="332"/>
      <c r="H200" s="331" t="s">
        <v>447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437</v>
      </c>
      <c r="D202" s="267"/>
      <c r="E202" s="267"/>
      <c r="F202" s="290" t="s">
        <v>45</v>
      </c>
      <c r="G202" s="267"/>
      <c r="H202" s="267" t="s">
        <v>448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46</v>
      </c>
      <c r="G203" s="267"/>
      <c r="H203" s="267" t="s">
        <v>449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49</v>
      </c>
      <c r="G204" s="267"/>
      <c r="H204" s="267" t="s">
        <v>450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47</v>
      </c>
      <c r="G205" s="267"/>
      <c r="H205" s="267" t="s">
        <v>451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48</v>
      </c>
      <c r="G206" s="267"/>
      <c r="H206" s="267" t="s">
        <v>452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393</v>
      </c>
      <c r="D208" s="267"/>
      <c r="E208" s="267"/>
      <c r="F208" s="290" t="s">
        <v>81</v>
      </c>
      <c r="G208" s="267"/>
      <c r="H208" s="267" t="s">
        <v>453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288</v>
      </c>
      <c r="G209" s="267"/>
      <c r="H209" s="267" t="s">
        <v>289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286</v>
      </c>
      <c r="G210" s="267"/>
      <c r="H210" s="267" t="s">
        <v>454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290</v>
      </c>
      <c r="G211" s="328"/>
      <c r="H211" s="319" t="s">
        <v>291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292</v>
      </c>
      <c r="G212" s="328"/>
      <c r="H212" s="319" t="s">
        <v>262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417</v>
      </c>
      <c r="D214" s="267"/>
      <c r="E214" s="267"/>
      <c r="F214" s="290">
        <v>1</v>
      </c>
      <c r="G214" s="328"/>
      <c r="H214" s="319" t="s">
        <v>455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456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457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458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2020-11-20T08:45:29Z</dcterms:created>
  <dcterms:modified xsi:type="dcterms:W3CDTF">2020-11-20T08:45:33Z</dcterms:modified>
</cp:coreProperties>
</file>