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385" windowHeight="11340" activeTab="0"/>
  </bookViews>
  <sheets>
    <sheet name="Vakcinace a odčervení" sheetId="1" r:id="rId1"/>
  </sheets>
  <definedNames>
    <definedName name="_xlnm.Print_Area" localSheetId="0">'Vakcinace a odčervení'!$A$1:$E$58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<sst xmlns="http://schemas.openxmlformats.org/spreadsheetml/2006/main" count="113" uniqueCount="51">
  <si>
    <t>Kladruby nad Labem</t>
  </si>
  <si>
    <t>Druh vakcinace</t>
  </si>
  <si>
    <t>Předpokládaný počet koní a jejich druh</t>
  </si>
  <si>
    <t>Celkem</t>
  </si>
  <si>
    <t>cca 300 koní</t>
  </si>
  <si>
    <t>Celková cena bez DPH</t>
  </si>
  <si>
    <t>-</t>
  </si>
  <si>
    <t>Vakcína bude obsahovat aktuální kmeny chřipky pro ČR.</t>
  </si>
  <si>
    <t>Slatiňany</t>
  </si>
  <si>
    <t>Druh odčervení</t>
  </si>
  <si>
    <t>Předpokládaný termín</t>
  </si>
  <si>
    <t>Cena bez DPH
za 1 ks</t>
  </si>
  <si>
    <t>Celková cena
bez DPH</t>
  </si>
  <si>
    <t>BioEquin FH</t>
  </si>
  <si>
    <t>CLOTEID 4</t>
  </si>
  <si>
    <t>BioEquin FT</t>
  </si>
  <si>
    <t>BioEquin F</t>
  </si>
  <si>
    <t>cca 40 koní
(hříbata 2020)</t>
  </si>
  <si>
    <t>Dodávka vakcinačních přípravků včetně vakcinace</t>
  </si>
  <si>
    <t>Dodávka odčervovacích přípravků pro koně</t>
  </si>
  <si>
    <t>Účinná látka
Pyrantel</t>
  </si>
  <si>
    <t>cca 250 koní</t>
  </si>
  <si>
    <t>Vakcinace a odčervení pro rok 2021</t>
  </si>
  <si>
    <t>leden 2021</t>
  </si>
  <si>
    <t>cca 35 koní
(hříbata 2020)</t>
  </si>
  <si>
    <t>únor 2021</t>
  </si>
  <si>
    <t>cca 35 koní
(hříbata 2019)</t>
  </si>
  <si>
    <t>květen 2021</t>
  </si>
  <si>
    <t>listopad 2021</t>
  </si>
  <si>
    <t>říjen 2021</t>
  </si>
  <si>
    <t>cca 45 koní
(hříbata 2021)</t>
  </si>
  <si>
    <t>cca 710 koní</t>
  </si>
  <si>
    <t>cca 390 koní</t>
  </si>
  <si>
    <t>cca 37 koní (hříbata 2020)</t>
  </si>
  <si>
    <t>cca 130 koní
(plemenní hřebci
a plemenné klisny)</t>
  </si>
  <si>
    <t>cca 80 koní</t>
  </si>
  <si>
    <t>jaro 2021</t>
  </si>
  <si>
    <t>podzim 2021</t>
  </si>
  <si>
    <t>cca 345 koní
(300 koní + 45 hříbat ročník 2021)</t>
  </si>
  <si>
    <t>cca 371 koní</t>
  </si>
  <si>
    <t>cca 90 koní</t>
  </si>
  <si>
    <t xml:space="preserve">Účinná látka
Moxidectin a Praziquantel </t>
  </si>
  <si>
    <t>cca 645 koní</t>
  </si>
  <si>
    <t>cca 80 koní (odchov)</t>
  </si>
  <si>
    <t xml:space="preserve">Účinná látka
Moxidectin a Paraziquantel </t>
  </si>
  <si>
    <t>duben 2021</t>
  </si>
  <si>
    <t>červenec 2021</t>
  </si>
  <si>
    <t>cca 295
(250 koní + 45 hříbat ročník 2021)</t>
  </si>
  <si>
    <t>cca 750 koní</t>
  </si>
  <si>
    <t>cca 125 koní
(80 koní na odchovu + 45 hříbat ročník 2021)</t>
  </si>
  <si>
    <t>Dodávka vakcinačních přípravků vč. vakcinace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</si>
</sst>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44" fontId="0" fillId="0" borderId="3" xfId="0" applyNumberFormat="1" applyBorder="1" applyAlignment="1" applyProtection="1">
      <alignment horizontal="center" vertical="center"/>
      <protection locked="0"/>
    </xf>
    <xf numFmtId="44" fontId="0" fillId="0" borderId="4" xfId="0" applyNumberFormat="1" applyBorder="1" applyAlignment="1" applyProtection="1">
      <alignment horizontal="center" vertical="center"/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44" fontId="0" fillId="0" borderId="6" xfId="0" applyNumberFormat="1" applyBorder="1" applyAlignment="1" applyProtection="1">
      <alignment horizontal="center" vertical="center"/>
      <protection locked="0"/>
    </xf>
    <xf numFmtId="44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44" fontId="0" fillId="0" borderId="11" xfId="0" applyNumberFormat="1" applyBorder="1" applyAlignment="1" applyProtection="1">
      <alignment horizontal="center" vertical="center"/>
      <protection/>
    </xf>
    <xf numFmtId="44" fontId="0" fillId="0" borderId="12" xfId="0" applyNumberFormat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44" fontId="0" fillId="3" borderId="13" xfId="0" applyNumberFormat="1" applyFill="1" applyBorder="1" applyAlignment="1" applyProtection="1">
      <alignment horizontal="center" vertical="center"/>
      <protection/>
    </xf>
    <xf numFmtId="44" fontId="0" fillId="3" borderId="14" xfId="0" applyNumberFormat="1" applyFill="1" applyBorder="1" applyAlignment="1" applyProtection="1">
      <alignment horizontal="center" vertical="center"/>
      <protection/>
    </xf>
    <xf numFmtId="44" fontId="0" fillId="0" borderId="15" xfId="0" applyNumberFormat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44" fontId="0" fillId="3" borderId="9" xfId="0" applyNumberFormat="1" applyFill="1" applyBorder="1" applyAlignment="1" applyProtection="1">
      <alignment horizontal="center" vertical="center"/>
      <protection/>
    </xf>
    <xf numFmtId="44" fontId="0" fillId="3" borderId="10" xfId="0" applyNumberFormat="1" applyFill="1" applyBorder="1" applyAlignment="1" applyProtection="1">
      <alignment horizontal="center" vertical="center"/>
      <protection/>
    </xf>
    <xf numFmtId="44" fontId="2" fillId="3" borderId="16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3" borderId="17" xfId="0" applyFill="1" applyBorder="1" applyAlignment="1" applyProtection="1">
      <alignment horizontal="center" vertical="center"/>
      <protection/>
    </xf>
    <xf numFmtId="44" fontId="0" fillId="3" borderId="18" xfId="0" applyNumberFormat="1" applyFill="1" applyBorder="1" applyAlignment="1" applyProtection="1">
      <alignment horizontal="center" vertical="center"/>
      <protection/>
    </xf>
    <xf numFmtId="44" fontId="0" fillId="3" borderId="19" xfId="0" applyNumberForma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horizontal="lef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44" fontId="0" fillId="0" borderId="21" xfId="0" applyNumberFormat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44" fontId="0" fillId="0" borderId="23" xfId="0" applyNumberFormat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44" fontId="2" fillId="3" borderId="19" xfId="0" applyNumberFormat="1" applyFont="1" applyFill="1" applyBorder="1" applyAlignment="1" applyProtection="1">
      <alignment horizontal="center" vertical="center"/>
      <protection/>
    </xf>
    <xf numFmtId="0" fontId="0" fillId="3" borderId="18" xfId="0" applyFill="1" applyBorder="1" applyAlignment="1" applyProtection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left" vertical="center" wrapText="1" inden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9" xfId="0" applyBorder="1" applyAlignment="1" applyProtection="1">
      <alignment horizontal="left" vertical="center" indent="1"/>
      <protection/>
    </xf>
    <xf numFmtId="0" fontId="0" fillId="0" borderId="3" xfId="0" applyBorder="1" applyAlignment="1" applyProtection="1">
      <alignment horizontal="left" vertical="center" indent="1"/>
      <protection/>
    </xf>
    <xf numFmtId="44" fontId="0" fillId="0" borderId="29" xfId="0" applyNumberFormat="1" applyBorder="1" applyAlignment="1" applyProtection="1">
      <alignment horizontal="center" vertical="center"/>
      <protection/>
    </xf>
    <xf numFmtId="44" fontId="0" fillId="0" borderId="10" xfId="0" applyNumberFormat="1" applyBorder="1" applyAlignment="1" applyProtection="1">
      <alignment horizontal="center" vertical="center"/>
      <protection/>
    </xf>
    <xf numFmtId="44" fontId="0" fillId="0" borderId="30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 wrapText="1" indent="1"/>
      <protection/>
    </xf>
    <xf numFmtId="0" fontId="0" fillId="0" borderId="3" xfId="0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0" fillId="0" borderId="2" xfId="0" applyBorder="1" applyAlignment="1" applyProtection="1">
      <alignment horizontal="left" vertical="center" wrapText="1" indent="1"/>
      <protection/>
    </xf>
    <xf numFmtId="0" fontId="0" fillId="0" borderId="8" xfId="0" applyBorder="1" applyAlignment="1" applyProtection="1">
      <alignment horizontal="left" vertical="center" wrapText="1" indent="1"/>
      <protection/>
    </xf>
    <xf numFmtId="0" fontId="0" fillId="0" borderId="9" xfId="0" applyBorder="1" applyAlignment="1" applyProtection="1">
      <alignment horizontal="left" vertical="center" wrapText="1" indent="1"/>
      <protection/>
    </xf>
    <xf numFmtId="0" fontId="0" fillId="0" borderId="32" xfId="0" applyBorder="1" applyAlignment="1" applyProtection="1">
      <alignment horizontal="left" vertical="center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/>
      <protection/>
    </xf>
    <xf numFmtId="0" fontId="2" fillId="3" borderId="33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3" borderId="35" xfId="0" applyFont="1" applyFill="1" applyBorder="1" applyAlignment="1" applyProtection="1">
      <alignment horizontal="center" vertical="center"/>
      <protection/>
    </xf>
    <xf numFmtId="0" fontId="2" fillId="3" borderId="36" xfId="0" applyFont="1" applyFill="1" applyBorder="1" applyAlignment="1" applyProtection="1">
      <alignment horizontal="left" vertical="center" indent="1"/>
      <protection/>
    </xf>
    <xf numFmtId="0" fontId="2" fillId="3" borderId="18" xfId="0" applyFont="1" applyFill="1" applyBorder="1" applyAlignment="1" applyProtection="1">
      <alignment horizontal="left" vertical="center" indent="1"/>
      <protection/>
    </xf>
    <xf numFmtId="0" fontId="2" fillId="3" borderId="37" xfId="0" applyFont="1" applyFill="1" applyBorder="1" applyAlignment="1" applyProtection="1">
      <alignment horizontal="left" vertical="center" indent="1"/>
      <protection/>
    </xf>
    <xf numFmtId="0" fontId="2" fillId="3" borderId="38" xfId="0" applyFont="1" applyFill="1" applyBorder="1" applyAlignment="1" applyProtection="1">
      <alignment horizontal="left" vertical="center" indent="1"/>
      <protection/>
    </xf>
    <xf numFmtId="0" fontId="2" fillId="3" borderId="39" xfId="0" applyFont="1" applyFill="1" applyBorder="1" applyAlignment="1" applyProtection="1">
      <alignment horizontal="left" vertical="center" indent="1"/>
      <protection/>
    </xf>
    <xf numFmtId="0" fontId="2" fillId="3" borderId="40" xfId="0" applyFont="1" applyFill="1" applyBorder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left" vertical="center" wrapText="1" indent="1"/>
      <protection/>
    </xf>
    <xf numFmtId="0" fontId="2" fillId="3" borderId="26" xfId="0" applyFont="1" applyFill="1" applyBorder="1" applyAlignment="1" applyProtection="1">
      <alignment horizontal="left" vertical="center" wrapText="1" indent="1"/>
      <protection/>
    </xf>
    <xf numFmtId="0" fontId="2" fillId="3" borderId="8" xfId="0" applyFont="1" applyFill="1" applyBorder="1" applyAlignment="1" applyProtection="1">
      <alignment horizontal="left" vertical="center" indent="1"/>
      <protection/>
    </xf>
    <xf numFmtId="0" fontId="2" fillId="3" borderId="9" xfId="0" applyFont="1" applyFill="1" applyBorder="1" applyAlignment="1" applyProtection="1">
      <alignment horizontal="left" vertical="center" indent="1"/>
      <protection/>
    </xf>
    <xf numFmtId="0" fontId="2" fillId="3" borderId="28" xfId="0" applyFont="1" applyFill="1" applyBorder="1" applyAlignment="1" applyProtection="1">
      <alignment horizontal="left" vertical="center" indent="1"/>
      <protection/>
    </xf>
    <xf numFmtId="0" fontId="2" fillId="3" borderId="13" xfId="0" applyFont="1" applyFill="1" applyBorder="1" applyAlignment="1" applyProtection="1">
      <alignment horizontal="left" vertical="center" indent="1"/>
      <protection/>
    </xf>
    <xf numFmtId="0" fontId="2" fillId="3" borderId="41" xfId="0" applyFont="1" applyFill="1" applyBorder="1" applyAlignment="1" applyProtection="1">
      <alignment horizontal="left" vertical="center" indent="1"/>
      <protection/>
    </xf>
    <xf numFmtId="0" fontId="2" fillId="3" borderId="42" xfId="0" applyFont="1" applyFill="1" applyBorder="1" applyAlignment="1" applyProtection="1">
      <alignment horizontal="left" vertical="center" indent="1"/>
      <protection/>
    </xf>
    <xf numFmtId="0" fontId="2" fillId="3" borderId="26" xfId="0" applyFont="1" applyFill="1" applyBorder="1" applyAlignment="1" applyProtection="1">
      <alignment horizontal="left" vertical="center" indent="1"/>
      <protection/>
    </xf>
    <xf numFmtId="0" fontId="2" fillId="3" borderId="42" xfId="0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625" style="8" customWidth="1"/>
    <col min="2" max="2" width="15.625" style="8" customWidth="1"/>
    <col min="3" max="3" width="20.625" style="8" customWidth="1"/>
    <col min="4" max="4" width="15.625" style="8" customWidth="1"/>
    <col min="5" max="5" width="20.625" style="8" customWidth="1"/>
    <col min="6" max="16384" width="9.00390625" style="8" customWidth="1"/>
  </cols>
  <sheetData>
    <row r="1" spans="1:5" ht="15">
      <c r="A1" s="84" t="s">
        <v>22</v>
      </c>
      <c r="B1" s="84"/>
      <c r="C1" s="84"/>
      <c r="D1" s="84"/>
      <c r="E1" s="84"/>
    </row>
    <row r="2" ht="9.95" customHeight="1"/>
    <row r="3" ht="9.95" customHeight="1"/>
    <row r="4" spans="1:5" ht="14.25">
      <c r="A4" s="73" t="s">
        <v>18</v>
      </c>
      <c r="B4" s="73"/>
      <c r="C4" s="73"/>
      <c r="D4" s="73"/>
      <c r="E4" s="73"/>
    </row>
    <row r="5" ht="9.95" customHeight="1" thickBot="1"/>
    <row r="6" spans="1:5" ht="27" customHeight="1">
      <c r="A6" s="74" t="s">
        <v>0</v>
      </c>
      <c r="B6" s="75"/>
      <c r="C6" s="75"/>
      <c r="D6" s="75"/>
      <c r="E6" s="76"/>
    </row>
    <row r="7" spans="1:5" ht="27" customHeight="1" thickBot="1">
      <c r="A7" s="9" t="s">
        <v>1</v>
      </c>
      <c r="B7" s="10" t="s">
        <v>10</v>
      </c>
      <c r="C7" s="10" t="s">
        <v>2</v>
      </c>
      <c r="D7" s="10" t="s">
        <v>11</v>
      </c>
      <c r="E7" s="11" t="s">
        <v>12</v>
      </c>
    </row>
    <row r="8" spans="1:5" ht="27" customHeight="1" thickTop="1">
      <c r="A8" s="94" t="s">
        <v>13</v>
      </c>
      <c r="B8" s="36" t="s">
        <v>23</v>
      </c>
      <c r="C8" s="37" t="s">
        <v>24</v>
      </c>
      <c r="D8" s="1"/>
      <c r="E8" s="12">
        <f>D8*35</f>
        <v>0</v>
      </c>
    </row>
    <row r="9" spans="1:5" ht="27" customHeight="1">
      <c r="A9" s="94"/>
      <c r="B9" s="36" t="s">
        <v>25</v>
      </c>
      <c r="C9" s="37" t="s">
        <v>26</v>
      </c>
      <c r="D9" s="1"/>
      <c r="E9" s="12">
        <f>D9*35</f>
        <v>0</v>
      </c>
    </row>
    <row r="10" spans="1:5" ht="27" customHeight="1">
      <c r="A10" s="94"/>
      <c r="B10" s="36" t="s">
        <v>27</v>
      </c>
      <c r="C10" s="37" t="s">
        <v>17</v>
      </c>
      <c r="D10" s="1"/>
      <c r="E10" s="12">
        <f>D10*40</f>
        <v>0</v>
      </c>
    </row>
    <row r="11" spans="1:5" ht="27" customHeight="1">
      <c r="A11" s="94"/>
      <c r="B11" s="36" t="s">
        <v>27</v>
      </c>
      <c r="C11" s="38" t="s">
        <v>4</v>
      </c>
      <c r="D11" s="1"/>
      <c r="E11" s="12">
        <f>D11*300</f>
        <v>0</v>
      </c>
    </row>
    <row r="12" spans="1:5" ht="27" customHeight="1">
      <c r="A12" s="86"/>
      <c r="B12" s="39" t="s">
        <v>28</v>
      </c>
      <c r="C12" s="40" t="s">
        <v>4</v>
      </c>
      <c r="D12" s="2"/>
      <c r="E12" s="13">
        <f>D12*300</f>
        <v>0</v>
      </c>
    </row>
    <row r="13" spans="1:5" ht="27" customHeight="1" thickBot="1">
      <c r="A13" s="89" t="s">
        <v>3</v>
      </c>
      <c r="B13" s="90"/>
      <c r="C13" s="14" t="s">
        <v>31</v>
      </c>
      <c r="D13" s="15" t="s">
        <v>6</v>
      </c>
      <c r="E13" s="16">
        <f>SUM(E8:E12)</f>
        <v>0</v>
      </c>
    </row>
    <row r="14" spans="1:5" ht="27" customHeight="1">
      <c r="A14" s="91" t="s">
        <v>14</v>
      </c>
      <c r="B14" s="41" t="s">
        <v>27</v>
      </c>
      <c r="C14" s="42" t="s">
        <v>4</v>
      </c>
      <c r="D14" s="3"/>
      <c r="E14" s="17">
        <f>D14*300</f>
        <v>0</v>
      </c>
    </row>
    <row r="15" spans="1:5" ht="27" customHeight="1">
      <c r="A15" s="92"/>
      <c r="B15" s="36" t="s">
        <v>29</v>
      </c>
      <c r="C15" s="43" t="s">
        <v>30</v>
      </c>
      <c r="D15" s="1"/>
      <c r="E15" s="13">
        <f>D15*45</f>
        <v>0</v>
      </c>
    </row>
    <row r="16" spans="1:5" ht="27" customHeight="1">
      <c r="A16" s="93"/>
      <c r="B16" s="39" t="s">
        <v>28</v>
      </c>
      <c r="C16" s="43" t="s">
        <v>30</v>
      </c>
      <c r="D16" s="2"/>
      <c r="E16" s="13">
        <f>D16*45</f>
        <v>0</v>
      </c>
    </row>
    <row r="17" spans="1:5" ht="27" customHeight="1" thickBot="1">
      <c r="A17" s="87" t="s">
        <v>3</v>
      </c>
      <c r="B17" s="88"/>
      <c r="C17" s="18" t="s">
        <v>32</v>
      </c>
      <c r="D17" s="19" t="s">
        <v>6</v>
      </c>
      <c r="E17" s="20">
        <f>SUM(E14:E16)</f>
        <v>0</v>
      </c>
    </row>
    <row r="18" spans="1:5" ht="27" customHeight="1" thickBot="1" thickTop="1">
      <c r="A18" s="81" t="s">
        <v>5</v>
      </c>
      <c r="B18" s="82"/>
      <c r="C18" s="82"/>
      <c r="D18" s="82"/>
      <c r="E18" s="21">
        <f>E13+E17</f>
        <v>0</v>
      </c>
    </row>
    <row r="20" ht="13.5" thickBot="1"/>
    <row r="21" spans="1:5" ht="27" customHeight="1">
      <c r="A21" s="74" t="s">
        <v>8</v>
      </c>
      <c r="B21" s="75"/>
      <c r="C21" s="75"/>
      <c r="D21" s="75"/>
      <c r="E21" s="76"/>
    </row>
    <row r="22" spans="1:5" ht="27" customHeight="1" thickBot="1">
      <c r="A22" s="9" t="s">
        <v>1</v>
      </c>
      <c r="B22" s="10" t="s">
        <v>10</v>
      </c>
      <c r="C22" s="10" t="s">
        <v>2</v>
      </c>
      <c r="D22" s="10" t="s">
        <v>11</v>
      </c>
      <c r="E22" s="11" t="s">
        <v>12</v>
      </c>
    </row>
    <row r="23" spans="1:5" ht="27" customHeight="1" thickTop="1">
      <c r="A23" s="85" t="s">
        <v>13</v>
      </c>
      <c r="B23" s="39" t="s">
        <v>23</v>
      </c>
      <c r="C23" s="44" t="s">
        <v>33</v>
      </c>
      <c r="D23" s="2"/>
      <c r="E23" s="13">
        <f>D23*37</f>
        <v>0</v>
      </c>
    </row>
    <row r="24" spans="1:5" ht="27" customHeight="1">
      <c r="A24" s="85"/>
      <c r="B24" s="39" t="s">
        <v>25</v>
      </c>
      <c r="C24" s="44" t="s">
        <v>33</v>
      </c>
      <c r="D24" s="2"/>
      <c r="E24" s="13">
        <f>D24*37</f>
        <v>0</v>
      </c>
    </row>
    <row r="25" spans="1:5" ht="27" customHeight="1">
      <c r="A25" s="85"/>
      <c r="B25" s="39" t="s">
        <v>27</v>
      </c>
      <c r="C25" s="44" t="s">
        <v>33</v>
      </c>
      <c r="D25" s="2"/>
      <c r="E25" s="13">
        <f>D25*37</f>
        <v>0</v>
      </c>
    </row>
    <row r="26" spans="1:5" ht="39.95" customHeight="1">
      <c r="A26" s="85"/>
      <c r="B26" s="39" t="s">
        <v>27</v>
      </c>
      <c r="C26" s="22" t="s">
        <v>34</v>
      </c>
      <c r="D26" s="2"/>
      <c r="E26" s="13">
        <f>D26*130</f>
        <v>0</v>
      </c>
    </row>
    <row r="27" spans="1:5" ht="39.95" customHeight="1">
      <c r="A27" s="85"/>
      <c r="B27" s="39" t="s">
        <v>28</v>
      </c>
      <c r="C27" s="22" t="s">
        <v>34</v>
      </c>
      <c r="D27" s="2"/>
      <c r="E27" s="13">
        <f>D27*130</f>
        <v>0</v>
      </c>
    </row>
    <row r="28" spans="1:5" ht="27" customHeight="1" thickBot="1">
      <c r="A28" s="77" t="s">
        <v>3</v>
      </c>
      <c r="B28" s="78"/>
      <c r="C28" s="35" t="s">
        <v>39</v>
      </c>
      <c r="D28" s="24" t="s">
        <v>6</v>
      </c>
      <c r="E28" s="25">
        <f>SUM(E23:E27)</f>
        <v>0</v>
      </c>
    </row>
    <row r="29" spans="1:5" ht="39.95" customHeight="1">
      <c r="A29" s="86" t="s">
        <v>14</v>
      </c>
      <c r="B29" s="45" t="s">
        <v>29</v>
      </c>
      <c r="C29" s="43" t="s">
        <v>30</v>
      </c>
      <c r="D29" s="6"/>
      <c r="E29" s="12">
        <f>D29*45</f>
        <v>0</v>
      </c>
    </row>
    <row r="30" spans="1:5" ht="27" customHeight="1">
      <c r="A30" s="85"/>
      <c r="B30" s="46" t="s">
        <v>28</v>
      </c>
      <c r="C30" s="43" t="s">
        <v>30</v>
      </c>
      <c r="D30" s="4"/>
      <c r="E30" s="13">
        <f>D30*45</f>
        <v>0</v>
      </c>
    </row>
    <row r="31" spans="1:5" ht="27" customHeight="1" thickBot="1">
      <c r="A31" s="77" t="s">
        <v>3</v>
      </c>
      <c r="B31" s="78"/>
      <c r="C31" s="23" t="s">
        <v>40</v>
      </c>
      <c r="D31" s="24" t="s">
        <v>6</v>
      </c>
      <c r="E31" s="25">
        <f>SUM(E29:E30)</f>
        <v>0</v>
      </c>
    </row>
    <row r="32" spans="1:5" ht="27" customHeight="1" thickBot="1">
      <c r="A32" s="26" t="s">
        <v>16</v>
      </c>
      <c r="B32" s="47" t="s">
        <v>27</v>
      </c>
      <c r="C32" s="27" t="s">
        <v>35</v>
      </c>
      <c r="D32" s="5"/>
      <c r="E32" s="28">
        <f>D32*80</f>
        <v>0</v>
      </c>
    </row>
    <row r="33" spans="1:5" ht="27" customHeight="1" thickBot="1">
      <c r="A33" s="29" t="s">
        <v>15</v>
      </c>
      <c r="B33" s="48" t="s">
        <v>28</v>
      </c>
      <c r="C33" s="30" t="s">
        <v>35</v>
      </c>
      <c r="D33" s="7"/>
      <c r="E33" s="31">
        <f>D33*80</f>
        <v>0</v>
      </c>
    </row>
    <row r="34" spans="1:5" ht="27" customHeight="1" thickBot="1" thickTop="1">
      <c r="A34" s="81" t="s">
        <v>5</v>
      </c>
      <c r="B34" s="82"/>
      <c r="C34" s="82"/>
      <c r="D34" s="82"/>
      <c r="E34" s="21">
        <f>E28+E31+E32+E33</f>
        <v>0</v>
      </c>
    </row>
    <row r="35" ht="9.95" customHeight="1"/>
    <row r="36" spans="1:5" ht="12.75">
      <c r="A36" s="83" t="s">
        <v>7</v>
      </c>
      <c r="B36" s="83"/>
      <c r="C36" s="83"/>
      <c r="D36" s="83"/>
      <c r="E36" s="83"/>
    </row>
    <row r="42" spans="1:5" ht="14.25">
      <c r="A42" s="73" t="s">
        <v>19</v>
      </c>
      <c r="B42" s="73"/>
      <c r="C42" s="73"/>
      <c r="D42" s="73"/>
      <c r="E42" s="73"/>
    </row>
    <row r="43" ht="13.5" thickBot="1"/>
    <row r="44" spans="1:5" ht="30" customHeight="1">
      <c r="A44" s="74" t="s">
        <v>0</v>
      </c>
      <c r="B44" s="75"/>
      <c r="C44" s="75"/>
      <c r="D44" s="75"/>
      <c r="E44" s="76"/>
    </row>
    <row r="45" spans="1:5" ht="30" customHeight="1" thickBot="1">
      <c r="A45" s="9" t="s">
        <v>9</v>
      </c>
      <c r="B45" s="10" t="s">
        <v>10</v>
      </c>
      <c r="C45" s="10" t="s">
        <v>2</v>
      </c>
      <c r="D45" s="10" t="s">
        <v>11</v>
      </c>
      <c r="E45" s="11" t="s">
        <v>12</v>
      </c>
    </row>
    <row r="46" spans="1:5" ht="45" customHeight="1" thickTop="1">
      <c r="A46" s="53" t="s">
        <v>41</v>
      </c>
      <c r="B46" s="49" t="s">
        <v>36</v>
      </c>
      <c r="C46" s="50" t="s">
        <v>4</v>
      </c>
      <c r="D46" s="1"/>
      <c r="E46" s="12">
        <f>D46*300</f>
        <v>0</v>
      </c>
    </row>
    <row r="47" spans="1:5" ht="45" customHeight="1">
      <c r="A47" s="54" t="s">
        <v>20</v>
      </c>
      <c r="B47" s="51" t="s">
        <v>37</v>
      </c>
      <c r="C47" s="52" t="s">
        <v>38</v>
      </c>
      <c r="D47" s="2"/>
      <c r="E47" s="13">
        <f>D47*345</f>
        <v>0</v>
      </c>
    </row>
    <row r="48" spans="1:5" ht="30" customHeight="1" thickBot="1">
      <c r="A48" s="77" t="s">
        <v>3</v>
      </c>
      <c r="B48" s="78"/>
      <c r="C48" s="35" t="s">
        <v>42</v>
      </c>
      <c r="D48" s="24" t="s">
        <v>6</v>
      </c>
      <c r="E48" s="34">
        <f>SUM(E46:E47)</f>
        <v>0</v>
      </c>
    </row>
    <row r="51" ht="13.5" thickBot="1"/>
    <row r="52" spans="1:5" ht="30" customHeight="1">
      <c r="A52" s="74" t="s">
        <v>8</v>
      </c>
      <c r="B52" s="75"/>
      <c r="C52" s="75"/>
      <c r="D52" s="75"/>
      <c r="E52" s="76"/>
    </row>
    <row r="53" spans="1:5" ht="30" customHeight="1" thickBot="1">
      <c r="A53" s="9" t="s">
        <v>9</v>
      </c>
      <c r="B53" s="10" t="s">
        <v>10</v>
      </c>
      <c r="C53" s="10" t="s">
        <v>2</v>
      </c>
      <c r="D53" s="10" t="s">
        <v>11</v>
      </c>
      <c r="E53" s="11" t="s">
        <v>12</v>
      </c>
    </row>
    <row r="54" spans="1:5" ht="39" customHeight="1" thickTop="1">
      <c r="A54" s="57" t="s">
        <v>20</v>
      </c>
      <c r="B54" s="56" t="s">
        <v>25</v>
      </c>
      <c r="C54" s="33" t="s">
        <v>43</v>
      </c>
      <c r="D54" s="1"/>
      <c r="E54" s="12">
        <f>D54*80</f>
        <v>0</v>
      </c>
    </row>
    <row r="55" spans="1:5" ht="39" customHeight="1">
      <c r="A55" s="54" t="s">
        <v>44</v>
      </c>
      <c r="B55" s="55" t="s">
        <v>45</v>
      </c>
      <c r="C55" s="50" t="s">
        <v>21</v>
      </c>
      <c r="D55" s="1"/>
      <c r="E55" s="12">
        <f>D55*250</f>
        <v>0</v>
      </c>
    </row>
    <row r="56" spans="1:5" ht="39" customHeight="1">
      <c r="A56" s="54" t="s">
        <v>20</v>
      </c>
      <c r="B56" s="56" t="s">
        <v>46</v>
      </c>
      <c r="C56" s="32" t="s">
        <v>49</v>
      </c>
      <c r="D56" s="1"/>
      <c r="E56" s="12">
        <f>D56*125</f>
        <v>0</v>
      </c>
    </row>
    <row r="57" spans="1:5" ht="38.25">
      <c r="A57" s="53" t="s">
        <v>20</v>
      </c>
      <c r="B57" s="58" t="s">
        <v>37</v>
      </c>
      <c r="C57" s="52" t="s">
        <v>47</v>
      </c>
      <c r="D57" s="2"/>
      <c r="E57" s="13">
        <f>D57*295</f>
        <v>0</v>
      </c>
    </row>
    <row r="58" spans="1:5" ht="30" customHeight="1" thickBot="1">
      <c r="A58" s="79" t="s">
        <v>3</v>
      </c>
      <c r="B58" s="80"/>
      <c r="C58" s="35" t="s">
        <v>48</v>
      </c>
      <c r="D58" s="24" t="s">
        <v>6</v>
      </c>
      <c r="E58" s="34">
        <f>SUM(E54:E57)</f>
        <v>0</v>
      </c>
    </row>
    <row r="60" ht="13.5" thickBot="1"/>
    <row r="61" spans="1:4" ht="12.75">
      <c r="A61" s="65" t="s">
        <v>50</v>
      </c>
      <c r="B61" s="66"/>
      <c r="C61" s="61" t="s">
        <v>0</v>
      </c>
      <c r="D61" s="62">
        <f>E18</f>
        <v>0</v>
      </c>
    </row>
    <row r="62" spans="1:4" ht="12.75">
      <c r="A62" s="67"/>
      <c r="B62" s="68"/>
      <c r="C62" s="59" t="s">
        <v>8</v>
      </c>
      <c r="D62" s="13">
        <f>E34</f>
        <v>0</v>
      </c>
    </row>
    <row r="63" spans="1:4" ht="12.75">
      <c r="A63" s="67" t="s">
        <v>19</v>
      </c>
      <c r="B63" s="68"/>
      <c r="C63" s="59" t="s">
        <v>0</v>
      </c>
      <c r="D63" s="13">
        <f>E48</f>
        <v>0</v>
      </c>
    </row>
    <row r="64" spans="1:4" ht="13.5" thickBot="1">
      <c r="A64" s="69"/>
      <c r="B64" s="70"/>
      <c r="C64" s="60" t="s">
        <v>8</v>
      </c>
      <c r="D64" s="63">
        <f>E58</f>
        <v>0</v>
      </c>
    </row>
    <row r="65" spans="1:4" ht="14.25" thickBot="1" thickTop="1">
      <c r="A65" s="71" t="s">
        <v>3</v>
      </c>
      <c r="B65" s="72"/>
      <c r="C65" s="72"/>
      <c r="D65" s="64">
        <f>SUM(D61:D64)</f>
        <v>0</v>
      </c>
    </row>
  </sheetData>
  <sheetProtection algorithmName="SHA-512" hashValue="zC/M/YAbpzVSCJp1k36It58oisVK9hGC+wxK4pJyVkUdhAgsQ54XVH0jhg1cA1Y0mFgSO0LPBjOCM2jFKubVUQ==" saltValue="mS3yU/Lf6zlcQD60Z4PvMg==" spinCount="100000" sheet="1" objects="1" scenarios="1" selectLockedCells="1"/>
  <mergeCells count="23">
    <mergeCell ref="A1:E1"/>
    <mergeCell ref="A21:E21"/>
    <mergeCell ref="A23:A27"/>
    <mergeCell ref="A28:B28"/>
    <mergeCell ref="A31:B31"/>
    <mergeCell ref="A29:A30"/>
    <mergeCell ref="A17:B17"/>
    <mergeCell ref="A13:B13"/>
    <mergeCell ref="A14:A16"/>
    <mergeCell ref="A8:A12"/>
    <mergeCell ref="A6:E6"/>
    <mergeCell ref="A18:D18"/>
    <mergeCell ref="A61:B62"/>
    <mergeCell ref="A63:B64"/>
    <mergeCell ref="A65:C65"/>
    <mergeCell ref="A4:E4"/>
    <mergeCell ref="A44:E44"/>
    <mergeCell ref="A48:B48"/>
    <mergeCell ref="A52:E52"/>
    <mergeCell ref="A58:B58"/>
    <mergeCell ref="A34:D34"/>
    <mergeCell ref="A36:E36"/>
    <mergeCell ref="A42:E4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8" r:id="rId2"/>
  <headerFooter differentFirst="1">
    <oddHeader>&amp;L&amp;G</oddHeader>
    <oddFooter>&amp;R&amp;8Stránka &amp;P z &amp;N</oddFooter>
    <firstHeader>&amp;L&amp;G</firstHeader>
    <firstFooter>&amp;R&amp;8Stránka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2020-12-03T07:26:43Z</cp:lastPrinted>
  <dcterms:created xsi:type="dcterms:W3CDTF">2019-01-09T10:21:33Z</dcterms:created>
  <dcterms:modified xsi:type="dcterms:W3CDTF">2020-12-03T07:27:37Z</dcterms:modified>
  <cp:category/>
  <cp:version/>
  <cp:contentType/>
  <cp:contentStatus/>
</cp:coreProperties>
</file>