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 porost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 porostů'!$C$81:$K$126</definedName>
    <definedName name="_xlnm.Print_Area" localSheetId="1">'1 - SO1 - kácení  porostů'!$C$4:$J$39,'1 - SO1 - kácení  porostů'!$C$45:$J$63,'1 - SO1 - kácení  porostů'!$C$69:$K$126</definedName>
    <definedName name="_xlnm._FilterDatabase" localSheetId="2" hidden="1">'2 - VON - vedlejší a osta...'!$C$80:$K$92</definedName>
    <definedName name="_xlnm.Print_Area" localSheetId="2">'2 - VON - vedlejší a osta...'!$C$4:$J$39,'2 - VON - vedlejší a osta...'!$C$45:$J$62,'2 - VON - vedlejší a osta...'!$C$68:$K$92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 porostů'!$81:$81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<sst xmlns="http://schemas.openxmlformats.org/spreadsheetml/2006/main" count="1367" uniqueCount="433">
  <si>
    <t>Export Komplet</t>
  </si>
  <si>
    <t>VZ</t>
  </si>
  <si>
    <t>2.0</t>
  </si>
  <si>
    <t>ZAMOK</t>
  </si>
  <si>
    <t>False</t>
  </si>
  <si>
    <t>{2426d2fd-bbab-4816-a586-d8a7171582ae}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</si>
  <si>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</si>
  <si>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</si>
  <si>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</si>
  <si>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</si>
  <si>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</si>
  <si>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</si>
  <si>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</si>
  <si>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</si>
  <si>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</si>
  <si>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</si>
  <si>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</si>
  <si>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Olešnice, Zlíč, kácení a pěstební zásahy, ř. km 0,500 - 0,635, I. až III. etapa</t>
  </si>
  <si>
    <t>KSO:</t>
  </si>
  <si>
    <t>83321</t>
  </si>
  <si>
    <t>CC-CZ:</t>
  </si>
  <si>
    <t>24208</t>
  </si>
  <si>
    <t>Místo:</t>
  </si>
  <si>
    <t>Česká Skalice</t>
  </si>
  <si>
    <t>Datum:</t>
  </si>
  <si>
    <t>11. 12. 2020</t>
  </si>
  <si>
    <t>Zadavatel:</t>
  </si>
  <si>
    <t>IČ:</t>
  </si>
  <si>
    <t/>
  </si>
  <si>
    <t>Povodí Labe, státní podnik, Hradec Králové, Z1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</si>
  <si>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</si>
  <si>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</si>
  <si>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</si>
  <si>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</si>
  <si>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</si>
  <si>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</si>
  <si>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</si>
  <si>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</si>
  <si>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</si>
  <si>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</si>
  <si>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</si>
  <si>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</si>
  <si>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</si>
  <si>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</si>
  <si>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</si>
  <si>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</si>
  <si>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</si>
  <si>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</si>
  <si>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</si>
  <si>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</si>
  <si>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</si>
  <si>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</si>
  <si>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</si>
  <si>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</si>
  <si>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</si>
  <si>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</si>
  <si>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</si>
  <si>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</si>
  <si>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</si>
  <si>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</si>
  <si>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</si>
  <si>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</si>
  <si>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</si>
  <si>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</si>
  <si>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</si>
  <si>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</si>
  <si>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</si>
  <si>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</si>
  <si>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</si>
  <si>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</si>
  <si>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</si>
  <si>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</si>
  <si>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</si>
  <si>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</si>
  <si>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</si>
  <si>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</si>
  <si>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</si>
  <si>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</si>
  <si>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</si>
  <si>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</si>
  <si>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 porostů</t>
  </si>
  <si>
    <t>STA</t>
  </si>
  <si>
    <t>{a17f4191-402b-481f-b20e-4db2df4b9965}</t>
  </si>
  <si>
    <t>2</t>
  </si>
  <si>
    <t>VON - vedlejší a ostatní náklady</t>
  </si>
  <si>
    <t>{e26706d7-bcc4-4677-9c87-c2e4e751588b}</t>
  </si>
  <si>
    <t>KRYCÍ LIST SOUPISU PRACÍ</t>
  </si>
  <si>
    <t>Objekt:</t>
  </si>
  <si>
    <t>1 - SO1 - kácení  porostů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</si>
  <si>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</si>
  <si>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</si>
  <si>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</si>
  <si>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</si>
  <si>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</si>
  <si>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</si>
  <si>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</si>
  <si>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</si>
  <si>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</si>
  <si>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</si>
  <si>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</si>
  <si>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</si>
  <si>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</si>
  <si>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</si>
  <si>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</si>
  <si>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</si>
  <si>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</si>
  <si>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</si>
  <si>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</si>
  <si>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</si>
  <si>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</si>
  <si>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</si>
  <si>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</si>
  <si>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</si>
  <si>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K</t>
  </si>
  <si>
    <t>111251111R</t>
  </si>
  <si>
    <t>Likvidace ořezaných větví D do 100 mm a křovin s odvozem.</t>
  </si>
  <si>
    <t>soubor</t>
  </si>
  <si>
    <t>4</t>
  </si>
  <si>
    <t>2132953740</t>
  </si>
  <si>
    <t>112107010R</t>
  </si>
  <si>
    <t>Zpracování dříví s na kulatinu, vlákninu a palivové dřevo s odkorněním a snesením do 50 m s vyrovnáním kuláčů</t>
  </si>
  <si>
    <t>-1305978267</t>
  </si>
  <si>
    <t>3</t>
  </si>
  <si>
    <t>112151011</t>
  </si>
  <si>
    <t>Pokácení stromu volné v celku s odřezáním kmene a s odvětvením průměru kmene přes 100 do 200 mm</t>
  </si>
  <si>
    <t>kus</t>
  </si>
  <si>
    <t>CS ÚRS 2020 02</t>
  </si>
  <si>
    <t>1345266991</t>
  </si>
  <si>
    <t>PSC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</si>
  <si>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6. Práce jsou prováděné technikou volného kácení.
</t>
  </si>
  <si>
    <t>112151012</t>
  </si>
  <si>
    <t>Pokácení stromu volné v celku s odřezáním kmene a s odvětvením průměru kmene přes 200 do 300 mm</t>
  </si>
  <si>
    <t>-1426793448</t>
  </si>
  <si>
    <t>5</t>
  </si>
  <si>
    <t>112151013</t>
  </si>
  <si>
    <t>Pokácení stromu volné v celku s odřezáním kmene a s odvětvením průměru kmene přes 300 do 400 mm</t>
  </si>
  <si>
    <t>-73174532</t>
  </si>
  <si>
    <t>6</t>
  </si>
  <si>
    <t>112151112</t>
  </si>
  <si>
    <t>Pokácení stromu směrové v celku s odřezáním kmene a s odvětvením průměru kmene přes 200 do 300 mm</t>
  </si>
  <si>
    <t>1270966378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</si>
  <si>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</si>
  <si>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7</t>
  </si>
  <si>
    <t>112151113</t>
  </si>
  <si>
    <t>Pokácení stromu směrové v celku s odřezáním kmene a s odvětvením průměru kmene přes 300 do 400 mm</t>
  </si>
  <si>
    <t>-1229316457</t>
  </si>
  <si>
    <t>8</t>
  </si>
  <si>
    <t>112151114</t>
  </si>
  <si>
    <t>Pokácení stromu směrové v celku s odřezáním kmene a s odvětvením průměru kmene přes 400 do 500 mm</t>
  </si>
  <si>
    <t>-1438711524</t>
  </si>
  <si>
    <t>9</t>
  </si>
  <si>
    <t>112151115</t>
  </si>
  <si>
    <t>Pokácení stromu směrové v celku s odřezáním kmene a s odvětvením průměru kmene přes 500 do 600 mm</t>
  </si>
  <si>
    <t>724811200</t>
  </si>
  <si>
    <t>10</t>
  </si>
  <si>
    <t>112151116</t>
  </si>
  <si>
    <t>Pokácení stromu směrové v celku s odřezáním kmene a s odvětvením průměru kmene přes 600 do 700 mm</t>
  </si>
  <si>
    <t>-1182360934</t>
  </si>
  <si>
    <t>11</t>
  </si>
  <si>
    <t>112151117</t>
  </si>
  <si>
    <t>Pokácení stromu směrové v celku s odřezáním kmene a s odvětvením průměru kmene přes 700 do 800 mm</t>
  </si>
  <si>
    <t>2132737804</t>
  </si>
  <si>
    <t>12</t>
  </si>
  <si>
    <t>112151118</t>
  </si>
  <si>
    <t>Pokácení stromu směrové v celku s odřezáním kmene a s odvětvením průměru kmene přes 800 do 900 mm</t>
  </si>
  <si>
    <t>491067355</t>
  </si>
  <si>
    <t>13</t>
  </si>
  <si>
    <t>112151313</t>
  </si>
  <si>
    <t>Pokácení stromu postupné bez spouštění částí kmene a koruny o průměru na řezné ploše pařezu přes 300 do 400 mm</t>
  </si>
  <si>
    <t>168863364</t>
  </si>
  <si>
    <t>14</t>
  </si>
  <si>
    <t>112151315</t>
  </si>
  <si>
    <t>Pokácení stromu postupné bez spouštění částí kmene a koruny o průměru na řezné ploše pařezu přes 500 do 600 mm</t>
  </si>
  <si>
    <t>-1114180495</t>
  </si>
  <si>
    <t>162201412R1</t>
  </si>
  <si>
    <t xml:space="preserve">Vodorovné přemístění větví, kmenů nebo pařezů s naložením, složením a dopravou do 100 m
</t>
  </si>
  <si>
    <t>-1369503637</t>
  </si>
  <si>
    <t>16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</si>
  <si>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</si>
  <si>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</si>
  <si>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</si>
  <si>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827618130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</si>
  <si>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171 15 ...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</si>
  <si>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17</t>
  </si>
  <si>
    <t>181451121</t>
  </si>
  <si>
    <t>Založení trávníku na půdě předem připravené plochy přes 1000 m2 výsevem včetně utažení lučního v rovině nebo na svahu do 1:5</t>
  </si>
  <si>
    <t>1132608342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</si>
  <si>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</si>
  <si>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18</t>
  </si>
  <si>
    <t>M</t>
  </si>
  <si>
    <t>00572100</t>
  </si>
  <si>
    <t>osivo jetelotráva intenzivní víceletá</t>
  </si>
  <si>
    <t>kg</t>
  </si>
  <si>
    <t>1082292260</t>
  </si>
  <si>
    <t>VV</t>
  </si>
  <si>
    <t>400*0,015 'Přepočtené koeficientem množství</t>
  </si>
  <si>
    <t>19</t>
  </si>
  <si>
    <t>183403353</t>
  </si>
  <si>
    <t>Obdělání půdy hrabáním ve svahu do 1:1</t>
  </si>
  <si>
    <t>537147964</t>
  </si>
  <si>
    <t xml:space="preserve">Poznámka k souboru cen:
1. Každé opakované obdělání půdy se oceňuje samostatně.
2. Ceny -3114 a -3115 lze použít i pro obdělání půdy aktivními branami.
</t>
  </si>
  <si>
    <t>20</t>
  </si>
  <si>
    <t>184808121R</t>
  </si>
  <si>
    <t>Řezy bezpečnostní</t>
  </si>
  <si>
    <t>-1493208453</t>
  </si>
  <si>
    <t>184808121R2</t>
  </si>
  <si>
    <t>Lokální redukce a stabilizace stromu</t>
  </si>
  <si>
    <t>1163748893</t>
  </si>
  <si>
    <t>1" Bezpečnostní řez na 6 stromech"</t>
  </si>
  <si>
    <t>22</t>
  </si>
  <si>
    <t>184808121R3</t>
  </si>
  <si>
    <t xml:space="preserve">Čištění česlí od materiálu z kácení
</t>
  </si>
  <si>
    <t>694876780</t>
  </si>
  <si>
    <t>Ostatní konstrukce a práce, bourání</t>
  </si>
  <si>
    <t>23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</si>
  <si>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</si>
  <si>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</si>
  <si>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1778178931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</si>
  <si>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</si>
  <si>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2 - VON - vedlejší a ostatní náklady</t>
  </si>
  <si>
    <t>01 - Vedlejší  a ostatní rozpočtové náklady</t>
  </si>
  <si>
    <t xml:space="preserve">    09 - Ostatní náklady</t>
  </si>
  <si>
    <t>01</t>
  </si>
  <si>
    <t>Vedlejší  a ostatní rozpočtové náklady</t>
  </si>
  <si>
    <t>R - 01</t>
  </si>
  <si>
    <t>Zajištění kompletního zařízení staveniště a jeho připojení na sítě</t>
  </si>
  <si>
    <t>kpl</t>
  </si>
  <si>
    <t>1024</t>
  </si>
  <si>
    <t>444532078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</si>
  <si>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</si>
  <si>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</si>
  <si>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</si>
  <si>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</si>
  <si>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743950297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</si>
  <si>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</si>
  <si>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</si>
  <si>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</si>
  <si>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</si>
  <si>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a protokolárním předáním po dokončení prací.</t>
  </si>
  <si>
    <t>642243615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</si>
  <si>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</si>
  <si>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</si>
  <si>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</si>
  <si>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814491705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</si>
  <si>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</si>
  <si>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</si>
  <si>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</si>
  <si>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-46487633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</si>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</sst>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22/2020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Olešnice, Zlíč, kácení a pěstební zásahy, ř. km 0,500 - 0,635, I. až III. etapa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Česká Skalice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11. 12. 2020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Hradec Králové, Z1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SO1 - kácení  porostů'!J30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SO1 - kácení  porostů'!P82</f>
        <v>0</v>
      </c>
      <c r="AV55" s="120">
        <f>'1 - SO1 - kácení  porostů'!J33</f>
        <v>0</v>
      </c>
      <c r="AW55" s="120">
        <f>'1 - SO1 - kácení  porostů'!J34</f>
        <v>0</v>
      </c>
      <c r="AX55" s="120">
        <f>'1 - SO1 - kácení  porostů'!J35</f>
        <v>0</v>
      </c>
      <c r="AY55" s="120">
        <f>'1 - SO1 - kácení  porostů'!J36</f>
        <v>0</v>
      </c>
      <c r="AZ55" s="120">
        <f>'1 - SO1 - kácení  porostů'!F33</f>
        <v>0</v>
      </c>
      <c r="BA55" s="120">
        <f>'1 - SO1 - kácení  porostů'!F34</f>
        <v>0</v>
      </c>
      <c r="BB55" s="120">
        <f>'1 - SO1 - kácení  porostů'!F35</f>
        <v>0</v>
      </c>
      <c r="BC55" s="120">
        <f>'1 - SO1 - kácení  porostů'!F36</f>
        <v>0</v>
      </c>
      <c r="BD55" s="122">
        <f>'1 - SO1 - kácení  porostů'!F37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VON - vedlejší a osta...'!J30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VON - vedlejší a osta...'!P81</f>
        <v>0</v>
      </c>
      <c r="AV56" s="125">
        <f>'2 - VON - vedlejší a osta...'!J33</f>
        <v>0</v>
      </c>
      <c r="AW56" s="125">
        <f>'2 - VON - vedlejší a osta...'!J34</f>
        <v>0</v>
      </c>
      <c r="AX56" s="125">
        <f>'2 - VON - vedlejší a osta...'!J35</f>
        <v>0</v>
      </c>
      <c r="AY56" s="125">
        <f>'2 - VON - vedlejší a osta...'!J36</f>
        <v>0</v>
      </c>
      <c r="AZ56" s="125">
        <f>'2 - VON - vedlejší a osta...'!F33</f>
        <v>0</v>
      </c>
      <c r="BA56" s="125">
        <f>'2 - VON - vedlejší a osta...'!F34</f>
        <v>0</v>
      </c>
      <c r="BB56" s="125">
        <f>'2 - VON - vedlejší a osta...'!F35</f>
        <v>0</v>
      </c>
      <c r="BC56" s="125">
        <f>'2 - VON - vedlejší a osta...'!F36</f>
        <v>0</v>
      </c>
      <c r="BD56" s="127">
        <f>'2 - VON - vedlejší a osta...'!F37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 porost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Olešnice, Zlíč, kácení a pěstební zásahy, ř. km 0,500 - 0,635, I. až III. etapa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11. 12. 2020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ROUND(J82,2)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ROUND((SUM(BE82:BE126)),2)</f>
        <v>0</v>
      </c>
      <c r="G33" s="37"/>
      <c r="H33" s="37"/>
      <c r="I33" s="148">
        <v>0.21</v>
      </c>
      <c r="J33" s="147">
        <f>ROUND(((SUM(BE82:BE126))*I33),2)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ROUND((SUM(BF82:BF126)),2)</f>
        <v>0</v>
      </c>
      <c r="G34" s="37"/>
      <c r="H34" s="37"/>
      <c r="I34" s="148">
        <v>0.15</v>
      </c>
      <c r="J34" s="147">
        <f>ROUND(((SUM(BF82:BF126))*I34),2)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ROUND((SUM(BG82:BG126)),2)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ROUND((SUM(BH82:BH126)),2)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ROUND((SUM(BI82:BI126)),2)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Olešnice, Zlíč, kácení a pěstební zásahy, ř. km 0,500 - 0,635, I. až III. etapa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 xml:space="preserve">1 - SO1 - kácení  porostů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Česká Skalice</v>
      </c>
      <c r="G52" s="39"/>
      <c r="H52" s="39"/>
      <c r="I52" s="31" t="s">
        <v>24</v>
      </c>
      <c r="J52" s="72" t="str">
        <f>IF(J12="","",J12)</f>
        <v>11. 12. 2020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Hradec Králové, Z1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J82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J124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96</v>
      </c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60" t="str">
        <f>E7</f>
        <v>Olešnice, Zlíč, kácení a pěstební zásahy, ř. km 0,500 - 0,635, I. až III. etapa</v>
      </c>
      <c r="F72" s="31"/>
      <c r="G72" s="31"/>
      <c r="H72" s="31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87</v>
      </c>
      <c r="D73" s="39"/>
      <c r="E73" s="39"/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9" t="str">
        <f>E9</f>
        <v xml:space="preserve">1 - SO1 - kácení  porostů</v>
      </c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6" t="str">
        <f>F12</f>
        <v>Česká Skalice</v>
      </c>
      <c r="G76" s="39"/>
      <c r="H76" s="39"/>
      <c r="I76" s="31" t="s">
        <v>24</v>
      </c>
      <c r="J76" s="72" t="str">
        <f>IF(J12="","",J12)</f>
        <v>11. 12. 2020</v>
      </c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26</v>
      </c>
      <c r="D78" s="39"/>
      <c r="E78" s="39"/>
      <c r="F78" s="26" t="str">
        <f>E15</f>
        <v>Povodí Labe, státní podnik, Hradec Králové, Z1</v>
      </c>
      <c r="G78" s="39"/>
      <c r="H78" s="39"/>
      <c r="I78" s="31" t="s">
        <v>33</v>
      </c>
      <c r="J78" s="35" t="str">
        <f>E21</f>
        <v xml:space="preserve"> 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65" customHeight="1">
      <c r="A79" s="37"/>
      <c r="B79" s="38"/>
      <c r="C79" s="31" t="s">
        <v>31</v>
      </c>
      <c r="D79" s="39"/>
      <c r="E79" s="39"/>
      <c r="F79" s="26" t="str">
        <f>IF(E18="","",E18)</f>
        <v>Vyplň údaj</v>
      </c>
      <c r="G79" s="39"/>
      <c r="H79" s="39"/>
      <c r="I79" s="31" t="s">
        <v>36</v>
      </c>
      <c r="J79" s="35" t="str">
        <f>E24</f>
        <v>Lukáš Táborský, DiS</v>
      </c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77"/>
      <c r="B81" s="178"/>
      <c r="C81" s="179" t="s">
        <v>97</v>
      </c>
      <c r="D81" s="180" t="s">
        <v>59</v>
      </c>
      <c r="E81" s="180" t="s">
        <v>55</v>
      </c>
      <c r="F81" s="180" t="s">
        <v>56</v>
      </c>
      <c r="G81" s="180" t="s">
        <v>98</v>
      </c>
      <c r="H81" s="180" t="s">
        <v>99</v>
      </c>
      <c r="I81" s="180" t="s">
        <v>100</v>
      </c>
      <c r="J81" s="180" t="s">
        <v>91</v>
      </c>
      <c r="K81" s="181" t="s">
        <v>101</v>
      </c>
      <c r="L81" s="182"/>
      <c r="M81" s="92" t="s">
        <v>28</v>
      </c>
      <c r="N81" s="93" t="s">
        <v>44</v>
      </c>
      <c r="O81" s="93" t="s">
        <v>102</v>
      </c>
      <c r="P81" s="93" t="s">
        <v>103</v>
      </c>
      <c r="Q81" s="93" t="s">
        <v>104</v>
      </c>
      <c r="R81" s="93" t="s">
        <v>105</v>
      </c>
      <c r="S81" s="93" t="s">
        <v>106</v>
      </c>
      <c r="T81" s="94" t="s">
        <v>107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7"/>
      <c r="B82" s="38"/>
      <c r="C82" s="99" t="s">
        <v>108</v>
      </c>
      <c r="D82" s="39"/>
      <c r="E82" s="39"/>
      <c r="F82" s="39"/>
      <c r="G82" s="39"/>
      <c r="H82" s="39"/>
      <c r="I82" s="39"/>
      <c r="J82" s="183">
        <f>BK82</f>
        <v>0</v>
      </c>
      <c r="K82" s="39"/>
      <c r="L82" s="43"/>
      <c r="M82" s="95"/>
      <c r="N82" s="184"/>
      <c r="O82" s="96"/>
      <c r="P82" s="185">
        <f>P83</f>
        <v>0</v>
      </c>
      <c r="Q82" s="96"/>
      <c r="R82" s="185">
        <f>R83</f>
        <v>0.006</v>
      </c>
      <c r="S82" s="96"/>
      <c r="T82" s="186">
        <f>T83</f>
        <v>10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73</v>
      </c>
      <c r="AU82" s="16" t="s">
        <v>92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73</v>
      </c>
      <c r="E83" s="191" t="s">
        <v>109</v>
      </c>
      <c r="F83" s="191" t="s">
        <v>110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P84+P124</f>
        <v>0</v>
      </c>
      <c r="Q83" s="196"/>
      <c r="R83" s="197">
        <f>R84+R124</f>
        <v>0.006</v>
      </c>
      <c r="S83" s="196"/>
      <c r="T83" s="198">
        <f>T84+T124</f>
        <v>10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73</v>
      </c>
      <c r="AU83" s="200" t="s">
        <v>74</v>
      </c>
      <c r="AY83" s="199" t="s">
        <v>111</v>
      </c>
      <c r="BK83" s="201">
        <f>BK84+BK124</f>
        <v>0</v>
      </c>
    </row>
    <row r="84" spans="1:63" s="12" customFormat="1" ht="22.8" customHeight="1">
      <c r="A84" s="12"/>
      <c r="B84" s="188"/>
      <c r="C84" s="189"/>
      <c r="D84" s="190" t="s">
        <v>73</v>
      </c>
      <c r="E84" s="202" t="s">
        <v>79</v>
      </c>
      <c r="F84" s="202" t="s">
        <v>112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SUM(P85:P123)</f>
        <v>0</v>
      </c>
      <c r="Q84" s="196"/>
      <c r="R84" s="197">
        <f>SUM(R85:R123)</f>
        <v>0.006</v>
      </c>
      <c r="S84" s="196"/>
      <c r="T84" s="198">
        <f>SUM(T85:T123)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73</v>
      </c>
      <c r="AU84" s="200" t="s">
        <v>79</v>
      </c>
      <c r="AY84" s="199" t="s">
        <v>111</v>
      </c>
      <c r="BK84" s="201">
        <f>SUM(BK85:BK123)</f>
        <v>0</v>
      </c>
    </row>
    <row r="85" spans="1:65" s="2" customFormat="1" ht="14.4" customHeight="1">
      <c r="A85" s="37"/>
      <c r="B85" s="38"/>
      <c r="C85" s="204" t="s">
        <v>79</v>
      </c>
      <c r="D85" s="204" t="s">
        <v>113</v>
      </c>
      <c r="E85" s="205" t="s">
        <v>114</v>
      </c>
      <c r="F85" s="206" t="s">
        <v>115</v>
      </c>
      <c r="G85" s="207" t="s">
        <v>116</v>
      </c>
      <c r="H85" s="208">
        <v>1</v>
      </c>
      <c r="I85" s="209"/>
      <c r="J85" s="210">
        <f>ROUND(I85*H85,2)</f>
        <v>0</v>
      </c>
      <c r="K85" s="206" t="s">
        <v>28</v>
      </c>
      <c r="L85" s="43"/>
      <c r="M85" s="211" t="s">
        <v>28</v>
      </c>
      <c r="N85" s="212" t="s">
        <v>47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117</v>
      </c>
      <c r="AT85" s="215" t="s">
        <v>113</v>
      </c>
      <c r="AU85" s="215" t="s">
        <v>83</v>
      </c>
      <c r="AY85" s="16" t="s">
        <v>111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117</v>
      </c>
      <c r="BK85" s="216">
        <f>ROUND(I85*H85,2)</f>
        <v>0</v>
      </c>
      <c r="BL85" s="16" t="s">
        <v>117</v>
      </c>
      <c r="BM85" s="215" t="s">
        <v>118</v>
      </c>
    </row>
    <row r="86" spans="1:65" s="2" customFormat="1" ht="24.15" customHeight="1">
      <c r="A86" s="37"/>
      <c r="B86" s="38"/>
      <c r="C86" s="204" t="s">
        <v>83</v>
      </c>
      <c r="D86" s="204" t="s">
        <v>113</v>
      </c>
      <c r="E86" s="205" t="s">
        <v>119</v>
      </c>
      <c r="F86" s="206" t="s">
        <v>120</v>
      </c>
      <c r="G86" s="207" t="s">
        <v>116</v>
      </c>
      <c r="H86" s="208">
        <v>1</v>
      </c>
      <c r="I86" s="209"/>
      <c r="J86" s="210">
        <f>ROUND(I86*H86,2)</f>
        <v>0</v>
      </c>
      <c r="K86" s="206" t="s">
        <v>28</v>
      </c>
      <c r="L86" s="43"/>
      <c r="M86" s="211" t="s">
        <v>28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117</v>
      </c>
      <c r="AT86" s="215" t="s">
        <v>113</v>
      </c>
      <c r="AU86" s="215" t="s">
        <v>83</v>
      </c>
      <c r="AY86" s="16" t="s">
        <v>111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117</v>
      </c>
      <c r="BK86" s="216">
        <f>ROUND(I86*H86,2)</f>
        <v>0</v>
      </c>
      <c r="BL86" s="16" t="s">
        <v>117</v>
      </c>
      <c r="BM86" s="215" t="s">
        <v>121</v>
      </c>
    </row>
    <row r="87" spans="1:65" s="2" customFormat="1" ht="14.4" customHeight="1">
      <c r="A87" s="37"/>
      <c r="B87" s="38"/>
      <c r="C87" s="204" t="s">
        <v>122</v>
      </c>
      <c r="D87" s="204" t="s">
        <v>113</v>
      </c>
      <c r="E87" s="205" t="s">
        <v>123</v>
      </c>
      <c r="F87" s="206" t="s">
        <v>124</v>
      </c>
      <c r="G87" s="207" t="s">
        <v>125</v>
      </c>
      <c r="H87" s="208">
        <v>2</v>
      </c>
      <c r="I87" s="209"/>
      <c r="J87" s="210">
        <f>ROUND(I87*H87,2)</f>
        <v>0</v>
      </c>
      <c r="K87" s="206" t="s">
        <v>126</v>
      </c>
      <c r="L87" s="43"/>
      <c r="M87" s="211" t="s">
        <v>28</v>
      </c>
      <c r="N87" s="212" t="s">
        <v>47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5" t="s">
        <v>117</v>
      </c>
      <c r="AT87" s="215" t="s">
        <v>113</v>
      </c>
      <c r="AU87" s="215" t="s">
        <v>83</v>
      </c>
      <c r="AY87" s="16" t="s">
        <v>111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117</v>
      </c>
      <c r="BK87" s="216">
        <f>ROUND(I87*H87,2)</f>
        <v>0</v>
      </c>
      <c r="BL87" s="16" t="s">
        <v>117</v>
      </c>
      <c r="BM87" s="215" t="s">
        <v>127</v>
      </c>
    </row>
    <row r="88" spans="1:47" s="2" customFormat="1" ht="12">
      <c r="A88" s="37"/>
      <c r="B88" s="38"/>
      <c r="C88" s="39"/>
      <c r="D88" s="217" t="s">
        <v>128</v>
      </c>
      <c r="E88" s="39"/>
      <c r="F88" s="218" t="s">
        <v>129</v>
      </c>
      <c r="G88" s="39"/>
      <c r="H88" s="39"/>
      <c r="I88" s="219"/>
      <c r="J88" s="39"/>
      <c r="K88" s="39"/>
      <c r="L88" s="43"/>
      <c r="M88" s="220"/>
      <c r="N88" s="221"/>
      <c r="O88" s="84"/>
      <c r="P88" s="84"/>
      <c r="Q88" s="84"/>
      <c r="R88" s="84"/>
      <c r="S88" s="84"/>
      <c r="T88" s="85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83</v>
      </c>
    </row>
    <row r="89" spans="1:65" s="2" customFormat="1" ht="14.4" customHeight="1">
      <c r="A89" s="37"/>
      <c r="B89" s="38"/>
      <c r="C89" s="204" t="s">
        <v>117</v>
      </c>
      <c r="D89" s="204" t="s">
        <v>113</v>
      </c>
      <c r="E89" s="205" t="s">
        <v>130</v>
      </c>
      <c r="F89" s="206" t="s">
        <v>131</v>
      </c>
      <c r="G89" s="207" t="s">
        <v>125</v>
      </c>
      <c r="H89" s="208">
        <v>4</v>
      </c>
      <c r="I89" s="209"/>
      <c r="J89" s="210">
        <f>ROUND(I89*H89,2)</f>
        <v>0</v>
      </c>
      <c r="K89" s="206" t="s">
        <v>126</v>
      </c>
      <c r="L89" s="43"/>
      <c r="M89" s="211" t="s">
        <v>28</v>
      </c>
      <c r="N89" s="212" t="s">
        <v>47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117</v>
      </c>
      <c r="AT89" s="215" t="s">
        <v>113</v>
      </c>
      <c r="AU89" s="215" t="s">
        <v>83</v>
      </c>
      <c r="AY89" s="16" t="s">
        <v>111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117</v>
      </c>
      <c r="BK89" s="216">
        <f>ROUND(I89*H89,2)</f>
        <v>0</v>
      </c>
      <c r="BL89" s="16" t="s">
        <v>117</v>
      </c>
      <c r="BM89" s="215" t="s">
        <v>132</v>
      </c>
    </row>
    <row r="90" spans="1:47" s="2" customFormat="1" ht="12">
      <c r="A90" s="37"/>
      <c r="B90" s="38"/>
      <c r="C90" s="39"/>
      <c r="D90" s="217" t="s">
        <v>128</v>
      </c>
      <c r="E90" s="39"/>
      <c r="F90" s="218" t="s">
        <v>129</v>
      </c>
      <c r="G90" s="39"/>
      <c r="H90" s="39"/>
      <c r="I90" s="219"/>
      <c r="J90" s="39"/>
      <c r="K90" s="39"/>
      <c r="L90" s="43"/>
      <c r="M90" s="220"/>
      <c r="N90" s="221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128</v>
      </c>
      <c r="AU90" s="16" t="s">
        <v>83</v>
      </c>
    </row>
    <row r="91" spans="1:65" s="2" customFormat="1" ht="14.4" customHeight="1">
      <c r="A91" s="37"/>
      <c r="B91" s="38"/>
      <c r="C91" s="204" t="s">
        <v>133</v>
      </c>
      <c r="D91" s="204" t="s">
        <v>113</v>
      </c>
      <c r="E91" s="205" t="s">
        <v>134</v>
      </c>
      <c r="F91" s="206" t="s">
        <v>135</v>
      </c>
      <c r="G91" s="207" t="s">
        <v>125</v>
      </c>
      <c r="H91" s="208">
        <v>1</v>
      </c>
      <c r="I91" s="209"/>
      <c r="J91" s="210">
        <f>ROUND(I91*H91,2)</f>
        <v>0</v>
      </c>
      <c r="K91" s="206" t="s">
        <v>126</v>
      </c>
      <c r="L91" s="43"/>
      <c r="M91" s="211" t="s">
        <v>28</v>
      </c>
      <c r="N91" s="212" t="s">
        <v>47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5" t="s">
        <v>117</v>
      </c>
      <c r="AT91" s="215" t="s">
        <v>113</v>
      </c>
      <c r="AU91" s="215" t="s">
        <v>83</v>
      </c>
      <c r="AY91" s="16" t="s">
        <v>111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117</v>
      </c>
      <c r="BK91" s="216">
        <f>ROUND(I91*H91,2)</f>
        <v>0</v>
      </c>
      <c r="BL91" s="16" t="s">
        <v>117</v>
      </c>
      <c r="BM91" s="215" t="s">
        <v>136</v>
      </c>
    </row>
    <row r="92" spans="1:47" s="2" customFormat="1" ht="12">
      <c r="A92" s="37"/>
      <c r="B92" s="38"/>
      <c r="C92" s="39"/>
      <c r="D92" s="217" t="s">
        <v>128</v>
      </c>
      <c r="E92" s="39"/>
      <c r="F92" s="218" t="s">
        <v>129</v>
      </c>
      <c r="G92" s="39"/>
      <c r="H92" s="39"/>
      <c r="I92" s="219"/>
      <c r="J92" s="39"/>
      <c r="K92" s="39"/>
      <c r="L92" s="43"/>
      <c r="M92" s="220"/>
      <c r="N92" s="221"/>
      <c r="O92" s="84"/>
      <c r="P92" s="84"/>
      <c r="Q92" s="84"/>
      <c r="R92" s="84"/>
      <c r="S92" s="84"/>
      <c r="T92" s="85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128</v>
      </c>
      <c r="AU92" s="16" t="s">
        <v>83</v>
      </c>
    </row>
    <row r="93" spans="1:65" s="2" customFormat="1" ht="14.4" customHeight="1">
      <c r="A93" s="37"/>
      <c r="B93" s="38"/>
      <c r="C93" s="204" t="s">
        <v>137</v>
      </c>
      <c r="D93" s="204" t="s">
        <v>113</v>
      </c>
      <c r="E93" s="205" t="s">
        <v>138</v>
      </c>
      <c r="F93" s="206" t="s">
        <v>139</v>
      </c>
      <c r="G93" s="207" t="s">
        <v>125</v>
      </c>
      <c r="H93" s="208">
        <v>1</v>
      </c>
      <c r="I93" s="209"/>
      <c r="J93" s="210">
        <f>ROUND(I93*H93,2)</f>
        <v>0</v>
      </c>
      <c r="K93" s="206" t="s">
        <v>126</v>
      </c>
      <c r="L93" s="43"/>
      <c r="M93" s="211" t="s">
        <v>28</v>
      </c>
      <c r="N93" s="212" t="s">
        <v>47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5" t="s">
        <v>117</v>
      </c>
      <c r="AT93" s="215" t="s">
        <v>113</v>
      </c>
      <c r="AU93" s="215" t="s">
        <v>83</v>
      </c>
      <c r="AY93" s="16" t="s">
        <v>111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117</v>
      </c>
      <c r="BK93" s="216">
        <f>ROUND(I93*H93,2)</f>
        <v>0</v>
      </c>
      <c r="BL93" s="16" t="s">
        <v>117</v>
      </c>
      <c r="BM93" s="215" t="s">
        <v>140</v>
      </c>
    </row>
    <row r="94" spans="1:47" s="2" customFormat="1" ht="12">
      <c r="A94" s="37"/>
      <c r="B94" s="38"/>
      <c r="C94" s="39"/>
      <c r="D94" s="217" t="s">
        <v>128</v>
      </c>
      <c r="E94" s="39"/>
      <c r="F94" s="218" t="s">
        <v>141</v>
      </c>
      <c r="G94" s="39"/>
      <c r="H94" s="39"/>
      <c r="I94" s="219"/>
      <c r="J94" s="39"/>
      <c r="K94" s="39"/>
      <c r="L94" s="43"/>
      <c r="M94" s="220"/>
      <c r="N94" s="221"/>
      <c r="O94" s="84"/>
      <c r="P94" s="84"/>
      <c r="Q94" s="84"/>
      <c r="R94" s="84"/>
      <c r="S94" s="84"/>
      <c r="T94" s="85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128</v>
      </c>
      <c r="AU94" s="16" t="s">
        <v>83</v>
      </c>
    </row>
    <row r="95" spans="1:65" s="2" customFormat="1" ht="14.4" customHeight="1">
      <c r="A95" s="37"/>
      <c r="B95" s="38"/>
      <c r="C95" s="204" t="s">
        <v>142</v>
      </c>
      <c r="D95" s="204" t="s">
        <v>113</v>
      </c>
      <c r="E95" s="205" t="s">
        <v>143</v>
      </c>
      <c r="F95" s="206" t="s">
        <v>144</v>
      </c>
      <c r="G95" s="207" t="s">
        <v>125</v>
      </c>
      <c r="H95" s="208">
        <v>3</v>
      </c>
      <c r="I95" s="209"/>
      <c r="J95" s="210">
        <f>ROUND(I95*H95,2)</f>
        <v>0</v>
      </c>
      <c r="K95" s="206" t="s">
        <v>126</v>
      </c>
      <c r="L95" s="43"/>
      <c r="M95" s="211" t="s">
        <v>28</v>
      </c>
      <c r="N95" s="212" t="s">
        <v>47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5" t="s">
        <v>117</v>
      </c>
      <c r="AT95" s="215" t="s">
        <v>113</v>
      </c>
      <c r="AU95" s="215" t="s">
        <v>83</v>
      </c>
      <c r="AY95" s="16" t="s">
        <v>111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117</v>
      </c>
      <c r="BK95" s="216">
        <f>ROUND(I95*H95,2)</f>
        <v>0</v>
      </c>
      <c r="BL95" s="16" t="s">
        <v>117</v>
      </c>
      <c r="BM95" s="215" t="s">
        <v>145</v>
      </c>
    </row>
    <row r="96" spans="1:47" s="2" customFormat="1" ht="12">
      <c r="A96" s="37"/>
      <c r="B96" s="38"/>
      <c r="C96" s="39"/>
      <c r="D96" s="217" t="s">
        <v>128</v>
      </c>
      <c r="E96" s="39"/>
      <c r="F96" s="218" t="s">
        <v>141</v>
      </c>
      <c r="G96" s="39"/>
      <c r="H96" s="39"/>
      <c r="I96" s="219"/>
      <c r="J96" s="39"/>
      <c r="K96" s="39"/>
      <c r="L96" s="43"/>
      <c r="M96" s="220"/>
      <c r="N96" s="221"/>
      <c r="O96" s="84"/>
      <c r="P96" s="84"/>
      <c r="Q96" s="84"/>
      <c r="R96" s="84"/>
      <c r="S96" s="84"/>
      <c r="T96" s="85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128</v>
      </c>
      <c r="AU96" s="16" t="s">
        <v>83</v>
      </c>
    </row>
    <row r="97" spans="1:65" s="2" customFormat="1" ht="14.4" customHeight="1">
      <c r="A97" s="37"/>
      <c r="B97" s="38"/>
      <c r="C97" s="204" t="s">
        <v>146</v>
      </c>
      <c r="D97" s="204" t="s">
        <v>113</v>
      </c>
      <c r="E97" s="205" t="s">
        <v>147</v>
      </c>
      <c r="F97" s="206" t="s">
        <v>148</v>
      </c>
      <c r="G97" s="207" t="s">
        <v>125</v>
      </c>
      <c r="H97" s="208">
        <v>4</v>
      </c>
      <c r="I97" s="209"/>
      <c r="J97" s="210">
        <f>ROUND(I97*H97,2)</f>
        <v>0</v>
      </c>
      <c r="K97" s="206" t="s">
        <v>126</v>
      </c>
      <c r="L97" s="43"/>
      <c r="M97" s="211" t="s">
        <v>28</v>
      </c>
      <c r="N97" s="212" t="s">
        <v>47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5" t="s">
        <v>117</v>
      </c>
      <c r="AT97" s="215" t="s">
        <v>113</v>
      </c>
      <c r="AU97" s="215" t="s">
        <v>83</v>
      </c>
      <c r="AY97" s="16" t="s">
        <v>111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117</v>
      </c>
      <c r="BK97" s="216">
        <f>ROUND(I97*H97,2)</f>
        <v>0</v>
      </c>
      <c r="BL97" s="16" t="s">
        <v>117</v>
      </c>
      <c r="BM97" s="215" t="s">
        <v>149</v>
      </c>
    </row>
    <row r="98" spans="1:47" s="2" customFormat="1" ht="12">
      <c r="A98" s="37"/>
      <c r="B98" s="38"/>
      <c r="C98" s="39"/>
      <c r="D98" s="217" t="s">
        <v>128</v>
      </c>
      <c r="E98" s="39"/>
      <c r="F98" s="218" t="s">
        <v>141</v>
      </c>
      <c r="G98" s="39"/>
      <c r="H98" s="39"/>
      <c r="I98" s="219"/>
      <c r="J98" s="39"/>
      <c r="K98" s="39"/>
      <c r="L98" s="43"/>
      <c r="M98" s="220"/>
      <c r="N98" s="221"/>
      <c r="O98" s="84"/>
      <c r="P98" s="84"/>
      <c r="Q98" s="84"/>
      <c r="R98" s="84"/>
      <c r="S98" s="84"/>
      <c r="T98" s="85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128</v>
      </c>
      <c r="AU98" s="16" t="s">
        <v>83</v>
      </c>
    </row>
    <row r="99" spans="1:65" s="2" customFormat="1" ht="14.4" customHeight="1">
      <c r="A99" s="37"/>
      <c r="B99" s="38"/>
      <c r="C99" s="204" t="s">
        <v>150</v>
      </c>
      <c r="D99" s="204" t="s">
        <v>113</v>
      </c>
      <c r="E99" s="205" t="s">
        <v>151</v>
      </c>
      <c r="F99" s="206" t="s">
        <v>152</v>
      </c>
      <c r="G99" s="207" t="s">
        <v>125</v>
      </c>
      <c r="H99" s="208">
        <v>2</v>
      </c>
      <c r="I99" s="209"/>
      <c r="J99" s="210">
        <f>ROUND(I99*H99,2)</f>
        <v>0</v>
      </c>
      <c r="K99" s="206" t="s">
        <v>126</v>
      </c>
      <c r="L99" s="43"/>
      <c r="M99" s="211" t="s">
        <v>28</v>
      </c>
      <c r="N99" s="212" t="s">
        <v>47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5" t="s">
        <v>117</v>
      </c>
      <c r="AT99" s="215" t="s">
        <v>113</v>
      </c>
      <c r="AU99" s="215" t="s">
        <v>83</v>
      </c>
      <c r="AY99" s="16" t="s">
        <v>111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117</v>
      </c>
      <c r="BK99" s="216">
        <f>ROUND(I99*H99,2)</f>
        <v>0</v>
      </c>
      <c r="BL99" s="16" t="s">
        <v>117</v>
      </c>
      <c r="BM99" s="215" t="s">
        <v>153</v>
      </c>
    </row>
    <row r="100" spans="1:47" s="2" customFormat="1" ht="12">
      <c r="A100" s="37"/>
      <c r="B100" s="38"/>
      <c r="C100" s="39"/>
      <c r="D100" s="217" t="s">
        <v>128</v>
      </c>
      <c r="E100" s="39"/>
      <c r="F100" s="218" t="s">
        <v>141</v>
      </c>
      <c r="G100" s="39"/>
      <c r="H100" s="39"/>
      <c r="I100" s="219"/>
      <c r="J100" s="39"/>
      <c r="K100" s="39"/>
      <c r="L100" s="43"/>
      <c r="M100" s="220"/>
      <c r="N100" s="221"/>
      <c r="O100" s="84"/>
      <c r="P100" s="84"/>
      <c r="Q100" s="84"/>
      <c r="R100" s="84"/>
      <c r="S100" s="84"/>
      <c r="T100" s="85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128</v>
      </c>
      <c r="AU100" s="16" t="s">
        <v>83</v>
      </c>
    </row>
    <row r="101" spans="1:65" s="2" customFormat="1" ht="14.4" customHeight="1">
      <c r="A101" s="37"/>
      <c r="B101" s="38"/>
      <c r="C101" s="204" t="s">
        <v>154</v>
      </c>
      <c r="D101" s="204" t="s">
        <v>113</v>
      </c>
      <c r="E101" s="205" t="s">
        <v>155</v>
      </c>
      <c r="F101" s="206" t="s">
        <v>156</v>
      </c>
      <c r="G101" s="207" t="s">
        <v>125</v>
      </c>
      <c r="H101" s="208">
        <v>1</v>
      </c>
      <c r="I101" s="209"/>
      <c r="J101" s="210">
        <f>ROUND(I101*H101,2)</f>
        <v>0</v>
      </c>
      <c r="K101" s="206" t="s">
        <v>126</v>
      </c>
      <c r="L101" s="43"/>
      <c r="M101" s="211" t="s">
        <v>28</v>
      </c>
      <c r="N101" s="212" t="s">
        <v>47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5" t="s">
        <v>117</v>
      </c>
      <c r="AT101" s="215" t="s">
        <v>113</v>
      </c>
      <c r="AU101" s="215" t="s">
        <v>83</v>
      </c>
      <c r="AY101" s="16" t="s">
        <v>111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117</v>
      </c>
      <c r="BK101" s="216">
        <f>ROUND(I101*H101,2)</f>
        <v>0</v>
      </c>
      <c r="BL101" s="16" t="s">
        <v>117</v>
      </c>
      <c r="BM101" s="215" t="s">
        <v>157</v>
      </c>
    </row>
    <row r="102" spans="1:47" s="2" customFormat="1" ht="12">
      <c r="A102" s="37"/>
      <c r="B102" s="38"/>
      <c r="C102" s="39"/>
      <c r="D102" s="217" t="s">
        <v>128</v>
      </c>
      <c r="E102" s="39"/>
      <c r="F102" s="218" t="s">
        <v>141</v>
      </c>
      <c r="G102" s="39"/>
      <c r="H102" s="39"/>
      <c r="I102" s="219"/>
      <c r="J102" s="39"/>
      <c r="K102" s="39"/>
      <c r="L102" s="43"/>
      <c r="M102" s="220"/>
      <c r="N102" s="221"/>
      <c r="O102" s="84"/>
      <c r="P102" s="84"/>
      <c r="Q102" s="84"/>
      <c r="R102" s="84"/>
      <c r="S102" s="84"/>
      <c r="T102" s="85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128</v>
      </c>
      <c r="AU102" s="16" t="s">
        <v>83</v>
      </c>
    </row>
    <row r="103" spans="1:65" s="2" customFormat="1" ht="14.4" customHeight="1">
      <c r="A103" s="37"/>
      <c r="B103" s="38"/>
      <c r="C103" s="204" t="s">
        <v>158</v>
      </c>
      <c r="D103" s="204" t="s">
        <v>113</v>
      </c>
      <c r="E103" s="205" t="s">
        <v>159</v>
      </c>
      <c r="F103" s="206" t="s">
        <v>160</v>
      </c>
      <c r="G103" s="207" t="s">
        <v>125</v>
      </c>
      <c r="H103" s="208">
        <v>2</v>
      </c>
      <c r="I103" s="209"/>
      <c r="J103" s="210">
        <f>ROUND(I103*H103,2)</f>
        <v>0</v>
      </c>
      <c r="K103" s="206" t="s">
        <v>126</v>
      </c>
      <c r="L103" s="43"/>
      <c r="M103" s="211" t="s">
        <v>28</v>
      </c>
      <c r="N103" s="212" t="s">
        <v>47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5" t="s">
        <v>117</v>
      </c>
      <c r="AT103" s="215" t="s">
        <v>113</v>
      </c>
      <c r="AU103" s="215" t="s">
        <v>83</v>
      </c>
      <c r="AY103" s="16" t="s">
        <v>111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117</v>
      </c>
      <c r="BK103" s="216">
        <f>ROUND(I103*H103,2)</f>
        <v>0</v>
      </c>
      <c r="BL103" s="16" t="s">
        <v>117</v>
      </c>
      <c r="BM103" s="215" t="s">
        <v>161</v>
      </c>
    </row>
    <row r="104" spans="1:47" s="2" customFormat="1" ht="12">
      <c r="A104" s="37"/>
      <c r="B104" s="38"/>
      <c r="C104" s="39"/>
      <c r="D104" s="217" t="s">
        <v>128</v>
      </c>
      <c r="E104" s="39"/>
      <c r="F104" s="218" t="s">
        <v>141</v>
      </c>
      <c r="G104" s="39"/>
      <c r="H104" s="39"/>
      <c r="I104" s="219"/>
      <c r="J104" s="39"/>
      <c r="K104" s="39"/>
      <c r="L104" s="43"/>
      <c r="M104" s="220"/>
      <c r="N104" s="221"/>
      <c r="O104" s="84"/>
      <c r="P104" s="84"/>
      <c r="Q104" s="84"/>
      <c r="R104" s="84"/>
      <c r="S104" s="84"/>
      <c r="T104" s="85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128</v>
      </c>
      <c r="AU104" s="16" t="s">
        <v>83</v>
      </c>
    </row>
    <row r="105" spans="1:65" s="2" customFormat="1" ht="14.4" customHeight="1">
      <c r="A105" s="37"/>
      <c r="B105" s="38"/>
      <c r="C105" s="204" t="s">
        <v>162</v>
      </c>
      <c r="D105" s="204" t="s">
        <v>113</v>
      </c>
      <c r="E105" s="205" t="s">
        <v>163</v>
      </c>
      <c r="F105" s="206" t="s">
        <v>164</v>
      </c>
      <c r="G105" s="207" t="s">
        <v>125</v>
      </c>
      <c r="H105" s="208">
        <v>1</v>
      </c>
      <c r="I105" s="209"/>
      <c r="J105" s="210">
        <f>ROUND(I105*H105,2)</f>
        <v>0</v>
      </c>
      <c r="K105" s="206" t="s">
        <v>126</v>
      </c>
      <c r="L105" s="43"/>
      <c r="M105" s="211" t="s">
        <v>28</v>
      </c>
      <c r="N105" s="212" t="s">
        <v>47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5" t="s">
        <v>117</v>
      </c>
      <c r="AT105" s="215" t="s">
        <v>113</v>
      </c>
      <c r="AU105" s="215" t="s">
        <v>83</v>
      </c>
      <c r="AY105" s="16" t="s">
        <v>111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117</v>
      </c>
      <c r="BK105" s="216">
        <f>ROUND(I105*H105,2)</f>
        <v>0</v>
      </c>
      <c r="BL105" s="16" t="s">
        <v>117</v>
      </c>
      <c r="BM105" s="215" t="s">
        <v>165</v>
      </c>
    </row>
    <row r="106" spans="1:47" s="2" customFormat="1" ht="12">
      <c r="A106" s="37"/>
      <c r="B106" s="38"/>
      <c r="C106" s="39"/>
      <c r="D106" s="217" t="s">
        <v>128</v>
      </c>
      <c r="E106" s="39"/>
      <c r="F106" s="218" t="s">
        <v>141</v>
      </c>
      <c r="G106" s="39"/>
      <c r="H106" s="39"/>
      <c r="I106" s="219"/>
      <c r="J106" s="39"/>
      <c r="K106" s="39"/>
      <c r="L106" s="43"/>
      <c r="M106" s="220"/>
      <c r="N106" s="221"/>
      <c r="O106" s="84"/>
      <c r="P106" s="84"/>
      <c r="Q106" s="84"/>
      <c r="R106" s="84"/>
      <c r="S106" s="84"/>
      <c r="T106" s="85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128</v>
      </c>
      <c r="AU106" s="16" t="s">
        <v>83</v>
      </c>
    </row>
    <row r="107" spans="1:65" s="2" customFormat="1" ht="24.15" customHeight="1">
      <c r="A107" s="37"/>
      <c r="B107" s="38"/>
      <c r="C107" s="204" t="s">
        <v>166</v>
      </c>
      <c r="D107" s="204" t="s">
        <v>113</v>
      </c>
      <c r="E107" s="205" t="s">
        <v>167</v>
      </c>
      <c r="F107" s="206" t="s">
        <v>168</v>
      </c>
      <c r="G107" s="207" t="s">
        <v>125</v>
      </c>
      <c r="H107" s="208">
        <v>2</v>
      </c>
      <c r="I107" s="209"/>
      <c r="J107" s="210">
        <f>ROUND(I107*H107,2)</f>
        <v>0</v>
      </c>
      <c r="K107" s="206" t="s">
        <v>126</v>
      </c>
      <c r="L107" s="43"/>
      <c r="M107" s="211" t="s">
        <v>28</v>
      </c>
      <c r="N107" s="212" t="s">
        <v>47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5" t="s">
        <v>117</v>
      </c>
      <c r="AT107" s="215" t="s">
        <v>113</v>
      </c>
      <c r="AU107" s="215" t="s">
        <v>83</v>
      </c>
      <c r="AY107" s="16" t="s">
        <v>111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117</v>
      </c>
      <c r="BK107" s="216">
        <f>ROUND(I107*H107,2)</f>
        <v>0</v>
      </c>
      <c r="BL107" s="16" t="s">
        <v>117</v>
      </c>
      <c r="BM107" s="215" t="s">
        <v>169</v>
      </c>
    </row>
    <row r="108" spans="1:47" s="2" customFormat="1" ht="12">
      <c r="A108" s="37"/>
      <c r="B108" s="38"/>
      <c r="C108" s="39"/>
      <c r="D108" s="217" t="s">
        <v>128</v>
      </c>
      <c r="E108" s="39"/>
      <c r="F108" s="218" t="s">
        <v>141</v>
      </c>
      <c r="G108" s="39"/>
      <c r="H108" s="39"/>
      <c r="I108" s="219"/>
      <c r="J108" s="39"/>
      <c r="K108" s="39"/>
      <c r="L108" s="43"/>
      <c r="M108" s="220"/>
      <c r="N108" s="221"/>
      <c r="O108" s="84"/>
      <c r="P108" s="84"/>
      <c r="Q108" s="84"/>
      <c r="R108" s="84"/>
      <c r="S108" s="84"/>
      <c r="T108" s="85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128</v>
      </c>
      <c r="AU108" s="16" t="s">
        <v>83</v>
      </c>
    </row>
    <row r="109" spans="1:65" s="2" customFormat="1" ht="24.15" customHeight="1">
      <c r="A109" s="37"/>
      <c r="B109" s="38"/>
      <c r="C109" s="204" t="s">
        <v>170</v>
      </c>
      <c r="D109" s="204" t="s">
        <v>113</v>
      </c>
      <c r="E109" s="205" t="s">
        <v>171</v>
      </c>
      <c r="F109" s="206" t="s">
        <v>172</v>
      </c>
      <c r="G109" s="207" t="s">
        <v>125</v>
      </c>
      <c r="H109" s="208">
        <v>1</v>
      </c>
      <c r="I109" s="209"/>
      <c r="J109" s="210">
        <f>ROUND(I109*H109,2)</f>
        <v>0</v>
      </c>
      <c r="K109" s="206" t="s">
        <v>126</v>
      </c>
      <c r="L109" s="43"/>
      <c r="M109" s="211" t="s">
        <v>28</v>
      </c>
      <c r="N109" s="212" t="s">
        <v>47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5" t="s">
        <v>117</v>
      </c>
      <c r="AT109" s="215" t="s">
        <v>113</v>
      </c>
      <c r="AU109" s="215" t="s">
        <v>83</v>
      </c>
      <c r="AY109" s="16" t="s">
        <v>111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117</v>
      </c>
      <c r="BK109" s="216">
        <f>ROUND(I109*H109,2)</f>
        <v>0</v>
      </c>
      <c r="BL109" s="16" t="s">
        <v>117</v>
      </c>
      <c r="BM109" s="215" t="s">
        <v>173</v>
      </c>
    </row>
    <row r="110" spans="1:47" s="2" customFormat="1" ht="12">
      <c r="A110" s="37"/>
      <c r="B110" s="38"/>
      <c r="C110" s="39"/>
      <c r="D110" s="217" t="s">
        <v>128</v>
      </c>
      <c r="E110" s="39"/>
      <c r="F110" s="218" t="s">
        <v>141</v>
      </c>
      <c r="G110" s="39"/>
      <c r="H110" s="39"/>
      <c r="I110" s="219"/>
      <c r="J110" s="39"/>
      <c r="K110" s="39"/>
      <c r="L110" s="43"/>
      <c r="M110" s="220"/>
      <c r="N110" s="221"/>
      <c r="O110" s="84"/>
      <c r="P110" s="84"/>
      <c r="Q110" s="84"/>
      <c r="R110" s="84"/>
      <c r="S110" s="84"/>
      <c r="T110" s="85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128</v>
      </c>
      <c r="AU110" s="16" t="s">
        <v>83</v>
      </c>
    </row>
    <row r="111" spans="1:65" s="2" customFormat="1" ht="24.9" customHeight="1">
      <c r="A111" s="37"/>
      <c r="B111" s="38"/>
      <c r="C111" s="204" t="s">
        <v>8</v>
      </c>
      <c r="D111" s="204" t="s">
        <v>113</v>
      </c>
      <c r="E111" s="205" t="s">
        <v>174</v>
      </c>
      <c r="F111" s="206" t="s">
        <v>175</v>
      </c>
      <c r="G111" s="207" t="s">
        <v>116</v>
      </c>
      <c r="H111" s="208">
        <v>1</v>
      </c>
      <c r="I111" s="209"/>
      <c r="J111" s="210">
        <f>ROUND(I111*H111,2)</f>
        <v>0</v>
      </c>
      <c r="K111" s="206" t="s">
        <v>28</v>
      </c>
      <c r="L111" s="43"/>
      <c r="M111" s="211" t="s">
        <v>28</v>
      </c>
      <c r="N111" s="212" t="s">
        <v>47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5" t="s">
        <v>117</v>
      </c>
      <c r="AT111" s="215" t="s">
        <v>113</v>
      </c>
      <c r="AU111" s="215" t="s">
        <v>83</v>
      </c>
      <c r="AY111" s="16" t="s">
        <v>111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6" t="s">
        <v>117</v>
      </c>
      <c r="BK111" s="216">
        <f>ROUND(I111*H111,2)</f>
        <v>0</v>
      </c>
      <c r="BL111" s="16" t="s">
        <v>117</v>
      </c>
      <c r="BM111" s="215" t="s">
        <v>176</v>
      </c>
    </row>
    <row r="112" spans="1:65" s="2" customFormat="1" ht="24.15" customHeight="1">
      <c r="A112" s="37"/>
      <c r="B112" s="38"/>
      <c r="C112" s="204" t="s">
        <v>177</v>
      </c>
      <c r="D112" s="204" t="s">
        <v>113</v>
      </c>
      <c r="E112" s="205" t="s">
        <v>178</v>
      </c>
      <c r="F112" s="206" t="s">
        <v>179</v>
      </c>
      <c r="G112" s="207" t="s">
        <v>180</v>
      </c>
      <c r="H112" s="208">
        <v>400</v>
      </c>
      <c r="I112" s="209"/>
      <c r="J112" s="210">
        <f>ROUND(I112*H112,2)</f>
        <v>0</v>
      </c>
      <c r="K112" s="206" t="s">
        <v>126</v>
      </c>
      <c r="L112" s="43"/>
      <c r="M112" s="211" t="s">
        <v>28</v>
      </c>
      <c r="N112" s="212" t="s">
        <v>47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5" t="s">
        <v>117</v>
      </c>
      <c r="AT112" s="215" t="s">
        <v>113</v>
      </c>
      <c r="AU112" s="215" t="s">
        <v>83</v>
      </c>
      <c r="AY112" s="16" t="s">
        <v>111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117</v>
      </c>
      <c r="BK112" s="216">
        <f>ROUND(I112*H112,2)</f>
        <v>0</v>
      </c>
      <c r="BL112" s="16" t="s">
        <v>117</v>
      </c>
      <c r="BM112" s="215" t="s">
        <v>181</v>
      </c>
    </row>
    <row r="113" spans="1:47" s="2" customFormat="1" ht="12">
      <c r="A113" s="37"/>
      <c r="B113" s="38"/>
      <c r="C113" s="39"/>
      <c r="D113" s="217" t="s">
        <v>128</v>
      </c>
      <c r="E113" s="39"/>
      <c r="F113" s="218" t="s">
        <v>182</v>
      </c>
      <c r="G113" s="39"/>
      <c r="H113" s="39"/>
      <c r="I113" s="219"/>
      <c r="J113" s="39"/>
      <c r="K113" s="39"/>
      <c r="L113" s="43"/>
      <c r="M113" s="220"/>
      <c r="N113" s="221"/>
      <c r="O113" s="84"/>
      <c r="P113" s="84"/>
      <c r="Q113" s="84"/>
      <c r="R113" s="84"/>
      <c r="S113" s="84"/>
      <c r="T113" s="85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128</v>
      </c>
      <c r="AU113" s="16" t="s">
        <v>83</v>
      </c>
    </row>
    <row r="114" spans="1:65" s="2" customFormat="1" ht="24.15" customHeight="1">
      <c r="A114" s="37"/>
      <c r="B114" s="38"/>
      <c r="C114" s="204" t="s">
        <v>183</v>
      </c>
      <c r="D114" s="204" t="s">
        <v>113</v>
      </c>
      <c r="E114" s="205" t="s">
        <v>184</v>
      </c>
      <c r="F114" s="206" t="s">
        <v>185</v>
      </c>
      <c r="G114" s="207" t="s">
        <v>180</v>
      </c>
      <c r="H114" s="208">
        <v>400</v>
      </c>
      <c r="I114" s="209"/>
      <c r="J114" s="210">
        <f>ROUND(I114*H114,2)</f>
        <v>0</v>
      </c>
      <c r="K114" s="206" t="s">
        <v>126</v>
      </c>
      <c r="L114" s="43"/>
      <c r="M114" s="211" t="s">
        <v>28</v>
      </c>
      <c r="N114" s="212" t="s">
        <v>47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5" t="s">
        <v>117</v>
      </c>
      <c r="AT114" s="215" t="s">
        <v>113</v>
      </c>
      <c r="AU114" s="215" t="s">
        <v>83</v>
      </c>
      <c r="AY114" s="16" t="s">
        <v>111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117</v>
      </c>
      <c r="BK114" s="216">
        <f>ROUND(I114*H114,2)</f>
        <v>0</v>
      </c>
      <c r="BL114" s="16" t="s">
        <v>117</v>
      </c>
      <c r="BM114" s="215" t="s">
        <v>186</v>
      </c>
    </row>
    <row r="115" spans="1:47" s="2" customFormat="1" ht="12">
      <c r="A115" s="37"/>
      <c r="B115" s="38"/>
      <c r="C115" s="39"/>
      <c r="D115" s="217" t="s">
        <v>128</v>
      </c>
      <c r="E115" s="39"/>
      <c r="F115" s="218" t="s">
        <v>187</v>
      </c>
      <c r="G115" s="39"/>
      <c r="H115" s="39"/>
      <c r="I115" s="219"/>
      <c r="J115" s="39"/>
      <c r="K115" s="39"/>
      <c r="L115" s="43"/>
      <c r="M115" s="220"/>
      <c r="N115" s="221"/>
      <c r="O115" s="84"/>
      <c r="P115" s="84"/>
      <c r="Q115" s="84"/>
      <c r="R115" s="84"/>
      <c r="S115" s="84"/>
      <c r="T115" s="85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128</v>
      </c>
      <c r="AU115" s="16" t="s">
        <v>83</v>
      </c>
    </row>
    <row r="116" spans="1:65" s="2" customFormat="1" ht="14.4" customHeight="1">
      <c r="A116" s="37"/>
      <c r="B116" s="38"/>
      <c r="C116" s="222" t="s">
        <v>188</v>
      </c>
      <c r="D116" s="222" t="s">
        <v>189</v>
      </c>
      <c r="E116" s="223" t="s">
        <v>190</v>
      </c>
      <c r="F116" s="224" t="s">
        <v>191</v>
      </c>
      <c r="G116" s="225" t="s">
        <v>192</v>
      </c>
      <c r="H116" s="226">
        <v>6</v>
      </c>
      <c r="I116" s="227"/>
      <c r="J116" s="228">
        <f>ROUND(I116*H116,2)</f>
        <v>0</v>
      </c>
      <c r="K116" s="224" t="s">
        <v>126</v>
      </c>
      <c r="L116" s="229"/>
      <c r="M116" s="230" t="s">
        <v>28</v>
      </c>
      <c r="N116" s="231" t="s">
        <v>47</v>
      </c>
      <c r="O116" s="84"/>
      <c r="P116" s="213">
        <f>O116*H116</f>
        <v>0</v>
      </c>
      <c r="Q116" s="213">
        <v>0.001</v>
      </c>
      <c r="R116" s="213">
        <f>Q116*H116</f>
        <v>0.006</v>
      </c>
      <c r="S116" s="213">
        <v>0</v>
      </c>
      <c r="T116" s="21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5" t="s">
        <v>146</v>
      </c>
      <c r="AT116" s="215" t="s">
        <v>189</v>
      </c>
      <c r="AU116" s="215" t="s">
        <v>83</v>
      </c>
      <c r="AY116" s="16" t="s">
        <v>111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117</v>
      </c>
      <c r="BK116" s="216">
        <f>ROUND(I116*H116,2)</f>
        <v>0</v>
      </c>
      <c r="BL116" s="16" t="s">
        <v>117</v>
      </c>
      <c r="BM116" s="215" t="s">
        <v>193</v>
      </c>
    </row>
    <row r="117" spans="1:51" s="13" customFormat="1" ht="12">
      <c r="A117" s="13"/>
      <c r="B117" s="232"/>
      <c r="C117" s="233"/>
      <c r="D117" s="217" t="s">
        <v>194</v>
      </c>
      <c r="E117" s="233"/>
      <c r="F117" s="234" t="s">
        <v>195</v>
      </c>
      <c r="G117" s="233"/>
      <c r="H117" s="235">
        <v>6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194</v>
      </c>
      <c r="AU117" s="241" t="s">
        <v>83</v>
      </c>
      <c r="AV117" s="13" t="s">
        <v>83</v>
      </c>
      <c r="AW117" s="13" t="s">
        <v>4</v>
      </c>
      <c r="AX117" s="13" t="s">
        <v>79</v>
      </c>
      <c r="AY117" s="241" t="s">
        <v>111</v>
      </c>
    </row>
    <row r="118" spans="1:65" s="2" customFormat="1" ht="14.4" customHeight="1">
      <c r="A118" s="37"/>
      <c r="B118" s="38"/>
      <c r="C118" s="204" t="s">
        <v>196</v>
      </c>
      <c r="D118" s="204" t="s">
        <v>113</v>
      </c>
      <c r="E118" s="205" t="s">
        <v>197</v>
      </c>
      <c r="F118" s="206" t="s">
        <v>198</v>
      </c>
      <c r="G118" s="207" t="s">
        <v>180</v>
      </c>
      <c r="H118" s="208">
        <v>400</v>
      </c>
      <c r="I118" s="209"/>
      <c r="J118" s="210">
        <f>ROUND(I118*H118,2)</f>
        <v>0</v>
      </c>
      <c r="K118" s="206" t="s">
        <v>126</v>
      </c>
      <c r="L118" s="43"/>
      <c r="M118" s="211" t="s">
        <v>28</v>
      </c>
      <c r="N118" s="212" t="s">
        <v>47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5" t="s">
        <v>117</v>
      </c>
      <c r="AT118" s="215" t="s">
        <v>113</v>
      </c>
      <c r="AU118" s="215" t="s">
        <v>83</v>
      </c>
      <c r="AY118" s="16" t="s">
        <v>111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117</v>
      </c>
      <c r="BK118" s="216">
        <f>ROUND(I118*H118,2)</f>
        <v>0</v>
      </c>
      <c r="BL118" s="16" t="s">
        <v>117</v>
      </c>
      <c r="BM118" s="215" t="s">
        <v>199</v>
      </c>
    </row>
    <row r="119" spans="1:47" s="2" customFormat="1" ht="12">
      <c r="A119" s="37"/>
      <c r="B119" s="38"/>
      <c r="C119" s="39"/>
      <c r="D119" s="217" t="s">
        <v>128</v>
      </c>
      <c r="E119" s="39"/>
      <c r="F119" s="218" t="s">
        <v>200</v>
      </c>
      <c r="G119" s="39"/>
      <c r="H119" s="39"/>
      <c r="I119" s="219"/>
      <c r="J119" s="39"/>
      <c r="K119" s="39"/>
      <c r="L119" s="43"/>
      <c r="M119" s="220"/>
      <c r="N119" s="221"/>
      <c r="O119" s="84"/>
      <c r="P119" s="84"/>
      <c r="Q119" s="84"/>
      <c r="R119" s="84"/>
      <c r="S119" s="84"/>
      <c r="T119" s="85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128</v>
      </c>
      <c r="AU119" s="16" t="s">
        <v>83</v>
      </c>
    </row>
    <row r="120" spans="1:65" s="2" customFormat="1" ht="14.4" customHeight="1">
      <c r="A120" s="37"/>
      <c r="B120" s="38"/>
      <c r="C120" s="204" t="s">
        <v>201</v>
      </c>
      <c r="D120" s="204" t="s">
        <v>113</v>
      </c>
      <c r="E120" s="205" t="s">
        <v>202</v>
      </c>
      <c r="F120" s="206" t="s">
        <v>203</v>
      </c>
      <c r="G120" s="207" t="s">
        <v>116</v>
      </c>
      <c r="H120" s="208">
        <v>1</v>
      </c>
      <c r="I120" s="209"/>
      <c r="J120" s="210">
        <f>ROUND(I120*H120,2)</f>
        <v>0</v>
      </c>
      <c r="K120" s="206" t="s">
        <v>28</v>
      </c>
      <c r="L120" s="43"/>
      <c r="M120" s="211" t="s">
        <v>28</v>
      </c>
      <c r="N120" s="212" t="s">
        <v>47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5" t="s">
        <v>117</v>
      </c>
      <c r="AT120" s="215" t="s">
        <v>113</v>
      </c>
      <c r="AU120" s="215" t="s">
        <v>83</v>
      </c>
      <c r="AY120" s="16" t="s">
        <v>111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117</v>
      </c>
      <c r="BK120" s="216">
        <f>ROUND(I120*H120,2)</f>
        <v>0</v>
      </c>
      <c r="BL120" s="16" t="s">
        <v>117</v>
      </c>
      <c r="BM120" s="215" t="s">
        <v>204</v>
      </c>
    </row>
    <row r="121" spans="1:65" s="2" customFormat="1" ht="14.4" customHeight="1">
      <c r="A121" s="37"/>
      <c r="B121" s="38"/>
      <c r="C121" s="204" t="s">
        <v>7</v>
      </c>
      <c r="D121" s="204" t="s">
        <v>113</v>
      </c>
      <c r="E121" s="205" t="s">
        <v>205</v>
      </c>
      <c r="F121" s="206" t="s">
        <v>206</v>
      </c>
      <c r="G121" s="207" t="s">
        <v>116</v>
      </c>
      <c r="H121" s="208">
        <v>1</v>
      </c>
      <c r="I121" s="209"/>
      <c r="J121" s="210">
        <f>ROUND(I121*H121,2)</f>
        <v>0</v>
      </c>
      <c r="K121" s="206" t="s">
        <v>28</v>
      </c>
      <c r="L121" s="43"/>
      <c r="M121" s="211" t="s">
        <v>28</v>
      </c>
      <c r="N121" s="212" t="s">
        <v>47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5" t="s">
        <v>117</v>
      </c>
      <c r="AT121" s="215" t="s">
        <v>113</v>
      </c>
      <c r="AU121" s="215" t="s">
        <v>83</v>
      </c>
      <c r="AY121" s="16" t="s">
        <v>111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117</v>
      </c>
      <c r="BK121" s="216">
        <f>ROUND(I121*H121,2)</f>
        <v>0</v>
      </c>
      <c r="BL121" s="16" t="s">
        <v>117</v>
      </c>
      <c r="BM121" s="215" t="s">
        <v>207</v>
      </c>
    </row>
    <row r="122" spans="1:51" s="13" customFormat="1" ht="12">
      <c r="A122" s="13"/>
      <c r="B122" s="232"/>
      <c r="C122" s="233"/>
      <c r="D122" s="217" t="s">
        <v>194</v>
      </c>
      <c r="E122" s="242" t="s">
        <v>28</v>
      </c>
      <c r="F122" s="234" t="s">
        <v>208</v>
      </c>
      <c r="G122" s="233"/>
      <c r="H122" s="235">
        <v>1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194</v>
      </c>
      <c r="AU122" s="241" t="s">
        <v>83</v>
      </c>
      <c r="AV122" s="13" t="s">
        <v>83</v>
      </c>
      <c r="AW122" s="13" t="s">
        <v>35</v>
      </c>
      <c r="AX122" s="13" t="s">
        <v>79</v>
      </c>
      <c r="AY122" s="241" t="s">
        <v>111</v>
      </c>
    </row>
    <row r="123" spans="1:65" s="2" customFormat="1" ht="24.9" customHeight="1">
      <c r="A123" s="37"/>
      <c r="B123" s="38"/>
      <c r="C123" s="204" t="s">
        <v>209</v>
      </c>
      <c r="D123" s="204" t="s">
        <v>113</v>
      </c>
      <c r="E123" s="205" t="s">
        <v>210</v>
      </c>
      <c r="F123" s="206" t="s">
        <v>211</v>
      </c>
      <c r="G123" s="207" t="s">
        <v>116</v>
      </c>
      <c r="H123" s="208">
        <v>1</v>
      </c>
      <c r="I123" s="209"/>
      <c r="J123" s="210">
        <f>ROUND(I123*H123,2)</f>
        <v>0</v>
      </c>
      <c r="K123" s="206" t="s">
        <v>28</v>
      </c>
      <c r="L123" s="43"/>
      <c r="M123" s="211" t="s">
        <v>28</v>
      </c>
      <c r="N123" s="212" t="s">
        <v>47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5" t="s">
        <v>117</v>
      </c>
      <c r="AT123" s="215" t="s">
        <v>113</v>
      </c>
      <c r="AU123" s="215" t="s">
        <v>83</v>
      </c>
      <c r="AY123" s="16" t="s">
        <v>111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117</v>
      </c>
      <c r="BK123" s="216">
        <f>ROUND(I123*H123,2)</f>
        <v>0</v>
      </c>
      <c r="BL123" s="16" t="s">
        <v>117</v>
      </c>
      <c r="BM123" s="215" t="s">
        <v>212</v>
      </c>
    </row>
    <row r="124" spans="1:63" s="12" customFormat="1" ht="22.8" customHeight="1">
      <c r="A124" s="12"/>
      <c r="B124" s="188"/>
      <c r="C124" s="189"/>
      <c r="D124" s="190" t="s">
        <v>73</v>
      </c>
      <c r="E124" s="202" t="s">
        <v>150</v>
      </c>
      <c r="F124" s="202" t="s">
        <v>213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SUM(P125:P126)</f>
        <v>0</v>
      </c>
      <c r="Q124" s="196"/>
      <c r="R124" s="197">
        <f>SUM(R125:R126)</f>
        <v>0</v>
      </c>
      <c r="S124" s="196"/>
      <c r="T124" s="198">
        <f>SUM(T125:T126)</f>
        <v>10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79</v>
      </c>
      <c r="AT124" s="200" t="s">
        <v>73</v>
      </c>
      <c r="AU124" s="200" t="s">
        <v>79</v>
      </c>
      <c r="AY124" s="199" t="s">
        <v>111</v>
      </c>
      <c r="BK124" s="201">
        <f>SUM(BK125:BK126)</f>
        <v>0</v>
      </c>
    </row>
    <row r="125" spans="1:65" s="2" customFormat="1" ht="24.15" customHeight="1">
      <c r="A125" s="37"/>
      <c r="B125" s="38"/>
      <c r="C125" s="204" t="s">
        <v>214</v>
      </c>
      <c r="D125" s="204" t="s">
        <v>113</v>
      </c>
      <c r="E125" s="205" t="s">
        <v>215</v>
      </c>
      <c r="F125" s="206" t="s">
        <v>216</v>
      </c>
      <c r="G125" s="207" t="s">
        <v>180</v>
      </c>
      <c r="H125" s="208">
        <v>500</v>
      </c>
      <c r="I125" s="209"/>
      <c r="J125" s="210">
        <f>ROUND(I125*H125,2)</f>
        <v>0</v>
      </c>
      <c r="K125" s="206" t="s">
        <v>126</v>
      </c>
      <c r="L125" s="43"/>
      <c r="M125" s="211" t="s">
        <v>28</v>
      </c>
      <c r="N125" s="212" t="s">
        <v>47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0.02</v>
      </c>
      <c r="T125" s="214">
        <f>S125*H125</f>
        <v>10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5" t="s">
        <v>117</v>
      </c>
      <c r="AT125" s="215" t="s">
        <v>113</v>
      </c>
      <c r="AU125" s="215" t="s">
        <v>83</v>
      </c>
      <c r="AY125" s="16" t="s">
        <v>111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117</v>
      </c>
      <c r="BK125" s="216">
        <f>ROUND(I125*H125,2)</f>
        <v>0</v>
      </c>
      <c r="BL125" s="16" t="s">
        <v>117</v>
      </c>
      <c r="BM125" s="215" t="s">
        <v>217</v>
      </c>
    </row>
    <row r="126" spans="1:47" s="2" customFormat="1" ht="12">
      <c r="A126" s="37"/>
      <c r="B126" s="38"/>
      <c r="C126" s="39"/>
      <c r="D126" s="217" t="s">
        <v>128</v>
      </c>
      <c r="E126" s="39"/>
      <c r="F126" s="218" t="s">
        <v>218</v>
      </c>
      <c r="G126" s="39"/>
      <c r="H126" s="39"/>
      <c r="I126" s="219"/>
      <c r="J126" s="39"/>
      <c r="K126" s="39"/>
      <c r="L126" s="43"/>
      <c r="M126" s="243"/>
      <c r="N126" s="244"/>
      <c r="O126" s="245"/>
      <c r="P126" s="245"/>
      <c r="Q126" s="245"/>
      <c r="R126" s="245"/>
      <c r="S126" s="245"/>
      <c r="T126" s="246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128</v>
      </c>
      <c r="AU126" s="16" t="s">
        <v>83</v>
      </c>
    </row>
    <row r="127" spans="1:31" s="2" customFormat="1" ht="6.95" customHeight="1">
      <c r="A127" s="37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43"/>
      <c r="M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</sheetData>
  <sheetProtection password="CC35" sheet="1" objects="1" scenarios="1" formatColumns="0" formatRows="0" autoFilter="0"/>
  <autoFilter ref="C81:K12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Olešnice, Zlíč, kácení a pěstební zásahy, ř. km 0,500 - 0,635, I. až III. etapa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219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11. 12. 2020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ROUND((SUM(BE81:BE92)),2)</f>
        <v>0</v>
      </c>
      <c r="G33" s="37"/>
      <c r="H33" s="37"/>
      <c r="I33" s="148">
        <v>0.21</v>
      </c>
      <c r="J33" s="147">
        <f>ROUND(((SUM(BE81:BE92))*I33),2)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ROUND((SUM(BF81:BF92)),2)</f>
        <v>0</v>
      </c>
      <c r="G34" s="37"/>
      <c r="H34" s="37"/>
      <c r="I34" s="148">
        <v>0.15</v>
      </c>
      <c r="J34" s="147">
        <f>ROUND(((SUM(BF81:BF92))*I34),2)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ROUND((SUM(BG81:BG92)),2)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ROUND((SUM(BH81:BH92)),2)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ROUND((SUM(BI81:BI92)),2)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Olešnice, Zlíč, kácení a pěstební zásahy, ř. km 0,500 - 0,635, I. až III. etapa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VON - vedlejší a ostatní náklady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Česká Skalice</v>
      </c>
      <c r="G52" s="39"/>
      <c r="H52" s="39"/>
      <c r="I52" s="31" t="s">
        <v>24</v>
      </c>
      <c r="J52" s="72" t="str">
        <f>IF(J12="","",J12)</f>
        <v>11. 12. 2020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Hradec Králové, Z1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221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96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Olešnice, Zlíč, kácení a pěstební zásahy, ř. km 0,500 - 0,635, I. až III. etapa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VON - vedlejší a ostatní náklady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Česká Skalice</v>
      </c>
      <c r="G75" s="39"/>
      <c r="H75" s="39"/>
      <c r="I75" s="31" t="s">
        <v>24</v>
      </c>
      <c r="J75" s="72" t="str">
        <f>IF(J12="","",J12)</f>
        <v>11. 12. 2020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Hradec Králové, Z1</v>
      </c>
      <c r="G77" s="39"/>
      <c r="H77" s="39"/>
      <c r="I77" s="31" t="s">
        <v>33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31" t="s">
        <v>36</v>
      </c>
      <c r="J78" s="35" t="str">
        <f>E24</f>
        <v>Lukáš Táborský,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97</v>
      </c>
      <c r="D80" s="180" t="s">
        <v>59</v>
      </c>
      <c r="E80" s="180" t="s">
        <v>55</v>
      </c>
      <c r="F80" s="180" t="s">
        <v>56</v>
      </c>
      <c r="G80" s="180" t="s">
        <v>98</v>
      </c>
      <c r="H80" s="180" t="s">
        <v>99</v>
      </c>
      <c r="I80" s="180" t="s">
        <v>100</v>
      </c>
      <c r="J80" s="180" t="s">
        <v>91</v>
      </c>
      <c r="K80" s="181" t="s">
        <v>101</v>
      </c>
      <c r="L80" s="182"/>
      <c r="M80" s="92" t="s">
        <v>28</v>
      </c>
      <c r="N80" s="93" t="s">
        <v>44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108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222</v>
      </c>
      <c r="F82" s="191" t="s">
        <v>223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P83+SUM(P84:P87)</f>
        <v>0</v>
      </c>
      <c r="Q82" s="196"/>
      <c r="R82" s="197">
        <f>R83+SUM(R84:R87)</f>
        <v>0</v>
      </c>
      <c r="S82" s="196"/>
      <c r="T82" s="198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79</v>
      </c>
      <c r="AT82" s="200" t="s">
        <v>73</v>
      </c>
      <c r="AU82" s="200" t="s">
        <v>74</v>
      </c>
      <c r="AY82" s="199" t="s">
        <v>111</v>
      </c>
      <c r="BK82" s="201">
        <f>BK83+SUM(BK84:BK87)</f>
        <v>0</v>
      </c>
    </row>
    <row r="83" spans="1:65" s="2" customFormat="1" ht="14.4" customHeight="1">
      <c r="A83" s="37"/>
      <c r="B83" s="38"/>
      <c r="C83" s="204" t="s">
        <v>79</v>
      </c>
      <c r="D83" s="204" t="s">
        <v>113</v>
      </c>
      <c r="E83" s="205" t="s">
        <v>224</v>
      </c>
      <c r="F83" s="206" t="s">
        <v>225</v>
      </c>
      <c r="G83" s="207" t="s">
        <v>226</v>
      </c>
      <c r="H83" s="208">
        <v>1</v>
      </c>
      <c r="I83" s="209"/>
      <c r="J83" s="210">
        <f>ROUND(I83*H83,2)</f>
        <v>0</v>
      </c>
      <c r="K83" s="206" t="s">
        <v>28</v>
      </c>
      <c r="L83" s="43"/>
      <c r="M83" s="211" t="s">
        <v>28</v>
      </c>
      <c r="N83" s="212" t="s">
        <v>47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5" t="s">
        <v>227</v>
      </c>
      <c r="AT83" s="215" t="s">
        <v>113</v>
      </c>
      <c r="AU83" s="215" t="s">
        <v>79</v>
      </c>
      <c r="AY83" s="16" t="s">
        <v>111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6" t="s">
        <v>117</v>
      </c>
      <c r="BK83" s="216">
        <f>ROUND(I83*H83,2)</f>
        <v>0</v>
      </c>
      <c r="BL83" s="16" t="s">
        <v>227</v>
      </c>
      <c r="BM83" s="215" t="s">
        <v>228</v>
      </c>
    </row>
    <row r="84" spans="1:47" s="2" customFormat="1" ht="12">
      <c r="A84" s="37"/>
      <c r="B84" s="38"/>
      <c r="C84" s="39"/>
      <c r="D84" s="217" t="s">
        <v>229</v>
      </c>
      <c r="E84" s="39"/>
      <c r="F84" s="218" t="s">
        <v>230</v>
      </c>
      <c r="G84" s="39"/>
      <c r="H84" s="39"/>
      <c r="I84" s="219"/>
      <c r="J84" s="39"/>
      <c r="K84" s="39"/>
      <c r="L84" s="43"/>
      <c r="M84" s="220"/>
      <c r="N84" s="221"/>
      <c r="O84" s="84"/>
      <c r="P84" s="84"/>
      <c r="Q84" s="84"/>
      <c r="R84" s="84"/>
      <c r="S84" s="84"/>
      <c r="T84" s="85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229</v>
      </c>
      <c r="AU84" s="16" t="s">
        <v>79</v>
      </c>
    </row>
    <row r="85" spans="1:65" s="2" customFormat="1" ht="24.15" customHeight="1">
      <c r="A85" s="37"/>
      <c r="B85" s="38"/>
      <c r="C85" s="204" t="s">
        <v>83</v>
      </c>
      <c r="D85" s="204" t="s">
        <v>113</v>
      </c>
      <c r="E85" s="205" t="s">
        <v>231</v>
      </c>
      <c r="F85" s="206" t="s">
        <v>232</v>
      </c>
      <c r="G85" s="207" t="s">
        <v>226</v>
      </c>
      <c r="H85" s="208">
        <v>1</v>
      </c>
      <c r="I85" s="209"/>
      <c r="J85" s="210">
        <f>ROUND(I85*H85,2)</f>
        <v>0</v>
      </c>
      <c r="K85" s="206" t="s">
        <v>28</v>
      </c>
      <c r="L85" s="43"/>
      <c r="M85" s="211" t="s">
        <v>28</v>
      </c>
      <c r="N85" s="212" t="s">
        <v>47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227</v>
      </c>
      <c r="AT85" s="215" t="s">
        <v>113</v>
      </c>
      <c r="AU85" s="215" t="s">
        <v>79</v>
      </c>
      <c r="AY85" s="16" t="s">
        <v>111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117</v>
      </c>
      <c r="BK85" s="216">
        <f>ROUND(I85*H85,2)</f>
        <v>0</v>
      </c>
      <c r="BL85" s="16" t="s">
        <v>227</v>
      </c>
      <c r="BM85" s="215" t="s">
        <v>233</v>
      </c>
    </row>
    <row r="86" spans="1:47" s="2" customFormat="1" ht="12">
      <c r="A86" s="37"/>
      <c r="B86" s="38"/>
      <c r="C86" s="39"/>
      <c r="D86" s="217" t="s">
        <v>229</v>
      </c>
      <c r="E86" s="39"/>
      <c r="F86" s="218" t="s">
        <v>234</v>
      </c>
      <c r="G86" s="39"/>
      <c r="H86" s="39"/>
      <c r="I86" s="219"/>
      <c r="J86" s="39"/>
      <c r="K86" s="39"/>
      <c r="L86" s="43"/>
      <c r="M86" s="220"/>
      <c r="N86" s="221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229</v>
      </c>
      <c r="AU86" s="16" t="s">
        <v>79</v>
      </c>
    </row>
    <row r="87" spans="1:63" s="12" customFormat="1" ht="22.8" customHeight="1">
      <c r="A87" s="12"/>
      <c r="B87" s="188"/>
      <c r="C87" s="189"/>
      <c r="D87" s="190" t="s">
        <v>73</v>
      </c>
      <c r="E87" s="202" t="s">
        <v>235</v>
      </c>
      <c r="F87" s="202" t="s">
        <v>236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SUM(P88:P92)</f>
        <v>0</v>
      </c>
      <c r="Q87" s="196"/>
      <c r="R87" s="197">
        <f>SUM(R88:R92)</f>
        <v>0</v>
      </c>
      <c r="S87" s="196"/>
      <c r="T87" s="198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73</v>
      </c>
      <c r="AU87" s="200" t="s">
        <v>79</v>
      </c>
      <c r="AY87" s="199" t="s">
        <v>111</v>
      </c>
      <c r="BK87" s="201">
        <f>SUM(BK88:BK92)</f>
        <v>0</v>
      </c>
    </row>
    <row r="88" spans="1:65" s="2" customFormat="1" ht="24.15" customHeight="1">
      <c r="A88" s="37"/>
      <c r="B88" s="38"/>
      <c r="C88" s="204" t="s">
        <v>122</v>
      </c>
      <c r="D88" s="204" t="s">
        <v>113</v>
      </c>
      <c r="E88" s="205" t="s">
        <v>237</v>
      </c>
      <c r="F88" s="206" t="s">
        <v>238</v>
      </c>
      <c r="G88" s="207" t="s">
        <v>226</v>
      </c>
      <c r="H88" s="208">
        <v>1</v>
      </c>
      <c r="I88" s="209"/>
      <c r="J88" s="210">
        <f>ROUND(I88*H88,2)</f>
        <v>0</v>
      </c>
      <c r="K88" s="206" t="s">
        <v>28</v>
      </c>
      <c r="L88" s="43"/>
      <c r="M88" s="211" t="s">
        <v>28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227</v>
      </c>
      <c r="AT88" s="215" t="s">
        <v>113</v>
      </c>
      <c r="AU88" s="215" t="s">
        <v>83</v>
      </c>
      <c r="AY88" s="16" t="s">
        <v>111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117</v>
      </c>
      <c r="BK88" s="216">
        <f>ROUND(I88*H88,2)</f>
        <v>0</v>
      </c>
      <c r="BL88" s="16" t="s">
        <v>227</v>
      </c>
      <c r="BM88" s="215" t="s">
        <v>239</v>
      </c>
    </row>
    <row r="89" spans="1:47" s="2" customFormat="1" ht="12">
      <c r="A89" s="37"/>
      <c r="B89" s="38"/>
      <c r="C89" s="39"/>
      <c r="D89" s="217" t="s">
        <v>229</v>
      </c>
      <c r="E89" s="39"/>
      <c r="F89" s="218" t="s">
        <v>240</v>
      </c>
      <c r="G89" s="39"/>
      <c r="H89" s="39"/>
      <c r="I89" s="219"/>
      <c r="J89" s="39"/>
      <c r="K89" s="39"/>
      <c r="L89" s="43"/>
      <c r="M89" s="220"/>
      <c r="N89" s="221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229</v>
      </c>
      <c r="AU89" s="16" t="s">
        <v>83</v>
      </c>
    </row>
    <row r="90" spans="1:65" s="2" customFormat="1" ht="24.15" customHeight="1">
      <c r="A90" s="37"/>
      <c r="B90" s="38"/>
      <c r="C90" s="204" t="s">
        <v>117</v>
      </c>
      <c r="D90" s="204" t="s">
        <v>113</v>
      </c>
      <c r="E90" s="205" t="s">
        <v>241</v>
      </c>
      <c r="F90" s="206" t="s">
        <v>242</v>
      </c>
      <c r="G90" s="207" t="s">
        <v>226</v>
      </c>
      <c r="H90" s="208">
        <v>1</v>
      </c>
      <c r="I90" s="209"/>
      <c r="J90" s="210">
        <f>ROUND(I90*H90,2)</f>
        <v>0</v>
      </c>
      <c r="K90" s="206" t="s">
        <v>28</v>
      </c>
      <c r="L90" s="43"/>
      <c r="M90" s="211" t="s">
        <v>28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5" t="s">
        <v>227</v>
      </c>
      <c r="AT90" s="215" t="s">
        <v>113</v>
      </c>
      <c r="AU90" s="215" t="s">
        <v>83</v>
      </c>
      <c r="AY90" s="16" t="s">
        <v>111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117</v>
      </c>
      <c r="BK90" s="216">
        <f>ROUND(I90*H90,2)</f>
        <v>0</v>
      </c>
      <c r="BL90" s="16" t="s">
        <v>227</v>
      </c>
      <c r="BM90" s="215" t="s">
        <v>243</v>
      </c>
    </row>
    <row r="91" spans="1:47" s="2" customFormat="1" ht="12">
      <c r="A91" s="37"/>
      <c r="B91" s="38"/>
      <c r="C91" s="39"/>
      <c r="D91" s="217" t="s">
        <v>229</v>
      </c>
      <c r="E91" s="39"/>
      <c r="F91" s="218" t="s">
        <v>244</v>
      </c>
      <c r="G91" s="39"/>
      <c r="H91" s="39"/>
      <c r="I91" s="219"/>
      <c r="J91" s="39"/>
      <c r="K91" s="39"/>
      <c r="L91" s="43"/>
      <c r="M91" s="220"/>
      <c r="N91" s="221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229</v>
      </c>
      <c r="AU91" s="16" t="s">
        <v>83</v>
      </c>
    </row>
    <row r="92" spans="1:65" s="2" customFormat="1" ht="14.4" customHeight="1">
      <c r="A92" s="37"/>
      <c r="B92" s="38"/>
      <c r="C92" s="204" t="s">
        <v>133</v>
      </c>
      <c r="D92" s="204" t="s">
        <v>113</v>
      </c>
      <c r="E92" s="205" t="s">
        <v>245</v>
      </c>
      <c r="F92" s="206" t="s">
        <v>246</v>
      </c>
      <c r="G92" s="207" t="s">
        <v>226</v>
      </c>
      <c r="H92" s="208">
        <v>1</v>
      </c>
      <c r="I92" s="209"/>
      <c r="J92" s="210">
        <f>ROUND(I92*H92,2)</f>
        <v>0</v>
      </c>
      <c r="K92" s="206" t="s">
        <v>28</v>
      </c>
      <c r="L92" s="43"/>
      <c r="M92" s="247" t="s">
        <v>28</v>
      </c>
      <c r="N92" s="248" t="s">
        <v>47</v>
      </c>
      <c r="O92" s="245"/>
      <c r="P92" s="249">
        <f>O92*H92</f>
        <v>0</v>
      </c>
      <c r="Q92" s="249">
        <v>0</v>
      </c>
      <c r="R92" s="249">
        <f>Q92*H92</f>
        <v>0</v>
      </c>
      <c r="S92" s="249">
        <v>0</v>
      </c>
      <c r="T92" s="25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227</v>
      </c>
      <c r="AT92" s="215" t="s">
        <v>113</v>
      </c>
      <c r="AU92" s="215" t="s">
        <v>83</v>
      </c>
      <c r="AY92" s="16" t="s">
        <v>111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117</v>
      </c>
      <c r="BK92" s="216">
        <f>ROUND(I92*H92,2)</f>
        <v>0</v>
      </c>
      <c r="BL92" s="16" t="s">
        <v>227</v>
      </c>
      <c r="BM92" s="215" t="s">
        <v>247</v>
      </c>
    </row>
    <row r="93" spans="1:31" s="2" customFormat="1" ht="6.95" customHeight="1">
      <c r="A93" s="37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43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4" customFormat="1" ht="45" customHeight="1">
      <c r="B3" s="255"/>
      <c r="C3" s="256" t="s">
        <v>248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249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250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251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252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253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254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255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256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257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258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81</v>
      </c>
      <c r="F18" s="262" t="s">
        <v>259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260</v>
      </c>
      <c r="F19" s="262" t="s">
        <v>261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262</v>
      </c>
      <c r="F20" s="262" t="s">
        <v>263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264</v>
      </c>
      <c r="F21" s="262" t="s">
        <v>265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266</v>
      </c>
      <c r="F22" s="262" t="s">
        <v>267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268</v>
      </c>
      <c r="F23" s="262" t="s">
        <v>269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270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271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272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273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274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275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276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277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278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97</v>
      </c>
      <c r="F36" s="262"/>
      <c r="G36" s="262" t="s">
        <v>279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280</v>
      </c>
      <c r="F37" s="262"/>
      <c r="G37" s="262" t="s">
        <v>281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55</v>
      </c>
      <c r="F38" s="262"/>
      <c r="G38" s="262" t="s">
        <v>282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56</v>
      </c>
      <c r="F39" s="262"/>
      <c r="G39" s="262" t="s">
        <v>283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98</v>
      </c>
      <c r="F40" s="262"/>
      <c r="G40" s="262" t="s">
        <v>284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99</v>
      </c>
      <c r="F41" s="262"/>
      <c r="G41" s="262" t="s">
        <v>285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286</v>
      </c>
      <c r="F42" s="262"/>
      <c r="G42" s="262" t="s">
        <v>287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288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289</v>
      </c>
      <c r="F44" s="262"/>
      <c r="G44" s="262" t="s">
        <v>290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101</v>
      </c>
      <c r="F45" s="262"/>
      <c r="G45" s="262" t="s">
        <v>291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292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293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294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295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296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297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298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299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300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301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302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303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304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305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306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307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308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309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310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311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312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313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314</v>
      </c>
      <c r="D76" s="280"/>
      <c r="E76" s="280"/>
      <c r="F76" s="280" t="s">
        <v>315</v>
      </c>
      <c r="G76" s="281"/>
      <c r="H76" s="280" t="s">
        <v>56</v>
      </c>
      <c r="I76" s="280" t="s">
        <v>59</v>
      </c>
      <c r="J76" s="280" t="s">
        <v>316</v>
      </c>
      <c r="K76" s="279"/>
    </row>
    <row r="77" spans="2:11" s="1" customFormat="1" ht="17.25" customHeight="1">
      <c r="B77" s="277"/>
      <c r="C77" s="282" t="s">
        <v>317</v>
      </c>
      <c r="D77" s="282"/>
      <c r="E77" s="282"/>
      <c r="F77" s="283" t="s">
        <v>318</v>
      </c>
      <c r="G77" s="284"/>
      <c r="H77" s="282"/>
      <c r="I77" s="282"/>
      <c r="J77" s="282" t="s">
        <v>319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55</v>
      </c>
      <c r="D79" s="287"/>
      <c r="E79" s="287"/>
      <c r="F79" s="288" t="s">
        <v>320</v>
      </c>
      <c r="G79" s="289"/>
      <c r="H79" s="265" t="s">
        <v>321</v>
      </c>
      <c r="I79" s="265" t="s">
        <v>322</v>
      </c>
      <c r="J79" s="265">
        <v>20</v>
      </c>
      <c r="K79" s="279"/>
    </row>
    <row r="80" spans="2:11" s="1" customFormat="1" ht="15" customHeight="1">
      <c r="B80" s="277"/>
      <c r="C80" s="265" t="s">
        <v>323</v>
      </c>
      <c r="D80" s="265"/>
      <c r="E80" s="265"/>
      <c r="F80" s="288" t="s">
        <v>320</v>
      </c>
      <c r="G80" s="289"/>
      <c r="H80" s="265" t="s">
        <v>324</v>
      </c>
      <c r="I80" s="265" t="s">
        <v>322</v>
      </c>
      <c r="J80" s="265">
        <v>120</v>
      </c>
      <c r="K80" s="279"/>
    </row>
    <row r="81" spans="2:11" s="1" customFormat="1" ht="15" customHeight="1">
      <c r="B81" s="290"/>
      <c r="C81" s="265" t="s">
        <v>325</v>
      </c>
      <c r="D81" s="265"/>
      <c r="E81" s="265"/>
      <c r="F81" s="288" t="s">
        <v>326</v>
      </c>
      <c r="G81" s="289"/>
      <c r="H81" s="265" t="s">
        <v>327</v>
      </c>
      <c r="I81" s="265" t="s">
        <v>322</v>
      </c>
      <c r="J81" s="265">
        <v>50</v>
      </c>
      <c r="K81" s="279"/>
    </row>
    <row r="82" spans="2:11" s="1" customFormat="1" ht="15" customHeight="1">
      <c r="B82" s="290"/>
      <c r="C82" s="265" t="s">
        <v>328</v>
      </c>
      <c r="D82" s="265"/>
      <c r="E82" s="265"/>
      <c r="F82" s="288" t="s">
        <v>320</v>
      </c>
      <c r="G82" s="289"/>
      <c r="H82" s="265" t="s">
        <v>329</v>
      </c>
      <c r="I82" s="265" t="s">
        <v>330</v>
      </c>
      <c r="J82" s="265"/>
      <c r="K82" s="279"/>
    </row>
    <row r="83" spans="2:11" s="1" customFormat="1" ht="15" customHeight="1">
      <c r="B83" s="290"/>
      <c r="C83" s="291" t="s">
        <v>331</v>
      </c>
      <c r="D83" s="291"/>
      <c r="E83" s="291"/>
      <c r="F83" s="292" t="s">
        <v>326</v>
      </c>
      <c r="G83" s="291"/>
      <c r="H83" s="291" t="s">
        <v>332</v>
      </c>
      <c r="I83" s="291" t="s">
        <v>322</v>
      </c>
      <c r="J83" s="291">
        <v>15</v>
      </c>
      <c r="K83" s="279"/>
    </row>
    <row r="84" spans="2:11" s="1" customFormat="1" ht="15" customHeight="1">
      <c r="B84" s="290"/>
      <c r="C84" s="291" t="s">
        <v>333</v>
      </c>
      <c r="D84" s="291"/>
      <c r="E84" s="291"/>
      <c r="F84" s="292" t="s">
        <v>326</v>
      </c>
      <c r="G84" s="291"/>
      <c r="H84" s="291" t="s">
        <v>334</v>
      </c>
      <c r="I84" s="291" t="s">
        <v>322</v>
      </c>
      <c r="J84" s="291">
        <v>15</v>
      </c>
      <c r="K84" s="279"/>
    </row>
    <row r="85" spans="2:11" s="1" customFormat="1" ht="15" customHeight="1">
      <c r="B85" s="290"/>
      <c r="C85" s="291" t="s">
        <v>335</v>
      </c>
      <c r="D85" s="291"/>
      <c r="E85" s="291"/>
      <c r="F85" s="292" t="s">
        <v>326</v>
      </c>
      <c r="G85" s="291"/>
      <c r="H85" s="291" t="s">
        <v>336</v>
      </c>
      <c r="I85" s="291" t="s">
        <v>322</v>
      </c>
      <c r="J85" s="291">
        <v>20</v>
      </c>
      <c r="K85" s="279"/>
    </row>
    <row r="86" spans="2:11" s="1" customFormat="1" ht="15" customHeight="1">
      <c r="B86" s="290"/>
      <c r="C86" s="291" t="s">
        <v>337</v>
      </c>
      <c r="D86" s="291"/>
      <c r="E86" s="291"/>
      <c r="F86" s="292" t="s">
        <v>326</v>
      </c>
      <c r="G86" s="291"/>
      <c r="H86" s="291" t="s">
        <v>338</v>
      </c>
      <c r="I86" s="291" t="s">
        <v>322</v>
      </c>
      <c r="J86" s="291">
        <v>20</v>
      </c>
      <c r="K86" s="279"/>
    </row>
    <row r="87" spans="2:11" s="1" customFormat="1" ht="15" customHeight="1">
      <c r="B87" s="290"/>
      <c r="C87" s="265" t="s">
        <v>339</v>
      </c>
      <c r="D87" s="265"/>
      <c r="E87" s="265"/>
      <c r="F87" s="288" t="s">
        <v>326</v>
      </c>
      <c r="G87" s="289"/>
      <c r="H87" s="265" t="s">
        <v>340</v>
      </c>
      <c r="I87" s="265" t="s">
        <v>322</v>
      </c>
      <c r="J87" s="265">
        <v>50</v>
      </c>
      <c r="K87" s="279"/>
    </row>
    <row r="88" spans="2:11" s="1" customFormat="1" ht="15" customHeight="1">
      <c r="B88" s="290"/>
      <c r="C88" s="265" t="s">
        <v>341</v>
      </c>
      <c r="D88" s="265"/>
      <c r="E88" s="265"/>
      <c r="F88" s="288" t="s">
        <v>326</v>
      </c>
      <c r="G88" s="289"/>
      <c r="H88" s="265" t="s">
        <v>342</v>
      </c>
      <c r="I88" s="265" t="s">
        <v>322</v>
      </c>
      <c r="J88" s="265">
        <v>20</v>
      </c>
      <c r="K88" s="279"/>
    </row>
    <row r="89" spans="2:11" s="1" customFormat="1" ht="15" customHeight="1">
      <c r="B89" s="290"/>
      <c r="C89" s="265" t="s">
        <v>343</v>
      </c>
      <c r="D89" s="265"/>
      <c r="E89" s="265"/>
      <c r="F89" s="288" t="s">
        <v>326</v>
      </c>
      <c r="G89" s="289"/>
      <c r="H89" s="265" t="s">
        <v>344</v>
      </c>
      <c r="I89" s="265" t="s">
        <v>322</v>
      </c>
      <c r="J89" s="265">
        <v>20</v>
      </c>
      <c r="K89" s="279"/>
    </row>
    <row r="90" spans="2:11" s="1" customFormat="1" ht="15" customHeight="1">
      <c r="B90" s="290"/>
      <c r="C90" s="265" t="s">
        <v>345</v>
      </c>
      <c r="D90" s="265"/>
      <c r="E90" s="265"/>
      <c r="F90" s="288" t="s">
        <v>326</v>
      </c>
      <c r="G90" s="289"/>
      <c r="H90" s="265" t="s">
        <v>346</v>
      </c>
      <c r="I90" s="265" t="s">
        <v>322</v>
      </c>
      <c r="J90" s="265">
        <v>50</v>
      </c>
      <c r="K90" s="279"/>
    </row>
    <row r="91" spans="2:11" s="1" customFormat="1" ht="15" customHeight="1">
      <c r="B91" s="290"/>
      <c r="C91" s="265" t="s">
        <v>347</v>
      </c>
      <c r="D91" s="265"/>
      <c r="E91" s="265"/>
      <c r="F91" s="288" t="s">
        <v>326</v>
      </c>
      <c r="G91" s="289"/>
      <c r="H91" s="265" t="s">
        <v>347</v>
      </c>
      <c r="I91" s="265" t="s">
        <v>322</v>
      </c>
      <c r="J91" s="265">
        <v>50</v>
      </c>
      <c r="K91" s="279"/>
    </row>
    <row r="92" spans="2:11" s="1" customFormat="1" ht="15" customHeight="1">
      <c r="B92" s="290"/>
      <c r="C92" s="265" t="s">
        <v>348</v>
      </c>
      <c r="D92" s="265"/>
      <c r="E92" s="265"/>
      <c r="F92" s="288" t="s">
        <v>326</v>
      </c>
      <c r="G92" s="289"/>
      <c r="H92" s="265" t="s">
        <v>349</v>
      </c>
      <c r="I92" s="265" t="s">
        <v>322</v>
      </c>
      <c r="J92" s="265">
        <v>255</v>
      </c>
      <c r="K92" s="279"/>
    </row>
    <row r="93" spans="2:11" s="1" customFormat="1" ht="15" customHeight="1">
      <c r="B93" s="290"/>
      <c r="C93" s="265" t="s">
        <v>350</v>
      </c>
      <c r="D93" s="265"/>
      <c r="E93" s="265"/>
      <c r="F93" s="288" t="s">
        <v>320</v>
      </c>
      <c r="G93" s="289"/>
      <c r="H93" s="265" t="s">
        <v>351</v>
      </c>
      <c r="I93" s="265" t="s">
        <v>352</v>
      </c>
      <c r="J93" s="265"/>
      <c r="K93" s="279"/>
    </row>
    <row r="94" spans="2:11" s="1" customFormat="1" ht="15" customHeight="1">
      <c r="B94" s="290"/>
      <c r="C94" s="265" t="s">
        <v>353</v>
      </c>
      <c r="D94" s="265"/>
      <c r="E94" s="265"/>
      <c r="F94" s="288" t="s">
        <v>320</v>
      </c>
      <c r="G94" s="289"/>
      <c r="H94" s="265" t="s">
        <v>354</v>
      </c>
      <c r="I94" s="265" t="s">
        <v>355</v>
      </c>
      <c r="J94" s="265"/>
      <c r="K94" s="279"/>
    </row>
    <row r="95" spans="2:11" s="1" customFormat="1" ht="15" customHeight="1">
      <c r="B95" s="290"/>
      <c r="C95" s="265" t="s">
        <v>356</v>
      </c>
      <c r="D95" s="265"/>
      <c r="E95" s="265"/>
      <c r="F95" s="288" t="s">
        <v>320</v>
      </c>
      <c r="G95" s="289"/>
      <c r="H95" s="265" t="s">
        <v>356</v>
      </c>
      <c r="I95" s="265" t="s">
        <v>355</v>
      </c>
      <c r="J95" s="265"/>
      <c r="K95" s="279"/>
    </row>
    <row r="96" spans="2:11" s="1" customFormat="1" ht="15" customHeight="1">
      <c r="B96" s="290"/>
      <c r="C96" s="265" t="s">
        <v>40</v>
      </c>
      <c r="D96" s="265"/>
      <c r="E96" s="265"/>
      <c r="F96" s="288" t="s">
        <v>320</v>
      </c>
      <c r="G96" s="289"/>
      <c r="H96" s="265" t="s">
        <v>357</v>
      </c>
      <c r="I96" s="265" t="s">
        <v>355</v>
      </c>
      <c r="J96" s="265"/>
      <c r="K96" s="279"/>
    </row>
    <row r="97" spans="2:11" s="1" customFormat="1" ht="15" customHeight="1">
      <c r="B97" s="290"/>
      <c r="C97" s="265" t="s">
        <v>50</v>
      </c>
      <c r="D97" s="265"/>
      <c r="E97" s="265"/>
      <c r="F97" s="288" t="s">
        <v>320</v>
      </c>
      <c r="G97" s="289"/>
      <c r="H97" s="265" t="s">
        <v>358</v>
      </c>
      <c r="I97" s="265" t="s">
        <v>355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359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314</v>
      </c>
      <c r="D103" s="280"/>
      <c r="E103" s="280"/>
      <c r="F103" s="280" t="s">
        <v>315</v>
      </c>
      <c r="G103" s="281"/>
      <c r="H103" s="280" t="s">
        <v>56</v>
      </c>
      <c r="I103" s="280" t="s">
        <v>59</v>
      </c>
      <c r="J103" s="280" t="s">
        <v>316</v>
      </c>
      <c r="K103" s="279"/>
    </row>
    <row r="104" spans="2:11" s="1" customFormat="1" ht="17.25" customHeight="1">
      <c r="B104" s="277"/>
      <c r="C104" s="282" t="s">
        <v>317</v>
      </c>
      <c r="D104" s="282"/>
      <c r="E104" s="282"/>
      <c r="F104" s="283" t="s">
        <v>318</v>
      </c>
      <c r="G104" s="284"/>
      <c r="H104" s="282"/>
      <c r="I104" s="282"/>
      <c r="J104" s="282" t="s">
        <v>319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55</v>
      </c>
      <c r="D106" s="287"/>
      <c r="E106" s="287"/>
      <c r="F106" s="288" t="s">
        <v>320</v>
      </c>
      <c r="G106" s="265"/>
      <c r="H106" s="265" t="s">
        <v>360</v>
      </c>
      <c r="I106" s="265" t="s">
        <v>322</v>
      </c>
      <c r="J106" s="265">
        <v>20</v>
      </c>
      <c r="K106" s="279"/>
    </row>
    <row r="107" spans="2:11" s="1" customFormat="1" ht="15" customHeight="1">
      <c r="B107" s="277"/>
      <c r="C107" s="265" t="s">
        <v>323</v>
      </c>
      <c r="D107" s="265"/>
      <c r="E107" s="265"/>
      <c r="F107" s="288" t="s">
        <v>320</v>
      </c>
      <c r="G107" s="265"/>
      <c r="H107" s="265" t="s">
        <v>360</v>
      </c>
      <c r="I107" s="265" t="s">
        <v>322</v>
      </c>
      <c r="J107" s="265">
        <v>120</v>
      </c>
      <c r="K107" s="279"/>
    </row>
    <row r="108" spans="2:11" s="1" customFormat="1" ht="15" customHeight="1">
      <c r="B108" s="290"/>
      <c r="C108" s="265" t="s">
        <v>325</v>
      </c>
      <c r="D108" s="265"/>
      <c r="E108" s="265"/>
      <c r="F108" s="288" t="s">
        <v>326</v>
      </c>
      <c r="G108" s="265"/>
      <c r="H108" s="265" t="s">
        <v>360</v>
      </c>
      <c r="I108" s="265" t="s">
        <v>322</v>
      </c>
      <c r="J108" s="265">
        <v>50</v>
      </c>
      <c r="K108" s="279"/>
    </row>
    <row r="109" spans="2:11" s="1" customFormat="1" ht="15" customHeight="1">
      <c r="B109" s="290"/>
      <c r="C109" s="265" t="s">
        <v>328</v>
      </c>
      <c r="D109" s="265"/>
      <c r="E109" s="265"/>
      <c r="F109" s="288" t="s">
        <v>320</v>
      </c>
      <c r="G109" s="265"/>
      <c r="H109" s="265" t="s">
        <v>360</v>
      </c>
      <c r="I109" s="265" t="s">
        <v>330</v>
      </c>
      <c r="J109" s="265"/>
      <c r="K109" s="279"/>
    </row>
    <row r="110" spans="2:11" s="1" customFormat="1" ht="15" customHeight="1">
      <c r="B110" s="290"/>
      <c r="C110" s="265" t="s">
        <v>339</v>
      </c>
      <c r="D110" s="265"/>
      <c r="E110" s="265"/>
      <c r="F110" s="288" t="s">
        <v>326</v>
      </c>
      <c r="G110" s="265"/>
      <c r="H110" s="265" t="s">
        <v>360</v>
      </c>
      <c r="I110" s="265" t="s">
        <v>322</v>
      </c>
      <c r="J110" s="265">
        <v>50</v>
      </c>
      <c r="K110" s="279"/>
    </row>
    <row r="111" spans="2:11" s="1" customFormat="1" ht="15" customHeight="1">
      <c r="B111" s="290"/>
      <c r="C111" s="265" t="s">
        <v>347</v>
      </c>
      <c r="D111" s="265"/>
      <c r="E111" s="265"/>
      <c r="F111" s="288" t="s">
        <v>326</v>
      </c>
      <c r="G111" s="265"/>
      <c r="H111" s="265" t="s">
        <v>360</v>
      </c>
      <c r="I111" s="265" t="s">
        <v>322</v>
      </c>
      <c r="J111" s="265">
        <v>50</v>
      </c>
      <c r="K111" s="279"/>
    </row>
    <row r="112" spans="2:11" s="1" customFormat="1" ht="15" customHeight="1">
      <c r="B112" s="290"/>
      <c r="C112" s="265" t="s">
        <v>345</v>
      </c>
      <c r="D112" s="265"/>
      <c r="E112" s="265"/>
      <c r="F112" s="288" t="s">
        <v>326</v>
      </c>
      <c r="G112" s="265"/>
      <c r="H112" s="265" t="s">
        <v>360</v>
      </c>
      <c r="I112" s="265" t="s">
        <v>322</v>
      </c>
      <c r="J112" s="265">
        <v>50</v>
      </c>
      <c r="K112" s="279"/>
    </row>
    <row r="113" spans="2:11" s="1" customFormat="1" ht="15" customHeight="1">
      <c r="B113" s="290"/>
      <c r="C113" s="265" t="s">
        <v>55</v>
      </c>
      <c r="D113" s="265"/>
      <c r="E113" s="265"/>
      <c r="F113" s="288" t="s">
        <v>320</v>
      </c>
      <c r="G113" s="265"/>
      <c r="H113" s="265" t="s">
        <v>361</v>
      </c>
      <c r="I113" s="265" t="s">
        <v>322</v>
      </c>
      <c r="J113" s="265">
        <v>20</v>
      </c>
      <c r="K113" s="279"/>
    </row>
    <row r="114" spans="2:11" s="1" customFormat="1" ht="15" customHeight="1">
      <c r="B114" s="290"/>
      <c r="C114" s="265" t="s">
        <v>362</v>
      </c>
      <c r="D114" s="265"/>
      <c r="E114" s="265"/>
      <c r="F114" s="288" t="s">
        <v>320</v>
      </c>
      <c r="G114" s="265"/>
      <c r="H114" s="265" t="s">
        <v>363</v>
      </c>
      <c r="I114" s="265" t="s">
        <v>322</v>
      </c>
      <c r="J114" s="265">
        <v>120</v>
      </c>
      <c r="K114" s="279"/>
    </row>
    <row r="115" spans="2:11" s="1" customFormat="1" ht="15" customHeight="1">
      <c r="B115" s="290"/>
      <c r="C115" s="265" t="s">
        <v>40</v>
      </c>
      <c r="D115" s="265"/>
      <c r="E115" s="265"/>
      <c r="F115" s="288" t="s">
        <v>320</v>
      </c>
      <c r="G115" s="265"/>
      <c r="H115" s="265" t="s">
        <v>364</v>
      </c>
      <c r="I115" s="265" t="s">
        <v>355</v>
      </c>
      <c r="J115" s="265"/>
      <c r="K115" s="279"/>
    </row>
    <row r="116" spans="2:11" s="1" customFormat="1" ht="15" customHeight="1">
      <c r="B116" s="290"/>
      <c r="C116" s="265" t="s">
        <v>50</v>
      </c>
      <c r="D116" s="265"/>
      <c r="E116" s="265"/>
      <c r="F116" s="288" t="s">
        <v>320</v>
      </c>
      <c r="G116" s="265"/>
      <c r="H116" s="265" t="s">
        <v>365</v>
      </c>
      <c r="I116" s="265" t="s">
        <v>355</v>
      </c>
      <c r="J116" s="265"/>
      <c r="K116" s="279"/>
    </row>
    <row r="117" spans="2:11" s="1" customFormat="1" ht="15" customHeight="1">
      <c r="B117" s="290"/>
      <c r="C117" s="265" t="s">
        <v>59</v>
      </c>
      <c r="D117" s="265"/>
      <c r="E117" s="265"/>
      <c r="F117" s="288" t="s">
        <v>320</v>
      </c>
      <c r="G117" s="265"/>
      <c r="H117" s="265" t="s">
        <v>366</v>
      </c>
      <c r="I117" s="265" t="s">
        <v>367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368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314</v>
      </c>
      <c r="D123" s="280"/>
      <c r="E123" s="280"/>
      <c r="F123" s="280" t="s">
        <v>315</v>
      </c>
      <c r="G123" s="281"/>
      <c r="H123" s="280" t="s">
        <v>56</v>
      </c>
      <c r="I123" s="280" t="s">
        <v>59</v>
      </c>
      <c r="J123" s="280" t="s">
        <v>316</v>
      </c>
      <c r="K123" s="309"/>
    </row>
    <row r="124" spans="2:11" s="1" customFormat="1" ht="17.25" customHeight="1">
      <c r="B124" s="308"/>
      <c r="C124" s="282" t="s">
        <v>317</v>
      </c>
      <c r="D124" s="282"/>
      <c r="E124" s="282"/>
      <c r="F124" s="283" t="s">
        <v>318</v>
      </c>
      <c r="G124" s="284"/>
      <c r="H124" s="282"/>
      <c r="I124" s="282"/>
      <c r="J124" s="282" t="s">
        <v>319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323</v>
      </c>
      <c r="D126" s="287"/>
      <c r="E126" s="287"/>
      <c r="F126" s="288" t="s">
        <v>320</v>
      </c>
      <c r="G126" s="265"/>
      <c r="H126" s="265" t="s">
        <v>360</v>
      </c>
      <c r="I126" s="265" t="s">
        <v>322</v>
      </c>
      <c r="J126" s="265">
        <v>120</v>
      </c>
      <c r="K126" s="313"/>
    </row>
    <row r="127" spans="2:11" s="1" customFormat="1" ht="15" customHeight="1">
      <c r="B127" s="310"/>
      <c r="C127" s="265" t="s">
        <v>369</v>
      </c>
      <c r="D127" s="265"/>
      <c r="E127" s="265"/>
      <c r="F127" s="288" t="s">
        <v>320</v>
      </c>
      <c r="G127" s="265"/>
      <c r="H127" s="265" t="s">
        <v>370</v>
      </c>
      <c r="I127" s="265" t="s">
        <v>322</v>
      </c>
      <c r="J127" s="265" t="s">
        <v>371</v>
      </c>
      <c r="K127" s="313"/>
    </row>
    <row r="128" spans="2:11" s="1" customFormat="1" ht="15" customHeight="1">
      <c r="B128" s="310"/>
      <c r="C128" s="265" t="s">
        <v>268</v>
      </c>
      <c r="D128" s="265"/>
      <c r="E128" s="265"/>
      <c r="F128" s="288" t="s">
        <v>320</v>
      </c>
      <c r="G128" s="265"/>
      <c r="H128" s="265" t="s">
        <v>372</v>
      </c>
      <c r="I128" s="265" t="s">
        <v>322</v>
      </c>
      <c r="J128" s="265" t="s">
        <v>371</v>
      </c>
      <c r="K128" s="313"/>
    </row>
    <row r="129" spans="2:11" s="1" customFormat="1" ht="15" customHeight="1">
      <c r="B129" s="310"/>
      <c r="C129" s="265" t="s">
        <v>331</v>
      </c>
      <c r="D129" s="265"/>
      <c r="E129" s="265"/>
      <c r="F129" s="288" t="s">
        <v>326</v>
      </c>
      <c r="G129" s="265"/>
      <c r="H129" s="265" t="s">
        <v>332</v>
      </c>
      <c r="I129" s="265" t="s">
        <v>322</v>
      </c>
      <c r="J129" s="265">
        <v>15</v>
      </c>
      <c r="K129" s="313"/>
    </row>
    <row r="130" spans="2:11" s="1" customFormat="1" ht="15" customHeight="1">
      <c r="B130" s="310"/>
      <c r="C130" s="291" t="s">
        <v>333</v>
      </c>
      <c r="D130" s="291"/>
      <c r="E130" s="291"/>
      <c r="F130" s="292" t="s">
        <v>326</v>
      </c>
      <c r="G130" s="291"/>
      <c r="H130" s="291" t="s">
        <v>334</v>
      </c>
      <c r="I130" s="291" t="s">
        <v>322</v>
      </c>
      <c r="J130" s="291">
        <v>15</v>
      </c>
      <c r="K130" s="313"/>
    </row>
    <row r="131" spans="2:11" s="1" customFormat="1" ht="15" customHeight="1">
      <c r="B131" s="310"/>
      <c r="C131" s="291" t="s">
        <v>335</v>
      </c>
      <c r="D131" s="291"/>
      <c r="E131" s="291"/>
      <c r="F131" s="292" t="s">
        <v>326</v>
      </c>
      <c r="G131" s="291"/>
      <c r="H131" s="291" t="s">
        <v>336</v>
      </c>
      <c r="I131" s="291" t="s">
        <v>322</v>
      </c>
      <c r="J131" s="291">
        <v>20</v>
      </c>
      <c r="K131" s="313"/>
    </row>
    <row r="132" spans="2:11" s="1" customFormat="1" ht="15" customHeight="1">
      <c r="B132" s="310"/>
      <c r="C132" s="291" t="s">
        <v>337</v>
      </c>
      <c r="D132" s="291"/>
      <c r="E132" s="291"/>
      <c r="F132" s="292" t="s">
        <v>326</v>
      </c>
      <c r="G132" s="291"/>
      <c r="H132" s="291" t="s">
        <v>338</v>
      </c>
      <c r="I132" s="291" t="s">
        <v>322</v>
      </c>
      <c r="J132" s="291">
        <v>20</v>
      </c>
      <c r="K132" s="313"/>
    </row>
    <row r="133" spans="2:11" s="1" customFormat="1" ht="15" customHeight="1">
      <c r="B133" s="310"/>
      <c r="C133" s="265" t="s">
        <v>325</v>
      </c>
      <c r="D133" s="265"/>
      <c r="E133" s="265"/>
      <c r="F133" s="288" t="s">
        <v>326</v>
      </c>
      <c r="G133" s="265"/>
      <c r="H133" s="265" t="s">
        <v>360</v>
      </c>
      <c r="I133" s="265" t="s">
        <v>322</v>
      </c>
      <c r="J133" s="265">
        <v>50</v>
      </c>
      <c r="K133" s="313"/>
    </row>
    <row r="134" spans="2:11" s="1" customFormat="1" ht="15" customHeight="1">
      <c r="B134" s="310"/>
      <c r="C134" s="265" t="s">
        <v>339</v>
      </c>
      <c r="D134" s="265"/>
      <c r="E134" s="265"/>
      <c r="F134" s="288" t="s">
        <v>326</v>
      </c>
      <c r="G134" s="265"/>
      <c r="H134" s="265" t="s">
        <v>360</v>
      </c>
      <c r="I134" s="265" t="s">
        <v>322</v>
      </c>
      <c r="J134" s="265">
        <v>50</v>
      </c>
      <c r="K134" s="313"/>
    </row>
    <row r="135" spans="2:11" s="1" customFormat="1" ht="15" customHeight="1">
      <c r="B135" s="310"/>
      <c r="C135" s="265" t="s">
        <v>345</v>
      </c>
      <c r="D135" s="265"/>
      <c r="E135" s="265"/>
      <c r="F135" s="288" t="s">
        <v>326</v>
      </c>
      <c r="G135" s="265"/>
      <c r="H135" s="265" t="s">
        <v>360</v>
      </c>
      <c r="I135" s="265" t="s">
        <v>322</v>
      </c>
      <c r="J135" s="265">
        <v>50</v>
      </c>
      <c r="K135" s="313"/>
    </row>
    <row r="136" spans="2:11" s="1" customFormat="1" ht="15" customHeight="1">
      <c r="B136" s="310"/>
      <c r="C136" s="265" t="s">
        <v>347</v>
      </c>
      <c r="D136" s="265"/>
      <c r="E136" s="265"/>
      <c r="F136" s="288" t="s">
        <v>326</v>
      </c>
      <c r="G136" s="265"/>
      <c r="H136" s="265" t="s">
        <v>360</v>
      </c>
      <c r="I136" s="265" t="s">
        <v>322</v>
      </c>
      <c r="J136" s="265">
        <v>50</v>
      </c>
      <c r="K136" s="313"/>
    </row>
    <row r="137" spans="2:11" s="1" customFormat="1" ht="15" customHeight="1">
      <c r="B137" s="310"/>
      <c r="C137" s="265" t="s">
        <v>348</v>
      </c>
      <c r="D137" s="265"/>
      <c r="E137" s="265"/>
      <c r="F137" s="288" t="s">
        <v>326</v>
      </c>
      <c r="G137" s="265"/>
      <c r="H137" s="265" t="s">
        <v>373</v>
      </c>
      <c r="I137" s="265" t="s">
        <v>322</v>
      </c>
      <c r="J137" s="265">
        <v>255</v>
      </c>
      <c r="K137" s="313"/>
    </row>
    <row r="138" spans="2:11" s="1" customFormat="1" ht="15" customHeight="1">
      <c r="B138" s="310"/>
      <c r="C138" s="265" t="s">
        <v>350</v>
      </c>
      <c r="D138" s="265"/>
      <c r="E138" s="265"/>
      <c r="F138" s="288" t="s">
        <v>320</v>
      </c>
      <c r="G138" s="265"/>
      <c r="H138" s="265" t="s">
        <v>374</v>
      </c>
      <c r="I138" s="265" t="s">
        <v>352</v>
      </c>
      <c r="J138" s="265"/>
      <c r="K138" s="313"/>
    </row>
    <row r="139" spans="2:11" s="1" customFormat="1" ht="15" customHeight="1">
      <c r="B139" s="310"/>
      <c r="C139" s="265" t="s">
        <v>353</v>
      </c>
      <c r="D139" s="265"/>
      <c r="E139" s="265"/>
      <c r="F139" s="288" t="s">
        <v>320</v>
      </c>
      <c r="G139" s="265"/>
      <c r="H139" s="265" t="s">
        <v>375</v>
      </c>
      <c r="I139" s="265" t="s">
        <v>355</v>
      </c>
      <c r="J139" s="265"/>
      <c r="K139" s="313"/>
    </row>
    <row r="140" spans="2:11" s="1" customFormat="1" ht="15" customHeight="1">
      <c r="B140" s="310"/>
      <c r="C140" s="265" t="s">
        <v>356</v>
      </c>
      <c r="D140" s="265"/>
      <c r="E140" s="265"/>
      <c r="F140" s="288" t="s">
        <v>320</v>
      </c>
      <c r="G140" s="265"/>
      <c r="H140" s="265" t="s">
        <v>356</v>
      </c>
      <c r="I140" s="265" t="s">
        <v>355</v>
      </c>
      <c r="J140" s="265"/>
      <c r="K140" s="313"/>
    </row>
    <row r="141" spans="2:11" s="1" customFormat="1" ht="15" customHeight="1">
      <c r="B141" s="310"/>
      <c r="C141" s="265" t="s">
        <v>40</v>
      </c>
      <c r="D141" s="265"/>
      <c r="E141" s="265"/>
      <c r="F141" s="288" t="s">
        <v>320</v>
      </c>
      <c r="G141" s="265"/>
      <c r="H141" s="265" t="s">
        <v>376</v>
      </c>
      <c r="I141" s="265" t="s">
        <v>355</v>
      </c>
      <c r="J141" s="265"/>
      <c r="K141" s="313"/>
    </row>
    <row r="142" spans="2:11" s="1" customFormat="1" ht="15" customHeight="1">
      <c r="B142" s="310"/>
      <c r="C142" s="265" t="s">
        <v>377</v>
      </c>
      <c r="D142" s="265"/>
      <c r="E142" s="265"/>
      <c r="F142" s="288" t="s">
        <v>320</v>
      </c>
      <c r="G142" s="265"/>
      <c r="H142" s="265" t="s">
        <v>378</v>
      </c>
      <c r="I142" s="265" t="s">
        <v>355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379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314</v>
      </c>
      <c r="D148" s="280"/>
      <c r="E148" s="280"/>
      <c r="F148" s="280" t="s">
        <v>315</v>
      </c>
      <c r="G148" s="281"/>
      <c r="H148" s="280" t="s">
        <v>56</v>
      </c>
      <c r="I148" s="280" t="s">
        <v>59</v>
      </c>
      <c r="J148" s="280" t="s">
        <v>316</v>
      </c>
      <c r="K148" s="279"/>
    </row>
    <row r="149" spans="2:11" s="1" customFormat="1" ht="17.25" customHeight="1">
      <c r="B149" s="277"/>
      <c r="C149" s="282" t="s">
        <v>317</v>
      </c>
      <c r="D149" s="282"/>
      <c r="E149" s="282"/>
      <c r="F149" s="283" t="s">
        <v>318</v>
      </c>
      <c r="G149" s="284"/>
      <c r="H149" s="282"/>
      <c r="I149" s="282"/>
      <c r="J149" s="282" t="s">
        <v>319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323</v>
      </c>
      <c r="D151" s="265"/>
      <c r="E151" s="265"/>
      <c r="F151" s="318" t="s">
        <v>320</v>
      </c>
      <c r="G151" s="265"/>
      <c r="H151" s="317" t="s">
        <v>360</v>
      </c>
      <c r="I151" s="317" t="s">
        <v>322</v>
      </c>
      <c r="J151" s="317">
        <v>120</v>
      </c>
      <c r="K151" s="313"/>
    </row>
    <row r="152" spans="2:11" s="1" customFormat="1" ht="15" customHeight="1">
      <c r="B152" s="290"/>
      <c r="C152" s="317" t="s">
        <v>369</v>
      </c>
      <c r="D152" s="265"/>
      <c r="E152" s="265"/>
      <c r="F152" s="318" t="s">
        <v>320</v>
      </c>
      <c r="G152" s="265"/>
      <c r="H152" s="317" t="s">
        <v>380</v>
      </c>
      <c r="I152" s="317" t="s">
        <v>322</v>
      </c>
      <c r="J152" s="317" t="s">
        <v>371</v>
      </c>
      <c r="K152" s="313"/>
    </row>
    <row r="153" spans="2:11" s="1" customFormat="1" ht="15" customHeight="1">
      <c r="B153" s="290"/>
      <c r="C153" s="317" t="s">
        <v>268</v>
      </c>
      <c r="D153" s="265"/>
      <c r="E153" s="265"/>
      <c r="F153" s="318" t="s">
        <v>320</v>
      </c>
      <c r="G153" s="265"/>
      <c r="H153" s="317" t="s">
        <v>381</v>
      </c>
      <c r="I153" s="317" t="s">
        <v>322</v>
      </c>
      <c r="J153" s="317" t="s">
        <v>371</v>
      </c>
      <c r="K153" s="313"/>
    </row>
    <row r="154" spans="2:11" s="1" customFormat="1" ht="15" customHeight="1">
      <c r="B154" s="290"/>
      <c r="C154" s="317" t="s">
        <v>325</v>
      </c>
      <c r="D154" s="265"/>
      <c r="E154" s="265"/>
      <c r="F154" s="318" t="s">
        <v>326</v>
      </c>
      <c r="G154" s="265"/>
      <c r="H154" s="317" t="s">
        <v>360</v>
      </c>
      <c r="I154" s="317" t="s">
        <v>322</v>
      </c>
      <c r="J154" s="317">
        <v>50</v>
      </c>
      <c r="K154" s="313"/>
    </row>
    <row r="155" spans="2:11" s="1" customFormat="1" ht="15" customHeight="1">
      <c r="B155" s="290"/>
      <c r="C155" s="317" t="s">
        <v>328</v>
      </c>
      <c r="D155" s="265"/>
      <c r="E155" s="265"/>
      <c r="F155" s="318" t="s">
        <v>320</v>
      </c>
      <c r="G155" s="265"/>
      <c r="H155" s="317" t="s">
        <v>360</v>
      </c>
      <c r="I155" s="317" t="s">
        <v>330</v>
      </c>
      <c r="J155" s="317"/>
      <c r="K155" s="313"/>
    </row>
    <row r="156" spans="2:11" s="1" customFormat="1" ht="15" customHeight="1">
      <c r="B156" s="290"/>
      <c r="C156" s="317" t="s">
        <v>339</v>
      </c>
      <c r="D156" s="265"/>
      <c r="E156" s="265"/>
      <c r="F156" s="318" t="s">
        <v>326</v>
      </c>
      <c r="G156" s="265"/>
      <c r="H156" s="317" t="s">
        <v>360</v>
      </c>
      <c r="I156" s="317" t="s">
        <v>322</v>
      </c>
      <c r="J156" s="317">
        <v>50</v>
      </c>
      <c r="K156" s="313"/>
    </row>
    <row r="157" spans="2:11" s="1" customFormat="1" ht="15" customHeight="1">
      <c r="B157" s="290"/>
      <c r="C157" s="317" t="s">
        <v>347</v>
      </c>
      <c r="D157" s="265"/>
      <c r="E157" s="265"/>
      <c r="F157" s="318" t="s">
        <v>326</v>
      </c>
      <c r="G157" s="265"/>
      <c r="H157" s="317" t="s">
        <v>360</v>
      </c>
      <c r="I157" s="317" t="s">
        <v>322</v>
      </c>
      <c r="J157" s="317">
        <v>50</v>
      </c>
      <c r="K157" s="313"/>
    </row>
    <row r="158" spans="2:11" s="1" customFormat="1" ht="15" customHeight="1">
      <c r="B158" s="290"/>
      <c r="C158" s="317" t="s">
        <v>345</v>
      </c>
      <c r="D158" s="265"/>
      <c r="E158" s="265"/>
      <c r="F158" s="318" t="s">
        <v>326</v>
      </c>
      <c r="G158" s="265"/>
      <c r="H158" s="317" t="s">
        <v>360</v>
      </c>
      <c r="I158" s="317" t="s">
        <v>322</v>
      </c>
      <c r="J158" s="317">
        <v>50</v>
      </c>
      <c r="K158" s="313"/>
    </row>
    <row r="159" spans="2:11" s="1" customFormat="1" ht="15" customHeight="1">
      <c r="B159" s="290"/>
      <c r="C159" s="317" t="s">
        <v>90</v>
      </c>
      <c r="D159" s="265"/>
      <c r="E159" s="265"/>
      <c r="F159" s="318" t="s">
        <v>320</v>
      </c>
      <c r="G159" s="265"/>
      <c r="H159" s="317" t="s">
        <v>382</v>
      </c>
      <c r="I159" s="317" t="s">
        <v>322</v>
      </c>
      <c r="J159" s="317" t="s">
        <v>383</v>
      </c>
      <c r="K159" s="313"/>
    </row>
    <row r="160" spans="2:11" s="1" customFormat="1" ht="15" customHeight="1">
      <c r="B160" s="290"/>
      <c r="C160" s="317" t="s">
        <v>384</v>
      </c>
      <c r="D160" s="265"/>
      <c r="E160" s="265"/>
      <c r="F160" s="318" t="s">
        <v>320</v>
      </c>
      <c r="G160" s="265"/>
      <c r="H160" s="317" t="s">
        <v>385</v>
      </c>
      <c r="I160" s="317" t="s">
        <v>355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386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314</v>
      </c>
      <c r="D166" s="280"/>
      <c r="E166" s="280"/>
      <c r="F166" s="280" t="s">
        <v>315</v>
      </c>
      <c r="G166" s="322"/>
      <c r="H166" s="323" t="s">
        <v>56</v>
      </c>
      <c r="I166" s="323" t="s">
        <v>59</v>
      </c>
      <c r="J166" s="280" t="s">
        <v>316</v>
      </c>
      <c r="K166" s="257"/>
    </row>
    <row r="167" spans="2:11" s="1" customFormat="1" ht="17.25" customHeight="1">
      <c r="B167" s="258"/>
      <c r="C167" s="282" t="s">
        <v>317</v>
      </c>
      <c r="D167" s="282"/>
      <c r="E167" s="282"/>
      <c r="F167" s="283" t="s">
        <v>318</v>
      </c>
      <c r="G167" s="324"/>
      <c r="H167" s="325"/>
      <c r="I167" s="325"/>
      <c r="J167" s="282" t="s">
        <v>319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323</v>
      </c>
      <c r="D169" s="265"/>
      <c r="E169" s="265"/>
      <c r="F169" s="288" t="s">
        <v>320</v>
      </c>
      <c r="G169" s="265"/>
      <c r="H169" s="265" t="s">
        <v>360</v>
      </c>
      <c r="I169" s="265" t="s">
        <v>322</v>
      </c>
      <c r="J169" s="265">
        <v>120</v>
      </c>
      <c r="K169" s="313"/>
    </row>
    <row r="170" spans="2:11" s="1" customFormat="1" ht="15" customHeight="1">
      <c r="B170" s="290"/>
      <c r="C170" s="265" t="s">
        <v>369</v>
      </c>
      <c r="D170" s="265"/>
      <c r="E170" s="265"/>
      <c r="F170" s="288" t="s">
        <v>320</v>
      </c>
      <c r="G170" s="265"/>
      <c r="H170" s="265" t="s">
        <v>370</v>
      </c>
      <c r="I170" s="265" t="s">
        <v>322</v>
      </c>
      <c r="J170" s="265" t="s">
        <v>371</v>
      </c>
      <c r="K170" s="313"/>
    </row>
    <row r="171" spans="2:11" s="1" customFormat="1" ht="15" customHeight="1">
      <c r="B171" s="290"/>
      <c r="C171" s="265" t="s">
        <v>268</v>
      </c>
      <c r="D171" s="265"/>
      <c r="E171" s="265"/>
      <c r="F171" s="288" t="s">
        <v>320</v>
      </c>
      <c r="G171" s="265"/>
      <c r="H171" s="265" t="s">
        <v>387</v>
      </c>
      <c r="I171" s="265" t="s">
        <v>322</v>
      </c>
      <c r="J171" s="265" t="s">
        <v>371</v>
      </c>
      <c r="K171" s="313"/>
    </row>
    <row r="172" spans="2:11" s="1" customFormat="1" ht="15" customHeight="1">
      <c r="B172" s="290"/>
      <c r="C172" s="265" t="s">
        <v>325</v>
      </c>
      <c r="D172" s="265"/>
      <c r="E172" s="265"/>
      <c r="F172" s="288" t="s">
        <v>326</v>
      </c>
      <c r="G172" s="265"/>
      <c r="H172" s="265" t="s">
        <v>387</v>
      </c>
      <c r="I172" s="265" t="s">
        <v>322</v>
      </c>
      <c r="J172" s="265">
        <v>50</v>
      </c>
      <c r="K172" s="313"/>
    </row>
    <row r="173" spans="2:11" s="1" customFormat="1" ht="15" customHeight="1">
      <c r="B173" s="290"/>
      <c r="C173" s="265" t="s">
        <v>328</v>
      </c>
      <c r="D173" s="265"/>
      <c r="E173" s="265"/>
      <c r="F173" s="288" t="s">
        <v>320</v>
      </c>
      <c r="G173" s="265"/>
      <c r="H173" s="265" t="s">
        <v>387</v>
      </c>
      <c r="I173" s="265" t="s">
        <v>330</v>
      </c>
      <c r="J173" s="265"/>
      <c r="K173" s="313"/>
    </row>
    <row r="174" spans="2:11" s="1" customFormat="1" ht="15" customHeight="1">
      <c r="B174" s="290"/>
      <c r="C174" s="265" t="s">
        <v>339</v>
      </c>
      <c r="D174" s="265"/>
      <c r="E174" s="265"/>
      <c r="F174" s="288" t="s">
        <v>326</v>
      </c>
      <c r="G174" s="265"/>
      <c r="H174" s="265" t="s">
        <v>387</v>
      </c>
      <c r="I174" s="265" t="s">
        <v>322</v>
      </c>
      <c r="J174" s="265">
        <v>50</v>
      </c>
      <c r="K174" s="313"/>
    </row>
    <row r="175" spans="2:11" s="1" customFormat="1" ht="15" customHeight="1">
      <c r="B175" s="290"/>
      <c r="C175" s="265" t="s">
        <v>347</v>
      </c>
      <c r="D175" s="265"/>
      <c r="E175" s="265"/>
      <c r="F175" s="288" t="s">
        <v>326</v>
      </c>
      <c r="G175" s="265"/>
      <c r="H175" s="265" t="s">
        <v>387</v>
      </c>
      <c r="I175" s="265" t="s">
        <v>322</v>
      </c>
      <c r="J175" s="265">
        <v>50</v>
      </c>
      <c r="K175" s="313"/>
    </row>
    <row r="176" spans="2:11" s="1" customFormat="1" ht="15" customHeight="1">
      <c r="B176" s="290"/>
      <c r="C176" s="265" t="s">
        <v>345</v>
      </c>
      <c r="D176" s="265"/>
      <c r="E176" s="265"/>
      <c r="F176" s="288" t="s">
        <v>326</v>
      </c>
      <c r="G176" s="265"/>
      <c r="H176" s="265" t="s">
        <v>387</v>
      </c>
      <c r="I176" s="265" t="s">
        <v>322</v>
      </c>
      <c r="J176" s="265">
        <v>50</v>
      </c>
      <c r="K176" s="313"/>
    </row>
    <row r="177" spans="2:11" s="1" customFormat="1" ht="15" customHeight="1">
      <c r="B177" s="290"/>
      <c r="C177" s="265" t="s">
        <v>97</v>
      </c>
      <c r="D177" s="265"/>
      <c r="E177" s="265"/>
      <c r="F177" s="288" t="s">
        <v>320</v>
      </c>
      <c r="G177" s="265"/>
      <c r="H177" s="265" t="s">
        <v>388</v>
      </c>
      <c r="I177" s="265" t="s">
        <v>389</v>
      </c>
      <c r="J177" s="265"/>
      <c r="K177" s="313"/>
    </row>
    <row r="178" spans="2:11" s="1" customFormat="1" ht="15" customHeight="1">
      <c r="B178" s="290"/>
      <c r="C178" s="265" t="s">
        <v>59</v>
      </c>
      <c r="D178" s="265"/>
      <c r="E178" s="265"/>
      <c r="F178" s="288" t="s">
        <v>320</v>
      </c>
      <c r="G178" s="265"/>
      <c r="H178" s="265" t="s">
        <v>390</v>
      </c>
      <c r="I178" s="265" t="s">
        <v>391</v>
      </c>
      <c r="J178" s="265">
        <v>1</v>
      </c>
      <c r="K178" s="313"/>
    </row>
    <row r="179" spans="2:11" s="1" customFormat="1" ht="15" customHeight="1">
      <c r="B179" s="290"/>
      <c r="C179" s="265" t="s">
        <v>55</v>
      </c>
      <c r="D179" s="265"/>
      <c r="E179" s="265"/>
      <c r="F179" s="288" t="s">
        <v>320</v>
      </c>
      <c r="G179" s="265"/>
      <c r="H179" s="265" t="s">
        <v>392</v>
      </c>
      <c r="I179" s="265" t="s">
        <v>322</v>
      </c>
      <c r="J179" s="265">
        <v>20</v>
      </c>
      <c r="K179" s="313"/>
    </row>
    <row r="180" spans="2:11" s="1" customFormat="1" ht="15" customHeight="1">
      <c r="B180" s="290"/>
      <c r="C180" s="265" t="s">
        <v>56</v>
      </c>
      <c r="D180" s="265"/>
      <c r="E180" s="265"/>
      <c r="F180" s="288" t="s">
        <v>320</v>
      </c>
      <c r="G180" s="265"/>
      <c r="H180" s="265" t="s">
        <v>393</v>
      </c>
      <c r="I180" s="265" t="s">
        <v>322</v>
      </c>
      <c r="J180" s="265">
        <v>255</v>
      </c>
      <c r="K180" s="313"/>
    </row>
    <row r="181" spans="2:11" s="1" customFormat="1" ht="15" customHeight="1">
      <c r="B181" s="290"/>
      <c r="C181" s="265" t="s">
        <v>98</v>
      </c>
      <c r="D181" s="265"/>
      <c r="E181" s="265"/>
      <c r="F181" s="288" t="s">
        <v>320</v>
      </c>
      <c r="G181" s="265"/>
      <c r="H181" s="265" t="s">
        <v>284</v>
      </c>
      <c r="I181" s="265" t="s">
        <v>322</v>
      </c>
      <c r="J181" s="265">
        <v>10</v>
      </c>
      <c r="K181" s="313"/>
    </row>
    <row r="182" spans="2:11" s="1" customFormat="1" ht="15" customHeight="1">
      <c r="B182" s="290"/>
      <c r="C182" s="265" t="s">
        <v>99</v>
      </c>
      <c r="D182" s="265"/>
      <c r="E182" s="265"/>
      <c r="F182" s="288" t="s">
        <v>320</v>
      </c>
      <c r="G182" s="265"/>
      <c r="H182" s="265" t="s">
        <v>394</v>
      </c>
      <c r="I182" s="265" t="s">
        <v>355</v>
      </c>
      <c r="J182" s="265"/>
      <c r="K182" s="313"/>
    </row>
    <row r="183" spans="2:11" s="1" customFormat="1" ht="15" customHeight="1">
      <c r="B183" s="290"/>
      <c r="C183" s="265" t="s">
        <v>395</v>
      </c>
      <c r="D183" s="265"/>
      <c r="E183" s="265"/>
      <c r="F183" s="288" t="s">
        <v>320</v>
      </c>
      <c r="G183" s="265"/>
      <c r="H183" s="265" t="s">
        <v>396</v>
      </c>
      <c r="I183" s="265" t="s">
        <v>355</v>
      </c>
      <c r="J183" s="265"/>
      <c r="K183" s="313"/>
    </row>
    <row r="184" spans="2:11" s="1" customFormat="1" ht="15" customHeight="1">
      <c r="B184" s="290"/>
      <c r="C184" s="265" t="s">
        <v>384</v>
      </c>
      <c r="D184" s="265"/>
      <c r="E184" s="265"/>
      <c r="F184" s="288" t="s">
        <v>320</v>
      </c>
      <c r="G184" s="265"/>
      <c r="H184" s="265" t="s">
        <v>397</v>
      </c>
      <c r="I184" s="265" t="s">
        <v>355</v>
      </c>
      <c r="J184" s="265"/>
      <c r="K184" s="313"/>
    </row>
    <row r="185" spans="2:11" s="1" customFormat="1" ht="15" customHeight="1">
      <c r="B185" s="290"/>
      <c r="C185" s="265" t="s">
        <v>101</v>
      </c>
      <c r="D185" s="265"/>
      <c r="E185" s="265"/>
      <c r="F185" s="288" t="s">
        <v>326</v>
      </c>
      <c r="G185" s="265"/>
      <c r="H185" s="265" t="s">
        <v>398</v>
      </c>
      <c r="I185" s="265" t="s">
        <v>322</v>
      </c>
      <c r="J185" s="265">
        <v>50</v>
      </c>
      <c r="K185" s="313"/>
    </row>
    <row r="186" spans="2:11" s="1" customFormat="1" ht="15" customHeight="1">
      <c r="B186" s="290"/>
      <c r="C186" s="265" t="s">
        <v>399</v>
      </c>
      <c r="D186" s="265"/>
      <c r="E186" s="265"/>
      <c r="F186" s="288" t="s">
        <v>326</v>
      </c>
      <c r="G186" s="265"/>
      <c r="H186" s="265" t="s">
        <v>400</v>
      </c>
      <c r="I186" s="265" t="s">
        <v>401</v>
      </c>
      <c r="J186" s="265"/>
      <c r="K186" s="313"/>
    </row>
    <row r="187" spans="2:11" s="1" customFormat="1" ht="15" customHeight="1">
      <c r="B187" s="290"/>
      <c r="C187" s="265" t="s">
        <v>402</v>
      </c>
      <c r="D187" s="265"/>
      <c r="E187" s="265"/>
      <c r="F187" s="288" t="s">
        <v>326</v>
      </c>
      <c r="G187" s="265"/>
      <c r="H187" s="265" t="s">
        <v>403</v>
      </c>
      <c r="I187" s="265" t="s">
        <v>401</v>
      </c>
      <c r="J187" s="265"/>
      <c r="K187" s="313"/>
    </row>
    <row r="188" spans="2:11" s="1" customFormat="1" ht="15" customHeight="1">
      <c r="B188" s="290"/>
      <c r="C188" s="265" t="s">
        <v>404</v>
      </c>
      <c r="D188" s="265"/>
      <c r="E188" s="265"/>
      <c r="F188" s="288" t="s">
        <v>326</v>
      </c>
      <c r="G188" s="265"/>
      <c r="H188" s="265" t="s">
        <v>405</v>
      </c>
      <c r="I188" s="265" t="s">
        <v>401</v>
      </c>
      <c r="J188" s="265"/>
      <c r="K188" s="313"/>
    </row>
    <row r="189" spans="2:11" s="1" customFormat="1" ht="15" customHeight="1">
      <c r="B189" s="290"/>
      <c r="C189" s="326" t="s">
        <v>406</v>
      </c>
      <c r="D189" s="265"/>
      <c r="E189" s="265"/>
      <c r="F189" s="288" t="s">
        <v>326</v>
      </c>
      <c r="G189" s="265"/>
      <c r="H189" s="265" t="s">
        <v>407</v>
      </c>
      <c r="I189" s="265" t="s">
        <v>408</v>
      </c>
      <c r="J189" s="327" t="s">
        <v>409</v>
      </c>
      <c r="K189" s="313"/>
    </row>
    <row r="190" spans="2:11" s="1" customFormat="1" ht="15" customHeight="1">
      <c r="B190" s="290"/>
      <c r="C190" s="326" t="s">
        <v>44</v>
      </c>
      <c r="D190" s="265"/>
      <c r="E190" s="265"/>
      <c r="F190" s="288" t="s">
        <v>320</v>
      </c>
      <c r="G190" s="265"/>
      <c r="H190" s="262" t="s">
        <v>410</v>
      </c>
      <c r="I190" s="265" t="s">
        <v>411</v>
      </c>
      <c r="J190" s="265"/>
      <c r="K190" s="313"/>
    </row>
    <row r="191" spans="2:11" s="1" customFormat="1" ht="15" customHeight="1">
      <c r="B191" s="290"/>
      <c r="C191" s="326" t="s">
        <v>412</v>
      </c>
      <c r="D191" s="265"/>
      <c r="E191" s="265"/>
      <c r="F191" s="288" t="s">
        <v>320</v>
      </c>
      <c r="G191" s="265"/>
      <c r="H191" s="265" t="s">
        <v>413</v>
      </c>
      <c r="I191" s="265" t="s">
        <v>355</v>
      </c>
      <c r="J191" s="265"/>
      <c r="K191" s="313"/>
    </row>
    <row r="192" spans="2:11" s="1" customFormat="1" ht="15" customHeight="1">
      <c r="B192" s="290"/>
      <c r="C192" s="326" t="s">
        <v>414</v>
      </c>
      <c r="D192" s="265"/>
      <c r="E192" s="265"/>
      <c r="F192" s="288" t="s">
        <v>320</v>
      </c>
      <c r="G192" s="265"/>
      <c r="H192" s="265" t="s">
        <v>415</v>
      </c>
      <c r="I192" s="265" t="s">
        <v>355</v>
      </c>
      <c r="J192" s="265"/>
      <c r="K192" s="313"/>
    </row>
    <row r="193" spans="2:11" s="1" customFormat="1" ht="15" customHeight="1">
      <c r="B193" s="290"/>
      <c r="C193" s="326" t="s">
        <v>416</v>
      </c>
      <c r="D193" s="265"/>
      <c r="E193" s="265"/>
      <c r="F193" s="288" t="s">
        <v>326</v>
      </c>
      <c r="G193" s="265"/>
      <c r="H193" s="265" t="s">
        <v>417</v>
      </c>
      <c r="I193" s="265" t="s">
        <v>355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418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419</v>
      </c>
      <c r="D200" s="329"/>
      <c r="E200" s="329"/>
      <c r="F200" s="329" t="s">
        <v>420</v>
      </c>
      <c r="G200" s="330"/>
      <c r="H200" s="329" t="s">
        <v>421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411</v>
      </c>
      <c r="D202" s="265"/>
      <c r="E202" s="265"/>
      <c r="F202" s="288" t="s">
        <v>45</v>
      </c>
      <c r="G202" s="265"/>
      <c r="H202" s="265" t="s">
        <v>422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46</v>
      </c>
      <c r="G203" s="265"/>
      <c r="H203" s="265" t="s">
        <v>423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49</v>
      </c>
      <c r="G204" s="265"/>
      <c r="H204" s="265" t="s">
        <v>424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47</v>
      </c>
      <c r="G205" s="265"/>
      <c r="H205" s="265" t="s">
        <v>425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48</v>
      </c>
      <c r="G206" s="265"/>
      <c r="H206" s="265" t="s">
        <v>426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367</v>
      </c>
      <c r="D208" s="265"/>
      <c r="E208" s="265"/>
      <c r="F208" s="288" t="s">
        <v>81</v>
      </c>
      <c r="G208" s="265"/>
      <c r="H208" s="265" t="s">
        <v>427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262</v>
      </c>
      <c r="G209" s="265"/>
      <c r="H209" s="265" t="s">
        <v>263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260</v>
      </c>
      <c r="G210" s="265"/>
      <c r="H210" s="265" t="s">
        <v>428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264</v>
      </c>
      <c r="G211" s="326"/>
      <c r="H211" s="317" t="s">
        <v>265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266</v>
      </c>
      <c r="G212" s="326"/>
      <c r="H212" s="317" t="s">
        <v>236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391</v>
      </c>
      <c r="D214" s="265"/>
      <c r="E214" s="265"/>
      <c r="F214" s="288">
        <v>1</v>
      </c>
      <c r="G214" s="326"/>
      <c r="H214" s="317" t="s">
        <v>429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430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431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432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2021-01-04T13:23:06Z</dcterms:created>
  <dcterms:modified xsi:type="dcterms:W3CDTF">2021-01-04T13:23:10Z</dcterms:modified>
  <cp:category/>
  <cp:version/>
  <cp:contentType/>
  <cp:contentStatus/>
</cp:coreProperties>
</file>