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3030" yWindow="3030" windowWidth="21600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Martináková Jana</author>
  </authors>
  <commentList>
    <comment ref="K5" authorId="0">
      <text>
        <r>
          <rPr>
            <b/>
            <sz val="8"/>
            <rFont val="Tahoma"/>
            <family val="2"/>
          </rPr>
          <t>Cena za velikost obalu uvedeném ve sloupci I</t>
        </r>
      </text>
    </comment>
    <comment ref="N5" authorId="0">
      <text>
        <r>
          <rPr>
            <b/>
            <sz val="8"/>
            <rFont val="Tahoma"/>
            <family val="2"/>
          </rPr>
          <t>Např. rozlišení obalu pro speciální, zvláštní plyny ...</t>
        </r>
        <r>
          <rPr>
            <sz val="8"/>
            <rFont val="Tahoma"/>
            <family val="2"/>
          </rPr>
          <t xml:space="preserve">
Zkratky zde uvedené musí souhalsit s legendou uvedenou ve sloupci Q</t>
        </r>
      </text>
    </comment>
    <comment ref="A53" authorId="0">
      <text>
        <r>
          <rPr>
            <sz val="8"/>
            <rFont val="Tahoma"/>
            <family val="2"/>
          </rPr>
          <t xml:space="preserve">Např. speciální a vzácné plyny
</t>
        </r>
      </text>
    </comment>
  </commentList>
</comments>
</file>

<file path=xl/sharedStrings.xml><?xml version="1.0" encoding="utf-8"?>
<sst xmlns="http://schemas.openxmlformats.org/spreadsheetml/2006/main" count="162" uniqueCount="78">
  <si>
    <t>Uchazeč:</t>
  </si>
  <si>
    <t>A) Dodávky plynů</t>
  </si>
  <si>
    <t>Označení druhu plynu</t>
  </si>
  <si>
    <t>Druh obalu</t>
  </si>
  <si>
    <t>Množství plynu v obalu</t>
  </si>
  <si>
    <r>
      <t>Měrná jednotka (m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, kg, l)</t>
    </r>
  </si>
  <si>
    <t>Průměrný počet odebraných lahví ročně (L1)</t>
  </si>
  <si>
    <t>Celkové průměrně odebírané množství plynu</t>
  </si>
  <si>
    <t>Číslo výrobku (katalogové číslo)</t>
  </si>
  <si>
    <t>Nabízený ekvivalent - množství plynu v obalu</t>
  </si>
  <si>
    <t>Přepočtený počet odebraných lahví ročně</t>
  </si>
  <si>
    <t>Cena plynu v obalu v Kč/bez DPH</t>
  </si>
  <si>
    <t>Cena celkem za očekávaný oběr plynu/rok</t>
  </si>
  <si>
    <t>Množství lahví (údaj pro roční dlouh. pronájem) L2</t>
  </si>
  <si>
    <t>Druh obalu (údaj pro roční dlouh. pronájem)</t>
  </si>
  <si>
    <t>Acetylen</t>
  </si>
  <si>
    <t>láhev</t>
  </si>
  <si>
    <t>kg</t>
  </si>
  <si>
    <t>Acetylen 2.6</t>
  </si>
  <si>
    <t xml:space="preserve">Acetylen technický </t>
  </si>
  <si>
    <t>m3</t>
  </si>
  <si>
    <t>Argon 4.6</t>
  </si>
  <si>
    <t>Argon 5.0</t>
  </si>
  <si>
    <t xml:space="preserve"> m3</t>
  </si>
  <si>
    <t>CO2 potravinářský</t>
  </si>
  <si>
    <t>CO2 technický</t>
  </si>
  <si>
    <t>Corgon 18</t>
  </si>
  <si>
    <t>Dusík 4.0</t>
  </si>
  <si>
    <t>Dusík 4.6</t>
  </si>
  <si>
    <t>l</t>
  </si>
  <si>
    <t>Dusík 5.0</t>
  </si>
  <si>
    <t>Helium 4.6</t>
  </si>
  <si>
    <t>Helium 5.0</t>
  </si>
  <si>
    <t>Helium 6.0</t>
  </si>
  <si>
    <t>Kyslík 2.5</t>
  </si>
  <si>
    <t>Kyslík 3.5</t>
  </si>
  <si>
    <t>Kyslík 4.5</t>
  </si>
  <si>
    <t>Kyslík pro dýchání</t>
  </si>
  <si>
    <t>Oxid dusný 2.5</t>
  </si>
  <si>
    <t>Vodík 3.0</t>
  </si>
  <si>
    <t>Vodík 6.0</t>
  </si>
  <si>
    <t>Vzduch stlačený</t>
  </si>
  <si>
    <r>
      <t>Název kategorie plynu</t>
    </r>
    <r>
      <rPr>
        <b/>
        <sz val="10"/>
        <color indexed="10"/>
        <rFont val="Times New Roman"/>
        <family val="1"/>
      </rPr>
      <t>*</t>
    </r>
  </si>
  <si>
    <t>Kategorie 1</t>
  </si>
  <si>
    <t>Kategorie 2</t>
  </si>
  <si>
    <t>Kategorie 3</t>
  </si>
  <si>
    <t>Kategorie 4</t>
  </si>
  <si>
    <r>
      <t xml:space="preserve">* </t>
    </r>
    <r>
      <rPr>
        <b/>
        <i/>
        <sz val="10"/>
        <rFont val="Times New Roman"/>
        <family val="1"/>
      </rPr>
      <t>pokud máte různé ceny pro různé kategorie plynů, uveďte výše nájmů dle druhu lahví</t>
    </r>
  </si>
  <si>
    <t>Kategorie lahve</t>
  </si>
  <si>
    <t>Cena za roční nájmy bez DPH</t>
  </si>
  <si>
    <t>Celkem</t>
  </si>
  <si>
    <t>Vodík 5.0</t>
  </si>
  <si>
    <t>Vzduch syntetický 5.0 bez uhlovodíků</t>
  </si>
  <si>
    <t>Argon-metanová směs (10%CH4+90%Ar)</t>
  </si>
  <si>
    <t>Argon-metanová směs (5%CH4+95%Ar) 2.2</t>
  </si>
  <si>
    <t>Druh obalu - legenda</t>
  </si>
  <si>
    <t>Označení kategorie lahví</t>
  </si>
  <si>
    <t>kategorie pro mobilní zásobník</t>
  </si>
  <si>
    <t>Název výrobku</t>
  </si>
  <si>
    <t>Argon 5.0 kapalný</t>
  </si>
  <si>
    <t>Celkem za plyn bez DPH (součet buněk T45+T47)</t>
  </si>
  <si>
    <t>Celkem za nájmy vč. DPH (součitn B75*21% DPH)</t>
  </si>
  <si>
    <t>Kategorie 1 (součin počtu lahví*nájemné za tento druh lahví)</t>
  </si>
  <si>
    <t>Kategorie 2 (součin počtu lahví*nájemné za tento druh lahví)</t>
  </si>
  <si>
    <t>Kategorie 3 (součin počtu lahví*nájemné za tento druh lahví)</t>
  </si>
  <si>
    <t>B) Nájmy lahví a kontejneru</t>
  </si>
  <si>
    <t>kontejner</t>
  </si>
  <si>
    <t>Celkem za plyn vč. DPH (součin buňky K50*21% DPH)</t>
  </si>
  <si>
    <t>(každý sloupec nadepište označením láhve dle symboliky použité ve sl. N a Q)</t>
  </si>
  <si>
    <t>Denní pronájem lahve bez DPH</t>
  </si>
  <si>
    <t>Roční pronájem lahve bez DPH</t>
  </si>
  <si>
    <t>Roční pronájem kontejneru bez DPH</t>
  </si>
  <si>
    <t>Denní pronájem kontejneru bez DPH</t>
  </si>
  <si>
    <t>Počet lahví dané kategorie L2</t>
  </si>
  <si>
    <t>Kategorie 4 (součin 1 ks kontejner*nájemné za tento druh obalu)</t>
  </si>
  <si>
    <t>Celkem za nájmy bez DPH (součet buněk C73+(1*90*B60)+(10*60*B56)+(10*60*C56)+(10*60*D56)+(30*120*B66)</t>
  </si>
  <si>
    <t>Poplatek za bezobrátkovost lahví bez DPH</t>
  </si>
  <si>
    <t xml:space="preserve">Argon 4.8 svařovací speciál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</si>
</sst>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164" fontId="3" fillId="2" borderId="8" xfId="0" applyNumberFormat="1" applyFont="1" applyFill="1" applyBorder="1" applyProtection="1">
      <protection locked="0"/>
    </xf>
    <xf numFmtId="164" fontId="3" fillId="2" borderId="9" xfId="0" applyNumberFormat="1" applyFont="1" applyFill="1" applyBorder="1" applyProtection="1">
      <protection locked="0"/>
    </xf>
    <xf numFmtId="164" fontId="3" fillId="2" borderId="10" xfId="0" applyNumberFormat="1" applyFont="1" applyFill="1" applyBorder="1" applyProtection="1">
      <protection locked="0"/>
    </xf>
    <xf numFmtId="164" fontId="3" fillId="2" borderId="11" xfId="0" applyNumberFormat="1" applyFont="1" applyFill="1" applyBorder="1" applyProtection="1">
      <protection locked="0"/>
    </xf>
    <xf numFmtId="164" fontId="3" fillId="2" borderId="12" xfId="0" applyNumberFormat="1" applyFont="1" applyFill="1" applyBorder="1" applyProtection="1">
      <protection locked="0"/>
    </xf>
    <xf numFmtId="164" fontId="3" fillId="2" borderId="13" xfId="0" applyNumberFormat="1" applyFont="1" applyFill="1" applyBorder="1" applyProtection="1">
      <protection locked="0"/>
    </xf>
    <xf numFmtId="164" fontId="3" fillId="2" borderId="14" xfId="0" applyNumberFormat="1" applyFont="1" applyFill="1" applyBorder="1" applyProtection="1">
      <protection locked="0"/>
    </xf>
    <xf numFmtId="164" fontId="3" fillId="2" borderId="15" xfId="0" applyNumberFormat="1" applyFont="1" applyFill="1" applyBorder="1" applyProtection="1">
      <protection locked="0"/>
    </xf>
    <xf numFmtId="164" fontId="3" fillId="2" borderId="16" xfId="0" applyNumberFormat="1" applyFont="1" applyFill="1" applyBorder="1" applyProtection="1">
      <protection locked="0"/>
    </xf>
    <xf numFmtId="164" fontId="3" fillId="2" borderId="17" xfId="0" applyNumberFormat="1" applyFont="1" applyFill="1" applyBorder="1" applyProtection="1">
      <protection locked="0"/>
    </xf>
    <xf numFmtId="164" fontId="3" fillId="2" borderId="18" xfId="0" applyNumberFormat="1" applyFont="1" applyFill="1" applyBorder="1" applyProtection="1">
      <protection locked="0"/>
    </xf>
    <xf numFmtId="164" fontId="3" fillId="2" borderId="19" xfId="0" applyNumberFormat="1" applyFont="1" applyFill="1" applyBorder="1" applyProtection="1">
      <protection locked="0"/>
    </xf>
    <xf numFmtId="164" fontId="3" fillId="0" borderId="0" xfId="0" applyNumberFormat="1" applyFont="1" applyProtection="1">
      <protection locked="0"/>
    </xf>
    <xf numFmtId="164" fontId="3" fillId="2" borderId="20" xfId="0" applyNumberFormat="1" applyFont="1" applyFill="1" applyBorder="1" applyAlignment="1" applyProtection="1">
      <alignment horizontal="right"/>
      <protection locked="0"/>
    </xf>
    <xf numFmtId="164" fontId="3" fillId="2" borderId="3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4" fillId="0" borderId="21" xfId="0" applyFont="1" applyBorder="1" applyProtection="1"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3" fillId="2" borderId="21" xfId="0" applyFont="1" applyFill="1" applyBorder="1" applyProtection="1">
      <protection locked="0"/>
    </xf>
    <xf numFmtId="0" fontId="3" fillId="4" borderId="14" xfId="0" applyFont="1" applyFill="1" applyBorder="1" applyProtection="1">
      <protection locked="0"/>
    </xf>
    <xf numFmtId="0" fontId="3" fillId="4" borderId="22" xfId="0" applyFont="1" applyFill="1" applyBorder="1" applyProtection="1">
      <protection locked="0"/>
    </xf>
    <xf numFmtId="0" fontId="3" fillId="4" borderId="23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3" fillId="0" borderId="25" xfId="0" applyFont="1" applyFill="1" applyBorder="1" applyProtection="1">
      <protection/>
    </xf>
    <xf numFmtId="0" fontId="3" fillId="0" borderId="26" xfId="0" applyFont="1" applyFill="1" applyBorder="1" applyAlignment="1" applyProtection="1">
      <alignment horizontal="center"/>
      <protection/>
    </xf>
    <xf numFmtId="164" fontId="3" fillId="0" borderId="26" xfId="0" applyNumberFormat="1" applyFont="1" applyFill="1" applyBorder="1" applyProtection="1">
      <protection/>
    </xf>
    <xf numFmtId="164" fontId="3" fillId="0" borderId="25" xfId="0" applyNumberFormat="1" applyFont="1" applyBorder="1" applyProtection="1">
      <protection/>
    </xf>
    <xf numFmtId="164" fontId="3" fillId="0" borderId="8" xfId="0" applyNumberFormat="1" applyFont="1" applyBorder="1" applyProtection="1">
      <protection/>
    </xf>
    <xf numFmtId="0" fontId="3" fillId="0" borderId="27" xfId="0" applyFont="1" applyFill="1" applyBorder="1" applyProtection="1">
      <protection/>
    </xf>
    <xf numFmtId="0" fontId="3" fillId="0" borderId="28" xfId="0" applyFont="1" applyFill="1" applyBorder="1" applyAlignment="1" applyProtection="1">
      <alignment horizontal="center"/>
      <protection/>
    </xf>
    <xf numFmtId="164" fontId="3" fillId="0" borderId="28" xfId="0" applyNumberFormat="1" applyFont="1" applyFill="1" applyBorder="1" applyProtection="1">
      <protection/>
    </xf>
    <xf numFmtId="164" fontId="3" fillId="0" borderId="29" xfId="0" applyNumberFormat="1" applyFont="1" applyBorder="1" applyProtection="1">
      <protection/>
    </xf>
    <xf numFmtId="164" fontId="3" fillId="0" borderId="12" xfId="0" applyNumberFormat="1" applyFont="1" applyBorder="1" applyProtection="1">
      <protection/>
    </xf>
    <xf numFmtId="0" fontId="3" fillId="0" borderId="30" xfId="0" applyFont="1" applyFill="1" applyBorder="1" applyProtection="1">
      <protection/>
    </xf>
    <xf numFmtId="0" fontId="3" fillId="0" borderId="21" xfId="0" applyFont="1" applyFill="1" applyBorder="1" applyAlignment="1" applyProtection="1">
      <alignment horizontal="center"/>
      <protection/>
    </xf>
    <xf numFmtId="164" fontId="3" fillId="0" borderId="21" xfId="0" applyNumberFormat="1" applyFont="1" applyFill="1" applyBorder="1" applyProtection="1">
      <protection/>
    </xf>
    <xf numFmtId="164" fontId="3" fillId="0" borderId="30" xfId="0" applyNumberFormat="1" applyFont="1" applyBorder="1" applyProtection="1">
      <protection/>
    </xf>
    <xf numFmtId="0" fontId="3" fillId="0" borderId="31" xfId="0" applyFont="1" applyFill="1" applyBorder="1" applyProtection="1">
      <protection/>
    </xf>
    <xf numFmtId="0" fontId="3" fillId="0" borderId="32" xfId="0" applyFont="1" applyFill="1" applyBorder="1" applyAlignment="1" applyProtection="1">
      <alignment horizontal="center"/>
      <protection/>
    </xf>
    <xf numFmtId="164" fontId="3" fillId="0" borderId="32" xfId="0" applyNumberFormat="1" applyFont="1" applyFill="1" applyBorder="1" applyProtection="1">
      <protection/>
    </xf>
    <xf numFmtId="0" fontId="3" fillId="0" borderId="33" xfId="0" applyFont="1" applyFill="1" applyBorder="1" applyAlignment="1" applyProtection="1">
      <alignment horizontal="center"/>
      <protection/>
    </xf>
    <xf numFmtId="164" fontId="3" fillId="0" borderId="31" xfId="0" applyNumberFormat="1" applyFont="1" applyBorder="1" applyProtection="1">
      <protection/>
    </xf>
    <xf numFmtId="164" fontId="3" fillId="0" borderId="34" xfId="0" applyNumberFormat="1" applyFont="1" applyBorder="1" applyProtection="1">
      <protection/>
    </xf>
    <xf numFmtId="0" fontId="3" fillId="0" borderId="0" xfId="0" applyFont="1" applyProtection="1">
      <protection/>
    </xf>
    <xf numFmtId="164" fontId="3" fillId="0" borderId="0" xfId="0" applyNumberFormat="1" applyFont="1" applyProtection="1">
      <protection/>
    </xf>
    <xf numFmtId="0" fontId="3" fillId="0" borderId="24" xfId="0" applyFont="1" applyBorder="1" applyProtection="1">
      <protection/>
    </xf>
    <xf numFmtId="0" fontId="3" fillId="0" borderId="2" xfId="0" applyFont="1" applyBorder="1" applyAlignment="1" applyProtection="1">
      <alignment horizontal="center"/>
      <protection/>
    </xf>
    <xf numFmtId="164" fontId="3" fillId="0" borderId="2" xfId="0" applyNumberFormat="1" applyFont="1" applyBorder="1" applyAlignment="1" applyProtection="1">
      <alignment horizontal="right"/>
      <protection/>
    </xf>
    <xf numFmtId="164" fontId="3" fillId="0" borderId="2" xfId="0" applyNumberFormat="1" applyFont="1" applyBorder="1" applyProtection="1">
      <protection/>
    </xf>
    <xf numFmtId="164" fontId="3" fillId="0" borderId="26" xfId="0" applyNumberFormat="1" applyFont="1" applyBorder="1" applyProtection="1">
      <protection/>
    </xf>
    <xf numFmtId="164" fontId="3" fillId="0" borderId="28" xfId="0" applyNumberFormat="1" applyFont="1" applyBorder="1" applyProtection="1">
      <protection/>
    </xf>
    <xf numFmtId="164" fontId="3" fillId="0" borderId="33" xfId="0" applyNumberFormat="1" applyFont="1" applyBorder="1" applyProtection="1">
      <protection/>
    </xf>
    <xf numFmtId="164" fontId="3" fillId="0" borderId="7" xfId="0" applyNumberFormat="1" applyFont="1" applyBorder="1" applyProtection="1">
      <protection/>
    </xf>
    <xf numFmtId="164" fontId="3" fillId="0" borderId="35" xfId="0" applyNumberFormat="1" applyFont="1" applyBorder="1" applyProtection="1">
      <protection/>
    </xf>
    <xf numFmtId="164" fontId="3" fillId="0" borderId="21" xfId="0" applyNumberFormat="1" applyFont="1" applyBorder="1" applyProtection="1">
      <protection/>
    </xf>
    <xf numFmtId="164" fontId="3" fillId="0" borderId="14" xfId="0" applyNumberFormat="1" applyFont="1" applyBorder="1" applyProtection="1">
      <protection/>
    </xf>
    <xf numFmtId="164" fontId="3" fillId="0" borderId="18" xfId="0" applyNumberFormat="1" applyFont="1" applyBorder="1" applyProtection="1">
      <protection/>
    </xf>
    <xf numFmtId="164" fontId="3" fillId="0" borderId="36" xfId="0" applyNumberFormat="1" applyFont="1" applyBorder="1" applyProtection="1">
      <protection/>
    </xf>
    <xf numFmtId="164" fontId="3" fillId="0" borderId="20" xfId="0" applyNumberFormat="1" applyFont="1" applyBorder="1" applyProtection="1">
      <protection/>
    </xf>
    <xf numFmtId="0" fontId="3" fillId="0" borderId="37" xfId="0" applyFont="1" applyBorder="1" applyProtection="1">
      <protection/>
    </xf>
    <xf numFmtId="0" fontId="3" fillId="0" borderId="38" xfId="0" applyFont="1" applyBorder="1" applyProtection="1">
      <protection/>
    </xf>
    <xf numFmtId="0" fontId="3" fillId="0" borderId="39" xfId="0" applyFont="1" applyBorder="1" applyProtection="1">
      <protection/>
    </xf>
    <xf numFmtId="0" fontId="4" fillId="5" borderId="40" xfId="0" applyFont="1" applyFill="1" applyBorder="1" applyProtection="1">
      <protection/>
    </xf>
    <xf numFmtId="0" fontId="4" fillId="5" borderId="41" xfId="0" applyFont="1" applyFill="1" applyBorder="1" applyProtection="1">
      <protection/>
    </xf>
    <xf numFmtId="0" fontId="4" fillId="5" borderId="5" xfId="0" applyFont="1" applyFill="1" applyBorder="1" applyProtection="1">
      <protection/>
    </xf>
    <xf numFmtId="164" fontId="4" fillId="5" borderId="4" xfId="0" applyNumberFormat="1" applyFont="1" applyFill="1" applyBorder="1" applyProtection="1">
      <protection/>
    </xf>
    <xf numFmtId="0" fontId="4" fillId="5" borderId="42" xfId="0" applyFont="1" applyFill="1" applyBorder="1" applyProtection="1">
      <protection/>
    </xf>
    <xf numFmtId="0" fontId="4" fillId="5" borderId="43" xfId="0" applyFont="1" applyFill="1" applyBorder="1" applyProtection="1">
      <protection/>
    </xf>
    <xf numFmtId="0" fontId="4" fillId="5" borderId="16" xfId="0" applyFont="1" applyFill="1" applyBorder="1" applyProtection="1">
      <protection/>
    </xf>
    <xf numFmtId="0" fontId="4" fillId="0" borderId="21" xfId="0" applyFont="1" applyBorder="1" applyProtection="1">
      <protection/>
    </xf>
    <xf numFmtId="0" fontId="3" fillId="0" borderId="21" xfId="0" applyFont="1" applyBorder="1" applyProtection="1">
      <protection/>
    </xf>
    <xf numFmtId="0" fontId="3" fillId="0" borderId="28" xfId="0" applyFont="1" applyBorder="1" applyProtection="1"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Protection="1">
      <protection/>
    </xf>
    <xf numFmtId="0" fontId="3" fillId="0" borderId="15" xfId="0" applyFont="1" applyBorder="1" applyProtection="1">
      <protection/>
    </xf>
    <xf numFmtId="0" fontId="3" fillId="0" borderId="44" xfId="0" applyFont="1" applyBorder="1" applyProtection="1">
      <protection/>
    </xf>
    <xf numFmtId="164" fontId="3" fillId="0" borderId="45" xfId="0" applyNumberFormat="1" applyFont="1" applyBorder="1" applyProtection="1">
      <protection/>
    </xf>
    <xf numFmtId="0" fontId="3" fillId="0" borderId="46" xfId="0" applyFont="1" applyBorder="1" applyProtection="1">
      <protection/>
    </xf>
    <xf numFmtId="0" fontId="3" fillId="0" borderId="3" xfId="0" applyFont="1" applyBorder="1" applyProtection="1">
      <protection/>
    </xf>
    <xf numFmtId="0" fontId="4" fillId="5" borderId="40" xfId="0" applyFont="1" applyFill="1" applyBorder="1" applyAlignment="1" applyProtection="1">
      <alignment horizontal="left" vertical="center" wrapText="1"/>
      <protection/>
    </xf>
    <xf numFmtId="164" fontId="4" fillId="5" borderId="4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81FAF-2B33-44E0-BBF5-0E64C7194F2F}">
  <sheetPr>
    <pageSetUpPr fitToPage="1"/>
  </sheetPr>
  <dimension ref="A1:R74"/>
  <sheetViews>
    <sheetView tabSelected="1" zoomScale="70" zoomScaleNormal="70" workbookViewId="0" topLeftCell="A55">
      <selection activeCell="E71" sqref="E71"/>
    </sheetView>
  </sheetViews>
  <sheetFormatPr defaultColWidth="8.7109375" defaultRowHeight="15"/>
  <cols>
    <col min="1" max="1" width="49.140625" style="3" customWidth="1"/>
    <col min="2" max="2" width="19.421875" style="3" customWidth="1"/>
    <col min="3" max="3" width="15.57421875" style="3" customWidth="1"/>
    <col min="4" max="4" width="14.421875" style="3" customWidth="1"/>
    <col min="5" max="5" width="12.00390625" style="3" customWidth="1"/>
    <col min="6" max="6" width="12.8515625" style="3" customWidth="1"/>
    <col min="7" max="12" width="14.8515625" style="3" customWidth="1"/>
    <col min="13" max="13" width="13.57421875" style="3" customWidth="1"/>
    <col min="14" max="14" width="11.140625" style="3" customWidth="1"/>
    <col min="15" max="15" width="9.7109375" style="3" bestFit="1" customWidth="1"/>
    <col min="16" max="16" width="10.8515625" style="3" customWidth="1"/>
    <col min="17" max="17" width="12.140625" style="3" customWidth="1"/>
    <col min="18" max="21" width="8.7109375" style="3" customWidth="1"/>
    <col min="22" max="16384" width="8.7109375" style="4" customWidth="1"/>
  </cols>
  <sheetData>
    <row r="1" spans="1:13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2.75"/>
    <row r="3" spans="1:13" ht="1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ht="15.75" thickBot="1"/>
    <row r="5" spans="1:17" ht="64.5" thickBot="1">
      <c r="A5" s="38" t="s">
        <v>2</v>
      </c>
      <c r="B5" s="39" t="s">
        <v>3</v>
      </c>
      <c r="C5" s="39" t="s">
        <v>4</v>
      </c>
      <c r="D5" s="39" t="s">
        <v>5</v>
      </c>
      <c r="E5" s="38" t="s">
        <v>6</v>
      </c>
      <c r="F5" s="40" t="s">
        <v>7</v>
      </c>
      <c r="G5" s="7" t="s">
        <v>8</v>
      </c>
      <c r="H5" s="8" t="s">
        <v>58</v>
      </c>
      <c r="I5" s="8" t="s">
        <v>9</v>
      </c>
      <c r="J5" s="39" t="s">
        <v>10</v>
      </c>
      <c r="K5" s="8" t="s">
        <v>11</v>
      </c>
      <c r="L5" s="39" t="s">
        <v>12</v>
      </c>
      <c r="M5" s="39" t="s">
        <v>13</v>
      </c>
      <c r="N5" s="9" t="s">
        <v>14</v>
      </c>
      <c r="P5" s="10" t="s">
        <v>55</v>
      </c>
      <c r="Q5" s="11" t="s">
        <v>56</v>
      </c>
    </row>
    <row r="6" spans="1:17" ht="15">
      <c r="A6" s="41" t="s">
        <v>15</v>
      </c>
      <c r="B6" s="42" t="s">
        <v>16</v>
      </c>
      <c r="C6" s="43">
        <v>4</v>
      </c>
      <c r="D6" s="42" t="s">
        <v>17</v>
      </c>
      <c r="E6" s="44">
        <v>1</v>
      </c>
      <c r="F6" s="45">
        <f aca="true" t="shared" si="0" ref="F6:F42">C6*E6</f>
        <v>4</v>
      </c>
      <c r="G6" s="12"/>
      <c r="H6" s="13"/>
      <c r="I6" s="13"/>
      <c r="J6" s="67" t="e">
        <f>F6/I6</f>
        <v>#DIV/0!</v>
      </c>
      <c r="K6" s="13"/>
      <c r="L6" s="67" t="e">
        <f>J6*K6</f>
        <v>#DIV/0!</v>
      </c>
      <c r="M6" s="70">
        <v>1</v>
      </c>
      <c r="N6" s="14"/>
      <c r="P6" s="77" t="s">
        <v>43</v>
      </c>
      <c r="Q6" s="15"/>
    </row>
    <row r="7" spans="1:17" ht="15">
      <c r="A7" s="46" t="s">
        <v>15</v>
      </c>
      <c r="B7" s="47" t="s">
        <v>16</v>
      </c>
      <c r="C7" s="48">
        <v>6</v>
      </c>
      <c r="D7" s="47" t="s">
        <v>17</v>
      </c>
      <c r="E7" s="49">
        <v>3</v>
      </c>
      <c r="F7" s="50">
        <f t="shared" si="0"/>
        <v>18</v>
      </c>
      <c r="G7" s="16"/>
      <c r="H7" s="17"/>
      <c r="I7" s="17"/>
      <c r="J7" s="68" t="e">
        <f aca="true" t="shared" si="1" ref="J7:J42">F7/I7</f>
        <v>#DIV/0!</v>
      </c>
      <c r="K7" s="17"/>
      <c r="L7" s="68" t="e">
        <f aca="true" t="shared" si="2" ref="L7:L42">J7*K7</f>
        <v>#DIV/0!</v>
      </c>
      <c r="M7" s="71">
        <v>3</v>
      </c>
      <c r="N7" s="18"/>
      <c r="P7" s="78" t="s">
        <v>44</v>
      </c>
      <c r="Q7" s="15"/>
    </row>
    <row r="8" spans="1:17" ht="15">
      <c r="A8" s="51" t="s">
        <v>15</v>
      </c>
      <c r="B8" s="52" t="s">
        <v>16</v>
      </c>
      <c r="C8" s="53">
        <v>10</v>
      </c>
      <c r="D8" s="47" t="s">
        <v>17</v>
      </c>
      <c r="E8" s="54">
        <v>4</v>
      </c>
      <c r="F8" s="50">
        <f t="shared" si="0"/>
        <v>40</v>
      </c>
      <c r="G8" s="16"/>
      <c r="H8" s="17"/>
      <c r="I8" s="17"/>
      <c r="J8" s="68" t="e">
        <f t="shared" si="1"/>
        <v>#DIV/0!</v>
      </c>
      <c r="K8" s="17"/>
      <c r="L8" s="68" t="e">
        <f t="shared" si="2"/>
        <v>#DIV/0!</v>
      </c>
      <c r="M8" s="72">
        <v>4</v>
      </c>
      <c r="N8" s="18"/>
      <c r="P8" s="78" t="s">
        <v>45</v>
      </c>
      <c r="Q8" s="15"/>
    </row>
    <row r="9" spans="1:18" ht="15.75" thickBot="1">
      <c r="A9" s="51" t="s">
        <v>18</v>
      </c>
      <c r="B9" s="52" t="s">
        <v>16</v>
      </c>
      <c r="C9" s="53">
        <v>10</v>
      </c>
      <c r="D9" s="47" t="s">
        <v>17</v>
      </c>
      <c r="E9" s="54">
        <v>25</v>
      </c>
      <c r="F9" s="50">
        <f t="shared" si="0"/>
        <v>250</v>
      </c>
      <c r="G9" s="19"/>
      <c r="H9" s="20"/>
      <c r="I9" s="20"/>
      <c r="J9" s="68" t="e">
        <f t="shared" si="1"/>
        <v>#DIV/0!</v>
      </c>
      <c r="K9" s="20"/>
      <c r="L9" s="68" t="e">
        <f t="shared" si="2"/>
        <v>#DIV/0!</v>
      </c>
      <c r="M9" s="73">
        <v>8</v>
      </c>
      <c r="N9" s="21"/>
      <c r="P9" s="79" t="s">
        <v>46</v>
      </c>
      <c r="Q9" s="22"/>
      <c r="R9" s="3" t="s">
        <v>57</v>
      </c>
    </row>
    <row r="10" spans="1:14" ht="15">
      <c r="A10" s="51" t="s">
        <v>19</v>
      </c>
      <c r="B10" s="52" t="s">
        <v>16</v>
      </c>
      <c r="C10" s="53">
        <v>10</v>
      </c>
      <c r="D10" s="47" t="s">
        <v>17</v>
      </c>
      <c r="E10" s="54">
        <v>5</v>
      </c>
      <c r="F10" s="50">
        <f t="shared" si="0"/>
        <v>50</v>
      </c>
      <c r="G10" s="19"/>
      <c r="H10" s="20"/>
      <c r="I10" s="20"/>
      <c r="J10" s="68" t="e">
        <f t="shared" si="1"/>
        <v>#DIV/0!</v>
      </c>
      <c r="K10" s="20"/>
      <c r="L10" s="68" t="e">
        <f t="shared" si="2"/>
        <v>#DIV/0!</v>
      </c>
      <c r="M10" s="73">
        <v>3</v>
      </c>
      <c r="N10" s="21"/>
    </row>
    <row r="11" spans="1:14" ht="15">
      <c r="A11" s="51" t="s">
        <v>21</v>
      </c>
      <c r="B11" s="52" t="s">
        <v>16</v>
      </c>
      <c r="C11" s="53">
        <v>4.3</v>
      </c>
      <c r="D11" s="47" t="s">
        <v>20</v>
      </c>
      <c r="E11" s="54">
        <v>1</v>
      </c>
      <c r="F11" s="50">
        <f>C11*E11</f>
        <v>4.3</v>
      </c>
      <c r="G11" s="19"/>
      <c r="H11" s="20"/>
      <c r="I11" s="20"/>
      <c r="J11" s="68" t="e">
        <f>F11/I11</f>
        <v>#DIV/0!</v>
      </c>
      <c r="K11" s="20"/>
      <c r="L11" s="68" t="e">
        <f>J11*K11</f>
        <v>#DIV/0!</v>
      </c>
      <c r="M11" s="73">
        <v>1</v>
      </c>
      <c r="N11" s="21"/>
    </row>
    <row r="12" spans="1:14" ht="15">
      <c r="A12" s="51" t="s">
        <v>21</v>
      </c>
      <c r="B12" s="52" t="s">
        <v>16</v>
      </c>
      <c r="C12" s="53">
        <v>10.7</v>
      </c>
      <c r="D12" s="47" t="s">
        <v>20</v>
      </c>
      <c r="E12" s="54">
        <v>90</v>
      </c>
      <c r="F12" s="50">
        <f t="shared" si="0"/>
        <v>962.9999999999999</v>
      </c>
      <c r="G12" s="19"/>
      <c r="H12" s="20"/>
      <c r="I12" s="20"/>
      <c r="J12" s="68" t="e">
        <f t="shared" si="1"/>
        <v>#DIV/0!</v>
      </c>
      <c r="K12" s="20"/>
      <c r="L12" s="68" t="e">
        <f t="shared" si="2"/>
        <v>#DIV/0!</v>
      </c>
      <c r="M12" s="73">
        <v>10</v>
      </c>
      <c r="N12" s="21"/>
    </row>
    <row r="13" spans="1:14" ht="15">
      <c r="A13" s="51" t="s">
        <v>77</v>
      </c>
      <c r="B13" s="52" t="s">
        <v>16</v>
      </c>
      <c r="C13" s="53">
        <v>10.7</v>
      </c>
      <c r="D13" s="47" t="s">
        <v>20</v>
      </c>
      <c r="E13" s="54">
        <v>90</v>
      </c>
      <c r="F13" s="50">
        <f aca="true" t="shared" si="3" ref="F13">C13*E13</f>
        <v>962.9999999999999</v>
      </c>
      <c r="G13" s="19"/>
      <c r="H13" s="20"/>
      <c r="I13" s="20"/>
      <c r="J13" s="68" t="e">
        <f aca="true" t="shared" si="4" ref="J13">F13/I13</f>
        <v>#DIV/0!</v>
      </c>
      <c r="K13" s="20"/>
      <c r="L13" s="68" t="e">
        <f aca="true" t="shared" si="5" ref="L13">J13*K13</f>
        <v>#DIV/0!</v>
      </c>
      <c r="M13" s="73">
        <v>10</v>
      </c>
      <c r="N13" s="21"/>
    </row>
    <row r="14" spans="1:14" ht="15">
      <c r="A14" s="51" t="s">
        <v>22</v>
      </c>
      <c r="B14" s="52" t="s">
        <v>16</v>
      </c>
      <c r="C14" s="53">
        <v>4.3</v>
      </c>
      <c r="D14" s="47" t="s">
        <v>23</v>
      </c>
      <c r="E14" s="54">
        <v>1</v>
      </c>
      <c r="F14" s="50">
        <f t="shared" si="0"/>
        <v>4.3</v>
      </c>
      <c r="G14" s="19"/>
      <c r="H14" s="20"/>
      <c r="I14" s="20"/>
      <c r="J14" s="68" t="e">
        <f t="shared" si="1"/>
        <v>#DIV/0!</v>
      </c>
      <c r="K14" s="20"/>
      <c r="L14" s="68" t="e">
        <f t="shared" si="2"/>
        <v>#DIV/0!</v>
      </c>
      <c r="M14" s="73">
        <v>1</v>
      </c>
      <c r="N14" s="21"/>
    </row>
    <row r="15" spans="1:14" ht="15">
      <c r="A15" s="51" t="s">
        <v>22</v>
      </c>
      <c r="B15" s="52" t="s">
        <v>16</v>
      </c>
      <c r="C15" s="53">
        <v>10.7</v>
      </c>
      <c r="D15" s="47" t="s">
        <v>23</v>
      </c>
      <c r="E15" s="54">
        <v>5</v>
      </c>
      <c r="F15" s="50">
        <f t="shared" si="0"/>
        <v>53.5</v>
      </c>
      <c r="G15" s="19"/>
      <c r="H15" s="20"/>
      <c r="I15" s="20"/>
      <c r="J15" s="68" t="e">
        <f t="shared" si="1"/>
        <v>#DIV/0!</v>
      </c>
      <c r="K15" s="20"/>
      <c r="L15" s="68" t="e">
        <f t="shared" si="2"/>
        <v>#DIV/0!</v>
      </c>
      <c r="M15" s="73">
        <v>4</v>
      </c>
      <c r="N15" s="21"/>
    </row>
    <row r="16" spans="1:14" ht="15">
      <c r="A16" s="51" t="s">
        <v>54</v>
      </c>
      <c r="B16" s="52" t="s">
        <v>16</v>
      </c>
      <c r="C16" s="53">
        <v>50</v>
      </c>
      <c r="D16" s="47" t="s">
        <v>29</v>
      </c>
      <c r="E16" s="54">
        <v>1</v>
      </c>
      <c r="F16" s="50">
        <f t="shared" si="0"/>
        <v>50</v>
      </c>
      <c r="G16" s="19"/>
      <c r="H16" s="20"/>
      <c r="I16" s="20"/>
      <c r="J16" s="68" t="e">
        <f t="shared" si="1"/>
        <v>#DIV/0!</v>
      </c>
      <c r="K16" s="20"/>
      <c r="L16" s="68" t="e">
        <f t="shared" si="2"/>
        <v>#DIV/0!</v>
      </c>
      <c r="M16" s="73">
        <v>1</v>
      </c>
      <c r="N16" s="21"/>
    </row>
    <row r="17" spans="1:14" ht="15">
      <c r="A17" s="51" t="s">
        <v>53</v>
      </c>
      <c r="B17" s="52" t="s">
        <v>16</v>
      </c>
      <c r="C17" s="53">
        <v>10.9</v>
      </c>
      <c r="D17" s="47" t="s">
        <v>23</v>
      </c>
      <c r="E17" s="54">
        <v>1</v>
      </c>
      <c r="F17" s="50">
        <f t="shared" si="0"/>
        <v>10.9</v>
      </c>
      <c r="G17" s="19"/>
      <c r="H17" s="20"/>
      <c r="I17" s="20"/>
      <c r="J17" s="68" t="e">
        <f t="shared" si="1"/>
        <v>#DIV/0!</v>
      </c>
      <c r="K17" s="20"/>
      <c r="L17" s="68" t="e">
        <f t="shared" si="2"/>
        <v>#DIV/0!</v>
      </c>
      <c r="M17" s="73">
        <v>1</v>
      </c>
      <c r="N17" s="21"/>
    </row>
    <row r="18" spans="1:14" ht="15">
      <c r="A18" s="51" t="s">
        <v>24</v>
      </c>
      <c r="B18" s="52" t="s">
        <v>16</v>
      </c>
      <c r="C18" s="53">
        <v>20</v>
      </c>
      <c r="D18" s="47" t="s">
        <v>17</v>
      </c>
      <c r="E18" s="54">
        <v>1</v>
      </c>
      <c r="F18" s="50">
        <f t="shared" si="0"/>
        <v>20</v>
      </c>
      <c r="G18" s="19"/>
      <c r="H18" s="20"/>
      <c r="I18" s="20"/>
      <c r="J18" s="68" t="e">
        <f t="shared" si="1"/>
        <v>#DIV/0!</v>
      </c>
      <c r="K18" s="20"/>
      <c r="L18" s="68" t="e">
        <f t="shared" si="2"/>
        <v>#DIV/0!</v>
      </c>
      <c r="M18" s="73">
        <v>1</v>
      </c>
      <c r="N18" s="21"/>
    </row>
    <row r="19" spans="1:14" ht="15">
      <c r="A19" s="51" t="s">
        <v>25</v>
      </c>
      <c r="B19" s="52" t="s">
        <v>16</v>
      </c>
      <c r="C19" s="53">
        <v>20</v>
      </c>
      <c r="D19" s="47" t="s">
        <v>17</v>
      </c>
      <c r="E19" s="54">
        <v>10</v>
      </c>
      <c r="F19" s="50">
        <f t="shared" si="0"/>
        <v>200</v>
      </c>
      <c r="G19" s="19"/>
      <c r="H19" s="20"/>
      <c r="I19" s="20"/>
      <c r="J19" s="68" t="e">
        <f t="shared" si="1"/>
        <v>#DIV/0!</v>
      </c>
      <c r="K19" s="20"/>
      <c r="L19" s="68" t="e">
        <f t="shared" si="2"/>
        <v>#DIV/0!</v>
      </c>
      <c r="M19" s="73">
        <v>2</v>
      </c>
      <c r="N19" s="21"/>
    </row>
    <row r="20" spans="1:14" ht="15">
      <c r="A20" s="51" t="s">
        <v>26</v>
      </c>
      <c r="B20" s="52" t="s">
        <v>16</v>
      </c>
      <c r="C20" s="53">
        <v>4.9</v>
      </c>
      <c r="D20" s="47" t="s">
        <v>23</v>
      </c>
      <c r="E20" s="54">
        <v>3</v>
      </c>
      <c r="F20" s="50">
        <f t="shared" si="0"/>
        <v>14.700000000000001</v>
      </c>
      <c r="G20" s="19"/>
      <c r="H20" s="20"/>
      <c r="I20" s="20"/>
      <c r="J20" s="68" t="e">
        <f t="shared" si="1"/>
        <v>#DIV/0!</v>
      </c>
      <c r="K20" s="20"/>
      <c r="L20" s="68" t="e">
        <f t="shared" si="2"/>
        <v>#DIV/0!</v>
      </c>
      <c r="M20" s="73">
        <v>2</v>
      </c>
      <c r="N20" s="21"/>
    </row>
    <row r="21" spans="1:14" ht="15">
      <c r="A21" s="51" t="s">
        <v>27</v>
      </c>
      <c r="B21" s="52" t="s">
        <v>16</v>
      </c>
      <c r="C21" s="53">
        <v>3.8</v>
      </c>
      <c r="D21" s="47" t="s">
        <v>23</v>
      </c>
      <c r="E21" s="54">
        <v>2</v>
      </c>
      <c r="F21" s="50">
        <f t="shared" si="0"/>
        <v>7.6</v>
      </c>
      <c r="G21" s="19"/>
      <c r="H21" s="20"/>
      <c r="I21" s="20"/>
      <c r="J21" s="68" t="e">
        <f t="shared" si="1"/>
        <v>#DIV/0!</v>
      </c>
      <c r="K21" s="20"/>
      <c r="L21" s="68" t="e">
        <f t="shared" si="2"/>
        <v>#DIV/0!</v>
      </c>
      <c r="M21" s="73">
        <v>1</v>
      </c>
      <c r="N21" s="21"/>
    </row>
    <row r="22" spans="1:14" ht="15">
      <c r="A22" s="51" t="s">
        <v>28</v>
      </c>
      <c r="B22" s="52" t="s">
        <v>16</v>
      </c>
      <c r="C22" s="53">
        <v>20</v>
      </c>
      <c r="D22" s="47" t="s">
        <v>29</v>
      </c>
      <c r="E22" s="54">
        <v>2</v>
      </c>
      <c r="F22" s="50">
        <f t="shared" si="0"/>
        <v>40</v>
      </c>
      <c r="G22" s="19"/>
      <c r="H22" s="20"/>
      <c r="I22" s="20"/>
      <c r="J22" s="68" t="e">
        <f t="shared" si="1"/>
        <v>#DIV/0!</v>
      </c>
      <c r="K22" s="20"/>
      <c r="L22" s="68" t="e">
        <f t="shared" si="2"/>
        <v>#DIV/0!</v>
      </c>
      <c r="M22" s="73">
        <v>2</v>
      </c>
      <c r="N22" s="21"/>
    </row>
    <row r="23" spans="1:14" ht="15">
      <c r="A23" s="51" t="s">
        <v>28</v>
      </c>
      <c r="B23" s="52" t="s">
        <v>16</v>
      </c>
      <c r="C23" s="53">
        <v>50</v>
      </c>
      <c r="D23" s="47" t="s">
        <v>29</v>
      </c>
      <c r="E23" s="54">
        <v>10</v>
      </c>
      <c r="F23" s="50">
        <f t="shared" si="0"/>
        <v>500</v>
      </c>
      <c r="G23" s="19"/>
      <c r="H23" s="20"/>
      <c r="I23" s="20"/>
      <c r="J23" s="68" t="e">
        <f t="shared" si="1"/>
        <v>#DIV/0!</v>
      </c>
      <c r="K23" s="20"/>
      <c r="L23" s="68" t="e">
        <f t="shared" si="2"/>
        <v>#DIV/0!</v>
      </c>
      <c r="M23" s="73">
        <v>5</v>
      </c>
      <c r="N23" s="21"/>
    </row>
    <row r="24" spans="1:14" ht="15">
      <c r="A24" s="51" t="s">
        <v>30</v>
      </c>
      <c r="B24" s="52" t="s">
        <v>16</v>
      </c>
      <c r="C24" s="53">
        <v>3.8</v>
      </c>
      <c r="D24" s="47" t="s">
        <v>23</v>
      </c>
      <c r="E24" s="54">
        <v>1</v>
      </c>
      <c r="F24" s="50">
        <f t="shared" si="0"/>
        <v>3.8</v>
      </c>
      <c r="G24" s="19"/>
      <c r="H24" s="20"/>
      <c r="I24" s="20"/>
      <c r="J24" s="68" t="e">
        <f t="shared" si="1"/>
        <v>#DIV/0!</v>
      </c>
      <c r="K24" s="20"/>
      <c r="L24" s="68" t="e">
        <f t="shared" si="2"/>
        <v>#DIV/0!</v>
      </c>
      <c r="M24" s="73">
        <v>1</v>
      </c>
      <c r="N24" s="21"/>
    </row>
    <row r="25" spans="1:14" ht="15">
      <c r="A25" s="51" t="s">
        <v>30</v>
      </c>
      <c r="B25" s="52" t="s">
        <v>16</v>
      </c>
      <c r="C25" s="53">
        <v>10</v>
      </c>
      <c r="D25" s="47" t="s">
        <v>20</v>
      </c>
      <c r="E25" s="54">
        <v>10</v>
      </c>
      <c r="F25" s="50">
        <f t="shared" si="0"/>
        <v>100</v>
      </c>
      <c r="G25" s="19"/>
      <c r="H25" s="20"/>
      <c r="I25" s="20"/>
      <c r="J25" s="68" t="e">
        <f t="shared" si="1"/>
        <v>#DIV/0!</v>
      </c>
      <c r="K25" s="20"/>
      <c r="L25" s="68" t="e">
        <f t="shared" si="2"/>
        <v>#DIV/0!</v>
      </c>
      <c r="M25" s="73">
        <v>4</v>
      </c>
      <c r="N25" s="21"/>
    </row>
    <row r="26" spans="1:14" ht="15">
      <c r="A26" s="51" t="s">
        <v>31</v>
      </c>
      <c r="B26" s="52" t="s">
        <v>16</v>
      </c>
      <c r="C26" s="53">
        <v>9.1</v>
      </c>
      <c r="D26" s="47" t="s">
        <v>23</v>
      </c>
      <c r="E26" s="54">
        <v>4</v>
      </c>
      <c r="F26" s="50">
        <f t="shared" si="0"/>
        <v>36.4</v>
      </c>
      <c r="G26" s="19"/>
      <c r="H26" s="20"/>
      <c r="I26" s="20"/>
      <c r="J26" s="68" t="e">
        <f t="shared" si="1"/>
        <v>#DIV/0!</v>
      </c>
      <c r="K26" s="20"/>
      <c r="L26" s="68" t="e">
        <f t="shared" si="2"/>
        <v>#DIV/0!</v>
      </c>
      <c r="M26" s="73">
        <v>3</v>
      </c>
      <c r="N26" s="21"/>
    </row>
    <row r="27" spans="1:14" ht="15">
      <c r="A27" s="51" t="s">
        <v>32</v>
      </c>
      <c r="B27" s="52" t="s">
        <v>16</v>
      </c>
      <c r="C27" s="53">
        <v>50</v>
      </c>
      <c r="D27" s="47" t="s">
        <v>29</v>
      </c>
      <c r="E27" s="54">
        <v>6</v>
      </c>
      <c r="F27" s="50">
        <f t="shared" si="0"/>
        <v>300</v>
      </c>
      <c r="G27" s="19"/>
      <c r="H27" s="20"/>
      <c r="I27" s="20"/>
      <c r="J27" s="68" t="e">
        <f t="shared" si="1"/>
        <v>#DIV/0!</v>
      </c>
      <c r="K27" s="20"/>
      <c r="L27" s="68" t="e">
        <f t="shared" si="2"/>
        <v>#DIV/0!</v>
      </c>
      <c r="M27" s="73">
        <v>4</v>
      </c>
      <c r="N27" s="21"/>
    </row>
    <row r="28" spans="1:14" ht="15">
      <c r="A28" s="51" t="s">
        <v>33</v>
      </c>
      <c r="B28" s="52" t="s">
        <v>16</v>
      </c>
      <c r="C28" s="53">
        <v>50</v>
      </c>
      <c r="D28" s="47" t="s">
        <v>29</v>
      </c>
      <c r="E28" s="54">
        <v>1</v>
      </c>
      <c r="F28" s="50">
        <f t="shared" si="0"/>
        <v>50</v>
      </c>
      <c r="G28" s="19"/>
      <c r="H28" s="20"/>
      <c r="I28" s="20"/>
      <c r="J28" s="68" t="e">
        <f t="shared" si="1"/>
        <v>#DIV/0!</v>
      </c>
      <c r="K28" s="20"/>
      <c r="L28" s="68" t="e">
        <f t="shared" si="2"/>
        <v>#DIV/0!</v>
      </c>
      <c r="M28" s="73">
        <v>1</v>
      </c>
      <c r="N28" s="21"/>
    </row>
    <row r="29" spans="1:14" ht="15">
      <c r="A29" s="51" t="s">
        <v>34</v>
      </c>
      <c r="B29" s="52" t="s">
        <v>16</v>
      </c>
      <c r="C29" s="53">
        <v>1.5</v>
      </c>
      <c r="D29" s="47" t="s">
        <v>23</v>
      </c>
      <c r="E29" s="54">
        <v>2</v>
      </c>
      <c r="F29" s="50">
        <f t="shared" si="0"/>
        <v>3</v>
      </c>
      <c r="G29" s="19"/>
      <c r="H29" s="20"/>
      <c r="I29" s="20"/>
      <c r="J29" s="68" t="e">
        <f t="shared" si="1"/>
        <v>#DIV/0!</v>
      </c>
      <c r="K29" s="20"/>
      <c r="L29" s="68" t="e">
        <f t="shared" si="2"/>
        <v>#DIV/0!</v>
      </c>
      <c r="M29" s="73">
        <v>1</v>
      </c>
      <c r="N29" s="21"/>
    </row>
    <row r="30" spans="1:14" ht="15">
      <c r="A30" s="51" t="s">
        <v>34</v>
      </c>
      <c r="B30" s="52" t="s">
        <v>16</v>
      </c>
      <c r="C30" s="53">
        <v>10.8</v>
      </c>
      <c r="D30" s="47" t="s">
        <v>23</v>
      </c>
      <c r="E30" s="54">
        <v>3</v>
      </c>
      <c r="F30" s="50">
        <f t="shared" si="0"/>
        <v>32.400000000000006</v>
      </c>
      <c r="G30" s="19"/>
      <c r="H30" s="20"/>
      <c r="I30" s="20"/>
      <c r="J30" s="68" t="e">
        <f t="shared" si="1"/>
        <v>#DIV/0!</v>
      </c>
      <c r="K30" s="20"/>
      <c r="L30" s="68" t="e">
        <f t="shared" si="2"/>
        <v>#DIV/0!</v>
      </c>
      <c r="M30" s="73">
        <v>2</v>
      </c>
      <c r="N30" s="21"/>
    </row>
    <row r="31" spans="1:14" ht="15">
      <c r="A31" s="51" t="s">
        <v>35</v>
      </c>
      <c r="B31" s="52" t="s">
        <v>16</v>
      </c>
      <c r="C31" s="53">
        <v>10.7</v>
      </c>
      <c r="D31" s="47" t="s">
        <v>23</v>
      </c>
      <c r="E31" s="54">
        <v>4</v>
      </c>
      <c r="F31" s="50">
        <f t="shared" si="0"/>
        <v>42.8</v>
      </c>
      <c r="G31" s="19"/>
      <c r="H31" s="20"/>
      <c r="I31" s="20"/>
      <c r="J31" s="68" t="e">
        <f t="shared" si="1"/>
        <v>#DIV/0!</v>
      </c>
      <c r="K31" s="20"/>
      <c r="L31" s="68" t="e">
        <f t="shared" si="2"/>
        <v>#DIV/0!</v>
      </c>
      <c r="M31" s="73">
        <v>3</v>
      </c>
      <c r="N31" s="21"/>
    </row>
    <row r="32" spans="1:14" ht="15">
      <c r="A32" s="51" t="s">
        <v>36</v>
      </c>
      <c r="B32" s="52" t="s">
        <v>16</v>
      </c>
      <c r="C32" s="53">
        <v>2.2</v>
      </c>
      <c r="D32" s="47" t="s">
        <v>20</v>
      </c>
      <c r="E32" s="54">
        <v>9</v>
      </c>
      <c r="F32" s="50">
        <f t="shared" si="0"/>
        <v>19.8</v>
      </c>
      <c r="G32" s="19"/>
      <c r="H32" s="20"/>
      <c r="I32" s="20"/>
      <c r="J32" s="68" t="e">
        <f t="shared" si="1"/>
        <v>#DIV/0!</v>
      </c>
      <c r="K32" s="20"/>
      <c r="L32" s="68" t="e">
        <f t="shared" si="2"/>
        <v>#DIV/0!</v>
      </c>
      <c r="M32" s="73">
        <v>4</v>
      </c>
      <c r="N32" s="21"/>
    </row>
    <row r="33" spans="1:14" ht="15">
      <c r="A33" s="51" t="s">
        <v>36</v>
      </c>
      <c r="B33" s="52" t="s">
        <v>16</v>
      </c>
      <c r="C33" s="53">
        <v>10.7</v>
      </c>
      <c r="D33" s="47" t="s">
        <v>23</v>
      </c>
      <c r="E33" s="54">
        <v>2</v>
      </c>
      <c r="F33" s="50">
        <f t="shared" si="0"/>
        <v>21.4</v>
      </c>
      <c r="G33" s="19"/>
      <c r="H33" s="20"/>
      <c r="I33" s="20"/>
      <c r="J33" s="68" t="e">
        <f t="shared" si="1"/>
        <v>#DIV/0!</v>
      </c>
      <c r="K33" s="20"/>
      <c r="L33" s="68" t="e">
        <f t="shared" si="2"/>
        <v>#DIV/0!</v>
      </c>
      <c r="M33" s="73">
        <v>1</v>
      </c>
      <c r="N33" s="21"/>
    </row>
    <row r="34" spans="1:14" ht="15">
      <c r="A34" s="51" t="s">
        <v>37</v>
      </c>
      <c r="B34" s="52" t="s">
        <v>16</v>
      </c>
      <c r="C34" s="53">
        <v>1.6</v>
      </c>
      <c r="D34" s="47" t="s">
        <v>23</v>
      </c>
      <c r="E34" s="54">
        <v>2</v>
      </c>
      <c r="F34" s="50">
        <f t="shared" si="0"/>
        <v>3.2</v>
      </c>
      <c r="G34" s="19"/>
      <c r="H34" s="20"/>
      <c r="I34" s="20"/>
      <c r="J34" s="68" t="e">
        <f t="shared" si="1"/>
        <v>#DIV/0!</v>
      </c>
      <c r="K34" s="20"/>
      <c r="L34" s="68" t="e">
        <f t="shared" si="2"/>
        <v>#DIV/0!</v>
      </c>
      <c r="M34" s="73">
        <v>2</v>
      </c>
      <c r="N34" s="21"/>
    </row>
    <row r="35" spans="1:14" ht="15">
      <c r="A35" s="51" t="s">
        <v>38</v>
      </c>
      <c r="B35" s="52" t="s">
        <v>16</v>
      </c>
      <c r="C35" s="53">
        <v>7</v>
      </c>
      <c r="D35" s="47" t="s">
        <v>17</v>
      </c>
      <c r="E35" s="54">
        <v>1</v>
      </c>
      <c r="F35" s="50">
        <f t="shared" si="0"/>
        <v>7</v>
      </c>
      <c r="G35" s="19"/>
      <c r="H35" s="20"/>
      <c r="I35" s="20"/>
      <c r="J35" s="68" t="e">
        <f t="shared" si="1"/>
        <v>#DIV/0!</v>
      </c>
      <c r="K35" s="20"/>
      <c r="L35" s="68" t="e">
        <f t="shared" si="2"/>
        <v>#DIV/0!</v>
      </c>
      <c r="M35" s="73">
        <v>1</v>
      </c>
      <c r="N35" s="21"/>
    </row>
    <row r="36" spans="1:14" ht="15">
      <c r="A36" s="51" t="s">
        <v>38</v>
      </c>
      <c r="B36" s="52" t="s">
        <v>16</v>
      </c>
      <c r="C36" s="53">
        <v>37.5</v>
      </c>
      <c r="D36" s="47" t="s">
        <v>17</v>
      </c>
      <c r="E36" s="54">
        <v>2</v>
      </c>
      <c r="F36" s="50">
        <f t="shared" si="0"/>
        <v>75</v>
      </c>
      <c r="G36" s="19"/>
      <c r="H36" s="20"/>
      <c r="I36" s="20"/>
      <c r="J36" s="68" t="e">
        <f t="shared" si="1"/>
        <v>#DIV/0!</v>
      </c>
      <c r="K36" s="20"/>
      <c r="L36" s="68" t="e">
        <f t="shared" si="2"/>
        <v>#DIV/0!</v>
      </c>
      <c r="M36" s="73">
        <v>1</v>
      </c>
      <c r="N36" s="21"/>
    </row>
    <row r="37" spans="1:14" ht="15">
      <c r="A37" s="51" t="s">
        <v>39</v>
      </c>
      <c r="B37" s="52" t="s">
        <v>16</v>
      </c>
      <c r="C37" s="53">
        <v>9</v>
      </c>
      <c r="D37" s="47" t="s">
        <v>23</v>
      </c>
      <c r="E37" s="54">
        <v>1</v>
      </c>
      <c r="F37" s="50">
        <f t="shared" si="0"/>
        <v>9</v>
      </c>
      <c r="G37" s="19"/>
      <c r="H37" s="20"/>
      <c r="I37" s="20"/>
      <c r="J37" s="68" t="e">
        <f t="shared" si="1"/>
        <v>#DIV/0!</v>
      </c>
      <c r="K37" s="20"/>
      <c r="L37" s="68" t="e">
        <f t="shared" si="2"/>
        <v>#DIV/0!</v>
      </c>
      <c r="M37" s="73">
        <v>1</v>
      </c>
      <c r="N37" s="21"/>
    </row>
    <row r="38" spans="1:14" ht="15">
      <c r="A38" s="51" t="s">
        <v>51</v>
      </c>
      <c r="B38" s="52" t="s">
        <v>16</v>
      </c>
      <c r="C38" s="53">
        <v>1.8</v>
      </c>
      <c r="D38" s="47" t="s">
        <v>20</v>
      </c>
      <c r="E38" s="54">
        <v>2</v>
      </c>
      <c r="F38" s="50">
        <f t="shared" si="0"/>
        <v>3.6</v>
      </c>
      <c r="G38" s="19"/>
      <c r="H38" s="20"/>
      <c r="I38" s="20"/>
      <c r="J38" s="68" t="e">
        <f t="shared" si="1"/>
        <v>#DIV/0!</v>
      </c>
      <c r="K38" s="20"/>
      <c r="L38" s="68" t="e">
        <f t="shared" si="2"/>
        <v>#DIV/0!</v>
      </c>
      <c r="M38" s="73">
        <v>2</v>
      </c>
      <c r="N38" s="21"/>
    </row>
    <row r="39" spans="1:14" ht="15">
      <c r="A39" s="51" t="s">
        <v>51</v>
      </c>
      <c r="B39" s="52" t="s">
        <v>16</v>
      </c>
      <c r="C39" s="53">
        <v>8.3</v>
      </c>
      <c r="D39" s="47" t="s">
        <v>20</v>
      </c>
      <c r="E39" s="54">
        <v>1</v>
      </c>
      <c r="F39" s="50">
        <f t="shared" si="0"/>
        <v>8.3</v>
      </c>
      <c r="G39" s="19"/>
      <c r="H39" s="20"/>
      <c r="I39" s="20"/>
      <c r="J39" s="68" t="e">
        <f t="shared" si="1"/>
        <v>#DIV/0!</v>
      </c>
      <c r="K39" s="20"/>
      <c r="L39" s="68" t="e">
        <f t="shared" si="2"/>
        <v>#DIV/0!</v>
      </c>
      <c r="M39" s="73">
        <v>1</v>
      </c>
      <c r="N39" s="21"/>
    </row>
    <row r="40" spans="1:14" ht="15">
      <c r="A40" s="51" t="s">
        <v>40</v>
      </c>
      <c r="B40" s="52" t="s">
        <v>16</v>
      </c>
      <c r="C40" s="53">
        <v>8.9</v>
      </c>
      <c r="D40" s="47" t="s">
        <v>23</v>
      </c>
      <c r="E40" s="54">
        <v>2</v>
      </c>
      <c r="F40" s="50">
        <f t="shared" si="0"/>
        <v>17.8</v>
      </c>
      <c r="G40" s="19"/>
      <c r="H40" s="20"/>
      <c r="I40" s="20"/>
      <c r="J40" s="68" t="e">
        <f t="shared" si="1"/>
        <v>#DIV/0!</v>
      </c>
      <c r="K40" s="20"/>
      <c r="L40" s="68" t="e">
        <f t="shared" si="2"/>
        <v>#DIV/0!</v>
      </c>
      <c r="M40" s="73">
        <v>2</v>
      </c>
      <c r="N40" s="21"/>
    </row>
    <row r="41" spans="1:14" ht="15">
      <c r="A41" s="51" t="s">
        <v>41</v>
      </c>
      <c r="B41" s="52" t="s">
        <v>16</v>
      </c>
      <c r="C41" s="53">
        <v>50</v>
      </c>
      <c r="D41" s="47" t="s">
        <v>29</v>
      </c>
      <c r="E41" s="54">
        <v>10</v>
      </c>
      <c r="F41" s="50">
        <f t="shared" si="0"/>
        <v>500</v>
      </c>
      <c r="G41" s="19"/>
      <c r="H41" s="20"/>
      <c r="I41" s="20"/>
      <c r="J41" s="68" t="e">
        <f t="shared" si="1"/>
        <v>#DIV/0!</v>
      </c>
      <c r="K41" s="20"/>
      <c r="L41" s="68" t="e">
        <f t="shared" si="2"/>
        <v>#DIV/0!</v>
      </c>
      <c r="M41" s="73">
        <v>4</v>
      </c>
      <c r="N41" s="21"/>
    </row>
    <row r="42" spans="1:14" ht="15.75" thickBot="1">
      <c r="A42" s="55" t="s">
        <v>52</v>
      </c>
      <c r="B42" s="56" t="s">
        <v>16</v>
      </c>
      <c r="C42" s="57">
        <v>50</v>
      </c>
      <c r="D42" s="58" t="s">
        <v>29</v>
      </c>
      <c r="E42" s="59">
        <v>2</v>
      </c>
      <c r="F42" s="60">
        <f t="shared" si="0"/>
        <v>100</v>
      </c>
      <c r="G42" s="23"/>
      <c r="H42" s="24"/>
      <c r="I42" s="24"/>
      <c r="J42" s="69" t="e">
        <f t="shared" si="1"/>
        <v>#DIV/0!</v>
      </c>
      <c r="K42" s="24"/>
      <c r="L42" s="69" t="e">
        <f t="shared" si="2"/>
        <v>#DIV/0!</v>
      </c>
      <c r="M42" s="74">
        <v>1</v>
      </c>
      <c r="N42" s="25"/>
    </row>
    <row r="43" spans="1:13" ht="15.75" thickBot="1">
      <c r="A43" s="61"/>
      <c r="B43" s="61"/>
      <c r="C43" s="61"/>
      <c r="D43" s="61"/>
      <c r="E43" s="62"/>
      <c r="F43" s="62"/>
      <c r="J43" s="61"/>
      <c r="L43" s="75" t="e">
        <f>SUM(L6:L42)</f>
        <v>#DIV/0!</v>
      </c>
      <c r="M43" s="62"/>
    </row>
    <row r="44" spans="1:13" ht="15.75" thickBot="1">
      <c r="A44" s="61"/>
      <c r="B44" s="61"/>
      <c r="C44" s="61"/>
      <c r="D44" s="61"/>
      <c r="E44" s="61"/>
      <c r="F44" s="61"/>
      <c r="J44" s="61"/>
      <c r="L44" s="62"/>
      <c r="M44" s="62"/>
    </row>
    <row r="45" spans="1:14" ht="15.75" thickBot="1">
      <c r="A45" s="63" t="s">
        <v>59</v>
      </c>
      <c r="B45" s="64" t="s">
        <v>66</v>
      </c>
      <c r="C45" s="65">
        <v>180</v>
      </c>
      <c r="D45" s="64" t="s">
        <v>29</v>
      </c>
      <c r="E45" s="65">
        <v>32</v>
      </c>
      <c r="F45" s="66">
        <f>C45*E45</f>
        <v>5760</v>
      </c>
      <c r="G45" s="27"/>
      <c r="H45" s="27"/>
      <c r="I45" s="27"/>
      <c r="J45" s="66" t="e">
        <f>F45/I45</f>
        <v>#DIV/0!</v>
      </c>
      <c r="K45" s="27"/>
      <c r="L45" s="66" t="e">
        <f>J45*K45</f>
        <v>#DIV/0!</v>
      </c>
      <c r="M45" s="76">
        <v>1</v>
      </c>
      <c r="N45" s="28"/>
    </row>
    <row r="46" ht="15">
      <c r="E46" s="26"/>
    </row>
    <row r="47" ht="15.75" thickBot="1">
      <c r="L47" s="26"/>
    </row>
    <row r="48" spans="1:13" ht="15.75" thickBot="1">
      <c r="A48" s="80" t="s">
        <v>60</v>
      </c>
      <c r="B48" s="81"/>
      <c r="C48" s="81"/>
      <c r="D48" s="81"/>
      <c r="E48" s="81"/>
      <c r="F48" s="81"/>
      <c r="G48" s="81"/>
      <c r="H48" s="81"/>
      <c r="I48" s="81"/>
      <c r="J48" s="82"/>
      <c r="K48" s="83" t="e">
        <f>L43+L45</f>
        <v>#DIV/0!</v>
      </c>
      <c r="L48" s="29"/>
      <c r="M48" s="29"/>
    </row>
    <row r="49" spans="1:13" ht="15.75" thickBot="1">
      <c r="A49" s="84" t="s">
        <v>67</v>
      </c>
      <c r="B49" s="85"/>
      <c r="C49" s="85"/>
      <c r="D49" s="85"/>
      <c r="E49" s="85"/>
      <c r="F49" s="85"/>
      <c r="G49" s="85"/>
      <c r="H49" s="85"/>
      <c r="I49" s="85"/>
      <c r="J49" s="86"/>
      <c r="K49" s="83" t="e">
        <f>K48*1.21</f>
        <v>#DIV/0!</v>
      </c>
      <c r="L49" s="29"/>
      <c r="M49" s="29"/>
    </row>
    <row r="51" spans="1:13" ht="15">
      <c r="A51" s="5" t="s">
        <v>65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3" spans="1:5" ht="15">
      <c r="A53" s="87" t="s">
        <v>42</v>
      </c>
      <c r="B53" s="31" t="s">
        <v>43</v>
      </c>
      <c r="C53" s="31" t="s">
        <v>44</v>
      </c>
      <c r="D53" s="31" t="s">
        <v>45</v>
      </c>
      <c r="E53" s="26"/>
    </row>
    <row r="54" spans="1:4" ht="15">
      <c r="A54" s="88" t="s">
        <v>69</v>
      </c>
      <c r="B54" s="32"/>
      <c r="C54" s="32"/>
      <c r="D54" s="32"/>
    </row>
    <row r="55" spans="1:4" ht="15">
      <c r="A55" s="88" t="s">
        <v>70</v>
      </c>
      <c r="B55" s="32"/>
      <c r="C55" s="32"/>
      <c r="D55" s="32"/>
    </row>
    <row r="56" spans="1:4" ht="15">
      <c r="A56" s="33"/>
      <c r="B56" s="34"/>
      <c r="C56" s="34"/>
      <c r="D56" s="35"/>
    </row>
    <row r="57" spans="1:2" ht="15">
      <c r="A57" s="30"/>
      <c r="B57" s="31" t="s">
        <v>46</v>
      </c>
    </row>
    <row r="58" spans="1:2" ht="15">
      <c r="A58" s="89" t="s">
        <v>72</v>
      </c>
      <c r="B58" s="32"/>
    </row>
    <row r="59" spans="1:2" ht="15">
      <c r="A59" s="88" t="s">
        <v>71</v>
      </c>
      <c r="B59" s="32"/>
    </row>
    <row r="61" ht="15">
      <c r="A61" s="36" t="s">
        <v>47</v>
      </c>
    </row>
    <row r="62" ht="15">
      <c r="A62" s="3" t="s">
        <v>68</v>
      </c>
    </row>
    <row r="64" spans="1:2" ht="15">
      <c r="A64" s="88" t="s">
        <v>76</v>
      </c>
      <c r="B64" s="32"/>
    </row>
    <row r="65" ht="15.75" thickBot="1"/>
    <row r="66" spans="1:4" ht="25.5">
      <c r="A66" s="90" t="s">
        <v>48</v>
      </c>
      <c r="B66" s="91" t="s">
        <v>73</v>
      </c>
      <c r="C66" s="92" t="s">
        <v>49</v>
      </c>
      <c r="D66" s="37"/>
    </row>
    <row r="67" spans="1:3" ht="15">
      <c r="A67" s="93" t="s">
        <v>62</v>
      </c>
      <c r="B67" s="88">
        <f>SUMIFS(M6:M42,N6:N42,Q6)</f>
        <v>0</v>
      </c>
      <c r="C67" s="94">
        <f>B67*B55</f>
        <v>0</v>
      </c>
    </row>
    <row r="68" spans="1:3" ht="15">
      <c r="A68" s="93" t="s">
        <v>63</v>
      </c>
      <c r="B68" s="88">
        <f>SUMIFS(M6:M42,N6:N42,Q7)</f>
        <v>0</v>
      </c>
      <c r="C68" s="94">
        <f>B68*C55</f>
        <v>0</v>
      </c>
    </row>
    <row r="69" spans="1:3" ht="15">
      <c r="A69" s="93" t="s">
        <v>64</v>
      </c>
      <c r="B69" s="88">
        <f>SUMIFS(M6:M42,N6:N42,Q8)</f>
        <v>0</v>
      </c>
      <c r="C69" s="94">
        <f>B69*D55</f>
        <v>0</v>
      </c>
    </row>
    <row r="70" spans="1:3" ht="15.75" thickBot="1">
      <c r="A70" s="95" t="s">
        <v>74</v>
      </c>
      <c r="B70" s="96">
        <v>1</v>
      </c>
      <c r="C70" s="97">
        <f>B70*B59</f>
        <v>0</v>
      </c>
    </row>
    <row r="71" spans="1:3" ht="15.75" thickBot="1">
      <c r="A71" s="63" t="s">
        <v>50</v>
      </c>
      <c r="B71" s="66">
        <f>SUM(B67:B70)</f>
        <v>1</v>
      </c>
      <c r="C71" s="98">
        <f>SUM(C67:C70)</f>
        <v>0</v>
      </c>
    </row>
    <row r="72" ht="15.75" thickBot="1"/>
    <row r="73" spans="1:2" ht="39" thickBot="1">
      <c r="A73" s="99" t="s">
        <v>75</v>
      </c>
      <c r="B73" s="100">
        <f>C71+(1*90*B58)+(10*60*B54)+(10*60*C54)+(10*60*D54)+(30*120*B64)</f>
        <v>0</v>
      </c>
    </row>
    <row r="74" spans="1:2" ht="15.75" thickBot="1">
      <c r="A74" s="84" t="s">
        <v>61</v>
      </c>
      <c r="B74" s="83">
        <f>B73*1.21</f>
        <v>0</v>
      </c>
    </row>
  </sheetData>
  <sheetProtection algorithmName="SHA-512" hashValue="okBJJXFPz3CXhf1v/Iq4cpQAVSATY/xKPtcF6tpBHw5NDErFEXFnfQwfNlB4X3cm8GBcHpRe+Qsu3fBKv6W9mQ==" saltValue="CWeNpRspnhUqDo0MquuvgQ==" spinCount="100000" sheet="1" objects="1" scenarios="1"/>
  <printOptions/>
  <pageMargins left="0.17" right="0.17" top="0.787401575" bottom="0.787401575" header="0.3" footer="0.3"/>
  <pageSetup fitToHeight="0" fitToWidth="1" horizontalDpi="600" verticalDpi="600" orientation="landscape" paperSize="8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UKZUZ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Eichová Lenka</dc:creator>
  <cp:keywords/>
  <dc:description/>
  <cp:lastModifiedBy>Vlček Vít</cp:lastModifiedBy>
  <cp:lastPrinted>2021-02-18T13:27:47Z</cp:lastPrinted>
  <dcterms:created xsi:type="dcterms:W3CDTF">2021-02-13T18:46:50Z</dcterms:created>
  <dcterms:modified xsi:type="dcterms:W3CDTF">2021-02-22T15:06:17Z</dcterms:modified>
  <cp:category/>
  <cp:version/>
  <cp:contentType/>
  <cp:contentStatus/>
</cp:coreProperties>
</file>