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43903_01 - SO 01 Nová hráz" sheetId="2" r:id="rId2"/>
    <sheet name="043903_02 - SO 02 Rekonst..." sheetId="3" r:id="rId3"/>
    <sheet name="043903_03 - SO 03 Sjezdy ..." sheetId="4" r:id="rId4"/>
    <sheet name="043903_04 - Příprava území" sheetId="5" r:id="rId5"/>
    <sheet name="043903_05 - Vedlejší rozp..." sheetId="6" r:id="rId6"/>
    <sheet name="Seznam figur" sheetId="7" r:id="rId7"/>
  </sheets>
  <definedNames>
    <definedName name="_xlnm.Print_Area" localSheetId="0">'Rekapitulace stavby'!$D$4:$AO$76,'Rekapitulace stavby'!$C$82:$AQ$100</definedName>
    <definedName name="_xlnm._FilterDatabase" localSheetId="1" hidden="1">'043903_01 - SO 01 Nová hráz'!$C$119:$K$245</definedName>
    <definedName name="_xlnm.Print_Area" localSheetId="1">'043903_01 - SO 01 Nová hráz'!$C$4:$J$76,'043903_01 - SO 01 Nová hráz'!$C$82:$J$101,'043903_01 - SO 01 Nová hráz'!$C$107:$K$245</definedName>
    <definedName name="_xlnm._FilterDatabase" localSheetId="2" hidden="1">'043903_02 - SO 02 Rekonst...'!$C$121:$K$282</definedName>
    <definedName name="_xlnm.Print_Area" localSheetId="2">'043903_02 - SO 02 Rekonst...'!$C$4:$J$76,'043903_02 - SO 02 Rekonst...'!$C$82:$J$103,'043903_02 - SO 02 Rekonst...'!$C$109:$K$282</definedName>
    <definedName name="_xlnm._FilterDatabase" localSheetId="3" hidden="1">'043903_03 - SO 03 Sjezdy ...'!$C$121:$K$280</definedName>
    <definedName name="_xlnm.Print_Area" localSheetId="3">'043903_03 - SO 03 Sjezdy ...'!$C$4:$J$76,'043903_03 - SO 03 Sjezdy ...'!$C$82:$J$103,'043903_03 - SO 03 Sjezdy ...'!$C$109:$K$280</definedName>
    <definedName name="_xlnm._FilterDatabase" localSheetId="4" hidden="1">'043903_04 - Příprava území'!$C$117:$K$146</definedName>
    <definedName name="_xlnm.Print_Area" localSheetId="4">'043903_04 - Příprava území'!$C$4:$J$76,'043903_04 - Příprava území'!$C$82:$J$99,'043903_04 - Příprava území'!$C$105:$K$146</definedName>
    <definedName name="_xlnm._FilterDatabase" localSheetId="5" hidden="1">'043903_05 - Vedlejší rozp...'!$C$116:$K$175</definedName>
    <definedName name="_xlnm.Print_Area" localSheetId="5">'043903_05 - Vedlejší rozp...'!$C$4:$J$76,'043903_05 - Vedlejší rozp...'!$C$82:$J$98,'043903_05 - Vedlejší rozp...'!$C$104:$K$175</definedName>
    <definedName name="_xlnm.Print_Area" localSheetId="6">'Seznam figur'!$C$4:$G$161</definedName>
    <definedName name="_xlnm.Print_Titles" localSheetId="0">'Rekapitulace stavby'!$92:$92</definedName>
    <definedName name="_xlnm.Print_Titles" localSheetId="1">'043903_01 - SO 01 Nová hráz'!$119:$119</definedName>
    <definedName name="_xlnm.Print_Titles" localSheetId="2">'043903_02 - SO 02 Rekonst...'!$121:$121</definedName>
    <definedName name="_xlnm.Print_Titles" localSheetId="3">'043903_03 - SO 03 Sjezdy ...'!$121:$121</definedName>
    <definedName name="_xlnm.Print_Titles" localSheetId="4">'043903_04 - Příprava území'!$117:$117</definedName>
    <definedName name="_xlnm.Print_Titles" localSheetId="5">'043903_05 - Vedlejší rozp...'!$116:$116</definedName>
    <definedName name="_xlnm.Print_Titles" localSheetId="6">'Seznam figur'!$9:$9</definedName>
  </definedNames>
  <calcPr fullCalcOnLoad="1"/>
</workbook>
</file>

<file path=xl/sharedStrings.xml><?xml version="1.0" encoding="utf-8"?>
<sst xmlns="http://schemas.openxmlformats.org/spreadsheetml/2006/main" count="6156" uniqueCount="691">
  <si>
    <t>Export Komplet</t>
  </si>
  <si>
    <t/>
  </si>
  <si>
    <t>2.0</t>
  </si>
  <si>
    <t>ZAMOK</t>
  </si>
  <si>
    <t>False</t>
  </si>
  <si>
    <t>{9c7510be-bf70-45c6-9bcc-2123a2fd6782}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</si>
  <si>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</si>
  <si>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</si>
  <si>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</si>
  <si>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</si>
  <si>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</si>
  <si>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</si>
  <si>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</si>
  <si>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</si>
  <si>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043903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</si>
  <si>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</si>
  <si>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</si>
  <si>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Ostravice, Paskov, rekonstrukce LB hráze, 15,400-16,755 - DPS</t>
  </si>
  <si>
    <t>KSO:</t>
  </si>
  <si>
    <t>CC-CZ:</t>
  </si>
  <si>
    <t>Místo:</t>
  </si>
  <si>
    <t xml:space="preserve"> </t>
  </si>
  <si>
    <t>Datum:</t>
  </si>
  <si>
    <t>10. 12. 2020</t>
  </si>
  <si>
    <t>Zadavatel:</t>
  </si>
  <si>
    <t>IČ:</t>
  </si>
  <si>
    <t>Povodí Odry, státní podnik</t>
  </si>
  <si>
    <t>DIČ:</t>
  </si>
  <si>
    <t>Uchazeč:</t>
  </si>
  <si>
    <t>Vyplň údaj</t>
  </si>
  <si>
    <t>Projektant:</t>
  </si>
  <si>
    <t>Lesprojekt Krnov s.r.o</t>
  </si>
  <si>
    <t>True</t>
  </si>
  <si>
    <t>Zpracovatel:</t>
  </si>
  <si>
    <t>Ing. Vlasta Horáková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</si>
  <si>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</si>
  <si>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</si>
  <si>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</si>
  <si>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</si>
  <si>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</si>
  <si>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</si>
  <si>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</si>
  <si>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</si>
  <si>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</si>
  <si>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</si>
  <si>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</si>
  <si>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</si>
  <si>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</si>
  <si>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</si>
  <si>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</si>
  <si>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</si>
  <si>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</si>
  <si>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</si>
  <si>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</si>
  <si>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</si>
  <si>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</si>
  <si>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</si>
  <si>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</si>
  <si>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</si>
  <si>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</si>
  <si>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</si>
  <si>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</si>
  <si>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</si>
  <si>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</si>
  <si>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</si>
  <si>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</si>
  <si>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</si>
  <si>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</si>
  <si>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</si>
  <si>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</si>
  <si>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</si>
  <si>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</si>
  <si>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</si>
  <si>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</si>
  <si>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</si>
  <si>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</si>
  <si>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</si>
  <si>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</si>
  <si>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</si>
  <si>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</si>
  <si>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</si>
  <si>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043903_01</t>
  </si>
  <si>
    <t>SO 01 Nová hráz</t>
  </si>
  <si>
    <t>STA</t>
  </si>
  <si>
    <t>1</t>
  </si>
  <si>
    <t>{9c3b179c-c561-45f5-85aa-f8b525f22ea4}</t>
  </si>
  <si>
    <t>2</t>
  </si>
  <si>
    <t>043903_02</t>
  </si>
  <si>
    <t>SO 02 Rekonstrukce hráze</t>
  </si>
  <si>
    <t>{d9f6aed6-29eb-4946-be9b-148e356eb6e8}</t>
  </si>
  <si>
    <t>043903_03</t>
  </si>
  <si>
    <t>SO 03 Sjezdy a přeložka</t>
  </si>
  <si>
    <t>{1fe51108-095d-4ed7-8f1a-ea9ea9e0f60b}</t>
  </si>
  <si>
    <t>043903_04</t>
  </si>
  <si>
    <t>Příprava území</t>
  </si>
  <si>
    <t>{91430b46-e79d-488d-b099-df6a625cb064}</t>
  </si>
  <si>
    <t>043903_05</t>
  </si>
  <si>
    <t>Vedlejší rozpočtové náklady</t>
  </si>
  <si>
    <t>{852c38f8-bbc3-4dfb-a505-7a6a94347793}</t>
  </si>
  <si>
    <t>dovoz</t>
  </si>
  <si>
    <t>478</t>
  </si>
  <si>
    <t>odkop</t>
  </si>
  <si>
    <t>119,8</t>
  </si>
  <si>
    <t>KRYCÍ LIST SOUPISU PRACÍ</t>
  </si>
  <si>
    <t>odvoz</t>
  </si>
  <si>
    <t>12</t>
  </si>
  <si>
    <t>odvoz_o</t>
  </si>
  <si>
    <t>odvoz nevhodného organického materiálu ze skrývky</t>
  </si>
  <si>
    <t>22,2</t>
  </si>
  <si>
    <t>oh_koruny</t>
  </si>
  <si>
    <t>262,5</t>
  </si>
  <si>
    <t>pl_ohumusování</t>
  </si>
  <si>
    <t>342,9</t>
  </si>
  <si>
    <t>Objekt:</t>
  </si>
  <si>
    <t>043903_01 - SO 01 Nová hráz</t>
  </si>
  <si>
    <t>Paskov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</si>
  <si>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</si>
  <si>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</si>
  <si>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</si>
  <si>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</si>
  <si>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</si>
  <si>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</si>
  <si>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</si>
  <si>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</si>
  <si>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</si>
  <si>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</si>
  <si>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</si>
  <si>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</si>
  <si>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</si>
  <si>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</si>
  <si>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</si>
  <si>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</si>
  <si>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</si>
  <si>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</si>
  <si>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</si>
  <si>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</si>
  <si>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</si>
  <si>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</si>
  <si>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</si>
  <si>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</si>
  <si>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</si>
  <si>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</si>
  <si>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</si>
  <si>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121103111</t>
  </si>
  <si>
    <t>Skrývka zemin schopných zúrodnění v rovině a svahu do 1:5</t>
  </si>
  <si>
    <t>m3</t>
  </si>
  <si>
    <t>CS ÚRS 2020 02</t>
  </si>
  <si>
    <t>4</t>
  </si>
  <si>
    <t>1964480489</t>
  </si>
  <si>
    <t>PP</t>
  </si>
  <si>
    <t>Skrývka zemin schopných zúrodnění  v rovině a ve sklonu do 1:5</t>
  </si>
  <si>
    <t>VV</t>
  </si>
  <si>
    <t>Tabulky kubatur:</t>
  </si>
  <si>
    <t>skrývka</t>
  </si>
  <si>
    <t>"TAB.1.1."110,8</t>
  </si>
  <si>
    <t>122251106</t>
  </si>
  <si>
    <t>Odkopávky a prokopávky nezapažené v hornině třídy těžitelnosti I, skupiny 3 objem do 5000 m3 strojně</t>
  </si>
  <si>
    <t>-1995706117</t>
  </si>
  <si>
    <t>Odkopávky a prokopávky nezapažené strojně v hornině třídy těžitelnosti I skupiny 3 přes 1 000 do 5 000 m3</t>
  </si>
  <si>
    <t>"TAB.1.1"119,8</t>
  </si>
  <si>
    <t>3</t>
  </si>
  <si>
    <t>162251101</t>
  </si>
  <si>
    <t>Vodorovné přemístění do 20 m výkopku/sypaniny z horniny třídy těžitelnosti I, skupiny 1 až 3</t>
  </si>
  <si>
    <t>-1062758560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</si>
  <si>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</si>
  <si>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Přemístění vhodné zeminy z odkopu zpět do hráze</t>
  </si>
  <si>
    <t>"TAB.1.1."107,8</t>
  </si>
  <si>
    <t>Přemístění humózní zeminy pro zpětné ohumusování</t>
  </si>
  <si>
    <t>"TAB.1.1."51,4</t>
  </si>
  <si>
    <t>Přemístění zeminy k dorovnání nerovností</t>
  </si>
  <si>
    <t>"TAB.1.1."24,1</t>
  </si>
  <si>
    <t>Součet</t>
  </si>
  <si>
    <t>162551107</t>
  </si>
  <si>
    <t>Vodorovné přemístění do 2500 m výkopku/sypaniny z horniny třídy těžitelnosti I, skupiny 1 až 3</t>
  </si>
  <si>
    <t>1342546952</t>
  </si>
  <si>
    <t>Vodorovné přemístění výkopku nebo sypaniny po suchu na obvyklém dopravním prostředku, bez naložení výkopku, avšak se složením bez rozhrnutí z horniny třídy těžitelnosti I skupiny 1 až 3 na vzdálenost přes 2 000 do 2 500 m</t>
  </si>
  <si>
    <t xml:space="preserve">Odvoz organického materiálu ze skrývky </t>
  </si>
  <si>
    <t>"TAB.1.1"22,2</t>
  </si>
  <si>
    <t>5</t>
  </si>
  <si>
    <t>162751117</t>
  </si>
  <si>
    <t>Vodorovné přemístění do 10000 m výkopku/sypaniny z horniny třídy těžitelnosti I, skupiny 1 až 3</t>
  </si>
  <si>
    <t>236078140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</si>
  <si>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</si>
  <si>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Odvoz nevhodné zeminy z odkopu na skládku</t>
  </si>
  <si>
    <t>předpokládaná vzdálenost 20 km</t>
  </si>
  <si>
    <t>"TAB.1.1"12,0</t>
  </si>
  <si>
    <t>Dovoz vhodné zeminy do hráze</t>
  </si>
  <si>
    <t>předpokládaná vzdálenost 10 km</t>
  </si>
  <si>
    <t>"TAB.1.1"478,0</t>
  </si>
  <si>
    <t>6</t>
  </si>
  <si>
    <t>162751119</t>
  </si>
  <si>
    <t>Příplatek k vodorovnému přemístění výkopku/sypaniny z horniny třídy těžitelnosti I, skupiny 1 až 3 ZKD 1000 m přes 10000 m</t>
  </si>
  <si>
    <t>-551293077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</si>
  <si>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</si>
  <si>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příplatek za 10 km</t>
  </si>
  <si>
    <t>"TAB.1.1"odvoz*10</t>
  </si>
  <si>
    <t>7</t>
  </si>
  <si>
    <t>166151101</t>
  </si>
  <si>
    <t>Přehození neulehlého výkopku z horniny třídy těžitelnosti I, skupiny 1 až 3 strojně</t>
  </si>
  <si>
    <t>2095440835</t>
  </si>
  <si>
    <t>Přehození neulehlého výkopku strojně z horniny třídy těžitelnosti I, skupiny 1 až 3</t>
  </si>
  <si>
    <t>Třídění zeminy z odkopu</t>
  </si>
  <si>
    <t>dle vhodnosti pro zpětné použití do hráze</t>
  </si>
  <si>
    <t>8</t>
  </si>
  <si>
    <t>167151111</t>
  </si>
  <si>
    <t>Nakládání výkopku z hornin třídy těžitelnosti I, skupiny 1 až 3 přes 100 m3</t>
  </si>
  <si>
    <t>1054305025</t>
  </si>
  <si>
    <t>Nakládání, skládání a překládání neulehlého výkopku nebo sypaniny strojně nakládání, množství přes 100 m3, z hornin třídy těžitelnosti I, skupiny 1 až 3</t>
  </si>
  <si>
    <t>Nakládání pro přemístění zeminy</t>
  </si>
  <si>
    <t>odvoz+dovoz+odvoz_o</t>
  </si>
  <si>
    <t>9</t>
  </si>
  <si>
    <t>171103211</t>
  </si>
  <si>
    <t>Uložení sypanin z horniny třídy těžitelnosti I a II, skupiny 1 až 4 do hrází kanálů se zhutněním 100 % PS C s příměsí jílu do 20 %</t>
  </si>
  <si>
    <t>647232189</t>
  </si>
  <si>
    <t>Uložení netříděných sypanin do zemních hrází z hornin třídy těžitelnosti I a II, skupiny 1 až 4 pro jakoukoliv šířku koruny přívodních kanálů inundačních nebo ochranných se zhutněním do 100 % PS - koef. C s příměsí jílové hlíny do 20 % objemu</t>
  </si>
  <si>
    <t>Násyp hráze</t>
  </si>
  <si>
    <t>nasyp</t>
  </si>
  <si>
    <t>"TAB.1.1"575,4</t>
  </si>
  <si>
    <t>10</t>
  </si>
  <si>
    <t>171251101</t>
  </si>
  <si>
    <t>Uložení sypaniny do násypů nezhutněných strojně</t>
  </si>
  <si>
    <t>681322295</t>
  </si>
  <si>
    <t>Uložení sypanin do násypů strojně s rozprostřením sypaniny ve vrstvách a s hrubým urovnáním nezhutněných jakékoliv třídy těžitelnosti</t>
  </si>
  <si>
    <t>Dorovnání terénních nerovností</t>
  </si>
  <si>
    <t>Tabulka kubatur:</t>
  </si>
  <si>
    <t>11</t>
  </si>
  <si>
    <t>171251201</t>
  </si>
  <si>
    <t>Uložení sypaniny na skládky nebo meziskládky</t>
  </si>
  <si>
    <t>-1014488159</t>
  </si>
  <si>
    <t>Uložení sypaniny na skládky nebo meziskládky bez hutnění s upravením uložené sypaniny do předepsaného tvaru</t>
  </si>
  <si>
    <t>171201221</t>
  </si>
  <si>
    <t>Poplatek za uložení na skládce (skládkovné) zeminy a kamení kód odpadu 17 05 04</t>
  </si>
  <si>
    <t>t</t>
  </si>
  <si>
    <t>1482062226</t>
  </si>
  <si>
    <t>Poplatek za uložení stavebního odpadu na skládce (skládkovné) zeminy a kamení zatříděného do Katalogu odpadů pod kódem 17 05 04</t>
  </si>
  <si>
    <t>Objemová hmotnost 2t/m3</t>
  </si>
  <si>
    <t>odvoz*2</t>
  </si>
  <si>
    <t>13</t>
  </si>
  <si>
    <t>181351103</t>
  </si>
  <si>
    <t>Rozprostření ornice tl vrstvy do 200 mm pl do 500 m2 v rovině nebo ve svahu do 1:5 strojně</t>
  </si>
  <si>
    <t>m2</t>
  </si>
  <si>
    <t>-1557229307</t>
  </si>
  <si>
    <t>Rozprostření a urovnání ornice v rovině nebo ve svahu sklonu do 1:5 strojně při souvislé ploše přes 100 do 500 m2, tl. vrstvy do 200 mm</t>
  </si>
  <si>
    <t>Přesypání koruny hráze v tl. 50 mm</t>
  </si>
  <si>
    <t>"délka*šířka"75*3,5</t>
  </si>
  <si>
    <t>14</t>
  </si>
  <si>
    <t>181411121</t>
  </si>
  <si>
    <t>Založení lučního trávníku výsevem plochy do 1000 m2 v rovině a ve svahu do 1:5</t>
  </si>
  <si>
    <t>927252558</t>
  </si>
  <si>
    <t>Založení trávníku na půdě předem připravené plochy do 1000 m2 výsevem včetně utažení lučního v rovině nebo na svahu do 1:5</t>
  </si>
  <si>
    <t>Osetí plochy koruny hráze</t>
  </si>
  <si>
    <t>181411122</t>
  </si>
  <si>
    <t>Založení lučního trávníku výsevem plochy do 1000 m2 ve svahu do 1:2</t>
  </si>
  <si>
    <t>885275760</t>
  </si>
  <si>
    <t>Založení trávníku na půdě předem připravené plochy do 1000 m2 výsevem včetně utažení lučního na svahu přes 1:5 do 1:2</t>
  </si>
  <si>
    <t>Zatravnění ploch zpětného ohumusování</t>
  </si>
  <si>
    <t>16</t>
  </si>
  <si>
    <t>M</t>
  </si>
  <si>
    <t>005724740</t>
  </si>
  <si>
    <t>osivo směs travní krajinná-svahová</t>
  </si>
  <si>
    <t>kg</t>
  </si>
  <si>
    <t>-14597429</t>
  </si>
  <si>
    <t>spotřeba osiva 10g/m2</t>
  </si>
  <si>
    <t>pl_ohumusování*0,01</t>
  </si>
  <si>
    <t>oh_koruny*0,01</t>
  </si>
  <si>
    <t>17</t>
  </si>
  <si>
    <t>181951112</t>
  </si>
  <si>
    <t>Úprava pláně v hornině třídy těžitelnosti I, skupiny 1 až 3 se zhutněním strojně</t>
  </si>
  <si>
    <t>1496531845</t>
  </si>
  <si>
    <t>Úprava pláně vyrovnáním výškových rozdílů strojně v hornině třídy těžitelnosti I, skupiny 1 až 3 se zhutněním</t>
  </si>
  <si>
    <t>Úprava pláně po odkopu stávající hráze</t>
  </si>
  <si>
    <t>"TAB.1.1"554,2</t>
  </si>
  <si>
    <t>Zaválcování humózní zeminy do štěrkového povrchu na koruně hráze</t>
  </si>
  <si>
    <t>18</t>
  </si>
  <si>
    <t>182151111</t>
  </si>
  <si>
    <t>Svahování v zářezech v hornině třídy těžitelnosti I, skupiny 1 až 3 strojně</t>
  </si>
  <si>
    <t>-171727863</t>
  </si>
  <si>
    <t>Svahování trvalých svahů do projektovaných profilů strojně s potřebným přemístěním výkopku při svahování v zářezech v hornině třídy těžitelnosti I, skupiny 1 až 3</t>
  </si>
  <si>
    <t xml:space="preserve">Svahování zemního zámku </t>
  </si>
  <si>
    <t>"délka*délka v řezu*2"75*0,85*2</t>
  </si>
  <si>
    <t>19</t>
  </si>
  <si>
    <t>182251101</t>
  </si>
  <si>
    <t>Svahování násypů strojně</t>
  </si>
  <si>
    <t>-1433277466</t>
  </si>
  <si>
    <t>Svahování trvalých svahů do projektovaných profilů strojně s potřebným přemístěním výkopku při svahování násypů v jakékoliv hornině</t>
  </si>
  <si>
    <t>Svahování boků hráze</t>
  </si>
  <si>
    <t>20</t>
  </si>
  <si>
    <t>182351123</t>
  </si>
  <si>
    <t>Rozprostření ornice pl do 500 m2 ve svahu přes 1:5 tl vrstvy do 200 mm strojně</t>
  </si>
  <si>
    <t>1225905963</t>
  </si>
  <si>
    <t>Rozprostření a urovnání ornice ve svahu sklonu přes 1:5 strojně při souvislé ploše přes 100 do 500 m2, tl. vrstvy do 200 mm</t>
  </si>
  <si>
    <t>Zpětné ohumusování svahů</t>
  </si>
  <si>
    <t>"TAB.1.1"342,9</t>
  </si>
  <si>
    <t>Komunikace pozemní</t>
  </si>
  <si>
    <t>564871111</t>
  </si>
  <si>
    <t>Podklad ze štěrkodrtě ŠD tl 250 mm</t>
  </si>
  <si>
    <t>165588995</t>
  </si>
  <si>
    <t>Podklad ze štěrkodrti ŠD  s rozprostřením a zhutněním, po zhutnění tl. 250 mm</t>
  </si>
  <si>
    <t>Zpevněná povrch koruny hráze</t>
  </si>
  <si>
    <t>skladba 1a - štěrkordť 0-32</t>
  </si>
  <si>
    <t>"šířka řezu*délka"</t>
  </si>
  <si>
    <t>"km 0,030-0,093"(3+0,25)*63</t>
  </si>
  <si>
    <t>22</t>
  </si>
  <si>
    <t>569903311</t>
  </si>
  <si>
    <t>Zřízení zemních krajnic se zhutněním</t>
  </si>
  <si>
    <t>877068428</t>
  </si>
  <si>
    <t>Zřízení zemních krajnic z hornin jakékoliv třídy  se zhutněním</t>
  </si>
  <si>
    <t>"TAB.1.1"10,5</t>
  </si>
  <si>
    <t>998</t>
  </si>
  <si>
    <t>Přesun hmot</t>
  </si>
  <si>
    <t>23</t>
  </si>
  <si>
    <t>998321011</t>
  </si>
  <si>
    <t>Přesun hmot pro hráze přehradní zemní a kamenité</t>
  </si>
  <si>
    <t>896077549</t>
  </si>
  <si>
    <t>Přesun hmot pro objekty hráze přehradní zemní a kamenité  dopravní vzdálenost do 500 m</t>
  </si>
  <si>
    <t>12327,8</t>
  </si>
  <si>
    <t>1265,6</t>
  </si>
  <si>
    <t>126,6</t>
  </si>
  <si>
    <t>561,1</t>
  </si>
  <si>
    <t>3139,5</t>
  </si>
  <si>
    <t>9748,7</t>
  </si>
  <si>
    <t>043903_02 - SO 02 Rekonstrukce hráze</t>
  </si>
  <si>
    <t xml:space="preserve">    2 - Zakládání</t>
  </si>
  <si>
    <t xml:space="preserve">    4 - Vodorovné konstrukce</t>
  </si>
  <si>
    <t>113107222</t>
  </si>
  <si>
    <t>Odstranění podkladu z kameniva drceného tl 200 mm strojně pl přes 200 m2</t>
  </si>
  <si>
    <t>-1260143239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</si>
  <si>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</si>
  <si>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Odstranění stávajícího zpevnění koruny hráze</t>
  </si>
  <si>
    <t xml:space="preserve"> v km 0,100-0,305</t>
  </si>
  <si>
    <t>"délka*šířka"(305-100)*3</t>
  </si>
  <si>
    <t>400877161</t>
  </si>
  <si>
    <t>"TAB.1.2"2805,3</t>
  </si>
  <si>
    <t>828654668</t>
  </si>
  <si>
    <t>"TAB.1.2"1265,6</t>
  </si>
  <si>
    <t>132251101</t>
  </si>
  <si>
    <t>Hloubení rýh nezapažených  š do 800 mm v hornině třídy těžitelnosti I, skupiny 3 objem do 20 m3 strojně</t>
  </si>
  <si>
    <t>-1102927167</t>
  </si>
  <si>
    <t>Hloubení nezapažených rýh šířky do 800 mm strojně s urovnáním dna do předepsaného profilu a spádu v hornině třídy těžitelnosti I skupiny 3 do 20 m3</t>
  </si>
  <si>
    <t>Rýha pro rovnaninu kolem el. sloupu</t>
  </si>
  <si>
    <t>"délka*plocha řezu"11*0,7</t>
  </si>
  <si>
    <t>191420782</t>
  </si>
  <si>
    <t>"TAB.1.2"1139,0</t>
  </si>
  <si>
    <t>"TAB.1.2"1462,3</t>
  </si>
  <si>
    <t>Přemístění zeminy pro dorovnání nerovností</t>
  </si>
  <si>
    <t>"TAB.1.2"624,9</t>
  </si>
  <si>
    <t>-375251917</t>
  </si>
  <si>
    <t>"TAB.1.2"561,1</t>
  </si>
  <si>
    <t>-523854853</t>
  </si>
  <si>
    <t>"TAB.1.2"126,6</t>
  </si>
  <si>
    <t>"TAB.1.2"12327,8</t>
  </si>
  <si>
    <t>670135177</t>
  </si>
  <si>
    <t>"TAB.1.2"odvoz*10</t>
  </si>
  <si>
    <t>-1357411290</t>
  </si>
  <si>
    <t>-1374061468</t>
  </si>
  <si>
    <t>(provádění po úsecích 20 m)</t>
  </si>
  <si>
    <t>-2069496917</t>
  </si>
  <si>
    <t>"TAB.1.2"13339,2</t>
  </si>
  <si>
    <t>1840528977</t>
  </si>
  <si>
    <t>"TAB.1.2."624,9</t>
  </si>
  <si>
    <t>-1909441081</t>
  </si>
  <si>
    <t>-802179553</t>
  </si>
  <si>
    <t>181351003</t>
  </si>
  <si>
    <t>Rozprostření ornice tl vrstvy do 200 mm pl do 100 m2 v rovině nebo ve svahu do 1:5 strojně</t>
  </si>
  <si>
    <t>132579891</t>
  </si>
  <si>
    <t>Rozprostření a urovnání ornice v rovině nebo ve svahu sklonu do 1:5 strojně při souvislé ploše do 100 m2, tl. vrstvy do 200 mm</t>
  </si>
  <si>
    <t>"délka*šířka"897*3,5</t>
  </si>
  <si>
    <t>-79148285</t>
  </si>
  <si>
    <t>1668562323</t>
  </si>
  <si>
    <t>Zatravnění plochy zpětného ohumusování</t>
  </si>
  <si>
    <t>-1660259056</t>
  </si>
  <si>
    <t>-1858743355</t>
  </si>
  <si>
    <t>"TAB.1.2."14644,3</t>
  </si>
  <si>
    <t>2003834001</t>
  </si>
  <si>
    <t>Svahování zemního zámku v km 0,095-0,140</t>
  </si>
  <si>
    <t>"délka*délka v řezu*2"(140-95)*0,85*2</t>
  </si>
  <si>
    <t>2042629848</t>
  </si>
  <si>
    <t>384404834</t>
  </si>
  <si>
    <t>"TAB.1.2"9748,7</t>
  </si>
  <si>
    <t>R_43902_02_01</t>
  </si>
  <si>
    <t>Příplatek za provádění ozubů</t>
  </si>
  <si>
    <t>soubor</t>
  </si>
  <si>
    <t>640549216</t>
  </si>
  <si>
    <t>P</t>
  </si>
  <si>
    <t>Poznámka k položce:
Napojení nového násypu na těleso stávající hráze bude provedeno pomocí ozubů, pokud bude výška stávající hráze po odkopu větší než 600 mm</t>
  </si>
  <si>
    <t>24</t>
  </si>
  <si>
    <t>R_43902_02_02</t>
  </si>
  <si>
    <t>Přemístění stávající typizované závory Povodí Odry, st. p.</t>
  </si>
  <si>
    <t>512</t>
  </si>
  <si>
    <t>-407206292</t>
  </si>
  <si>
    <t xml:space="preserve">Poznámka k položce:
Položka zahrnuje:
- vytažení závory
- odstranění bet. patky
- zásyp jámy po závoře se zhutněním
- výkop pro nové betonové patky
- vybetonování nových betonových patek
- odstranění starého nátěru závory
- nový nátěr závory (1x základ + 2x vrchní email)
</t>
  </si>
  <si>
    <t>Zakládání</t>
  </si>
  <si>
    <t>25</t>
  </si>
  <si>
    <t>213141112</t>
  </si>
  <si>
    <t>Zřízení vrstvy z geotextilie v rovině nebo ve sklonu do 1:5 š do 6 m</t>
  </si>
  <si>
    <t>52279184</t>
  </si>
  <si>
    <t>Zřízení vrstvy z geotextilie  filtrační, separační, odvodňovací, ochranné, výztužné nebo protierozní v rovině nebo ve sklonu do 1:5, šířky přes 3 do 6 m</t>
  </si>
  <si>
    <t>Plocha pokládky geotextilie za rovnaninou kolem el. sloupu</t>
  </si>
  <si>
    <t>geotex</t>
  </si>
  <si>
    <t>"délka*prům.délka v řezu"14*3,3</t>
  </si>
  <si>
    <t>26</t>
  </si>
  <si>
    <t>69311088</t>
  </si>
  <si>
    <t>geotextilie netkaná separační, ochranná, filtrační, drenážní PES 500g/m2</t>
  </si>
  <si>
    <t>260760334</t>
  </si>
  <si>
    <t>šířka role 4 m, přesahy min 400 mm</t>
  </si>
  <si>
    <t>"plocha geotextilie * ztratné 20%"geotex*1,20</t>
  </si>
  <si>
    <t>"zaokrouhleno"56</t>
  </si>
  <si>
    <t>Vodorovné konstrukce</t>
  </si>
  <si>
    <t>27</t>
  </si>
  <si>
    <t>463211153</t>
  </si>
  <si>
    <t>Rovnanina objemu přes 3 m3 z lomového kamene tříděného hmotnosti do 500 kg s urovnáním líce</t>
  </si>
  <si>
    <t>-552132297</t>
  </si>
  <si>
    <t>Rovnanina z lomového kamene neupraveného pro podélné i příčné objekty objemu přes 3 m3 z kamene tříděného, s urovnáním líce a vyklínováním spár úlomky kamene hmotnost jednotlivých kamenů přes 200 do 500 kg</t>
  </si>
  <si>
    <t>Rovnanina kolem el. sloupu</t>
  </si>
  <si>
    <t>"délka*prům.plocha řezu"11*1,35</t>
  </si>
  <si>
    <t>28</t>
  </si>
  <si>
    <t>612766067</t>
  </si>
  <si>
    <t>Zpevněný povrch koruny hráze</t>
  </si>
  <si>
    <t>"km 0,117-0,540"(3+0,25)*423</t>
  </si>
  <si>
    <t>"km 0,560-0,992"(3+0,25)*432</t>
  </si>
  <si>
    <t>29</t>
  </si>
  <si>
    <t>-1120302196</t>
  </si>
  <si>
    <t>"TAB.1.2"127,6</t>
  </si>
  <si>
    <t>30</t>
  </si>
  <si>
    <t>-625928388</t>
  </si>
  <si>
    <t>47,6</t>
  </si>
  <si>
    <t>5,4</t>
  </si>
  <si>
    <t>skrývka z plochy sjezdu č.1</t>
  </si>
  <si>
    <t>50,9</t>
  </si>
  <si>
    <t>043903_03 - SO 03 Sjezdy a přeložka</t>
  </si>
  <si>
    <t xml:space="preserve">    9 - Ostatní konstrukce a práce, bourání</t>
  </si>
  <si>
    <t>51917521</t>
  </si>
  <si>
    <t>Odstranění provizorního vjezdu na staveniště</t>
  </si>
  <si>
    <t>"délka*šířka"35*4</t>
  </si>
  <si>
    <t>113311121</t>
  </si>
  <si>
    <t>Odstranění geotextilií v komunikacích</t>
  </si>
  <si>
    <t>212777388</t>
  </si>
  <si>
    <t>Odstranění geosyntetik s uložením na vzdálenost do 20 m nebo naložením na dopravní prostředek geotextilie</t>
  </si>
  <si>
    <t>ztrátné 10%</t>
  </si>
  <si>
    <t>"délka*šířka*ztrátné"35*4*1,1</t>
  </si>
  <si>
    <t>426289469</t>
  </si>
  <si>
    <t>Sjezd č. 1</t>
  </si>
  <si>
    <t>"TAB.1.3.1."50,9</t>
  </si>
  <si>
    <t>122251101</t>
  </si>
  <si>
    <t>Odkopávky a prokopávky nezapažené v hornině třídy těžitelnosti I, skupiny 3 objem do 20 m3 strojně</t>
  </si>
  <si>
    <t>-1397413219</t>
  </si>
  <si>
    <t>Odkopávky a prokopávky nezapažené strojně v hornině třídy těžitelnosti I skupiny 3 do 20 m3</t>
  </si>
  <si>
    <t>Sjezd 1 - TAB.1.3.1</t>
  </si>
  <si>
    <t>1,8</t>
  </si>
  <si>
    <t>Sjezd 2 - TAB.1.3.2</t>
  </si>
  <si>
    <t>3,6</t>
  </si>
  <si>
    <t>-1903153743</t>
  </si>
  <si>
    <t>Přemístění zeminy ze skrývky a odkopu</t>
  </si>
  <si>
    <t>skrývka+odkop</t>
  </si>
  <si>
    <t>-292284551</t>
  </si>
  <si>
    <t>Dovoz zeminy do násypů</t>
  </si>
  <si>
    <t>"TAB.1.3"47,6</t>
  </si>
  <si>
    <t>167151101</t>
  </si>
  <si>
    <t>Nakládání výkopku z hornin třídy těžitelnosti I, skupiny 1 až 3 do 100 m3</t>
  </si>
  <si>
    <t>972288300</t>
  </si>
  <si>
    <t>Nakládání, skládání a překládání neulehlého výkopku nebo sypaniny strojně nakládání, množství do 100 m3, z horniny třídy těžitelnosti I, skupiny 1 až 3</t>
  </si>
  <si>
    <t>Nakládání pro dovoz zeminy do násypů</t>
  </si>
  <si>
    <t>322101488</t>
  </si>
  <si>
    <t>"TAB.1.3."32,4</t>
  </si>
  <si>
    <t>577124872</t>
  </si>
  <si>
    <t>Dorovnání terénních nerovností zeminou ze skrývky</t>
  </si>
  <si>
    <t>689067943</t>
  </si>
  <si>
    <t>"TAB.1.3.1."254,7</t>
  </si>
  <si>
    <t>Přeložka komunikace</t>
  </si>
  <si>
    <t>"délka*šířka"(805-479)*4</t>
  </si>
  <si>
    <t>113151111</t>
  </si>
  <si>
    <t>Rozebrání zpevněných ploch ze silničních dílců</t>
  </si>
  <si>
    <t>-330519324</t>
  </si>
  <si>
    <t>Rozebírání zpevněných ploch  s přemístěním na skládku na vzdálenost do 20 m nebo s naložením na dopravní prostředek ze silničních panelů</t>
  </si>
  <si>
    <t>Odstranění dočasně zpevněné plochy</t>
  </si>
  <si>
    <t>přes plynovod Gasnet</t>
  </si>
  <si>
    <t>na začátku sjezdu č.1</t>
  </si>
  <si>
    <t>3*4</t>
  </si>
  <si>
    <t>59381006.PFZ</t>
  </si>
  <si>
    <t>panel silniční IZD  300/100/22 20t  300 x 99 x 21,5 cm</t>
  </si>
  <si>
    <t>kus</t>
  </si>
  <si>
    <t>-1328471718</t>
  </si>
  <si>
    <t>dočasná pokládka</t>
  </si>
  <si>
    <t>cena 1/3 plné ceny</t>
  </si>
  <si>
    <t>R_43902_03_01</t>
  </si>
  <si>
    <t>Zřízení plochy ze silničních panelů do lože tl 50 mm z písku</t>
  </si>
  <si>
    <t>-605498418</t>
  </si>
  <si>
    <t>Zřízení zpevněné plochy ze silničních panelů  osazených do lože tl. 50 mm z písku</t>
  </si>
  <si>
    <t>Zpevněná plocha</t>
  </si>
  <si>
    <t>přes plynovod Gasnet a Greengas</t>
  </si>
  <si>
    <t>3*4+3*12</t>
  </si>
  <si>
    <t>417708924</t>
  </si>
  <si>
    <t>travalá pokládka</t>
  </si>
  <si>
    <t>plná cena</t>
  </si>
  <si>
    <t>564251111</t>
  </si>
  <si>
    <t>Podklad nebo podsyp ze štěrkopísku ŠP tl 150 mm</t>
  </si>
  <si>
    <t>-1253781639</t>
  </si>
  <si>
    <t>Podklad nebo podsyp ze štěrkopísku ŠP  s rozprostřením, vlhčením a zhutněním, po zhutnění tl. 150 mm</t>
  </si>
  <si>
    <t xml:space="preserve">Sjezd č. 2 - skladba 2 </t>
  </si>
  <si>
    <t>166+20</t>
  </si>
  <si>
    <t>Sjezd č. 3 a 4 - skladba 2</t>
  </si>
  <si>
    <t>204</t>
  </si>
  <si>
    <t>564752111</t>
  </si>
  <si>
    <t>Podklad z vibrovaného štěrku VŠ tl 150 mm</t>
  </si>
  <si>
    <t>-981375794</t>
  </si>
  <si>
    <t>Podklad nebo kryt z vibrovaného štěrku VŠ  s rozprostřením, vlhčením a zhutněním, po zhutnění tl. 150 mm</t>
  </si>
  <si>
    <t>148+14</t>
  </si>
  <si>
    <t>177</t>
  </si>
  <si>
    <t>564761111</t>
  </si>
  <si>
    <t>Podklad z kameniva hrubého drceného vel. 32-63 mm tl 200 mm</t>
  </si>
  <si>
    <t>1779171247</t>
  </si>
  <si>
    <t>Podklad nebo kryt z kameniva hrubého drceného  vel. 32-63 mm s rozprostřením a zhutněním, po zhutnění tl. 200 mm</t>
  </si>
  <si>
    <t>155+16</t>
  </si>
  <si>
    <t>189</t>
  </si>
  <si>
    <t>Sjezd č. 2 - skladba 3 (pod panely)</t>
  </si>
  <si>
    <t>40</t>
  </si>
  <si>
    <t>Sjezd č. 3 - skladba 3 (pod panely)</t>
  </si>
  <si>
    <t>37</t>
  </si>
  <si>
    <t>Sjezd č. 2 - skladba 3 (dorovnání terénu)</t>
  </si>
  <si>
    <t>"objem z TAB.1.3.2/tl.0,2"4,7/0,2</t>
  </si>
  <si>
    <t>-2129901085</t>
  </si>
  <si>
    <t>Poznámka k položce:
Cena materiálu je snížena z důvodu opětovného použití odstraněného kameniva z koruny stávající hráze. 
Potřebný objem 211,9 m3
Objem odstraněného kameniva 123 m3
Koeficient snížení ceny dodávky = 1- (123/211,9) = 0,42</t>
  </si>
  <si>
    <t>Přeložka komunikace v km 0,479-0,805</t>
  </si>
  <si>
    <t>délka*šířka</t>
  </si>
  <si>
    <t>(805-479)*(3+0,25)</t>
  </si>
  <si>
    <t>Použití odstraněného kameniva ze stávající koruny hráze</t>
  </si>
  <si>
    <t>"plocha 615, objem 123 m3"</t>
  </si>
  <si>
    <t>-1252725681</t>
  </si>
  <si>
    <t>Zřízení provizorního vjezdu na staveniště</t>
  </si>
  <si>
    <t>"délka*šířka"36*4</t>
  </si>
  <si>
    <t>-915793498</t>
  </si>
  <si>
    <t>Zpevněné povrchy sjezdů:</t>
  </si>
  <si>
    <t>Sjezd č. 1 - skladba 1b - štěrkordť 0-32</t>
  </si>
  <si>
    <t>plocha z půdorysu po km 0,030 hráze</t>
  </si>
  <si>
    <t>250</t>
  </si>
  <si>
    <t>-1187297591</t>
  </si>
  <si>
    <t>8,1</t>
  </si>
  <si>
    <t>4,9</t>
  </si>
  <si>
    <t>Sjezd 3 - TAB.1.3.3</t>
  </si>
  <si>
    <t>3,7</t>
  </si>
  <si>
    <t>Sjezd 4 - TAB.1.3.4</t>
  </si>
  <si>
    <t>571907112</t>
  </si>
  <si>
    <t>Posyp krytu kamenivem drceným nebo těženým do 40 kg/m2</t>
  </si>
  <si>
    <t>887514526</t>
  </si>
  <si>
    <t>Posyp podkladu nebo krytu s rozprostřením a zhutněním kamenivem  drceným nebo těženým, v množství přes 35 do 40 kg/m2</t>
  </si>
  <si>
    <t>zadrcení frakce 0/4 v množství 35 kg/m2</t>
  </si>
  <si>
    <t>Ostatní konstrukce a práce, bourání</t>
  </si>
  <si>
    <t>919726123</t>
  </si>
  <si>
    <t>Geotextilie pro ochranu, separaci a filtraci netkaná měrná hmotnost do 500 g/m2</t>
  </si>
  <si>
    <t>-2114372216</t>
  </si>
  <si>
    <t>Geotextilie netkaná pro ochranu, separaci nebo filtraci měrná hmotnost přes 300 do 500 g/m2</t>
  </si>
  <si>
    <t>"délka*šířka*ztrátné"36*4*1,1</t>
  </si>
  <si>
    <t>R_43902_03_02</t>
  </si>
  <si>
    <t>Úprava provizorního vjezdu na staveniště</t>
  </si>
  <si>
    <t>-1239206133</t>
  </si>
  <si>
    <t>Poznámka k položce:
Položka zahrnuje:
- urovnání terénu pro vytvoření vjezdu
- urovnání terénu před finálním dotvarováním sjezdu č.2
- náklady spojené s odstraněním a odvozem provizorního zpevnění (geotextilie, štěrku)
- náklady na výměnu poškozených panelů pro finální povrch sjezdu</t>
  </si>
  <si>
    <t>1840273272</t>
  </si>
  <si>
    <t>043903_04 - Příprava území</t>
  </si>
  <si>
    <t>112201101</t>
  </si>
  <si>
    <t>Odstranění pařezů D do 300 mm</t>
  </si>
  <si>
    <t>-140344236</t>
  </si>
  <si>
    <t>Odstranění pařezů  s jejich vykopáním, vytrháním nebo odstřelením, s přesekáním kořenů průměru přes 100 do 300 mm</t>
  </si>
  <si>
    <t>112201102</t>
  </si>
  <si>
    <t>Odstranění pařezů D do 500 mm</t>
  </si>
  <si>
    <t>1483821397</t>
  </si>
  <si>
    <t>Odstranění pařezů  s jejich vykopáním, vytrháním nebo odstřelením, s přesekáním kořenů průměru přes 300 do 500 mm</t>
  </si>
  <si>
    <t>112201103</t>
  </si>
  <si>
    <t>Odstranění pařezů D do 700 mm</t>
  </si>
  <si>
    <t>-1206351394</t>
  </si>
  <si>
    <t>Odstranění pařezů  s jejich vykopáním, vytrháním nebo odstřelením, s přesekáním kořenů průměru přes 500 do 700 mm</t>
  </si>
  <si>
    <t>112201104</t>
  </si>
  <si>
    <t>Odstranění pařezů D do 900 mm</t>
  </si>
  <si>
    <t>2088732987</t>
  </si>
  <si>
    <t>Odstranění pařezů  s jejich vykopáním, vytrháním nebo odstřelením, s přesekáním kořenů průměru přes 700 do 900 mm</t>
  </si>
  <si>
    <t>112201105</t>
  </si>
  <si>
    <t>Odstranění pařezů D přes 900 mm</t>
  </si>
  <si>
    <t>-476156727</t>
  </si>
  <si>
    <t>Odstranění pařezů  s jejich vykopáním, vytrháním nebo odstřelením, s přesekáním kořenů průměru přes 900 mm</t>
  </si>
  <si>
    <t>R_04302_04_01</t>
  </si>
  <si>
    <t>Štěpkování dřevní hmoty z pařezů</t>
  </si>
  <si>
    <t>1163176616</t>
  </si>
  <si>
    <t>Poznámka k položce:
Pařezy budou na místě rozdrceny a vzniklá štěpka bude odvezena a uložena na parc. č. 1596/3 v k.ú. Řepiště ve vlastnictví investora, ve vzdálenosti cca 2,3 km od místa stavby.
Položka udává průměrnou cenu za rozštěpkování jednoho pařezu. 
V položce je zahrnuta i doprava štěpkovacího stroje.</t>
  </si>
  <si>
    <t>Celkový počet pařezů</t>
  </si>
  <si>
    <t>182</t>
  </si>
  <si>
    <t>R_04302_04_02</t>
  </si>
  <si>
    <t xml:space="preserve">Odvoz dřevní štěpky z pařezů </t>
  </si>
  <si>
    <t>-2121033773</t>
  </si>
  <si>
    <t>Poznámka k položce:
Pařezy budou na místě rozdrceny a vzniklá štěpka bude odvezena a uložena na parc. č. 1596/3 v k.ú. Řepiště ve vlastnictví investora, ve vzdálenosti cca 2,3 km od místa stavby.
Položka udává průměrnou cenu za odvoz štěpky z jednoho pařezu.</t>
  </si>
  <si>
    <t>R_04302_04_03</t>
  </si>
  <si>
    <t>Odvoz biologického odpadu</t>
  </si>
  <si>
    <t>-1812501347</t>
  </si>
  <si>
    <t>Poznámka k položce:
Odstranění skládek biologického odpadu ze zahrad v blízkosti stávajícího vjezdu na hráz. Položka zahrnuje odstranění, naložení, odvoz, včetně případných poplatků za uložení ve sběrném zařízení.
Předpokládané množství je cca 10 t, vzdálenost odvozu do 10 km</t>
  </si>
  <si>
    <t>R_04302_04_04</t>
  </si>
  <si>
    <t>Ochrana stromů obandážováním</t>
  </si>
  <si>
    <t>-291996633</t>
  </si>
  <si>
    <t xml:space="preserve">Poznámka k položce:
Dočasná vzrostlých stromů včetně kmenových náběh, které by mohly být činností na stavbě  poškozeny. 
Položka zahrnuje obandážování  obedněním deskami výšky min 2,5 m s ovázáním drátem,  po dokončení stavby odstranění bandáže 
V km 0,470 jasan, průměr kmene 100 cm + další stromy v blízkosti staveništní komunikace v počtu cca 10 ks
</t>
  </si>
  <si>
    <t>043903_05 - Vedlejší rozpočtové náklady</t>
  </si>
  <si>
    <t>VRN - Vedlejší rozpočtové náklady</t>
  </si>
  <si>
    <t>VRN</t>
  </si>
  <si>
    <t>R_43902_05_01</t>
  </si>
  <si>
    <t>Geodetické práce, zaměření skutečného provedení stavby</t>
  </si>
  <si>
    <t>1235356811</t>
  </si>
  <si>
    <t>R_43902_05_02</t>
  </si>
  <si>
    <t>Zajištění dočasných záborů a písemné oznámení zahájení užívaní vlastníkům</t>
  </si>
  <si>
    <t>213210486</t>
  </si>
  <si>
    <t>R_43902_05_03</t>
  </si>
  <si>
    <t>Dočasné dopravní značení včetně vyřízení potřebných povolení</t>
  </si>
  <si>
    <t>-276365261</t>
  </si>
  <si>
    <t>R_43902_05_04</t>
  </si>
  <si>
    <t>Čištění a udržování veřejných komunikací po celou dobu výstavby</t>
  </si>
  <si>
    <t>1541602188</t>
  </si>
  <si>
    <t>R_43902_05_05</t>
  </si>
  <si>
    <t>Protokolární předání dočasně užívaných ploch zpět jejich vlastníkům</t>
  </si>
  <si>
    <t>-1945366092</t>
  </si>
  <si>
    <t>R_43902_05_06</t>
  </si>
  <si>
    <t>Zajištění schválení havarijního a povodňového plánu</t>
  </si>
  <si>
    <t>-1846364561</t>
  </si>
  <si>
    <t>R_43902_05_07</t>
  </si>
  <si>
    <t>Provedení opatření vyplývajících z havarijního plánu, včetně instalace a údržby norné stěny</t>
  </si>
  <si>
    <t>2005414100</t>
  </si>
  <si>
    <t>R_43902_05_08</t>
  </si>
  <si>
    <t>Aktualizace vyjádření k existenci sítí, vytýčení, označení a ochrana stávajících inženýrských sítí</t>
  </si>
  <si>
    <t>-1561600432</t>
  </si>
  <si>
    <t>Aktualizace vyjádření k existenci sítí, vytýčení, označení a ochrana stávajících inženýrských sítí a protokolární předání po dokončení stavby odpovědným zástupcům vlastníků nebo provozovatelů</t>
  </si>
  <si>
    <t>R_43902_05_09</t>
  </si>
  <si>
    <t>Zařízení staveniště</t>
  </si>
  <si>
    <t>-477817736</t>
  </si>
  <si>
    <t>R_43902_05_10</t>
  </si>
  <si>
    <t>Dokumentace skutečného provedení stavby</t>
  </si>
  <si>
    <t>-488245002</t>
  </si>
  <si>
    <t>R_43902_05_11</t>
  </si>
  <si>
    <t>Vytyčení stavby, včetně dočasných a trvalých záborů</t>
  </si>
  <si>
    <t>-369383546</t>
  </si>
  <si>
    <t>R_43902_05_12</t>
  </si>
  <si>
    <t>Laboratorní rozbory zemin pro uložení na skládku</t>
  </si>
  <si>
    <t>-908681977</t>
  </si>
  <si>
    <t>Poznámka k položce:
Laboratorní rozbory v potřebném rozsahu dle požadavků konkrétní skládky</t>
  </si>
  <si>
    <t>R_43902_05_13</t>
  </si>
  <si>
    <t>Uvedení příjezdové komunikace do původního stavu</t>
  </si>
  <si>
    <t>-391516359</t>
  </si>
  <si>
    <t>Poznámka k položce:
Položka zahrnuje odstranění porušeného povrchu, odvoz materiálu a zřízení nového povrchu dle požadavků vlastníka pozemku - Města Paskov, včetně projednáníí s vlastníkem</t>
  </si>
  <si>
    <t>Před vjezdem na staveniště bez živičného povrchu</t>
  </si>
  <si>
    <t>70</t>
  </si>
  <si>
    <t>R_43902_05_14</t>
  </si>
  <si>
    <t>Příplatek za stísněné pracovní podmínky</t>
  </si>
  <si>
    <t>826350613</t>
  </si>
  <si>
    <t>Poznámka k položce:
Položka zahrnuje náklady spojené s organizací výstavby při stísněných podmínkách bez mezideponií zemin</t>
  </si>
  <si>
    <t>R_43902_05_15</t>
  </si>
  <si>
    <t xml:space="preserve">Dozor geologa </t>
  </si>
  <si>
    <t>966875478</t>
  </si>
  <si>
    <t xml:space="preserve">Odborný dozor geologa </t>
  </si>
  <si>
    <t>Poznámka k položce:
Položka zahrnuje dozor odborně způsobilé osoby v oboru geologie v průběhu výstavby, zejména posouzení základové spáry a posouzení vhodnosti materiálu pro násypy hráze, poradenská činnost při nepříznivých klimatickcýh podmínkách, atd..</t>
  </si>
  <si>
    <t>R_43902_05_16</t>
  </si>
  <si>
    <t>Zkoušky hutnění</t>
  </si>
  <si>
    <t>-966350655</t>
  </si>
  <si>
    <t>Poznámka k položce:
Položka zahrnuje zkoušky zhutnitelnosti zeminy ukládané do násypů a zkoušky hutnění násypů v průběhu výstavby po 500 m3, vždy ve dvou místech</t>
  </si>
  <si>
    <t>2x zkouška hutnění po 500 m3</t>
  </si>
  <si>
    <t>Předpokládaný počet zkoušek hutnění tělesa hráze</t>
  </si>
  <si>
    <t>2*30</t>
  </si>
  <si>
    <t>Předpokládaný počt zkoušek zhutnitelnosti zeminy</t>
  </si>
  <si>
    <t>R_43902_05_17</t>
  </si>
  <si>
    <t>Fotodokumentace dotčených pozemků před zahájením a po dokončení prací</t>
  </si>
  <si>
    <t>-1940605453</t>
  </si>
  <si>
    <t>R_43902_05_18</t>
  </si>
  <si>
    <t>Fotodokumentace postupu provádění prací</t>
  </si>
  <si>
    <t>1905613232</t>
  </si>
  <si>
    <t>R_43902_05_19</t>
  </si>
  <si>
    <t>Pasportizace okolních komunikací a objektů ovlivněných stavebními pracemi zhotovitele</t>
  </si>
  <si>
    <t>-1675839755</t>
  </si>
  <si>
    <t>R_43902_05_20</t>
  </si>
  <si>
    <t xml:space="preserve">Součinnost při výkonu koordinátora BOZP </t>
  </si>
  <si>
    <t>1393163899</t>
  </si>
  <si>
    <t>Součinnost při výkonu koordinátora BOZP a zajištění dodržování platných předpisů v oblasti bezpečnosti práce</t>
  </si>
  <si>
    <t>R_43902_05_21</t>
  </si>
  <si>
    <t>Evidence a likvidace odpadů</t>
  </si>
  <si>
    <t>195098787</t>
  </si>
  <si>
    <t>R_43902_05_22</t>
  </si>
  <si>
    <t>Součinnost při výkonu biologického dozoru</t>
  </si>
  <si>
    <t>2105528680</t>
  </si>
  <si>
    <t>Součinnost při výkonu biologického dozoru a zajištění opatření vyplývajících z pokynů biologického dozoru stavby</t>
  </si>
  <si>
    <t>SEZNAM FIGUR</t>
  </si>
  <si>
    <t>Výměra</t>
  </si>
  <si>
    <t xml:space="preserve"> 043903_01</t>
  </si>
  <si>
    <t>Použití figury:</t>
  </si>
  <si>
    <t>přebyt</t>
  </si>
  <si>
    <t xml:space="preserve"> 043903_02</t>
  </si>
  <si>
    <t xml:space="preserve"> 043903_03</t>
  </si>
  <si>
    <t>prov_geo</t>
  </si>
  <si>
    <t>geotextilie pro provizorní komunikace</t>
  </si>
  <si>
    <t>prov_kryt</t>
  </si>
  <si>
    <t>kryt provizorní komunikace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</si>
</sst>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043903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Ostravice, Paskov, rekonstrukce LB hráze, 15,400-16,755 - DPS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10. 12. 2020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Povodí Odry, státní podnik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Lesprojekt Krnov s.r.o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Ing. Vlasta Horáková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ROUND(SUM(AG95:AG99),2)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ROUND(SUM(AS95:AS99),2)</f>
        <v>0</v>
      </c>
      <c r="AT94" s="114">
        <f>ROUND(SUM(AV94:AW94),2)</f>
        <v>0</v>
      </c>
      <c r="AU94" s="115">
        <f>ROUND(SUM(AU95:AU99),5)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ROUND(SUM(AZ95:AZ99),2)</f>
        <v>0</v>
      </c>
      <c r="BA94" s="114">
        <f>ROUND(SUM(BA95:BA99),2)</f>
        <v>0</v>
      </c>
      <c r="BB94" s="114">
        <f>ROUND(SUM(BB95:BB99),2)</f>
        <v>0</v>
      </c>
      <c r="BC94" s="114">
        <f>ROUND(SUM(BC95:BC99),2)</f>
        <v>0</v>
      </c>
      <c r="BD94" s="116">
        <f>ROUND(SUM(BD95:BD99),2)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24.7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'043903_01 - SO 01 Nová hráz'!J30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'043903_01 - SO 01 Nová hráz'!P120</f>
        <v>0</v>
      </c>
      <c r="AV95" s="128">
        <f>'043903_01 - SO 01 Nová hráz'!J33</f>
        <v>0</v>
      </c>
      <c r="AW95" s="128">
        <f>'043903_01 - SO 01 Nová hráz'!J34</f>
        <v>0</v>
      </c>
      <c r="AX95" s="128">
        <f>'043903_01 - SO 01 Nová hráz'!J35</f>
        <v>0</v>
      </c>
      <c r="AY95" s="128">
        <f>'043903_01 - SO 01 Nová hráz'!J36</f>
        <v>0</v>
      </c>
      <c r="AZ95" s="128">
        <f>'043903_01 - SO 01 Nová hráz'!F33</f>
        <v>0</v>
      </c>
      <c r="BA95" s="128">
        <f>'043903_01 - SO 01 Nová hráz'!F34</f>
        <v>0</v>
      </c>
      <c r="BB95" s="128">
        <f>'043903_01 - SO 01 Nová hráz'!F35</f>
        <v>0</v>
      </c>
      <c r="BC95" s="128">
        <f>'043903_01 - SO 01 Nová hráz'!F36</f>
        <v>0</v>
      </c>
      <c r="BD95" s="130">
        <f>'043903_01 - SO 01 Nová hráz'!F37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24.75" customHeight="1">
      <c r="A96" s="119" t="s">
        <v>80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'043903_02 - SO 02 Rekonst...'!J30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27">
        <v>0</v>
      </c>
      <c r="AT96" s="128">
        <f>ROUND(SUM(AV96:AW96),2)</f>
        <v>0</v>
      </c>
      <c r="AU96" s="129">
        <f>'043903_02 - SO 02 Rekonst...'!P122</f>
        <v>0</v>
      </c>
      <c r="AV96" s="128">
        <f>'043903_02 - SO 02 Rekonst...'!J33</f>
        <v>0</v>
      </c>
      <c r="AW96" s="128">
        <f>'043903_02 - SO 02 Rekonst...'!J34</f>
        <v>0</v>
      </c>
      <c r="AX96" s="128">
        <f>'043903_02 - SO 02 Rekonst...'!J35</f>
        <v>0</v>
      </c>
      <c r="AY96" s="128">
        <f>'043903_02 - SO 02 Rekonst...'!J36</f>
        <v>0</v>
      </c>
      <c r="AZ96" s="128">
        <f>'043903_02 - SO 02 Rekonst...'!F33</f>
        <v>0</v>
      </c>
      <c r="BA96" s="128">
        <f>'043903_02 - SO 02 Rekonst...'!F34</f>
        <v>0</v>
      </c>
      <c r="BB96" s="128">
        <f>'043903_02 - SO 02 Rekonst...'!F35</f>
        <v>0</v>
      </c>
      <c r="BC96" s="128">
        <f>'043903_02 - SO 02 Rekonst...'!F36</f>
        <v>0</v>
      </c>
      <c r="BD96" s="130">
        <f>'043903_02 - SO 02 Rekonst...'!F37</f>
        <v>0</v>
      </c>
      <c r="BE96" s="7"/>
      <c r="BT96" s="131" t="s">
        <v>84</v>
      </c>
      <c r="BV96" s="131" t="s">
        <v>78</v>
      </c>
      <c r="BW96" s="131" t="s">
        <v>89</v>
      </c>
      <c r="BX96" s="131" t="s">
        <v>5</v>
      </c>
      <c r="CL96" s="131" t="s">
        <v>1</v>
      </c>
      <c r="CM96" s="131" t="s">
        <v>86</v>
      </c>
    </row>
    <row r="97" spans="1:91" s="7" customFormat="1" ht="24.75" customHeight="1">
      <c r="A97" s="119" t="s">
        <v>80</v>
      </c>
      <c r="B97" s="120"/>
      <c r="C97" s="121"/>
      <c r="D97" s="122" t="s">
        <v>90</v>
      </c>
      <c r="E97" s="122"/>
      <c r="F97" s="122"/>
      <c r="G97" s="122"/>
      <c r="H97" s="122"/>
      <c r="I97" s="123"/>
      <c r="J97" s="122" t="s">
        <v>91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'043903_03 - SO 03 Sjezdy 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83</v>
      </c>
      <c r="AR97" s="126"/>
      <c r="AS97" s="127">
        <v>0</v>
      </c>
      <c r="AT97" s="128">
        <f>ROUND(SUM(AV97:AW97),2)</f>
        <v>0</v>
      </c>
      <c r="AU97" s="129">
        <f>'043903_03 - SO 03 Sjezdy ...'!P122</f>
        <v>0</v>
      </c>
      <c r="AV97" s="128">
        <f>'043903_03 - SO 03 Sjezdy ...'!J33</f>
        <v>0</v>
      </c>
      <c r="AW97" s="128">
        <f>'043903_03 - SO 03 Sjezdy ...'!J34</f>
        <v>0</v>
      </c>
      <c r="AX97" s="128">
        <f>'043903_03 - SO 03 Sjezdy ...'!J35</f>
        <v>0</v>
      </c>
      <c r="AY97" s="128">
        <f>'043903_03 - SO 03 Sjezdy ...'!J36</f>
        <v>0</v>
      </c>
      <c r="AZ97" s="128">
        <f>'043903_03 - SO 03 Sjezdy ...'!F33</f>
        <v>0</v>
      </c>
      <c r="BA97" s="128">
        <f>'043903_03 - SO 03 Sjezdy ...'!F34</f>
        <v>0</v>
      </c>
      <c r="BB97" s="128">
        <f>'043903_03 - SO 03 Sjezdy ...'!F35</f>
        <v>0</v>
      </c>
      <c r="BC97" s="128">
        <f>'043903_03 - SO 03 Sjezdy ...'!F36</f>
        <v>0</v>
      </c>
      <c r="BD97" s="130">
        <f>'043903_03 - SO 03 Sjezdy ...'!F37</f>
        <v>0</v>
      </c>
      <c r="BE97" s="7"/>
      <c r="BT97" s="131" t="s">
        <v>84</v>
      </c>
      <c r="BV97" s="131" t="s">
        <v>78</v>
      </c>
      <c r="BW97" s="131" t="s">
        <v>92</v>
      </c>
      <c r="BX97" s="131" t="s">
        <v>5</v>
      </c>
      <c r="CL97" s="131" t="s">
        <v>1</v>
      </c>
      <c r="CM97" s="131" t="s">
        <v>86</v>
      </c>
    </row>
    <row r="98" spans="1:91" s="7" customFormat="1" ht="24.75" customHeight="1">
      <c r="A98" s="119" t="s">
        <v>80</v>
      </c>
      <c r="B98" s="120"/>
      <c r="C98" s="121"/>
      <c r="D98" s="122" t="s">
        <v>93</v>
      </c>
      <c r="E98" s="122"/>
      <c r="F98" s="122"/>
      <c r="G98" s="122"/>
      <c r="H98" s="122"/>
      <c r="I98" s="123"/>
      <c r="J98" s="122" t="s">
        <v>94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'043903_04 - Příprava území'!J30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83</v>
      </c>
      <c r="AR98" s="126"/>
      <c r="AS98" s="127">
        <v>0</v>
      </c>
      <c r="AT98" s="128">
        <f>ROUND(SUM(AV98:AW98),2)</f>
        <v>0</v>
      </c>
      <c r="AU98" s="129">
        <f>'043903_04 - Příprava území'!P118</f>
        <v>0</v>
      </c>
      <c r="AV98" s="128">
        <f>'043903_04 - Příprava území'!J33</f>
        <v>0</v>
      </c>
      <c r="AW98" s="128">
        <f>'043903_04 - Příprava území'!J34</f>
        <v>0</v>
      </c>
      <c r="AX98" s="128">
        <f>'043903_04 - Příprava území'!J35</f>
        <v>0</v>
      </c>
      <c r="AY98" s="128">
        <f>'043903_04 - Příprava území'!J36</f>
        <v>0</v>
      </c>
      <c r="AZ98" s="128">
        <f>'043903_04 - Příprava území'!F33</f>
        <v>0</v>
      </c>
      <c r="BA98" s="128">
        <f>'043903_04 - Příprava území'!F34</f>
        <v>0</v>
      </c>
      <c r="BB98" s="128">
        <f>'043903_04 - Příprava území'!F35</f>
        <v>0</v>
      </c>
      <c r="BC98" s="128">
        <f>'043903_04 - Příprava území'!F36</f>
        <v>0</v>
      </c>
      <c r="BD98" s="130">
        <f>'043903_04 - Příprava území'!F37</f>
        <v>0</v>
      </c>
      <c r="BE98" s="7"/>
      <c r="BT98" s="131" t="s">
        <v>84</v>
      </c>
      <c r="BV98" s="131" t="s">
        <v>78</v>
      </c>
      <c r="BW98" s="131" t="s">
        <v>95</v>
      </c>
      <c r="BX98" s="131" t="s">
        <v>5</v>
      </c>
      <c r="CL98" s="131" t="s">
        <v>1</v>
      </c>
      <c r="CM98" s="131" t="s">
        <v>86</v>
      </c>
    </row>
    <row r="99" spans="1:91" s="7" customFormat="1" ht="24.75" customHeight="1">
      <c r="A99" s="119" t="s">
        <v>80</v>
      </c>
      <c r="B99" s="120"/>
      <c r="C99" s="121"/>
      <c r="D99" s="122" t="s">
        <v>96</v>
      </c>
      <c r="E99" s="122"/>
      <c r="F99" s="122"/>
      <c r="G99" s="122"/>
      <c r="H99" s="122"/>
      <c r="I99" s="123"/>
      <c r="J99" s="122" t="s">
        <v>97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'043903_05 - Vedlejší rozp...'!J30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83</v>
      </c>
      <c r="AR99" s="126"/>
      <c r="AS99" s="132">
        <v>0</v>
      </c>
      <c r="AT99" s="133">
        <f>ROUND(SUM(AV99:AW99),2)</f>
        <v>0</v>
      </c>
      <c r="AU99" s="134">
        <f>'043903_05 - Vedlejší rozp...'!P117</f>
        <v>0</v>
      </c>
      <c r="AV99" s="133">
        <f>'043903_05 - Vedlejší rozp...'!J33</f>
        <v>0</v>
      </c>
      <c r="AW99" s="133">
        <f>'043903_05 - Vedlejší rozp...'!J34</f>
        <v>0</v>
      </c>
      <c r="AX99" s="133">
        <f>'043903_05 - Vedlejší rozp...'!J35</f>
        <v>0</v>
      </c>
      <c r="AY99" s="133">
        <f>'043903_05 - Vedlejší rozp...'!J36</f>
        <v>0</v>
      </c>
      <c r="AZ99" s="133">
        <f>'043903_05 - Vedlejší rozp...'!F33</f>
        <v>0</v>
      </c>
      <c r="BA99" s="133">
        <f>'043903_05 - Vedlejší rozp...'!F34</f>
        <v>0</v>
      </c>
      <c r="BB99" s="133">
        <f>'043903_05 - Vedlejší rozp...'!F35</f>
        <v>0</v>
      </c>
      <c r="BC99" s="133">
        <f>'043903_05 - Vedlejší rozp...'!F36</f>
        <v>0</v>
      </c>
      <c r="BD99" s="135">
        <f>'043903_05 - Vedlejší rozp...'!F37</f>
        <v>0</v>
      </c>
      <c r="BE99" s="7"/>
      <c r="BT99" s="131" t="s">
        <v>84</v>
      </c>
      <c r="BV99" s="131" t="s">
        <v>78</v>
      </c>
      <c r="BW99" s="131" t="s">
        <v>98</v>
      </c>
      <c r="BX99" s="131" t="s">
        <v>5</v>
      </c>
      <c r="CL99" s="131" t="s">
        <v>1</v>
      </c>
      <c r="CM99" s="131" t="s">
        <v>86</v>
      </c>
    </row>
    <row r="100" spans="1:57" s="2" customFormat="1" ht="30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</sheetData>
  <sheetProtection password="CC35" sheet="1" objects="1" scenarios="1" formatColumns="0" formatRows="0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43903_01 - SO 01 Nová hráz'!C2" display="/"/>
    <hyperlink ref="A96" location="'043903_02 - SO 02 Rekonst...'!C2" display="/"/>
    <hyperlink ref="A97" location="'043903_03 - SO 03 Sjezdy ...'!C2" display="/"/>
    <hyperlink ref="A98" location="'043903_04 - Příprava území'!C2" display="/"/>
    <hyperlink ref="A99" location="'043903_05 - Vedlejší roz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  <c r="AZ2" s="136" t="s">
        <v>99</v>
      </c>
      <c r="BA2" s="136" t="s">
        <v>1</v>
      </c>
      <c r="BB2" s="136" t="s">
        <v>1</v>
      </c>
      <c r="BC2" s="136" t="s">
        <v>100</v>
      </c>
      <c r="BD2" s="136" t="s">
        <v>86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  <c r="AZ3" s="136" t="s">
        <v>101</v>
      </c>
      <c r="BA3" s="136" t="s">
        <v>1</v>
      </c>
      <c r="BB3" s="136" t="s">
        <v>1</v>
      </c>
      <c r="BC3" s="136" t="s">
        <v>102</v>
      </c>
      <c r="BD3" s="136" t="s">
        <v>86</v>
      </c>
    </row>
    <row r="4" spans="2:56" s="1" customFormat="1" ht="24.95" customHeight="1">
      <c r="B4" s="20"/>
      <c r="D4" s="139" t="s">
        <v>103</v>
      </c>
      <c r="L4" s="20"/>
      <c r="M4" s="140" t="s">
        <v>10</v>
      </c>
      <c r="AT4" s="17" t="s">
        <v>4</v>
      </c>
      <c r="AZ4" s="136" t="s">
        <v>104</v>
      </c>
      <c r="BA4" s="136" t="s">
        <v>1</v>
      </c>
      <c r="BB4" s="136" t="s">
        <v>1</v>
      </c>
      <c r="BC4" s="136" t="s">
        <v>105</v>
      </c>
      <c r="BD4" s="136" t="s">
        <v>86</v>
      </c>
    </row>
    <row r="5" spans="2:56" s="1" customFormat="1" ht="6.95" customHeight="1">
      <c r="B5" s="20"/>
      <c r="L5" s="20"/>
      <c r="AZ5" s="136" t="s">
        <v>106</v>
      </c>
      <c r="BA5" s="136" t="s">
        <v>107</v>
      </c>
      <c r="BB5" s="136" t="s">
        <v>1</v>
      </c>
      <c r="BC5" s="136" t="s">
        <v>108</v>
      </c>
      <c r="BD5" s="136" t="s">
        <v>86</v>
      </c>
    </row>
    <row r="6" spans="2:56" s="1" customFormat="1" ht="12" customHeight="1">
      <c r="B6" s="20"/>
      <c r="D6" s="141" t="s">
        <v>16</v>
      </c>
      <c r="L6" s="20"/>
      <c r="AZ6" s="136" t="s">
        <v>109</v>
      </c>
      <c r="BA6" s="136" t="s">
        <v>1</v>
      </c>
      <c r="BB6" s="136" t="s">
        <v>1</v>
      </c>
      <c r="BC6" s="136" t="s">
        <v>110</v>
      </c>
      <c r="BD6" s="136" t="s">
        <v>86</v>
      </c>
    </row>
    <row r="7" spans="2:56" s="1" customFormat="1" ht="16.5" customHeight="1">
      <c r="B7" s="20"/>
      <c r="E7" s="142" t="str">
        <f>'Rekapitulace stavby'!K6</f>
        <v>Ostravice, Paskov, rekonstrukce LB hráze, 15,400-16,755 - DPS</v>
      </c>
      <c r="F7" s="141"/>
      <c r="G7" s="141"/>
      <c r="H7" s="141"/>
      <c r="L7" s="20"/>
      <c r="AZ7" s="136" t="s">
        <v>111</v>
      </c>
      <c r="BA7" s="136" t="s">
        <v>1</v>
      </c>
      <c r="BB7" s="136" t="s">
        <v>1</v>
      </c>
      <c r="BC7" s="136" t="s">
        <v>112</v>
      </c>
      <c r="BD7" s="136" t="s">
        <v>86</v>
      </c>
    </row>
    <row r="8" spans="1:31" s="2" customFormat="1" ht="12" customHeight="1">
      <c r="A8" s="38"/>
      <c r="B8" s="44"/>
      <c r="C8" s="38"/>
      <c r="D8" s="141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114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115</v>
      </c>
      <c r="G12" s="38"/>
      <c r="H12" s="38"/>
      <c r="I12" s="141" t="s">
        <v>22</v>
      </c>
      <c r="J12" s="145" t="str">
        <f>'Rekapitulace stavby'!AN8</f>
        <v>10. 12. 2020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40</v>
      </c>
      <c r="E33" s="141" t="s">
        <v>41</v>
      </c>
      <c r="F33" s="155">
        <f>ROUND((SUM(BE120:BE245)),2)</f>
        <v>0</v>
      </c>
      <c r="G33" s="38"/>
      <c r="H33" s="38"/>
      <c r="I33" s="156">
        <v>0.21</v>
      </c>
      <c r="J33" s="155">
        <f>ROUND(((SUM(BE120:BE245))*I33),2)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5">
        <f>ROUND((SUM(BF120:BF245)),2)</f>
        <v>0</v>
      </c>
      <c r="G34" s="38"/>
      <c r="H34" s="38"/>
      <c r="I34" s="156">
        <v>0.15</v>
      </c>
      <c r="J34" s="155">
        <f>ROUND(((SUM(BF120:BF245))*I34),2)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5">
        <f>ROUND((SUM(BG120:BG245)),2)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5">
        <f>ROUND((SUM(BH120:BH245)),2)</f>
        <v>0</v>
      </c>
      <c r="G36" s="38"/>
      <c r="H36" s="38"/>
      <c r="I36" s="156">
        <v>0.15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5">
        <f>ROUND((SUM(BI120:BI245)),2)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Ostravice, Paskov, rekonstrukce LB hráze, 15,400-16,755 - DPS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043903_01 - SO 01 Nová hráz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Paskov</v>
      </c>
      <c r="G89" s="40"/>
      <c r="H89" s="40"/>
      <c r="I89" s="32" t="s">
        <v>22</v>
      </c>
      <c r="J89" s="79" t="str">
        <f>IF(J12="","",J12)</f>
        <v>10. 12. 2020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Povodí Odry, státní podnik</v>
      </c>
      <c r="G91" s="40"/>
      <c r="H91" s="40"/>
      <c r="I91" s="32" t="s">
        <v>30</v>
      </c>
      <c r="J91" s="36" t="str">
        <f>E21</f>
        <v>Lesprojekt Krnov s.r.o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Vlasta Horáková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117</v>
      </c>
      <c r="D94" s="177"/>
      <c r="E94" s="177"/>
      <c r="F94" s="177"/>
      <c r="G94" s="177"/>
      <c r="H94" s="177"/>
      <c r="I94" s="177"/>
      <c r="J94" s="178" t="s">
        <v>118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119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120</v>
      </c>
    </row>
    <row r="97" spans="1:31" s="9" customFormat="1" ht="24.95" customHeight="1">
      <c r="A97" s="9"/>
      <c r="B97" s="180"/>
      <c r="C97" s="181"/>
      <c r="D97" s="182" t="s">
        <v>121</v>
      </c>
      <c r="E97" s="183"/>
      <c r="F97" s="183"/>
      <c r="G97" s="183"/>
      <c r="H97" s="183"/>
      <c r="I97" s="183"/>
      <c r="J97" s="184">
        <f>J121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122</v>
      </c>
      <c r="E98" s="189"/>
      <c r="F98" s="189"/>
      <c r="G98" s="189"/>
      <c r="H98" s="189"/>
      <c r="I98" s="189"/>
      <c r="J98" s="190">
        <f>J122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123</v>
      </c>
      <c r="E99" s="189"/>
      <c r="F99" s="189"/>
      <c r="G99" s="189"/>
      <c r="H99" s="189"/>
      <c r="I99" s="189"/>
      <c r="J99" s="190">
        <f>J232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124</v>
      </c>
      <c r="E100" s="189"/>
      <c r="F100" s="189"/>
      <c r="G100" s="189"/>
      <c r="H100" s="189"/>
      <c r="I100" s="189"/>
      <c r="J100" s="190">
        <f>J243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125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75" t="str">
        <f>E7</f>
        <v>Ostravice, Paskov, rekonstrukce LB hráze, 15,400-16,755 - DPS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113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043903_01 - SO 01 Nová hráz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>Paskov</v>
      </c>
      <c r="G114" s="40"/>
      <c r="H114" s="40"/>
      <c r="I114" s="32" t="s">
        <v>22</v>
      </c>
      <c r="J114" s="79" t="str">
        <f>IF(J12="","",J12)</f>
        <v>10. 12. 2020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>Povodí Odry, státní podnik</v>
      </c>
      <c r="G116" s="40"/>
      <c r="H116" s="40"/>
      <c r="I116" s="32" t="s">
        <v>30</v>
      </c>
      <c r="J116" s="36" t="str">
        <f>E21</f>
        <v>Lesprojekt Krnov s.r.o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28</v>
      </c>
      <c r="D117" s="40"/>
      <c r="E117" s="40"/>
      <c r="F117" s="27" t="str">
        <f>IF(E18="","",E18)</f>
        <v>Vyplň údaj</v>
      </c>
      <c r="G117" s="40"/>
      <c r="H117" s="40"/>
      <c r="I117" s="32" t="s">
        <v>33</v>
      </c>
      <c r="J117" s="36" t="str">
        <f>E24</f>
        <v>Ing. Vlasta Horáková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2"/>
      <c r="B119" s="193"/>
      <c r="C119" s="194" t="s">
        <v>126</v>
      </c>
      <c r="D119" s="195" t="s">
        <v>61</v>
      </c>
      <c r="E119" s="195" t="s">
        <v>57</v>
      </c>
      <c r="F119" s="195" t="s">
        <v>58</v>
      </c>
      <c r="G119" s="195" t="s">
        <v>127</v>
      </c>
      <c r="H119" s="195" t="s">
        <v>128</v>
      </c>
      <c r="I119" s="195" t="s">
        <v>129</v>
      </c>
      <c r="J119" s="195" t="s">
        <v>118</v>
      </c>
      <c r="K119" s="196" t="s">
        <v>130</v>
      </c>
      <c r="L119" s="197"/>
      <c r="M119" s="100" t="s">
        <v>1</v>
      </c>
      <c r="N119" s="101" t="s">
        <v>40</v>
      </c>
      <c r="O119" s="101" t="s">
        <v>131</v>
      </c>
      <c r="P119" s="101" t="s">
        <v>132</v>
      </c>
      <c r="Q119" s="101" t="s">
        <v>133</v>
      </c>
      <c r="R119" s="101" t="s">
        <v>134</v>
      </c>
      <c r="S119" s="101" t="s">
        <v>135</v>
      </c>
      <c r="T119" s="102" t="s">
        <v>136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1:63" s="2" customFormat="1" ht="22.8" customHeight="1">
      <c r="A120" s="38"/>
      <c r="B120" s="39"/>
      <c r="C120" s="107" t="s">
        <v>137</v>
      </c>
      <c r="D120" s="40"/>
      <c r="E120" s="40"/>
      <c r="F120" s="40"/>
      <c r="G120" s="40"/>
      <c r="H120" s="40"/>
      <c r="I120" s="40"/>
      <c r="J120" s="198">
        <f>BK120</f>
        <v>0</v>
      </c>
      <c r="K120" s="40"/>
      <c r="L120" s="44"/>
      <c r="M120" s="103"/>
      <c r="N120" s="199"/>
      <c r="O120" s="104"/>
      <c r="P120" s="200">
        <f>P121</f>
        <v>0</v>
      </c>
      <c r="Q120" s="104"/>
      <c r="R120" s="200">
        <f>R121</f>
        <v>0.006054</v>
      </c>
      <c r="S120" s="104"/>
      <c r="T120" s="201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120</v>
      </c>
      <c r="BK120" s="202">
        <f>BK121</f>
        <v>0</v>
      </c>
    </row>
    <row r="121" spans="1:63" s="12" customFormat="1" ht="25.9" customHeight="1">
      <c r="A121" s="12"/>
      <c r="B121" s="203"/>
      <c r="C121" s="204"/>
      <c r="D121" s="205" t="s">
        <v>75</v>
      </c>
      <c r="E121" s="206" t="s">
        <v>138</v>
      </c>
      <c r="F121" s="206" t="s">
        <v>139</v>
      </c>
      <c r="G121" s="204"/>
      <c r="H121" s="204"/>
      <c r="I121" s="207"/>
      <c r="J121" s="208">
        <f>BK121</f>
        <v>0</v>
      </c>
      <c r="K121" s="204"/>
      <c r="L121" s="209"/>
      <c r="M121" s="210"/>
      <c r="N121" s="211"/>
      <c r="O121" s="211"/>
      <c r="P121" s="212">
        <f>P122+P232+P243</f>
        <v>0</v>
      </c>
      <c r="Q121" s="211"/>
      <c r="R121" s="212">
        <f>R122+R232+R243</f>
        <v>0.006054</v>
      </c>
      <c r="S121" s="211"/>
      <c r="T121" s="213">
        <f>T122+T232+T243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84</v>
      </c>
      <c r="AT121" s="215" t="s">
        <v>75</v>
      </c>
      <c r="AU121" s="215" t="s">
        <v>76</v>
      </c>
      <c r="AY121" s="214" t="s">
        <v>140</v>
      </c>
      <c r="BK121" s="216">
        <f>BK122+BK232+BK243</f>
        <v>0</v>
      </c>
    </row>
    <row r="122" spans="1:63" s="12" customFormat="1" ht="22.8" customHeight="1">
      <c r="A122" s="12"/>
      <c r="B122" s="203"/>
      <c r="C122" s="204"/>
      <c r="D122" s="205" t="s">
        <v>75</v>
      </c>
      <c r="E122" s="217" t="s">
        <v>84</v>
      </c>
      <c r="F122" s="217" t="s">
        <v>141</v>
      </c>
      <c r="G122" s="204"/>
      <c r="H122" s="204"/>
      <c r="I122" s="207"/>
      <c r="J122" s="218">
        <f>BK122</f>
        <v>0</v>
      </c>
      <c r="K122" s="204"/>
      <c r="L122" s="209"/>
      <c r="M122" s="210"/>
      <c r="N122" s="211"/>
      <c r="O122" s="211"/>
      <c r="P122" s="212">
        <f>SUM(P123:P231)</f>
        <v>0</v>
      </c>
      <c r="Q122" s="211"/>
      <c r="R122" s="212">
        <f>SUM(R123:R231)</f>
        <v>0.006054</v>
      </c>
      <c r="S122" s="211"/>
      <c r="T122" s="213">
        <f>SUM(T123:T231)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84</v>
      </c>
      <c r="AT122" s="215" t="s">
        <v>75</v>
      </c>
      <c r="AU122" s="215" t="s">
        <v>84</v>
      </c>
      <c r="AY122" s="214" t="s">
        <v>140</v>
      </c>
      <c r="BK122" s="216">
        <f>SUM(BK123:BK231)</f>
        <v>0</v>
      </c>
    </row>
    <row r="123" spans="1:65" s="2" customFormat="1" ht="12">
      <c r="A123" s="38"/>
      <c r="B123" s="39"/>
      <c r="C123" s="219" t="s">
        <v>84</v>
      </c>
      <c r="D123" s="219" t="s">
        <v>142</v>
      </c>
      <c r="E123" s="220" t="s">
        <v>143</v>
      </c>
      <c r="F123" s="221" t="s">
        <v>144</v>
      </c>
      <c r="G123" s="222" t="s">
        <v>145</v>
      </c>
      <c r="H123" s="223">
        <v>110.8</v>
      </c>
      <c r="I123" s="224"/>
      <c r="J123" s="225">
        <f>ROUND(I123*H123,2)</f>
        <v>0</v>
      </c>
      <c r="K123" s="221" t="s">
        <v>146</v>
      </c>
      <c r="L123" s="44"/>
      <c r="M123" s="226" t="s">
        <v>1</v>
      </c>
      <c r="N123" s="227" t="s">
        <v>41</v>
      </c>
      <c r="O123" s="91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0" t="s">
        <v>147</v>
      </c>
      <c r="AT123" s="230" t="s">
        <v>142</v>
      </c>
      <c r="AU123" s="230" t="s">
        <v>86</v>
      </c>
      <c r="AY123" s="17" t="s">
        <v>140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7" t="s">
        <v>84</v>
      </c>
      <c r="BK123" s="231">
        <f>ROUND(I123*H123,2)</f>
        <v>0</v>
      </c>
      <c r="BL123" s="17" t="s">
        <v>147</v>
      </c>
      <c r="BM123" s="230" t="s">
        <v>148</v>
      </c>
    </row>
    <row r="124" spans="1:47" s="2" customFormat="1" ht="12">
      <c r="A124" s="38"/>
      <c r="B124" s="39"/>
      <c r="C124" s="40"/>
      <c r="D124" s="232" t="s">
        <v>149</v>
      </c>
      <c r="E124" s="40"/>
      <c r="F124" s="233" t="s">
        <v>150</v>
      </c>
      <c r="G124" s="40"/>
      <c r="H124" s="40"/>
      <c r="I124" s="234"/>
      <c r="J124" s="40"/>
      <c r="K124" s="40"/>
      <c r="L124" s="44"/>
      <c r="M124" s="235"/>
      <c r="N124" s="236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149</v>
      </c>
      <c r="AU124" s="17" t="s">
        <v>86</v>
      </c>
    </row>
    <row r="125" spans="1:51" s="13" customFormat="1" ht="12">
      <c r="A125" s="13"/>
      <c r="B125" s="237"/>
      <c r="C125" s="238"/>
      <c r="D125" s="232" t="s">
        <v>151</v>
      </c>
      <c r="E125" s="239" t="s">
        <v>1</v>
      </c>
      <c r="F125" s="240" t="s">
        <v>152</v>
      </c>
      <c r="G125" s="238"/>
      <c r="H125" s="239" t="s">
        <v>1</v>
      </c>
      <c r="I125" s="241"/>
      <c r="J125" s="238"/>
      <c r="K125" s="238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151</v>
      </c>
      <c r="AU125" s="246" t="s">
        <v>86</v>
      </c>
      <c r="AV125" s="13" t="s">
        <v>84</v>
      </c>
      <c r="AW125" s="13" t="s">
        <v>32</v>
      </c>
      <c r="AX125" s="13" t="s">
        <v>76</v>
      </c>
      <c r="AY125" s="246" t="s">
        <v>140</v>
      </c>
    </row>
    <row r="126" spans="1:51" s="14" customFormat="1" ht="12">
      <c r="A126" s="14"/>
      <c r="B126" s="247"/>
      <c r="C126" s="248"/>
      <c r="D126" s="232" t="s">
        <v>151</v>
      </c>
      <c r="E126" s="249" t="s">
        <v>153</v>
      </c>
      <c r="F126" s="250" t="s">
        <v>154</v>
      </c>
      <c r="G126" s="248"/>
      <c r="H126" s="251">
        <v>110.8</v>
      </c>
      <c r="I126" s="252"/>
      <c r="J126" s="248"/>
      <c r="K126" s="248"/>
      <c r="L126" s="253"/>
      <c r="M126" s="254"/>
      <c r="N126" s="255"/>
      <c r="O126" s="255"/>
      <c r="P126" s="255"/>
      <c r="Q126" s="255"/>
      <c r="R126" s="255"/>
      <c r="S126" s="255"/>
      <c r="T126" s="256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7" t="s">
        <v>151</v>
      </c>
      <c r="AU126" s="257" t="s">
        <v>86</v>
      </c>
      <c r="AV126" s="14" t="s">
        <v>86</v>
      </c>
      <c r="AW126" s="14" t="s">
        <v>32</v>
      </c>
      <c r="AX126" s="14" t="s">
        <v>84</v>
      </c>
      <c r="AY126" s="257" t="s">
        <v>140</v>
      </c>
    </row>
    <row r="127" spans="1:65" s="2" customFormat="1" ht="33" customHeight="1">
      <c r="A127" s="38"/>
      <c r="B127" s="39"/>
      <c r="C127" s="219" t="s">
        <v>86</v>
      </c>
      <c r="D127" s="219" t="s">
        <v>142</v>
      </c>
      <c r="E127" s="220" t="s">
        <v>155</v>
      </c>
      <c r="F127" s="221" t="s">
        <v>156</v>
      </c>
      <c r="G127" s="222" t="s">
        <v>145</v>
      </c>
      <c r="H127" s="223">
        <v>119.8</v>
      </c>
      <c r="I127" s="224"/>
      <c r="J127" s="225">
        <f>ROUND(I127*H127,2)</f>
        <v>0</v>
      </c>
      <c r="K127" s="221" t="s">
        <v>146</v>
      </c>
      <c r="L127" s="44"/>
      <c r="M127" s="226" t="s">
        <v>1</v>
      </c>
      <c r="N127" s="227" t="s">
        <v>41</v>
      </c>
      <c r="O127" s="91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0" t="s">
        <v>147</v>
      </c>
      <c r="AT127" s="230" t="s">
        <v>142</v>
      </c>
      <c r="AU127" s="230" t="s">
        <v>86</v>
      </c>
      <c r="AY127" s="17" t="s">
        <v>140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7" t="s">
        <v>84</v>
      </c>
      <c r="BK127" s="231">
        <f>ROUND(I127*H127,2)</f>
        <v>0</v>
      </c>
      <c r="BL127" s="17" t="s">
        <v>147</v>
      </c>
      <c r="BM127" s="230" t="s">
        <v>157</v>
      </c>
    </row>
    <row r="128" spans="1:47" s="2" customFormat="1" ht="12">
      <c r="A128" s="38"/>
      <c r="B128" s="39"/>
      <c r="C128" s="40"/>
      <c r="D128" s="232" t="s">
        <v>149</v>
      </c>
      <c r="E128" s="40"/>
      <c r="F128" s="233" t="s">
        <v>158</v>
      </c>
      <c r="G128" s="40"/>
      <c r="H128" s="40"/>
      <c r="I128" s="234"/>
      <c r="J128" s="40"/>
      <c r="K128" s="40"/>
      <c r="L128" s="44"/>
      <c r="M128" s="235"/>
      <c r="N128" s="236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149</v>
      </c>
      <c r="AU128" s="17" t="s">
        <v>86</v>
      </c>
    </row>
    <row r="129" spans="1:51" s="13" customFormat="1" ht="12">
      <c r="A129" s="13"/>
      <c r="B129" s="237"/>
      <c r="C129" s="238"/>
      <c r="D129" s="232" t="s">
        <v>151</v>
      </c>
      <c r="E129" s="239" t="s">
        <v>1</v>
      </c>
      <c r="F129" s="240" t="s">
        <v>152</v>
      </c>
      <c r="G129" s="238"/>
      <c r="H129" s="239" t="s">
        <v>1</v>
      </c>
      <c r="I129" s="241"/>
      <c r="J129" s="238"/>
      <c r="K129" s="238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151</v>
      </c>
      <c r="AU129" s="246" t="s">
        <v>86</v>
      </c>
      <c r="AV129" s="13" t="s">
        <v>84</v>
      </c>
      <c r="AW129" s="13" t="s">
        <v>32</v>
      </c>
      <c r="AX129" s="13" t="s">
        <v>76</v>
      </c>
      <c r="AY129" s="246" t="s">
        <v>140</v>
      </c>
    </row>
    <row r="130" spans="1:51" s="14" customFormat="1" ht="12">
      <c r="A130" s="14"/>
      <c r="B130" s="247"/>
      <c r="C130" s="248"/>
      <c r="D130" s="232" t="s">
        <v>151</v>
      </c>
      <c r="E130" s="249" t="s">
        <v>101</v>
      </c>
      <c r="F130" s="250" t="s">
        <v>159</v>
      </c>
      <c r="G130" s="248"/>
      <c r="H130" s="251">
        <v>119.8</v>
      </c>
      <c r="I130" s="252"/>
      <c r="J130" s="248"/>
      <c r="K130" s="248"/>
      <c r="L130" s="253"/>
      <c r="M130" s="254"/>
      <c r="N130" s="255"/>
      <c r="O130" s="255"/>
      <c r="P130" s="255"/>
      <c r="Q130" s="255"/>
      <c r="R130" s="255"/>
      <c r="S130" s="255"/>
      <c r="T130" s="25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7" t="s">
        <v>151</v>
      </c>
      <c r="AU130" s="257" t="s">
        <v>86</v>
      </c>
      <c r="AV130" s="14" t="s">
        <v>86</v>
      </c>
      <c r="AW130" s="14" t="s">
        <v>32</v>
      </c>
      <c r="AX130" s="14" t="s">
        <v>84</v>
      </c>
      <c r="AY130" s="257" t="s">
        <v>140</v>
      </c>
    </row>
    <row r="131" spans="1:65" s="2" customFormat="1" ht="12">
      <c r="A131" s="38"/>
      <c r="B131" s="39"/>
      <c r="C131" s="219" t="s">
        <v>160</v>
      </c>
      <c r="D131" s="219" t="s">
        <v>142</v>
      </c>
      <c r="E131" s="220" t="s">
        <v>161</v>
      </c>
      <c r="F131" s="221" t="s">
        <v>162</v>
      </c>
      <c r="G131" s="222" t="s">
        <v>145</v>
      </c>
      <c r="H131" s="223">
        <v>183.3</v>
      </c>
      <c r="I131" s="224"/>
      <c r="J131" s="225">
        <f>ROUND(I131*H131,2)</f>
        <v>0</v>
      </c>
      <c r="K131" s="221" t="s">
        <v>146</v>
      </c>
      <c r="L131" s="44"/>
      <c r="M131" s="226" t="s">
        <v>1</v>
      </c>
      <c r="N131" s="227" t="s">
        <v>41</v>
      </c>
      <c r="O131" s="91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0" t="s">
        <v>147</v>
      </c>
      <c r="AT131" s="230" t="s">
        <v>142</v>
      </c>
      <c r="AU131" s="230" t="s">
        <v>86</v>
      </c>
      <c r="AY131" s="17" t="s">
        <v>140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7" t="s">
        <v>84</v>
      </c>
      <c r="BK131" s="231">
        <f>ROUND(I131*H131,2)</f>
        <v>0</v>
      </c>
      <c r="BL131" s="17" t="s">
        <v>147</v>
      </c>
      <c r="BM131" s="230" t="s">
        <v>163</v>
      </c>
    </row>
    <row r="132" spans="1:47" s="2" customFormat="1" ht="12">
      <c r="A132" s="38"/>
      <c r="B132" s="39"/>
      <c r="C132" s="40"/>
      <c r="D132" s="232" t="s">
        <v>149</v>
      </c>
      <c r="E132" s="40"/>
      <c r="F132" s="233" t="s">
        <v>164</v>
      </c>
      <c r="G132" s="40"/>
      <c r="H132" s="40"/>
      <c r="I132" s="234"/>
      <c r="J132" s="40"/>
      <c r="K132" s="40"/>
      <c r="L132" s="44"/>
      <c r="M132" s="235"/>
      <c r="N132" s="236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149</v>
      </c>
      <c r="AU132" s="17" t="s">
        <v>86</v>
      </c>
    </row>
    <row r="133" spans="1:51" s="13" customFormat="1" ht="12">
      <c r="A133" s="13"/>
      <c r="B133" s="237"/>
      <c r="C133" s="238"/>
      <c r="D133" s="232" t="s">
        <v>151</v>
      </c>
      <c r="E133" s="239" t="s">
        <v>1</v>
      </c>
      <c r="F133" s="240" t="s">
        <v>165</v>
      </c>
      <c r="G133" s="238"/>
      <c r="H133" s="239" t="s">
        <v>1</v>
      </c>
      <c r="I133" s="241"/>
      <c r="J133" s="238"/>
      <c r="K133" s="238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151</v>
      </c>
      <c r="AU133" s="246" t="s">
        <v>86</v>
      </c>
      <c r="AV133" s="13" t="s">
        <v>84</v>
      </c>
      <c r="AW133" s="13" t="s">
        <v>32</v>
      </c>
      <c r="AX133" s="13" t="s">
        <v>76</v>
      </c>
      <c r="AY133" s="246" t="s">
        <v>140</v>
      </c>
    </row>
    <row r="134" spans="1:51" s="13" customFormat="1" ht="12">
      <c r="A134" s="13"/>
      <c r="B134" s="237"/>
      <c r="C134" s="238"/>
      <c r="D134" s="232" t="s">
        <v>151</v>
      </c>
      <c r="E134" s="239" t="s">
        <v>1</v>
      </c>
      <c r="F134" s="240" t="s">
        <v>152</v>
      </c>
      <c r="G134" s="238"/>
      <c r="H134" s="239" t="s">
        <v>1</v>
      </c>
      <c r="I134" s="241"/>
      <c r="J134" s="238"/>
      <c r="K134" s="238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151</v>
      </c>
      <c r="AU134" s="246" t="s">
        <v>86</v>
      </c>
      <c r="AV134" s="13" t="s">
        <v>84</v>
      </c>
      <c r="AW134" s="13" t="s">
        <v>32</v>
      </c>
      <c r="AX134" s="13" t="s">
        <v>76</v>
      </c>
      <c r="AY134" s="246" t="s">
        <v>140</v>
      </c>
    </row>
    <row r="135" spans="1:51" s="14" customFormat="1" ht="12">
      <c r="A135" s="14"/>
      <c r="B135" s="247"/>
      <c r="C135" s="248"/>
      <c r="D135" s="232" t="s">
        <v>151</v>
      </c>
      <c r="E135" s="249" t="s">
        <v>1</v>
      </c>
      <c r="F135" s="250" t="s">
        <v>166</v>
      </c>
      <c r="G135" s="248"/>
      <c r="H135" s="251">
        <v>107.8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7" t="s">
        <v>151</v>
      </c>
      <c r="AU135" s="257" t="s">
        <v>86</v>
      </c>
      <c r="AV135" s="14" t="s">
        <v>86</v>
      </c>
      <c r="AW135" s="14" t="s">
        <v>32</v>
      </c>
      <c r="AX135" s="14" t="s">
        <v>76</v>
      </c>
      <c r="AY135" s="257" t="s">
        <v>140</v>
      </c>
    </row>
    <row r="136" spans="1:51" s="13" customFormat="1" ht="12">
      <c r="A136" s="13"/>
      <c r="B136" s="237"/>
      <c r="C136" s="238"/>
      <c r="D136" s="232" t="s">
        <v>151</v>
      </c>
      <c r="E136" s="239" t="s">
        <v>1</v>
      </c>
      <c r="F136" s="240" t="s">
        <v>167</v>
      </c>
      <c r="G136" s="238"/>
      <c r="H136" s="239" t="s">
        <v>1</v>
      </c>
      <c r="I136" s="241"/>
      <c r="J136" s="238"/>
      <c r="K136" s="238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151</v>
      </c>
      <c r="AU136" s="246" t="s">
        <v>86</v>
      </c>
      <c r="AV136" s="13" t="s">
        <v>84</v>
      </c>
      <c r="AW136" s="13" t="s">
        <v>32</v>
      </c>
      <c r="AX136" s="13" t="s">
        <v>76</v>
      </c>
      <c r="AY136" s="246" t="s">
        <v>140</v>
      </c>
    </row>
    <row r="137" spans="1:51" s="13" customFormat="1" ht="12">
      <c r="A137" s="13"/>
      <c r="B137" s="237"/>
      <c r="C137" s="238"/>
      <c r="D137" s="232" t="s">
        <v>151</v>
      </c>
      <c r="E137" s="239" t="s">
        <v>1</v>
      </c>
      <c r="F137" s="240" t="s">
        <v>152</v>
      </c>
      <c r="G137" s="238"/>
      <c r="H137" s="239" t="s">
        <v>1</v>
      </c>
      <c r="I137" s="241"/>
      <c r="J137" s="238"/>
      <c r="K137" s="238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151</v>
      </c>
      <c r="AU137" s="246" t="s">
        <v>86</v>
      </c>
      <c r="AV137" s="13" t="s">
        <v>84</v>
      </c>
      <c r="AW137" s="13" t="s">
        <v>32</v>
      </c>
      <c r="AX137" s="13" t="s">
        <v>76</v>
      </c>
      <c r="AY137" s="246" t="s">
        <v>140</v>
      </c>
    </row>
    <row r="138" spans="1:51" s="14" customFormat="1" ht="12">
      <c r="A138" s="14"/>
      <c r="B138" s="247"/>
      <c r="C138" s="248"/>
      <c r="D138" s="232" t="s">
        <v>151</v>
      </c>
      <c r="E138" s="249" t="s">
        <v>1</v>
      </c>
      <c r="F138" s="250" t="s">
        <v>168</v>
      </c>
      <c r="G138" s="248"/>
      <c r="H138" s="251">
        <v>51.4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7" t="s">
        <v>151</v>
      </c>
      <c r="AU138" s="257" t="s">
        <v>86</v>
      </c>
      <c r="AV138" s="14" t="s">
        <v>86</v>
      </c>
      <c r="AW138" s="14" t="s">
        <v>32</v>
      </c>
      <c r="AX138" s="14" t="s">
        <v>76</v>
      </c>
      <c r="AY138" s="257" t="s">
        <v>140</v>
      </c>
    </row>
    <row r="139" spans="1:51" s="13" customFormat="1" ht="12">
      <c r="A139" s="13"/>
      <c r="B139" s="237"/>
      <c r="C139" s="238"/>
      <c r="D139" s="232" t="s">
        <v>151</v>
      </c>
      <c r="E139" s="239" t="s">
        <v>1</v>
      </c>
      <c r="F139" s="240" t="s">
        <v>169</v>
      </c>
      <c r="G139" s="238"/>
      <c r="H139" s="239" t="s">
        <v>1</v>
      </c>
      <c r="I139" s="241"/>
      <c r="J139" s="238"/>
      <c r="K139" s="238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151</v>
      </c>
      <c r="AU139" s="246" t="s">
        <v>86</v>
      </c>
      <c r="AV139" s="13" t="s">
        <v>84</v>
      </c>
      <c r="AW139" s="13" t="s">
        <v>32</v>
      </c>
      <c r="AX139" s="13" t="s">
        <v>76</v>
      </c>
      <c r="AY139" s="246" t="s">
        <v>140</v>
      </c>
    </row>
    <row r="140" spans="1:51" s="14" customFormat="1" ht="12">
      <c r="A140" s="14"/>
      <c r="B140" s="247"/>
      <c r="C140" s="248"/>
      <c r="D140" s="232" t="s">
        <v>151</v>
      </c>
      <c r="E140" s="249" t="s">
        <v>1</v>
      </c>
      <c r="F140" s="250" t="s">
        <v>170</v>
      </c>
      <c r="G140" s="248"/>
      <c r="H140" s="251">
        <v>24.1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7" t="s">
        <v>151</v>
      </c>
      <c r="AU140" s="257" t="s">
        <v>86</v>
      </c>
      <c r="AV140" s="14" t="s">
        <v>86</v>
      </c>
      <c r="AW140" s="14" t="s">
        <v>32</v>
      </c>
      <c r="AX140" s="14" t="s">
        <v>76</v>
      </c>
      <c r="AY140" s="257" t="s">
        <v>140</v>
      </c>
    </row>
    <row r="141" spans="1:51" s="15" customFormat="1" ht="12">
      <c r="A141" s="15"/>
      <c r="B141" s="258"/>
      <c r="C141" s="259"/>
      <c r="D141" s="232" t="s">
        <v>151</v>
      </c>
      <c r="E141" s="260" t="s">
        <v>1</v>
      </c>
      <c r="F141" s="261" t="s">
        <v>171</v>
      </c>
      <c r="G141" s="259"/>
      <c r="H141" s="262">
        <v>183.3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8" t="s">
        <v>151</v>
      </c>
      <c r="AU141" s="268" t="s">
        <v>86</v>
      </c>
      <c r="AV141" s="15" t="s">
        <v>147</v>
      </c>
      <c r="AW141" s="15" t="s">
        <v>32</v>
      </c>
      <c r="AX141" s="15" t="s">
        <v>84</v>
      </c>
      <c r="AY141" s="268" t="s">
        <v>140</v>
      </c>
    </row>
    <row r="142" spans="1:65" s="2" customFormat="1" ht="33" customHeight="1">
      <c r="A142" s="38"/>
      <c r="B142" s="39"/>
      <c r="C142" s="219" t="s">
        <v>147</v>
      </c>
      <c r="D142" s="219" t="s">
        <v>142</v>
      </c>
      <c r="E142" s="220" t="s">
        <v>172</v>
      </c>
      <c r="F142" s="221" t="s">
        <v>173</v>
      </c>
      <c r="G142" s="222" t="s">
        <v>145</v>
      </c>
      <c r="H142" s="223">
        <v>22.2</v>
      </c>
      <c r="I142" s="224"/>
      <c r="J142" s="225">
        <f>ROUND(I142*H142,2)</f>
        <v>0</v>
      </c>
      <c r="K142" s="221" t="s">
        <v>146</v>
      </c>
      <c r="L142" s="44"/>
      <c r="M142" s="226" t="s">
        <v>1</v>
      </c>
      <c r="N142" s="227" t="s">
        <v>41</v>
      </c>
      <c r="O142" s="91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0" t="s">
        <v>147</v>
      </c>
      <c r="AT142" s="230" t="s">
        <v>142</v>
      </c>
      <c r="AU142" s="230" t="s">
        <v>86</v>
      </c>
      <c r="AY142" s="17" t="s">
        <v>140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7" t="s">
        <v>84</v>
      </c>
      <c r="BK142" s="231">
        <f>ROUND(I142*H142,2)</f>
        <v>0</v>
      </c>
      <c r="BL142" s="17" t="s">
        <v>147</v>
      </c>
      <c r="BM142" s="230" t="s">
        <v>174</v>
      </c>
    </row>
    <row r="143" spans="1:47" s="2" customFormat="1" ht="12">
      <c r="A143" s="38"/>
      <c r="B143" s="39"/>
      <c r="C143" s="40"/>
      <c r="D143" s="232" t="s">
        <v>149</v>
      </c>
      <c r="E143" s="40"/>
      <c r="F143" s="233" t="s">
        <v>175</v>
      </c>
      <c r="G143" s="40"/>
      <c r="H143" s="40"/>
      <c r="I143" s="234"/>
      <c r="J143" s="40"/>
      <c r="K143" s="40"/>
      <c r="L143" s="44"/>
      <c r="M143" s="235"/>
      <c r="N143" s="236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149</v>
      </c>
      <c r="AU143" s="17" t="s">
        <v>86</v>
      </c>
    </row>
    <row r="144" spans="1:51" s="13" customFormat="1" ht="12">
      <c r="A144" s="13"/>
      <c r="B144" s="237"/>
      <c r="C144" s="238"/>
      <c r="D144" s="232" t="s">
        <v>151</v>
      </c>
      <c r="E144" s="239" t="s">
        <v>1</v>
      </c>
      <c r="F144" s="240" t="s">
        <v>176</v>
      </c>
      <c r="G144" s="238"/>
      <c r="H144" s="239" t="s">
        <v>1</v>
      </c>
      <c r="I144" s="241"/>
      <c r="J144" s="238"/>
      <c r="K144" s="238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151</v>
      </c>
      <c r="AU144" s="246" t="s">
        <v>86</v>
      </c>
      <c r="AV144" s="13" t="s">
        <v>84</v>
      </c>
      <c r="AW144" s="13" t="s">
        <v>32</v>
      </c>
      <c r="AX144" s="13" t="s">
        <v>76</v>
      </c>
      <c r="AY144" s="246" t="s">
        <v>140</v>
      </c>
    </row>
    <row r="145" spans="1:51" s="13" customFormat="1" ht="12">
      <c r="A145" s="13"/>
      <c r="B145" s="237"/>
      <c r="C145" s="238"/>
      <c r="D145" s="232" t="s">
        <v>151</v>
      </c>
      <c r="E145" s="239" t="s">
        <v>1</v>
      </c>
      <c r="F145" s="240" t="s">
        <v>152</v>
      </c>
      <c r="G145" s="238"/>
      <c r="H145" s="239" t="s">
        <v>1</v>
      </c>
      <c r="I145" s="241"/>
      <c r="J145" s="238"/>
      <c r="K145" s="238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151</v>
      </c>
      <c r="AU145" s="246" t="s">
        <v>86</v>
      </c>
      <c r="AV145" s="13" t="s">
        <v>84</v>
      </c>
      <c r="AW145" s="13" t="s">
        <v>32</v>
      </c>
      <c r="AX145" s="13" t="s">
        <v>76</v>
      </c>
      <c r="AY145" s="246" t="s">
        <v>140</v>
      </c>
    </row>
    <row r="146" spans="1:51" s="14" customFormat="1" ht="12">
      <c r="A146" s="14"/>
      <c r="B146" s="247"/>
      <c r="C146" s="248"/>
      <c r="D146" s="232" t="s">
        <v>151</v>
      </c>
      <c r="E146" s="249" t="s">
        <v>106</v>
      </c>
      <c r="F146" s="250" t="s">
        <v>177</v>
      </c>
      <c r="G146" s="248"/>
      <c r="H146" s="251">
        <v>22.2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7" t="s">
        <v>151</v>
      </c>
      <c r="AU146" s="257" t="s">
        <v>86</v>
      </c>
      <c r="AV146" s="14" t="s">
        <v>86</v>
      </c>
      <c r="AW146" s="14" t="s">
        <v>32</v>
      </c>
      <c r="AX146" s="14" t="s">
        <v>84</v>
      </c>
      <c r="AY146" s="257" t="s">
        <v>140</v>
      </c>
    </row>
    <row r="147" spans="1:65" s="2" customFormat="1" ht="33" customHeight="1">
      <c r="A147" s="38"/>
      <c r="B147" s="39"/>
      <c r="C147" s="219" t="s">
        <v>178</v>
      </c>
      <c r="D147" s="219" t="s">
        <v>142</v>
      </c>
      <c r="E147" s="220" t="s">
        <v>179</v>
      </c>
      <c r="F147" s="221" t="s">
        <v>180</v>
      </c>
      <c r="G147" s="222" t="s">
        <v>145</v>
      </c>
      <c r="H147" s="223">
        <v>490</v>
      </c>
      <c r="I147" s="224"/>
      <c r="J147" s="225">
        <f>ROUND(I147*H147,2)</f>
        <v>0</v>
      </c>
      <c r="K147" s="221" t="s">
        <v>146</v>
      </c>
      <c r="L147" s="44"/>
      <c r="M147" s="226" t="s">
        <v>1</v>
      </c>
      <c r="N147" s="227" t="s">
        <v>41</v>
      </c>
      <c r="O147" s="91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0" t="s">
        <v>147</v>
      </c>
      <c r="AT147" s="230" t="s">
        <v>142</v>
      </c>
      <c r="AU147" s="230" t="s">
        <v>86</v>
      </c>
      <c r="AY147" s="17" t="s">
        <v>140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7" t="s">
        <v>84</v>
      </c>
      <c r="BK147" s="231">
        <f>ROUND(I147*H147,2)</f>
        <v>0</v>
      </c>
      <c r="BL147" s="17" t="s">
        <v>147</v>
      </c>
      <c r="BM147" s="230" t="s">
        <v>181</v>
      </c>
    </row>
    <row r="148" spans="1:47" s="2" customFormat="1" ht="12">
      <c r="A148" s="38"/>
      <c r="B148" s="39"/>
      <c r="C148" s="40"/>
      <c r="D148" s="232" t="s">
        <v>149</v>
      </c>
      <c r="E148" s="40"/>
      <c r="F148" s="233" t="s">
        <v>182</v>
      </c>
      <c r="G148" s="40"/>
      <c r="H148" s="40"/>
      <c r="I148" s="234"/>
      <c r="J148" s="40"/>
      <c r="K148" s="40"/>
      <c r="L148" s="44"/>
      <c r="M148" s="235"/>
      <c r="N148" s="236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149</v>
      </c>
      <c r="AU148" s="17" t="s">
        <v>86</v>
      </c>
    </row>
    <row r="149" spans="1:51" s="13" customFormat="1" ht="12">
      <c r="A149" s="13"/>
      <c r="B149" s="237"/>
      <c r="C149" s="238"/>
      <c r="D149" s="232" t="s">
        <v>151</v>
      </c>
      <c r="E149" s="239" t="s">
        <v>1</v>
      </c>
      <c r="F149" s="240" t="s">
        <v>183</v>
      </c>
      <c r="G149" s="238"/>
      <c r="H149" s="239" t="s">
        <v>1</v>
      </c>
      <c r="I149" s="241"/>
      <c r="J149" s="238"/>
      <c r="K149" s="238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151</v>
      </c>
      <c r="AU149" s="246" t="s">
        <v>86</v>
      </c>
      <c r="AV149" s="13" t="s">
        <v>84</v>
      </c>
      <c r="AW149" s="13" t="s">
        <v>32</v>
      </c>
      <c r="AX149" s="13" t="s">
        <v>76</v>
      </c>
      <c r="AY149" s="246" t="s">
        <v>140</v>
      </c>
    </row>
    <row r="150" spans="1:51" s="13" customFormat="1" ht="12">
      <c r="A150" s="13"/>
      <c r="B150" s="237"/>
      <c r="C150" s="238"/>
      <c r="D150" s="232" t="s">
        <v>151</v>
      </c>
      <c r="E150" s="239" t="s">
        <v>1</v>
      </c>
      <c r="F150" s="240" t="s">
        <v>184</v>
      </c>
      <c r="G150" s="238"/>
      <c r="H150" s="239" t="s">
        <v>1</v>
      </c>
      <c r="I150" s="241"/>
      <c r="J150" s="238"/>
      <c r="K150" s="238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151</v>
      </c>
      <c r="AU150" s="246" t="s">
        <v>86</v>
      </c>
      <c r="AV150" s="13" t="s">
        <v>84</v>
      </c>
      <c r="AW150" s="13" t="s">
        <v>32</v>
      </c>
      <c r="AX150" s="13" t="s">
        <v>76</v>
      </c>
      <c r="AY150" s="246" t="s">
        <v>140</v>
      </c>
    </row>
    <row r="151" spans="1:51" s="13" customFormat="1" ht="12">
      <c r="A151" s="13"/>
      <c r="B151" s="237"/>
      <c r="C151" s="238"/>
      <c r="D151" s="232" t="s">
        <v>151</v>
      </c>
      <c r="E151" s="239" t="s">
        <v>1</v>
      </c>
      <c r="F151" s="240" t="s">
        <v>152</v>
      </c>
      <c r="G151" s="238"/>
      <c r="H151" s="239" t="s">
        <v>1</v>
      </c>
      <c r="I151" s="241"/>
      <c r="J151" s="238"/>
      <c r="K151" s="238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151</v>
      </c>
      <c r="AU151" s="246" t="s">
        <v>86</v>
      </c>
      <c r="AV151" s="13" t="s">
        <v>84</v>
      </c>
      <c r="AW151" s="13" t="s">
        <v>32</v>
      </c>
      <c r="AX151" s="13" t="s">
        <v>76</v>
      </c>
      <c r="AY151" s="246" t="s">
        <v>140</v>
      </c>
    </row>
    <row r="152" spans="1:51" s="14" customFormat="1" ht="12">
      <c r="A152" s="14"/>
      <c r="B152" s="247"/>
      <c r="C152" s="248"/>
      <c r="D152" s="232" t="s">
        <v>151</v>
      </c>
      <c r="E152" s="249" t="s">
        <v>104</v>
      </c>
      <c r="F152" s="250" t="s">
        <v>185</v>
      </c>
      <c r="G152" s="248"/>
      <c r="H152" s="251">
        <v>12</v>
      </c>
      <c r="I152" s="252"/>
      <c r="J152" s="248"/>
      <c r="K152" s="248"/>
      <c r="L152" s="253"/>
      <c r="M152" s="254"/>
      <c r="N152" s="255"/>
      <c r="O152" s="255"/>
      <c r="P152" s="255"/>
      <c r="Q152" s="255"/>
      <c r="R152" s="255"/>
      <c r="S152" s="255"/>
      <c r="T152" s="25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7" t="s">
        <v>151</v>
      </c>
      <c r="AU152" s="257" t="s">
        <v>86</v>
      </c>
      <c r="AV152" s="14" t="s">
        <v>86</v>
      </c>
      <c r="AW152" s="14" t="s">
        <v>32</v>
      </c>
      <c r="AX152" s="14" t="s">
        <v>76</v>
      </c>
      <c r="AY152" s="257" t="s">
        <v>140</v>
      </c>
    </row>
    <row r="153" spans="1:51" s="13" customFormat="1" ht="12">
      <c r="A153" s="13"/>
      <c r="B153" s="237"/>
      <c r="C153" s="238"/>
      <c r="D153" s="232" t="s">
        <v>151</v>
      </c>
      <c r="E153" s="239" t="s">
        <v>1</v>
      </c>
      <c r="F153" s="240" t="s">
        <v>186</v>
      </c>
      <c r="G153" s="238"/>
      <c r="H153" s="239" t="s">
        <v>1</v>
      </c>
      <c r="I153" s="241"/>
      <c r="J153" s="238"/>
      <c r="K153" s="238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151</v>
      </c>
      <c r="AU153" s="246" t="s">
        <v>86</v>
      </c>
      <c r="AV153" s="13" t="s">
        <v>84</v>
      </c>
      <c r="AW153" s="13" t="s">
        <v>32</v>
      </c>
      <c r="AX153" s="13" t="s">
        <v>76</v>
      </c>
      <c r="AY153" s="246" t="s">
        <v>140</v>
      </c>
    </row>
    <row r="154" spans="1:51" s="13" customFormat="1" ht="12">
      <c r="A154" s="13"/>
      <c r="B154" s="237"/>
      <c r="C154" s="238"/>
      <c r="D154" s="232" t="s">
        <v>151</v>
      </c>
      <c r="E154" s="239" t="s">
        <v>1</v>
      </c>
      <c r="F154" s="240" t="s">
        <v>187</v>
      </c>
      <c r="G154" s="238"/>
      <c r="H154" s="239" t="s">
        <v>1</v>
      </c>
      <c r="I154" s="241"/>
      <c r="J154" s="238"/>
      <c r="K154" s="238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151</v>
      </c>
      <c r="AU154" s="246" t="s">
        <v>86</v>
      </c>
      <c r="AV154" s="13" t="s">
        <v>84</v>
      </c>
      <c r="AW154" s="13" t="s">
        <v>32</v>
      </c>
      <c r="AX154" s="13" t="s">
        <v>76</v>
      </c>
      <c r="AY154" s="246" t="s">
        <v>140</v>
      </c>
    </row>
    <row r="155" spans="1:51" s="13" customFormat="1" ht="12">
      <c r="A155" s="13"/>
      <c r="B155" s="237"/>
      <c r="C155" s="238"/>
      <c r="D155" s="232" t="s">
        <v>151</v>
      </c>
      <c r="E155" s="239" t="s">
        <v>1</v>
      </c>
      <c r="F155" s="240" t="s">
        <v>152</v>
      </c>
      <c r="G155" s="238"/>
      <c r="H155" s="239" t="s">
        <v>1</v>
      </c>
      <c r="I155" s="241"/>
      <c r="J155" s="238"/>
      <c r="K155" s="238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151</v>
      </c>
      <c r="AU155" s="246" t="s">
        <v>86</v>
      </c>
      <c r="AV155" s="13" t="s">
        <v>84</v>
      </c>
      <c r="AW155" s="13" t="s">
        <v>32</v>
      </c>
      <c r="AX155" s="13" t="s">
        <v>76</v>
      </c>
      <c r="AY155" s="246" t="s">
        <v>140</v>
      </c>
    </row>
    <row r="156" spans="1:51" s="14" customFormat="1" ht="12">
      <c r="A156" s="14"/>
      <c r="B156" s="247"/>
      <c r="C156" s="248"/>
      <c r="D156" s="232" t="s">
        <v>151</v>
      </c>
      <c r="E156" s="249" t="s">
        <v>99</v>
      </c>
      <c r="F156" s="250" t="s">
        <v>188</v>
      </c>
      <c r="G156" s="248"/>
      <c r="H156" s="251">
        <v>478</v>
      </c>
      <c r="I156" s="252"/>
      <c r="J156" s="248"/>
      <c r="K156" s="248"/>
      <c r="L156" s="253"/>
      <c r="M156" s="254"/>
      <c r="N156" s="255"/>
      <c r="O156" s="255"/>
      <c r="P156" s="255"/>
      <c r="Q156" s="255"/>
      <c r="R156" s="255"/>
      <c r="S156" s="255"/>
      <c r="T156" s="25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7" t="s">
        <v>151</v>
      </c>
      <c r="AU156" s="257" t="s">
        <v>86</v>
      </c>
      <c r="AV156" s="14" t="s">
        <v>86</v>
      </c>
      <c r="AW156" s="14" t="s">
        <v>32</v>
      </c>
      <c r="AX156" s="14" t="s">
        <v>76</v>
      </c>
      <c r="AY156" s="257" t="s">
        <v>140</v>
      </c>
    </row>
    <row r="157" spans="1:51" s="15" customFormat="1" ht="12">
      <c r="A157" s="15"/>
      <c r="B157" s="258"/>
      <c r="C157" s="259"/>
      <c r="D157" s="232" t="s">
        <v>151</v>
      </c>
      <c r="E157" s="260" t="s">
        <v>1</v>
      </c>
      <c r="F157" s="261" t="s">
        <v>171</v>
      </c>
      <c r="G157" s="259"/>
      <c r="H157" s="262">
        <v>490</v>
      </c>
      <c r="I157" s="263"/>
      <c r="J157" s="259"/>
      <c r="K157" s="259"/>
      <c r="L157" s="264"/>
      <c r="M157" s="265"/>
      <c r="N157" s="266"/>
      <c r="O157" s="266"/>
      <c r="P157" s="266"/>
      <c r="Q157" s="266"/>
      <c r="R157" s="266"/>
      <c r="S157" s="266"/>
      <c r="T157" s="267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8" t="s">
        <v>151</v>
      </c>
      <c r="AU157" s="268" t="s">
        <v>86</v>
      </c>
      <c r="AV157" s="15" t="s">
        <v>147</v>
      </c>
      <c r="AW157" s="15" t="s">
        <v>32</v>
      </c>
      <c r="AX157" s="15" t="s">
        <v>84</v>
      </c>
      <c r="AY157" s="268" t="s">
        <v>140</v>
      </c>
    </row>
    <row r="158" spans="1:65" s="2" customFormat="1" ht="12">
      <c r="A158" s="38"/>
      <c r="B158" s="39"/>
      <c r="C158" s="219" t="s">
        <v>189</v>
      </c>
      <c r="D158" s="219" t="s">
        <v>142</v>
      </c>
      <c r="E158" s="220" t="s">
        <v>190</v>
      </c>
      <c r="F158" s="221" t="s">
        <v>191</v>
      </c>
      <c r="G158" s="222" t="s">
        <v>145</v>
      </c>
      <c r="H158" s="223">
        <v>120</v>
      </c>
      <c r="I158" s="224"/>
      <c r="J158" s="225">
        <f>ROUND(I158*H158,2)</f>
        <v>0</v>
      </c>
      <c r="K158" s="221" t="s">
        <v>146</v>
      </c>
      <c r="L158" s="44"/>
      <c r="M158" s="226" t="s">
        <v>1</v>
      </c>
      <c r="N158" s="227" t="s">
        <v>41</v>
      </c>
      <c r="O158" s="91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0" t="s">
        <v>147</v>
      </c>
      <c r="AT158" s="230" t="s">
        <v>142</v>
      </c>
      <c r="AU158" s="230" t="s">
        <v>86</v>
      </c>
      <c r="AY158" s="17" t="s">
        <v>140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7" t="s">
        <v>84</v>
      </c>
      <c r="BK158" s="231">
        <f>ROUND(I158*H158,2)</f>
        <v>0</v>
      </c>
      <c r="BL158" s="17" t="s">
        <v>147</v>
      </c>
      <c r="BM158" s="230" t="s">
        <v>192</v>
      </c>
    </row>
    <row r="159" spans="1:47" s="2" customFormat="1" ht="12">
      <c r="A159" s="38"/>
      <c r="B159" s="39"/>
      <c r="C159" s="40"/>
      <c r="D159" s="232" t="s">
        <v>149</v>
      </c>
      <c r="E159" s="40"/>
      <c r="F159" s="233" t="s">
        <v>193</v>
      </c>
      <c r="G159" s="40"/>
      <c r="H159" s="40"/>
      <c r="I159" s="234"/>
      <c r="J159" s="40"/>
      <c r="K159" s="40"/>
      <c r="L159" s="44"/>
      <c r="M159" s="235"/>
      <c r="N159" s="236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149</v>
      </c>
      <c r="AU159" s="17" t="s">
        <v>86</v>
      </c>
    </row>
    <row r="160" spans="1:51" s="13" customFormat="1" ht="12">
      <c r="A160" s="13"/>
      <c r="B160" s="237"/>
      <c r="C160" s="238"/>
      <c r="D160" s="232" t="s">
        <v>151</v>
      </c>
      <c r="E160" s="239" t="s">
        <v>1</v>
      </c>
      <c r="F160" s="240" t="s">
        <v>183</v>
      </c>
      <c r="G160" s="238"/>
      <c r="H160" s="239" t="s">
        <v>1</v>
      </c>
      <c r="I160" s="241"/>
      <c r="J160" s="238"/>
      <c r="K160" s="238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151</v>
      </c>
      <c r="AU160" s="246" t="s">
        <v>86</v>
      </c>
      <c r="AV160" s="13" t="s">
        <v>84</v>
      </c>
      <c r="AW160" s="13" t="s">
        <v>32</v>
      </c>
      <c r="AX160" s="13" t="s">
        <v>76</v>
      </c>
      <c r="AY160" s="246" t="s">
        <v>140</v>
      </c>
    </row>
    <row r="161" spans="1:51" s="13" customFormat="1" ht="12">
      <c r="A161" s="13"/>
      <c r="B161" s="237"/>
      <c r="C161" s="238"/>
      <c r="D161" s="232" t="s">
        <v>151</v>
      </c>
      <c r="E161" s="239" t="s">
        <v>1</v>
      </c>
      <c r="F161" s="240" t="s">
        <v>184</v>
      </c>
      <c r="G161" s="238"/>
      <c r="H161" s="239" t="s">
        <v>1</v>
      </c>
      <c r="I161" s="241"/>
      <c r="J161" s="238"/>
      <c r="K161" s="238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151</v>
      </c>
      <c r="AU161" s="246" t="s">
        <v>86</v>
      </c>
      <c r="AV161" s="13" t="s">
        <v>84</v>
      </c>
      <c r="AW161" s="13" t="s">
        <v>32</v>
      </c>
      <c r="AX161" s="13" t="s">
        <v>76</v>
      </c>
      <c r="AY161" s="246" t="s">
        <v>140</v>
      </c>
    </row>
    <row r="162" spans="1:51" s="13" customFormat="1" ht="12">
      <c r="A162" s="13"/>
      <c r="B162" s="237"/>
      <c r="C162" s="238"/>
      <c r="D162" s="232" t="s">
        <v>151</v>
      </c>
      <c r="E162" s="239" t="s">
        <v>1</v>
      </c>
      <c r="F162" s="240" t="s">
        <v>194</v>
      </c>
      <c r="G162" s="238"/>
      <c r="H162" s="239" t="s">
        <v>1</v>
      </c>
      <c r="I162" s="241"/>
      <c r="J162" s="238"/>
      <c r="K162" s="238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151</v>
      </c>
      <c r="AU162" s="246" t="s">
        <v>86</v>
      </c>
      <c r="AV162" s="13" t="s">
        <v>84</v>
      </c>
      <c r="AW162" s="13" t="s">
        <v>32</v>
      </c>
      <c r="AX162" s="13" t="s">
        <v>76</v>
      </c>
      <c r="AY162" s="246" t="s">
        <v>140</v>
      </c>
    </row>
    <row r="163" spans="1:51" s="13" customFormat="1" ht="12">
      <c r="A163" s="13"/>
      <c r="B163" s="237"/>
      <c r="C163" s="238"/>
      <c r="D163" s="232" t="s">
        <v>151</v>
      </c>
      <c r="E163" s="239" t="s">
        <v>1</v>
      </c>
      <c r="F163" s="240" t="s">
        <v>152</v>
      </c>
      <c r="G163" s="238"/>
      <c r="H163" s="239" t="s">
        <v>1</v>
      </c>
      <c r="I163" s="241"/>
      <c r="J163" s="238"/>
      <c r="K163" s="238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151</v>
      </c>
      <c r="AU163" s="246" t="s">
        <v>86</v>
      </c>
      <c r="AV163" s="13" t="s">
        <v>84</v>
      </c>
      <c r="AW163" s="13" t="s">
        <v>32</v>
      </c>
      <c r="AX163" s="13" t="s">
        <v>76</v>
      </c>
      <c r="AY163" s="246" t="s">
        <v>140</v>
      </c>
    </row>
    <row r="164" spans="1:51" s="14" customFormat="1" ht="12">
      <c r="A164" s="14"/>
      <c r="B164" s="247"/>
      <c r="C164" s="248"/>
      <c r="D164" s="232" t="s">
        <v>151</v>
      </c>
      <c r="E164" s="249" t="s">
        <v>1</v>
      </c>
      <c r="F164" s="250" t="s">
        <v>195</v>
      </c>
      <c r="G164" s="248"/>
      <c r="H164" s="251">
        <v>120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7" t="s">
        <v>151</v>
      </c>
      <c r="AU164" s="257" t="s">
        <v>86</v>
      </c>
      <c r="AV164" s="14" t="s">
        <v>86</v>
      </c>
      <c r="AW164" s="14" t="s">
        <v>32</v>
      </c>
      <c r="AX164" s="14" t="s">
        <v>84</v>
      </c>
      <c r="AY164" s="257" t="s">
        <v>140</v>
      </c>
    </row>
    <row r="165" spans="1:65" s="2" customFormat="1" ht="12">
      <c r="A165" s="38"/>
      <c r="B165" s="39"/>
      <c r="C165" s="219" t="s">
        <v>196</v>
      </c>
      <c r="D165" s="219" t="s">
        <v>142</v>
      </c>
      <c r="E165" s="220" t="s">
        <v>197</v>
      </c>
      <c r="F165" s="221" t="s">
        <v>198</v>
      </c>
      <c r="G165" s="222" t="s">
        <v>145</v>
      </c>
      <c r="H165" s="223">
        <v>119.8</v>
      </c>
      <c r="I165" s="224"/>
      <c r="J165" s="225">
        <f>ROUND(I165*H165,2)</f>
        <v>0</v>
      </c>
      <c r="K165" s="221" t="s">
        <v>146</v>
      </c>
      <c r="L165" s="44"/>
      <c r="M165" s="226" t="s">
        <v>1</v>
      </c>
      <c r="N165" s="227" t="s">
        <v>41</v>
      </c>
      <c r="O165" s="91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0" t="s">
        <v>147</v>
      </c>
      <c r="AT165" s="230" t="s">
        <v>142</v>
      </c>
      <c r="AU165" s="230" t="s">
        <v>86</v>
      </c>
      <c r="AY165" s="17" t="s">
        <v>140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7" t="s">
        <v>84</v>
      </c>
      <c r="BK165" s="231">
        <f>ROUND(I165*H165,2)</f>
        <v>0</v>
      </c>
      <c r="BL165" s="17" t="s">
        <v>147</v>
      </c>
      <c r="BM165" s="230" t="s">
        <v>199</v>
      </c>
    </row>
    <row r="166" spans="1:47" s="2" customFormat="1" ht="12">
      <c r="A166" s="38"/>
      <c r="B166" s="39"/>
      <c r="C166" s="40"/>
      <c r="D166" s="232" t="s">
        <v>149</v>
      </c>
      <c r="E166" s="40"/>
      <c r="F166" s="233" t="s">
        <v>200</v>
      </c>
      <c r="G166" s="40"/>
      <c r="H166" s="40"/>
      <c r="I166" s="234"/>
      <c r="J166" s="40"/>
      <c r="K166" s="40"/>
      <c r="L166" s="44"/>
      <c r="M166" s="235"/>
      <c r="N166" s="236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149</v>
      </c>
      <c r="AU166" s="17" t="s">
        <v>86</v>
      </c>
    </row>
    <row r="167" spans="1:51" s="13" customFormat="1" ht="12">
      <c r="A167" s="13"/>
      <c r="B167" s="237"/>
      <c r="C167" s="238"/>
      <c r="D167" s="232" t="s">
        <v>151</v>
      </c>
      <c r="E167" s="239" t="s">
        <v>1</v>
      </c>
      <c r="F167" s="240" t="s">
        <v>201</v>
      </c>
      <c r="G167" s="238"/>
      <c r="H167" s="239" t="s">
        <v>1</v>
      </c>
      <c r="I167" s="241"/>
      <c r="J167" s="238"/>
      <c r="K167" s="238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151</v>
      </c>
      <c r="AU167" s="246" t="s">
        <v>86</v>
      </c>
      <c r="AV167" s="13" t="s">
        <v>84</v>
      </c>
      <c r="AW167" s="13" t="s">
        <v>32</v>
      </c>
      <c r="AX167" s="13" t="s">
        <v>76</v>
      </c>
      <c r="AY167" s="246" t="s">
        <v>140</v>
      </c>
    </row>
    <row r="168" spans="1:51" s="13" customFormat="1" ht="12">
      <c r="A168" s="13"/>
      <c r="B168" s="237"/>
      <c r="C168" s="238"/>
      <c r="D168" s="232" t="s">
        <v>151</v>
      </c>
      <c r="E168" s="239" t="s">
        <v>1</v>
      </c>
      <c r="F168" s="240" t="s">
        <v>202</v>
      </c>
      <c r="G168" s="238"/>
      <c r="H168" s="239" t="s">
        <v>1</v>
      </c>
      <c r="I168" s="241"/>
      <c r="J168" s="238"/>
      <c r="K168" s="238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151</v>
      </c>
      <c r="AU168" s="246" t="s">
        <v>86</v>
      </c>
      <c r="AV168" s="13" t="s">
        <v>84</v>
      </c>
      <c r="AW168" s="13" t="s">
        <v>32</v>
      </c>
      <c r="AX168" s="13" t="s">
        <v>76</v>
      </c>
      <c r="AY168" s="246" t="s">
        <v>140</v>
      </c>
    </row>
    <row r="169" spans="1:51" s="14" customFormat="1" ht="12">
      <c r="A169" s="14"/>
      <c r="B169" s="247"/>
      <c r="C169" s="248"/>
      <c r="D169" s="232" t="s">
        <v>151</v>
      </c>
      <c r="E169" s="249" t="s">
        <v>1</v>
      </c>
      <c r="F169" s="250" t="s">
        <v>101</v>
      </c>
      <c r="G169" s="248"/>
      <c r="H169" s="251">
        <v>119.8</v>
      </c>
      <c r="I169" s="252"/>
      <c r="J169" s="248"/>
      <c r="K169" s="248"/>
      <c r="L169" s="253"/>
      <c r="M169" s="254"/>
      <c r="N169" s="255"/>
      <c r="O169" s="255"/>
      <c r="P169" s="255"/>
      <c r="Q169" s="255"/>
      <c r="R169" s="255"/>
      <c r="S169" s="255"/>
      <c r="T169" s="25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7" t="s">
        <v>151</v>
      </c>
      <c r="AU169" s="257" t="s">
        <v>86</v>
      </c>
      <c r="AV169" s="14" t="s">
        <v>86</v>
      </c>
      <c r="AW169" s="14" t="s">
        <v>32</v>
      </c>
      <c r="AX169" s="14" t="s">
        <v>84</v>
      </c>
      <c r="AY169" s="257" t="s">
        <v>140</v>
      </c>
    </row>
    <row r="170" spans="1:65" s="2" customFormat="1" ht="12">
      <c r="A170" s="38"/>
      <c r="B170" s="39"/>
      <c r="C170" s="219" t="s">
        <v>203</v>
      </c>
      <c r="D170" s="219" t="s">
        <v>142</v>
      </c>
      <c r="E170" s="220" t="s">
        <v>204</v>
      </c>
      <c r="F170" s="221" t="s">
        <v>205</v>
      </c>
      <c r="G170" s="222" t="s">
        <v>145</v>
      </c>
      <c r="H170" s="223">
        <v>512.2</v>
      </c>
      <c r="I170" s="224"/>
      <c r="J170" s="225">
        <f>ROUND(I170*H170,2)</f>
        <v>0</v>
      </c>
      <c r="K170" s="221" t="s">
        <v>146</v>
      </c>
      <c r="L170" s="44"/>
      <c r="M170" s="226" t="s">
        <v>1</v>
      </c>
      <c r="N170" s="227" t="s">
        <v>41</v>
      </c>
      <c r="O170" s="91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0" t="s">
        <v>147</v>
      </c>
      <c r="AT170" s="230" t="s">
        <v>142</v>
      </c>
      <c r="AU170" s="230" t="s">
        <v>86</v>
      </c>
      <c r="AY170" s="17" t="s">
        <v>140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7" t="s">
        <v>84</v>
      </c>
      <c r="BK170" s="231">
        <f>ROUND(I170*H170,2)</f>
        <v>0</v>
      </c>
      <c r="BL170" s="17" t="s">
        <v>147</v>
      </c>
      <c r="BM170" s="230" t="s">
        <v>206</v>
      </c>
    </row>
    <row r="171" spans="1:47" s="2" customFormat="1" ht="12">
      <c r="A171" s="38"/>
      <c r="B171" s="39"/>
      <c r="C171" s="40"/>
      <c r="D171" s="232" t="s">
        <v>149</v>
      </c>
      <c r="E171" s="40"/>
      <c r="F171" s="233" t="s">
        <v>207</v>
      </c>
      <c r="G171" s="40"/>
      <c r="H171" s="40"/>
      <c r="I171" s="234"/>
      <c r="J171" s="40"/>
      <c r="K171" s="40"/>
      <c r="L171" s="44"/>
      <c r="M171" s="235"/>
      <c r="N171" s="236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149</v>
      </c>
      <c r="AU171" s="17" t="s">
        <v>86</v>
      </c>
    </row>
    <row r="172" spans="1:51" s="13" customFormat="1" ht="12">
      <c r="A172" s="13"/>
      <c r="B172" s="237"/>
      <c r="C172" s="238"/>
      <c r="D172" s="232" t="s">
        <v>151</v>
      </c>
      <c r="E172" s="239" t="s">
        <v>1</v>
      </c>
      <c r="F172" s="240" t="s">
        <v>208</v>
      </c>
      <c r="G172" s="238"/>
      <c r="H172" s="239" t="s">
        <v>1</v>
      </c>
      <c r="I172" s="241"/>
      <c r="J172" s="238"/>
      <c r="K172" s="238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151</v>
      </c>
      <c r="AU172" s="246" t="s">
        <v>86</v>
      </c>
      <c r="AV172" s="13" t="s">
        <v>84</v>
      </c>
      <c r="AW172" s="13" t="s">
        <v>32</v>
      </c>
      <c r="AX172" s="13" t="s">
        <v>76</v>
      </c>
      <c r="AY172" s="246" t="s">
        <v>140</v>
      </c>
    </row>
    <row r="173" spans="1:51" s="14" customFormat="1" ht="12">
      <c r="A173" s="14"/>
      <c r="B173" s="247"/>
      <c r="C173" s="248"/>
      <c r="D173" s="232" t="s">
        <v>151</v>
      </c>
      <c r="E173" s="249" t="s">
        <v>1</v>
      </c>
      <c r="F173" s="250" t="s">
        <v>209</v>
      </c>
      <c r="G173" s="248"/>
      <c r="H173" s="251">
        <v>512.2</v>
      </c>
      <c r="I173" s="252"/>
      <c r="J173" s="248"/>
      <c r="K173" s="248"/>
      <c r="L173" s="253"/>
      <c r="M173" s="254"/>
      <c r="N173" s="255"/>
      <c r="O173" s="255"/>
      <c r="P173" s="255"/>
      <c r="Q173" s="255"/>
      <c r="R173" s="255"/>
      <c r="S173" s="255"/>
      <c r="T173" s="25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7" t="s">
        <v>151</v>
      </c>
      <c r="AU173" s="257" t="s">
        <v>86</v>
      </c>
      <c r="AV173" s="14" t="s">
        <v>86</v>
      </c>
      <c r="AW173" s="14" t="s">
        <v>32</v>
      </c>
      <c r="AX173" s="14" t="s">
        <v>84</v>
      </c>
      <c r="AY173" s="257" t="s">
        <v>140</v>
      </c>
    </row>
    <row r="174" spans="1:65" s="2" customFormat="1" ht="12">
      <c r="A174" s="38"/>
      <c r="B174" s="39"/>
      <c r="C174" s="219" t="s">
        <v>210</v>
      </c>
      <c r="D174" s="219" t="s">
        <v>142</v>
      </c>
      <c r="E174" s="220" t="s">
        <v>211</v>
      </c>
      <c r="F174" s="221" t="s">
        <v>212</v>
      </c>
      <c r="G174" s="222" t="s">
        <v>145</v>
      </c>
      <c r="H174" s="223">
        <v>575.4</v>
      </c>
      <c r="I174" s="224"/>
      <c r="J174" s="225">
        <f>ROUND(I174*H174,2)</f>
        <v>0</v>
      </c>
      <c r="K174" s="221" t="s">
        <v>146</v>
      </c>
      <c r="L174" s="44"/>
      <c r="M174" s="226" t="s">
        <v>1</v>
      </c>
      <c r="N174" s="227" t="s">
        <v>41</v>
      </c>
      <c r="O174" s="91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0" t="s">
        <v>147</v>
      </c>
      <c r="AT174" s="230" t="s">
        <v>142</v>
      </c>
      <c r="AU174" s="230" t="s">
        <v>86</v>
      </c>
      <c r="AY174" s="17" t="s">
        <v>140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7" t="s">
        <v>84</v>
      </c>
      <c r="BK174" s="231">
        <f>ROUND(I174*H174,2)</f>
        <v>0</v>
      </c>
      <c r="BL174" s="17" t="s">
        <v>147</v>
      </c>
      <c r="BM174" s="230" t="s">
        <v>213</v>
      </c>
    </row>
    <row r="175" spans="1:47" s="2" customFormat="1" ht="12">
      <c r="A175" s="38"/>
      <c r="B175" s="39"/>
      <c r="C175" s="40"/>
      <c r="D175" s="232" t="s">
        <v>149</v>
      </c>
      <c r="E175" s="40"/>
      <c r="F175" s="233" t="s">
        <v>214</v>
      </c>
      <c r="G175" s="40"/>
      <c r="H175" s="40"/>
      <c r="I175" s="234"/>
      <c r="J175" s="40"/>
      <c r="K175" s="40"/>
      <c r="L175" s="44"/>
      <c r="M175" s="235"/>
      <c r="N175" s="236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149</v>
      </c>
      <c r="AU175" s="17" t="s">
        <v>86</v>
      </c>
    </row>
    <row r="176" spans="1:51" s="13" customFormat="1" ht="12">
      <c r="A176" s="13"/>
      <c r="B176" s="237"/>
      <c r="C176" s="238"/>
      <c r="D176" s="232" t="s">
        <v>151</v>
      </c>
      <c r="E176" s="239" t="s">
        <v>1</v>
      </c>
      <c r="F176" s="240" t="s">
        <v>215</v>
      </c>
      <c r="G176" s="238"/>
      <c r="H176" s="239" t="s">
        <v>1</v>
      </c>
      <c r="I176" s="241"/>
      <c r="J176" s="238"/>
      <c r="K176" s="238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151</v>
      </c>
      <c r="AU176" s="246" t="s">
        <v>86</v>
      </c>
      <c r="AV176" s="13" t="s">
        <v>84</v>
      </c>
      <c r="AW176" s="13" t="s">
        <v>32</v>
      </c>
      <c r="AX176" s="13" t="s">
        <v>76</v>
      </c>
      <c r="AY176" s="246" t="s">
        <v>140</v>
      </c>
    </row>
    <row r="177" spans="1:51" s="13" customFormat="1" ht="12">
      <c r="A177" s="13"/>
      <c r="B177" s="237"/>
      <c r="C177" s="238"/>
      <c r="D177" s="232" t="s">
        <v>151</v>
      </c>
      <c r="E177" s="239" t="s">
        <v>1</v>
      </c>
      <c r="F177" s="240" t="s">
        <v>152</v>
      </c>
      <c r="G177" s="238"/>
      <c r="H177" s="239" t="s">
        <v>1</v>
      </c>
      <c r="I177" s="241"/>
      <c r="J177" s="238"/>
      <c r="K177" s="238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151</v>
      </c>
      <c r="AU177" s="246" t="s">
        <v>86</v>
      </c>
      <c r="AV177" s="13" t="s">
        <v>84</v>
      </c>
      <c r="AW177" s="13" t="s">
        <v>32</v>
      </c>
      <c r="AX177" s="13" t="s">
        <v>76</v>
      </c>
      <c r="AY177" s="246" t="s">
        <v>140</v>
      </c>
    </row>
    <row r="178" spans="1:51" s="14" customFormat="1" ht="12">
      <c r="A178" s="14"/>
      <c r="B178" s="247"/>
      <c r="C178" s="248"/>
      <c r="D178" s="232" t="s">
        <v>151</v>
      </c>
      <c r="E178" s="249" t="s">
        <v>216</v>
      </c>
      <c r="F178" s="250" t="s">
        <v>217</v>
      </c>
      <c r="G178" s="248"/>
      <c r="H178" s="251">
        <v>575.4</v>
      </c>
      <c r="I178" s="252"/>
      <c r="J178" s="248"/>
      <c r="K178" s="248"/>
      <c r="L178" s="253"/>
      <c r="M178" s="254"/>
      <c r="N178" s="255"/>
      <c r="O178" s="255"/>
      <c r="P178" s="255"/>
      <c r="Q178" s="255"/>
      <c r="R178" s="255"/>
      <c r="S178" s="255"/>
      <c r="T178" s="25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7" t="s">
        <v>151</v>
      </c>
      <c r="AU178" s="257" t="s">
        <v>86</v>
      </c>
      <c r="AV178" s="14" t="s">
        <v>86</v>
      </c>
      <c r="AW178" s="14" t="s">
        <v>32</v>
      </c>
      <c r="AX178" s="14" t="s">
        <v>84</v>
      </c>
      <c r="AY178" s="257" t="s">
        <v>140</v>
      </c>
    </row>
    <row r="179" spans="1:65" s="2" customFormat="1" ht="16.5" customHeight="1">
      <c r="A179" s="38"/>
      <c r="B179" s="39"/>
      <c r="C179" s="219" t="s">
        <v>218</v>
      </c>
      <c r="D179" s="219" t="s">
        <v>142</v>
      </c>
      <c r="E179" s="220" t="s">
        <v>219</v>
      </c>
      <c r="F179" s="221" t="s">
        <v>220</v>
      </c>
      <c r="G179" s="222" t="s">
        <v>145</v>
      </c>
      <c r="H179" s="223">
        <v>24.1</v>
      </c>
      <c r="I179" s="224"/>
      <c r="J179" s="225">
        <f>ROUND(I179*H179,2)</f>
        <v>0</v>
      </c>
      <c r="K179" s="221" t="s">
        <v>146</v>
      </c>
      <c r="L179" s="44"/>
      <c r="M179" s="226" t="s">
        <v>1</v>
      </c>
      <c r="N179" s="227" t="s">
        <v>41</v>
      </c>
      <c r="O179" s="91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0" t="s">
        <v>147</v>
      </c>
      <c r="AT179" s="230" t="s">
        <v>142</v>
      </c>
      <c r="AU179" s="230" t="s">
        <v>86</v>
      </c>
      <c r="AY179" s="17" t="s">
        <v>140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7" t="s">
        <v>84</v>
      </c>
      <c r="BK179" s="231">
        <f>ROUND(I179*H179,2)</f>
        <v>0</v>
      </c>
      <c r="BL179" s="17" t="s">
        <v>147</v>
      </c>
      <c r="BM179" s="230" t="s">
        <v>221</v>
      </c>
    </row>
    <row r="180" spans="1:47" s="2" customFormat="1" ht="12">
      <c r="A180" s="38"/>
      <c r="B180" s="39"/>
      <c r="C180" s="40"/>
      <c r="D180" s="232" t="s">
        <v>149</v>
      </c>
      <c r="E180" s="40"/>
      <c r="F180" s="233" t="s">
        <v>222</v>
      </c>
      <c r="G180" s="40"/>
      <c r="H180" s="40"/>
      <c r="I180" s="234"/>
      <c r="J180" s="40"/>
      <c r="K180" s="40"/>
      <c r="L180" s="44"/>
      <c r="M180" s="235"/>
      <c r="N180" s="236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149</v>
      </c>
      <c r="AU180" s="17" t="s">
        <v>86</v>
      </c>
    </row>
    <row r="181" spans="1:51" s="13" customFormat="1" ht="12">
      <c r="A181" s="13"/>
      <c r="B181" s="237"/>
      <c r="C181" s="238"/>
      <c r="D181" s="232" t="s">
        <v>151</v>
      </c>
      <c r="E181" s="239" t="s">
        <v>1</v>
      </c>
      <c r="F181" s="240" t="s">
        <v>223</v>
      </c>
      <c r="G181" s="238"/>
      <c r="H181" s="239" t="s">
        <v>1</v>
      </c>
      <c r="I181" s="241"/>
      <c r="J181" s="238"/>
      <c r="K181" s="238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151</v>
      </c>
      <c r="AU181" s="246" t="s">
        <v>86</v>
      </c>
      <c r="AV181" s="13" t="s">
        <v>84</v>
      </c>
      <c r="AW181" s="13" t="s">
        <v>32</v>
      </c>
      <c r="AX181" s="13" t="s">
        <v>76</v>
      </c>
      <c r="AY181" s="246" t="s">
        <v>140</v>
      </c>
    </row>
    <row r="182" spans="1:51" s="13" customFormat="1" ht="12">
      <c r="A182" s="13"/>
      <c r="B182" s="237"/>
      <c r="C182" s="238"/>
      <c r="D182" s="232" t="s">
        <v>151</v>
      </c>
      <c r="E182" s="239" t="s">
        <v>1</v>
      </c>
      <c r="F182" s="240" t="s">
        <v>224</v>
      </c>
      <c r="G182" s="238"/>
      <c r="H182" s="239" t="s">
        <v>1</v>
      </c>
      <c r="I182" s="241"/>
      <c r="J182" s="238"/>
      <c r="K182" s="238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151</v>
      </c>
      <c r="AU182" s="246" t="s">
        <v>86</v>
      </c>
      <c r="AV182" s="13" t="s">
        <v>84</v>
      </c>
      <c r="AW182" s="13" t="s">
        <v>32</v>
      </c>
      <c r="AX182" s="13" t="s">
        <v>76</v>
      </c>
      <c r="AY182" s="246" t="s">
        <v>140</v>
      </c>
    </row>
    <row r="183" spans="1:51" s="14" customFormat="1" ht="12">
      <c r="A183" s="14"/>
      <c r="B183" s="247"/>
      <c r="C183" s="248"/>
      <c r="D183" s="232" t="s">
        <v>151</v>
      </c>
      <c r="E183" s="249" t="s">
        <v>1</v>
      </c>
      <c r="F183" s="250" t="s">
        <v>170</v>
      </c>
      <c r="G183" s="248"/>
      <c r="H183" s="251">
        <v>24.1</v>
      </c>
      <c r="I183" s="252"/>
      <c r="J183" s="248"/>
      <c r="K183" s="248"/>
      <c r="L183" s="253"/>
      <c r="M183" s="254"/>
      <c r="N183" s="255"/>
      <c r="O183" s="255"/>
      <c r="P183" s="255"/>
      <c r="Q183" s="255"/>
      <c r="R183" s="255"/>
      <c r="S183" s="255"/>
      <c r="T183" s="25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7" t="s">
        <v>151</v>
      </c>
      <c r="AU183" s="257" t="s">
        <v>86</v>
      </c>
      <c r="AV183" s="14" t="s">
        <v>86</v>
      </c>
      <c r="AW183" s="14" t="s">
        <v>32</v>
      </c>
      <c r="AX183" s="14" t="s">
        <v>84</v>
      </c>
      <c r="AY183" s="257" t="s">
        <v>140</v>
      </c>
    </row>
    <row r="184" spans="1:65" s="2" customFormat="1" ht="16.5" customHeight="1">
      <c r="A184" s="38"/>
      <c r="B184" s="39"/>
      <c r="C184" s="219" t="s">
        <v>225</v>
      </c>
      <c r="D184" s="219" t="s">
        <v>142</v>
      </c>
      <c r="E184" s="220" t="s">
        <v>226</v>
      </c>
      <c r="F184" s="221" t="s">
        <v>227</v>
      </c>
      <c r="G184" s="222" t="s">
        <v>145</v>
      </c>
      <c r="H184" s="223">
        <v>12</v>
      </c>
      <c r="I184" s="224"/>
      <c r="J184" s="225">
        <f>ROUND(I184*H184,2)</f>
        <v>0</v>
      </c>
      <c r="K184" s="221" t="s">
        <v>146</v>
      </c>
      <c r="L184" s="44"/>
      <c r="M184" s="226" t="s">
        <v>1</v>
      </c>
      <c r="N184" s="227" t="s">
        <v>41</v>
      </c>
      <c r="O184" s="91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0" t="s">
        <v>147</v>
      </c>
      <c r="AT184" s="230" t="s">
        <v>142</v>
      </c>
      <c r="AU184" s="230" t="s">
        <v>86</v>
      </c>
      <c r="AY184" s="17" t="s">
        <v>140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7" t="s">
        <v>84</v>
      </c>
      <c r="BK184" s="231">
        <f>ROUND(I184*H184,2)</f>
        <v>0</v>
      </c>
      <c r="BL184" s="17" t="s">
        <v>147</v>
      </c>
      <c r="BM184" s="230" t="s">
        <v>228</v>
      </c>
    </row>
    <row r="185" spans="1:47" s="2" customFormat="1" ht="12">
      <c r="A185" s="38"/>
      <c r="B185" s="39"/>
      <c r="C185" s="40"/>
      <c r="D185" s="232" t="s">
        <v>149</v>
      </c>
      <c r="E185" s="40"/>
      <c r="F185" s="233" t="s">
        <v>229</v>
      </c>
      <c r="G185" s="40"/>
      <c r="H185" s="40"/>
      <c r="I185" s="234"/>
      <c r="J185" s="40"/>
      <c r="K185" s="40"/>
      <c r="L185" s="44"/>
      <c r="M185" s="235"/>
      <c r="N185" s="236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149</v>
      </c>
      <c r="AU185" s="17" t="s">
        <v>86</v>
      </c>
    </row>
    <row r="186" spans="1:51" s="13" customFormat="1" ht="12">
      <c r="A186" s="13"/>
      <c r="B186" s="237"/>
      <c r="C186" s="238"/>
      <c r="D186" s="232" t="s">
        <v>151</v>
      </c>
      <c r="E186" s="239" t="s">
        <v>1</v>
      </c>
      <c r="F186" s="240" t="s">
        <v>183</v>
      </c>
      <c r="G186" s="238"/>
      <c r="H186" s="239" t="s">
        <v>1</v>
      </c>
      <c r="I186" s="241"/>
      <c r="J186" s="238"/>
      <c r="K186" s="238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151</v>
      </c>
      <c r="AU186" s="246" t="s">
        <v>86</v>
      </c>
      <c r="AV186" s="13" t="s">
        <v>84</v>
      </c>
      <c r="AW186" s="13" t="s">
        <v>32</v>
      </c>
      <c r="AX186" s="13" t="s">
        <v>76</v>
      </c>
      <c r="AY186" s="246" t="s">
        <v>140</v>
      </c>
    </row>
    <row r="187" spans="1:51" s="13" customFormat="1" ht="12">
      <c r="A187" s="13"/>
      <c r="B187" s="237"/>
      <c r="C187" s="238"/>
      <c r="D187" s="232" t="s">
        <v>151</v>
      </c>
      <c r="E187" s="239" t="s">
        <v>1</v>
      </c>
      <c r="F187" s="240" t="s">
        <v>184</v>
      </c>
      <c r="G187" s="238"/>
      <c r="H187" s="239" t="s">
        <v>1</v>
      </c>
      <c r="I187" s="241"/>
      <c r="J187" s="238"/>
      <c r="K187" s="238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151</v>
      </c>
      <c r="AU187" s="246" t="s">
        <v>86</v>
      </c>
      <c r="AV187" s="13" t="s">
        <v>84</v>
      </c>
      <c r="AW187" s="13" t="s">
        <v>32</v>
      </c>
      <c r="AX187" s="13" t="s">
        <v>76</v>
      </c>
      <c r="AY187" s="246" t="s">
        <v>140</v>
      </c>
    </row>
    <row r="188" spans="1:51" s="14" customFormat="1" ht="12">
      <c r="A188" s="14"/>
      <c r="B188" s="247"/>
      <c r="C188" s="248"/>
      <c r="D188" s="232" t="s">
        <v>151</v>
      </c>
      <c r="E188" s="249" t="s">
        <v>1</v>
      </c>
      <c r="F188" s="250" t="s">
        <v>104</v>
      </c>
      <c r="G188" s="248"/>
      <c r="H188" s="251">
        <v>12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7" t="s">
        <v>151</v>
      </c>
      <c r="AU188" s="257" t="s">
        <v>86</v>
      </c>
      <c r="AV188" s="14" t="s">
        <v>86</v>
      </c>
      <c r="AW188" s="14" t="s">
        <v>32</v>
      </c>
      <c r="AX188" s="14" t="s">
        <v>84</v>
      </c>
      <c r="AY188" s="257" t="s">
        <v>140</v>
      </c>
    </row>
    <row r="189" spans="1:65" s="2" customFormat="1" ht="12">
      <c r="A189" s="38"/>
      <c r="B189" s="39"/>
      <c r="C189" s="219" t="s">
        <v>105</v>
      </c>
      <c r="D189" s="219" t="s">
        <v>142</v>
      </c>
      <c r="E189" s="220" t="s">
        <v>230</v>
      </c>
      <c r="F189" s="221" t="s">
        <v>231</v>
      </c>
      <c r="G189" s="222" t="s">
        <v>232</v>
      </c>
      <c r="H189" s="223">
        <v>24</v>
      </c>
      <c r="I189" s="224"/>
      <c r="J189" s="225">
        <f>ROUND(I189*H189,2)</f>
        <v>0</v>
      </c>
      <c r="K189" s="221" t="s">
        <v>146</v>
      </c>
      <c r="L189" s="44"/>
      <c r="M189" s="226" t="s">
        <v>1</v>
      </c>
      <c r="N189" s="227" t="s">
        <v>41</v>
      </c>
      <c r="O189" s="91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0" t="s">
        <v>147</v>
      </c>
      <c r="AT189" s="230" t="s">
        <v>142</v>
      </c>
      <c r="AU189" s="230" t="s">
        <v>86</v>
      </c>
      <c r="AY189" s="17" t="s">
        <v>140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7" t="s">
        <v>84</v>
      </c>
      <c r="BK189" s="231">
        <f>ROUND(I189*H189,2)</f>
        <v>0</v>
      </c>
      <c r="BL189" s="17" t="s">
        <v>147</v>
      </c>
      <c r="BM189" s="230" t="s">
        <v>233</v>
      </c>
    </row>
    <row r="190" spans="1:47" s="2" customFormat="1" ht="12">
      <c r="A190" s="38"/>
      <c r="B190" s="39"/>
      <c r="C190" s="40"/>
      <c r="D190" s="232" t="s">
        <v>149</v>
      </c>
      <c r="E190" s="40"/>
      <c r="F190" s="233" t="s">
        <v>234</v>
      </c>
      <c r="G190" s="40"/>
      <c r="H190" s="40"/>
      <c r="I190" s="234"/>
      <c r="J190" s="40"/>
      <c r="K190" s="40"/>
      <c r="L190" s="44"/>
      <c r="M190" s="235"/>
      <c r="N190" s="236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149</v>
      </c>
      <c r="AU190" s="17" t="s">
        <v>86</v>
      </c>
    </row>
    <row r="191" spans="1:51" s="13" customFormat="1" ht="12">
      <c r="A191" s="13"/>
      <c r="B191" s="237"/>
      <c r="C191" s="238"/>
      <c r="D191" s="232" t="s">
        <v>151</v>
      </c>
      <c r="E191" s="239" t="s">
        <v>1</v>
      </c>
      <c r="F191" s="240" t="s">
        <v>235</v>
      </c>
      <c r="G191" s="238"/>
      <c r="H191" s="239" t="s">
        <v>1</v>
      </c>
      <c r="I191" s="241"/>
      <c r="J191" s="238"/>
      <c r="K191" s="238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151</v>
      </c>
      <c r="AU191" s="246" t="s">
        <v>86</v>
      </c>
      <c r="AV191" s="13" t="s">
        <v>84</v>
      </c>
      <c r="AW191" s="13" t="s">
        <v>32</v>
      </c>
      <c r="AX191" s="13" t="s">
        <v>76</v>
      </c>
      <c r="AY191" s="246" t="s">
        <v>140</v>
      </c>
    </row>
    <row r="192" spans="1:51" s="14" customFormat="1" ht="12">
      <c r="A192" s="14"/>
      <c r="B192" s="247"/>
      <c r="C192" s="248"/>
      <c r="D192" s="232" t="s">
        <v>151</v>
      </c>
      <c r="E192" s="249" t="s">
        <v>1</v>
      </c>
      <c r="F192" s="250" t="s">
        <v>236</v>
      </c>
      <c r="G192" s="248"/>
      <c r="H192" s="251">
        <v>24</v>
      </c>
      <c r="I192" s="252"/>
      <c r="J192" s="248"/>
      <c r="K192" s="248"/>
      <c r="L192" s="253"/>
      <c r="M192" s="254"/>
      <c r="N192" s="255"/>
      <c r="O192" s="255"/>
      <c r="P192" s="255"/>
      <c r="Q192" s="255"/>
      <c r="R192" s="255"/>
      <c r="S192" s="255"/>
      <c r="T192" s="25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7" t="s">
        <v>151</v>
      </c>
      <c r="AU192" s="257" t="s">
        <v>86</v>
      </c>
      <c r="AV192" s="14" t="s">
        <v>86</v>
      </c>
      <c r="AW192" s="14" t="s">
        <v>32</v>
      </c>
      <c r="AX192" s="14" t="s">
        <v>84</v>
      </c>
      <c r="AY192" s="257" t="s">
        <v>140</v>
      </c>
    </row>
    <row r="193" spans="1:65" s="2" customFormat="1" ht="12">
      <c r="A193" s="38"/>
      <c r="B193" s="39"/>
      <c r="C193" s="219" t="s">
        <v>237</v>
      </c>
      <c r="D193" s="219" t="s">
        <v>142</v>
      </c>
      <c r="E193" s="220" t="s">
        <v>238</v>
      </c>
      <c r="F193" s="221" t="s">
        <v>239</v>
      </c>
      <c r="G193" s="222" t="s">
        <v>240</v>
      </c>
      <c r="H193" s="223">
        <v>262.5</v>
      </c>
      <c r="I193" s="224"/>
      <c r="J193" s="225">
        <f>ROUND(I193*H193,2)</f>
        <v>0</v>
      </c>
      <c r="K193" s="221" t="s">
        <v>146</v>
      </c>
      <c r="L193" s="44"/>
      <c r="M193" s="226" t="s">
        <v>1</v>
      </c>
      <c r="N193" s="227" t="s">
        <v>41</v>
      </c>
      <c r="O193" s="91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0" t="s">
        <v>147</v>
      </c>
      <c r="AT193" s="230" t="s">
        <v>142</v>
      </c>
      <c r="AU193" s="230" t="s">
        <v>86</v>
      </c>
      <c r="AY193" s="17" t="s">
        <v>140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7" t="s">
        <v>84</v>
      </c>
      <c r="BK193" s="231">
        <f>ROUND(I193*H193,2)</f>
        <v>0</v>
      </c>
      <c r="BL193" s="17" t="s">
        <v>147</v>
      </c>
      <c r="BM193" s="230" t="s">
        <v>241</v>
      </c>
    </row>
    <row r="194" spans="1:47" s="2" customFormat="1" ht="12">
      <c r="A194" s="38"/>
      <c r="B194" s="39"/>
      <c r="C194" s="40"/>
      <c r="D194" s="232" t="s">
        <v>149</v>
      </c>
      <c r="E194" s="40"/>
      <c r="F194" s="233" t="s">
        <v>242</v>
      </c>
      <c r="G194" s="40"/>
      <c r="H194" s="40"/>
      <c r="I194" s="234"/>
      <c r="J194" s="40"/>
      <c r="K194" s="40"/>
      <c r="L194" s="44"/>
      <c r="M194" s="235"/>
      <c r="N194" s="236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149</v>
      </c>
      <c r="AU194" s="17" t="s">
        <v>86</v>
      </c>
    </row>
    <row r="195" spans="1:51" s="13" customFormat="1" ht="12">
      <c r="A195" s="13"/>
      <c r="B195" s="237"/>
      <c r="C195" s="238"/>
      <c r="D195" s="232" t="s">
        <v>151</v>
      </c>
      <c r="E195" s="239" t="s">
        <v>1</v>
      </c>
      <c r="F195" s="240" t="s">
        <v>243</v>
      </c>
      <c r="G195" s="238"/>
      <c r="H195" s="239" t="s">
        <v>1</v>
      </c>
      <c r="I195" s="241"/>
      <c r="J195" s="238"/>
      <c r="K195" s="238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151</v>
      </c>
      <c r="AU195" s="246" t="s">
        <v>86</v>
      </c>
      <c r="AV195" s="13" t="s">
        <v>84</v>
      </c>
      <c r="AW195" s="13" t="s">
        <v>32</v>
      </c>
      <c r="AX195" s="13" t="s">
        <v>76</v>
      </c>
      <c r="AY195" s="246" t="s">
        <v>140</v>
      </c>
    </row>
    <row r="196" spans="1:51" s="14" customFormat="1" ht="12">
      <c r="A196" s="14"/>
      <c r="B196" s="247"/>
      <c r="C196" s="248"/>
      <c r="D196" s="232" t="s">
        <v>151</v>
      </c>
      <c r="E196" s="249" t="s">
        <v>109</v>
      </c>
      <c r="F196" s="250" t="s">
        <v>244</v>
      </c>
      <c r="G196" s="248"/>
      <c r="H196" s="251">
        <v>262.5</v>
      </c>
      <c r="I196" s="252"/>
      <c r="J196" s="248"/>
      <c r="K196" s="248"/>
      <c r="L196" s="253"/>
      <c r="M196" s="254"/>
      <c r="N196" s="255"/>
      <c r="O196" s="255"/>
      <c r="P196" s="255"/>
      <c r="Q196" s="255"/>
      <c r="R196" s="255"/>
      <c r="S196" s="255"/>
      <c r="T196" s="25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7" t="s">
        <v>151</v>
      </c>
      <c r="AU196" s="257" t="s">
        <v>86</v>
      </c>
      <c r="AV196" s="14" t="s">
        <v>86</v>
      </c>
      <c r="AW196" s="14" t="s">
        <v>32</v>
      </c>
      <c r="AX196" s="14" t="s">
        <v>84</v>
      </c>
      <c r="AY196" s="257" t="s">
        <v>140</v>
      </c>
    </row>
    <row r="197" spans="1:65" s="2" customFormat="1" ht="12">
      <c r="A197" s="38"/>
      <c r="B197" s="39"/>
      <c r="C197" s="219" t="s">
        <v>245</v>
      </c>
      <c r="D197" s="219" t="s">
        <v>142</v>
      </c>
      <c r="E197" s="220" t="s">
        <v>246</v>
      </c>
      <c r="F197" s="221" t="s">
        <v>247</v>
      </c>
      <c r="G197" s="222" t="s">
        <v>240</v>
      </c>
      <c r="H197" s="223">
        <v>262.5</v>
      </c>
      <c r="I197" s="224"/>
      <c r="J197" s="225">
        <f>ROUND(I197*H197,2)</f>
        <v>0</v>
      </c>
      <c r="K197" s="221" t="s">
        <v>146</v>
      </c>
      <c r="L197" s="44"/>
      <c r="M197" s="226" t="s">
        <v>1</v>
      </c>
      <c r="N197" s="227" t="s">
        <v>41</v>
      </c>
      <c r="O197" s="91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0" t="s">
        <v>147</v>
      </c>
      <c r="AT197" s="230" t="s">
        <v>142</v>
      </c>
      <c r="AU197" s="230" t="s">
        <v>86</v>
      </c>
      <c r="AY197" s="17" t="s">
        <v>140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7" t="s">
        <v>84</v>
      </c>
      <c r="BK197" s="231">
        <f>ROUND(I197*H197,2)</f>
        <v>0</v>
      </c>
      <c r="BL197" s="17" t="s">
        <v>147</v>
      </c>
      <c r="BM197" s="230" t="s">
        <v>248</v>
      </c>
    </row>
    <row r="198" spans="1:47" s="2" customFormat="1" ht="12">
      <c r="A198" s="38"/>
      <c r="B198" s="39"/>
      <c r="C198" s="40"/>
      <c r="D198" s="232" t="s">
        <v>149</v>
      </c>
      <c r="E198" s="40"/>
      <c r="F198" s="233" t="s">
        <v>249</v>
      </c>
      <c r="G198" s="40"/>
      <c r="H198" s="40"/>
      <c r="I198" s="234"/>
      <c r="J198" s="40"/>
      <c r="K198" s="40"/>
      <c r="L198" s="44"/>
      <c r="M198" s="235"/>
      <c r="N198" s="236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149</v>
      </c>
      <c r="AU198" s="17" t="s">
        <v>86</v>
      </c>
    </row>
    <row r="199" spans="1:51" s="13" customFormat="1" ht="12">
      <c r="A199" s="13"/>
      <c r="B199" s="237"/>
      <c r="C199" s="238"/>
      <c r="D199" s="232" t="s">
        <v>151</v>
      </c>
      <c r="E199" s="239" t="s">
        <v>1</v>
      </c>
      <c r="F199" s="240" t="s">
        <v>250</v>
      </c>
      <c r="G199" s="238"/>
      <c r="H199" s="239" t="s">
        <v>1</v>
      </c>
      <c r="I199" s="241"/>
      <c r="J199" s="238"/>
      <c r="K199" s="238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151</v>
      </c>
      <c r="AU199" s="246" t="s">
        <v>86</v>
      </c>
      <c r="AV199" s="13" t="s">
        <v>84</v>
      </c>
      <c r="AW199" s="13" t="s">
        <v>32</v>
      </c>
      <c r="AX199" s="13" t="s">
        <v>76</v>
      </c>
      <c r="AY199" s="246" t="s">
        <v>140</v>
      </c>
    </row>
    <row r="200" spans="1:51" s="14" customFormat="1" ht="12">
      <c r="A200" s="14"/>
      <c r="B200" s="247"/>
      <c r="C200" s="248"/>
      <c r="D200" s="232" t="s">
        <v>151</v>
      </c>
      <c r="E200" s="249" t="s">
        <v>1</v>
      </c>
      <c r="F200" s="250" t="s">
        <v>109</v>
      </c>
      <c r="G200" s="248"/>
      <c r="H200" s="251">
        <v>262.5</v>
      </c>
      <c r="I200" s="252"/>
      <c r="J200" s="248"/>
      <c r="K200" s="248"/>
      <c r="L200" s="253"/>
      <c r="M200" s="254"/>
      <c r="N200" s="255"/>
      <c r="O200" s="255"/>
      <c r="P200" s="255"/>
      <c r="Q200" s="255"/>
      <c r="R200" s="255"/>
      <c r="S200" s="255"/>
      <c r="T200" s="25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7" t="s">
        <v>151</v>
      </c>
      <c r="AU200" s="257" t="s">
        <v>86</v>
      </c>
      <c r="AV200" s="14" t="s">
        <v>86</v>
      </c>
      <c r="AW200" s="14" t="s">
        <v>32</v>
      </c>
      <c r="AX200" s="14" t="s">
        <v>84</v>
      </c>
      <c r="AY200" s="257" t="s">
        <v>140</v>
      </c>
    </row>
    <row r="201" spans="1:65" s="2" customFormat="1" ht="12">
      <c r="A201" s="38"/>
      <c r="B201" s="39"/>
      <c r="C201" s="219" t="s">
        <v>8</v>
      </c>
      <c r="D201" s="219" t="s">
        <v>142</v>
      </c>
      <c r="E201" s="220" t="s">
        <v>251</v>
      </c>
      <c r="F201" s="221" t="s">
        <v>252</v>
      </c>
      <c r="G201" s="222" t="s">
        <v>240</v>
      </c>
      <c r="H201" s="223">
        <v>342.9</v>
      </c>
      <c r="I201" s="224"/>
      <c r="J201" s="225">
        <f>ROUND(I201*H201,2)</f>
        <v>0</v>
      </c>
      <c r="K201" s="221" t="s">
        <v>146</v>
      </c>
      <c r="L201" s="44"/>
      <c r="M201" s="226" t="s">
        <v>1</v>
      </c>
      <c r="N201" s="227" t="s">
        <v>41</v>
      </c>
      <c r="O201" s="91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0" t="s">
        <v>147</v>
      </c>
      <c r="AT201" s="230" t="s">
        <v>142</v>
      </c>
      <c r="AU201" s="230" t="s">
        <v>86</v>
      </c>
      <c r="AY201" s="17" t="s">
        <v>140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7" t="s">
        <v>84</v>
      </c>
      <c r="BK201" s="231">
        <f>ROUND(I201*H201,2)</f>
        <v>0</v>
      </c>
      <c r="BL201" s="17" t="s">
        <v>147</v>
      </c>
      <c r="BM201" s="230" t="s">
        <v>253</v>
      </c>
    </row>
    <row r="202" spans="1:47" s="2" customFormat="1" ht="12">
      <c r="A202" s="38"/>
      <c r="B202" s="39"/>
      <c r="C202" s="40"/>
      <c r="D202" s="232" t="s">
        <v>149</v>
      </c>
      <c r="E202" s="40"/>
      <c r="F202" s="233" t="s">
        <v>254</v>
      </c>
      <c r="G202" s="40"/>
      <c r="H202" s="40"/>
      <c r="I202" s="234"/>
      <c r="J202" s="40"/>
      <c r="K202" s="40"/>
      <c r="L202" s="44"/>
      <c r="M202" s="235"/>
      <c r="N202" s="236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149</v>
      </c>
      <c r="AU202" s="17" t="s">
        <v>86</v>
      </c>
    </row>
    <row r="203" spans="1:51" s="13" customFormat="1" ht="12">
      <c r="A203" s="13"/>
      <c r="B203" s="237"/>
      <c r="C203" s="238"/>
      <c r="D203" s="232" t="s">
        <v>151</v>
      </c>
      <c r="E203" s="239" t="s">
        <v>1</v>
      </c>
      <c r="F203" s="240" t="s">
        <v>255</v>
      </c>
      <c r="G203" s="238"/>
      <c r="H203" s="239" t="s">
        <v>1</v>
      </c>
      <c r="I203" s="241"/>
      <c r="J203" s="238"/>
      <c r="K203" s="238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151</v>
      </c>
      <c r="AU203" s="246" t="s">
        <v>86</v>
      </c>
      <c r="AV203" s="13" t="s">
        <v>84</v>
      </c>
      <c r="AW203" s="13" t="s">
        <v>32</v>
      </c>
      <c r="AX203" s="13" t="s">
        <v>76</v>
      </c>
      <c r="AY203" s="246" t="s">
        <v>140</v>
      </c>
    </row>
    <row r="204" spans="1:51" s="14" customFormat="1" ht="12">
      <c r="A204" s="14"/>
      <c r="B204" s="247"/>
      <c r="C204" s="248"/>
      <c r="D204" s="232" t="s">
        <v>151</v>
      </c>
      <c r="E204" s="249" t="s">
        <v>1</v>
      </c>
      <c r="F204" s="250" t="s">
        <v>111</v>
      </c>
      <c r="G204" s="248"/>
      <c r="H204" s="251">
        <v>342.9</v>
      </c>
      <c r="I204" s="252"/>
      <c r="J204" s="248"/>
      <c r="K204" s="248"/>
      <c r="L204" s="253"/>
      <c r="M204" s="254"/>
      <c r="N204" s="255"/>
      <c r="O204" s="255"/>
      <c r="P204" s="255"/>
      <c r="Q204" s="255"/>
      <c r="R204" s="255"/>
      <c r="S204" s="255"/>
      <c r="T204" s="25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7" t="s">
        <v>151</v>
      </c>
      <c r="AU204" s="257" t="s">
        <v>86</v>
      </c>
      <c r="AV204" s="14" t="s">
        <v>86</v>
      </c>
      <c r="AW204" s="14" t="s">
        <v>32</v>
      </c>
      <c r="AX204" s="14" t="s">
        <v>84</v>
      </c>
      <c r="AY204" s="257" t="s">
        <v>140</v>
      </c>
    </row>
    <row r="205" spans="1:65" s="2" customFormat="1" ht="16.5" customHeight="1">
      <c r="A205" s="38"/>
      <c r="B205" s="39"/>
      <c r="C205" s="269" t="s">
        <v>256</v>
      </c>
      <c r="D205" s="269" t="s">
        <v>257</v>
      </c>
      <c r="E205" s="270" t="s">
        <v>258</v>
      </c>
      <c r="F205" s="271" t="s">
        <v>259</v>
      </c>
      <c r="G205" s="272" t="s">
        <v>260</v>
      </c>
      <c r="H205" s="273">
        <v>6.054</v>
      </c>
      <c r="I205" s="274"/>
      <c r="J205" s="275">
        <f>ROUND(I205*H205,2)</f>
        <v>0</v>
      </c>
      <c r="K205" s="271" t="s">
        <v>146</v>
      </c>
      <c r="L205" s="276"/>
      <c r="M205" s="277" t="s">
        <v>1</v>
      </c>
      <c r="N205" s="278" t="s">
        <v>41</v>
      </c>
      <c r="O205" s="91"/>
      <c r="P205" s="228">
        <f>O205*H205</f>
        <v>0</v>
      </c>
      <c r="Q205" s="228">
        <v>0.001</v>
      </c>
      <c r="R205" s="228">
        <f>Q205*H205</f>
        <v>0.006054</v>
      </c>
      <c r="S205" s="228">
        <v>0</v>
      </c>
      <c r="T205" s="22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0" t="s">
        <v>203</v>
      </c>
      <c r="AT205" s="230" t="s">
        <v>257</v>
      </c>
      <c r="AU205" s="230" t="s">
        <v>86</v>
      </c>
      <c r="AY205" s="17" t="s">
        <v>140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7" t="s">
        <v>84</v>
      </c>
      <c r="BK205" s="231">
        <f>ROUND(I205*H205,2)</f>
        <v>0</v>
      </c>
      <c r="BL205" s="17" t="s">
        <v>147</v>
      </c>
      <c r="BM205" s="230" t="s">
        <v>261</v>
      </c>
    </row>
    <row r="206" spans="1:47" s="2" customFormat="1" ht="12">
      <c r="A206" s="38"/>
      <c r="B206" s="39"/>
      <c r="C206" s="40"/>
      <c r="D206" s="232" t="s">
        <v>149</v>
      </c>
      <c r="E206" s="40"/>
      <c r="F206" s="233" t="s">
        <v>259</v>
      </c>
      <c r="G206" s="40"/>
      <c r="H206" s="40"/>
      <c r="I206" s="234"/>
      <c r="J206" s="40"/>
      <c r="K206" s="40"/>
      <c r="L206" s="44"/>
      <c r="M206" s="235"/>
      <c r="N206" s="236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149</v>
      </c>
      <c r="AU206" s="17" t="s">
        <v>86</v>
      </c>
    </row>
    <row r="207" spans="1:51" s="13" customFormat="1" ht="12">
      <c r="A207" s="13"/>
      <c r="B207" s="237"/>
      <c r="C207" s="238"/>
      <c r="D207" s="232" t="s">
        <v>151</v>
      </c>
      <c r="E207" s="239" t="s">
        <v>1</v>
      </c>
      <c r="F207" s="240" t="s">
        <v>262</v>
      </c>
      <c r="G207" s="238"/>
      <c r="H207" s="239" t="s">
        <v>1</v>
      </c>
      <c r="I207" s="241"/>
      <c r="J207" s="238"/>
      <c r="K207" s="238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151</v>
      </c>
      <c r="AU207" s="246" t="s">
        <v>86</v>
      </c>
      <c r="AV207" s="13" t="s">
        <v>84</v>
      </c>
      <c r="AW207" s="13" t="s">
        <v>32</v>
      </c>
      <c r="AX207" s="13" t="s">
        <v>76</v>
      </c>
      <c r="AY207" s="246" t="s">
        <v>140</v>
      </c>
    </row>
    <row r="208" spans="1:51" s="14" customFormat="1" ht="12">
      <c r="A208" s="14"/>
      <c r="B208" s="247"/>
      <c r="C208" s="248"/>
      <c r="D208" s="232" t="s">
        <v>151</v>
      </c>
      <c r="E208" s="249" t="s">
        <v>1</v>
      </c>
      <c r="F208" s="250" t="s">
        <v>263</v>
      </c>
      <c r="G208" s="248"/>
      <c r="H208" s="251">
        <v>3.429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7" t="s">
        <v>151</v>
      </c>
      <c r="AU208" s="257" t="s">
        <v>86</v>
      </c>
      <c r="AV208" s="14" t="s">
        <v>86</v>
      </c>
      <c r="AW208" s="14" t="s">
        <v>32</v>
      </c>
      <c r="AX208" s="14" t="s">
        <v>76</v>
      </c>
      <c r="AY208" s="257" t="s">
        <v>140</v>
      </c>
    </row>
    <row r="209" spans="1:51" s="14" customFormat="1" ht="12">
      <c r="A209" s="14"/>
      <c r="B209" s="247"/>
      <c r="C209" s="248"/>
      <c r="D209" s="232" t="s">
        <v>151</v>
      </c>
      <c r="E209" s="249" t="s">
        <v>1</v>
      </c>
      <c r="F209" s="250" t="s">
        <v>264</v>
      </c>
      <c r="G209" s="248"/>
      <c r="H209" s="251">
        <v>2.625</v>
      </c>
      <c r="I209" s="252"/>
      <c r="J209" s="248"/>
      <c r="K209" s="248"/>
      <c r="L209" s="253"/>
      <c r="M209" s="254"/>
      <c r="N209" s="255"/>
      <c r="O209" s="255"/>
      <c r="P209" s="255"/>
      <c r="Q209" s="255"/>
      <c r="R209" s="255"/>
      <c r="S209" s="255"/>
      <c r="T209" s="25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7" t="s">
        <v>151</v>
      </c>
      <c r="AU209" s="257" t="s">
        <v>86</v>
      </c>
      <c r="AV209" s="14" t="s">
        <v>86</v>
      </c>
      <c r="AW209" s="14" t="s">
        <v>32</v>
      </c>
      <c r="AX209" s="14" t="s">
        <v>76</v>
      </c>
      <c r="AY209" s="257" t="s">
        <v>140</v>
      </c>
    </row>
    <row r="210" spans="1:51" s="15" customFormat="1" ht="12">
      <c r="A210" s="15"/>
      <c r="B210" s="258"/>
      <c r="C210" s="259"/>
      <c r="D210" s="232" t="s">
        <v>151</v>
      </c>
      <c r="E210" s="260" t="s">
        <v>1</v>
      </c>
      <c r="F210" s="261" t="s">
        <v>171</v>
      </c>
      <c r="G210" s="259"/>
      <c r="H210" s="262">
        <v>6.054</v>
      </c>
      <c r="I210" s="263"/>
      <c r="J210" s="259"/>
      <c r="K210" s="259"/>
      <c r="L210" s="264"/>
      <c r="M210" s="265"/>
      <c r="N210" s="266"/>
      <c r="O210" s="266"/>
      <c r="P210" s="266"/>
      <c r="Q210" s="266"/>
      <c r="R210" s="266"/>
      <c r="S210" s="266"/>
      <c r="T210" s="267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8" t="s">
        <v>151</v>
      </c>
      <c r="AU210" s="268" t="s">
        <v>86</v>
      </c>
      <c r="AV210" s="15" t="s">
        <v>147</v>
      </c>
      <c r="AW210" s="15" t="s">
        <v>32</v>
      </c>
      <c r="AX210" s="15" t="s">
        <v>84</v>
      </c>
      <c r="AY210" s="268" t="s">
        <v>140</v>
      </c>
    </row>
    <row r="211" spans="1:65" s="2" customFormat="1" ht="12">
      <c r="A211" s="38"/>
      <c r="B211" s="39"/>
      <c r="C211" s="219" t="s">
        <v>265</v>
      </c>
      <c r="D211" s="219" t="s">
        <v>142</v>
      </c>
      <c r="E211" s="220" t="s">
        <v>266</v>
      </c>
      <c r="F211" s="221" t="s">
        <v>267</v>
      </c>
      <c r="G211" s="222" t="s">
        <v>240</v>
      </c>
      <c r="H211" s="223">
        <v>816.7</v>
      </c>
      <c r="I211" s="224"/>
      <c r="J211" s="225">
        <f>ROUND(I211*H211,2)</f>
        <v>0</v>
      </c>
      <c r="K211" s="221" t="s">
        <v>146</v>
      </c>
      <c r="L211" s="44"/>
      <c r="M211" s="226" t="s">
        <v>1</v>
      </c>
      <c r="N211" s="227" t="s">
        <v>41</v>
      </c>
      <c r="O211" s="91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0" t="s">
        <v>147</v>
      </c>
      <c r="AT211" s="230" t="s">
        <v>142</v>
      </c>
      <c r="AU211" s="230" t="s">
        <v>86</v>
      </c>
      <c r="AY211" s="17" t="s">
        <v>140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7" t="s">
        <v>84</v>
      </c>
      <c r="BK211" s="231">
        <f>ROUND(I211*H211,2)</f>
        <v>0</v>
      </c>
      <c r="BL211" s="17" t="s">
        <v>147</v>
      </c>
      <c r="BM211" s="230" t="s">
        <v>268</v>
      </c>
    </row>
    <row r="212" spans="1:47" s="2" customFormat="1" ht="12">
      <c r="A212" s="38"/>
      <c r="B212" s="39"/>
      <c r="C212" s="40"/>
      <c r="D212" s="232" t="s">
        <v>149</v>
      </c>
      <c r="E212" s="40"/>
      <c r="F212" s="233" t="s">
        <v>269</v>
      </c>
      <c r="G212" s="40"/>
      <c r="H212" s="40"/>
      <c r="I212" s="234"/>
      <c r="J212" s="40"/>
      <c r="K212" s="40"/>
      <c r="L212" s="44"/>
      <c r="M212" s="235"/>
      <c r="N212" s="236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149</v>
      </c>
      <c r="AU212" s="17" t="s">
        <v>86</v>
      </c>
    </row>
    <row r="213" spans="1:51" s="13" customFormat="1" ht="12">
      <c r="A213" s="13"/>
      <c r="B213" s="237"/>
      <c r="C213" s="238"/>
      <c r="D213" s="232" t="s">
        <v>151</v>
      </c>
      <c r="E213" s="239" t="s">
        <v>1</v>
      </c>
      <c r="F213" s="240" t="s">
        <v>270</v>
      </c>
      <c r="G213" s="238"/>
      <c r="H213" s="239" t="s">
        <v>1</v>
      </c>
      <c r="I213" s="241"/>
      <c r="J213" s="238"/>
      <c r="K213" s="238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151</v>
      </c>
      <c r="AU213" s="246" t="s">
        <v>86</v>
      </c>
      <c r="AV213" s="13" t="s">
        <v>84</v>
      </c>
      <c r="AW213" s="13" t="s">
        <v>32</v>
      </c>
      <c r="AX213" s="13" t="s">
        <v>76</v>
      </c>
      <c r="AY213" s="246" t="s">
        <v>140</v>
      </c>
    </row>
    <row r="214" spans="1:51" s="13" customFormat="1" ht="12">
      <c r="A214" s="13"/>
      <c r="B214" s="237"/>
      <c r="C214" s="238"/>
      <c r="D214" s="232" t="s">
        <v>151</v>
      </c>
      <c r="E214" s="239" t="s">
        <v>1</v>
      </c>
      <c r="F214" s="240" t="s">
        <v>152</v>
      </c>
      <c r="G214" s="238"/>
      <c r="H214" s="239" t="s">
        <v>1</v>
      </c>
      <c r="I214" s="241"/>
      <c r="J214" s="238"/>
      <c r="K214" s="238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151</v>
      </c>
      <c r="AU214" s="246" t="s">
        <v>86</v>
      </c>
      <c r="AV214" s="13" t="s">
        <v>84</v>
      </c>
      <c r="AW214" s="13" t="s">
        <v>32</v>
      </c>
      <c r="AX214" s="13" t="s">
        <v>76</v>
      </c>
      <c r="AY214" s="246" t="s">
        <v>140</v>
      </c>
    </row>
    <row r="215" spans="1:51" s="14" customFormat="1" ht="12">
      <c r="A215" s="14"/>
      <c r="B215" s="247"/>
      <c r="C215" s="248"/>
      <c r="D215" s="232" t="s">
        <v>151</v>
      </c>
      <c r="E215" s="249" t="s">
        <v>1</v>
      </c>
      <c r="F215" s="250" t="s">
        <v>271</v>
      </c>
      <c r="G215" s="248"/>
      <c r="H215" s="251">
        <v>554.2</v>
      </c>
      <c r="I215" s="252"/>
      <c r="J215" s="248"/>
      <c r="K215" s="248"/>
      <c r="L215" s="253"/>
      <c r="M215" s="254"/>
      <c r="N215" s="255"/>
      <c r="O215" s="255"/>
      <c r="P215" s="255"/>
      <c r="Q215" s="255"/>
      <c r="R215" s="255"/>
      <c r="S215" s="255"/>
      <c r="T215" s="25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7" t="s">
        <v>151</v>
      </c>
      <c r="AU215" s="257" t="s">
        <v>86</v>
      </c>
      <c r="AV215" s="14" t="s">
        <v>86</v>
      </c>
      <c r="AW215" s="14" t="s">
        <v>32</v>
      </c>
      <c r="AX215" s="14" t="s">
        <v>76</v>
      </c>
      <c r="AY215" s="257" t="s">
        <v>140</v>
      </c>
    </row>
    <row r="216" spans="1:51" s="13" customFormat="1" ht="12">
      <c r="A216" s="13"/>
      <c r="B216" s="237"/>
      <c r="C216" s="238"/>
      <c r="D216" s="232" t="s">
        <v>151</v>
      </c>
      <c r="E216" s="239" t="s">
        <v>1</v>
      </c>
      <c r="F216" s="240" t="s">
        <v>272</v>
      </c>
      <c r="G216" s="238"/>
      <c r="H216" s="239" t="s">
        <v>1</v>
      </c>
      <c r="I216" s="241"/>
      <c r="J216" s="238"/>
      <c r="K216" s="238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151</v>
      </c>
      <c r="AU216" s="246" t="s">
        <v>86</v>
      </c>
      <c r="AV216" s="13" t="s">
        <v>84</v>
      </c>
      <c r="AW216" s="13" t="s">
        <v>32</v>
      </c>
      <c r="AX216" s="13" t="s">
        <v>76</v>
      </c>
      <c r="AY216" s="246" t="s">
        <v>140</v>
      </c>
    </row>
    <row r="217" spans="1:51" s="14" customFormat="1" ht="12">
      <c r="A217" s="14"/>
      <c r="B217" s="247"/>
      <c r="C217" s="248"/>
      <c r="D217" s="232" t="s">
        <v>151</v>
      </c>
      <c r="E217" s="249" t="s">
        <v>1</v>
      </c>
      <c r="F217" s="250" t="s">
        <v>109</v>
      </c>
      <c r="G217" s="248"/>
      <c r="H217" s="251">
        <v>262.5</v>
      </c>
      <c r="I217" s="252"/>
      <c r="J217" s="248"/>
      <c r="K217" s="248"/>
      <c r="L217" s="253"/>
      <c r="M217" s="254"/>
      <c r="N217" s="255"/>
      <c r="O217" s="255"/>
      <c r="P217" s="255"/>
      <c r="Q217" s="255"/>
      <c r="R217" s="255"/>
      <c r="S217" s="255"/>
      <c r="T217" s="25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7" t="s">
        <v>151</v>
      </c>
      <c r="AU217" s="257" t="s">
        <v>86</v>
      </c>
      <c r="AV217" s="14" t="s">
        <v>86</v>
      </c>
      <c r="AW217" s="14" t="s">
        <v>32</v>
      </c>
      <c r="AX217" s="14" t="s">
        <v>76</v>
      </c>
      <c r="AY217" s="257" t="s">
        <v>140</v>
      </c>
    </row>
    <row r="218" spans="1:51" s="15" customFormat="1" ht="12">
      <c r="A218" s="15"/>
      <c r="B218" s="258"/>
      <c r="C218" s="259"/>
      <c r="D218" s="232" t="s">
        <v>151</v>
      </c>
      <c r="E218" s="260" t="s">
        <v>1</v>
      </c>
      <c r="F218" s="261" t="s">
        <v>171</v>
      </c>
      <c r="G218" s="259"/>
      <c r="H218" s="262">
        <v>816.7</v>
      </c>
      <c r="I218" s="263"/>
      <c r="J218" s="259"/>
      <c r="K218" s="259"/>
      <c r="L218" s="264"/>
      <c r="M218" s="265"/>
      <c r="N218" s="266"/>
      <c r="O218" s="266"/>
      <c r="P218" s="266"/>
      <c r="Q218" s="266"/>
      <c r="R218" s="266"/>
      <c r="S218" s="266"/>
      <c r="T218" s="267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8" t="s">
        <v>151</v>
      </c>
      <c r="AU218" s="268" t="s">
        <v>86</v>
      </c>
      <c r="AV218" s="15" t="s">
        <v>147</v>
      </c>
      <c r="AW218" s="15" t="s">
        <v>32</v>
      </c>
      <c r="AX218" s="15" t="s">
        <v>84</v>
      </c>
      <c r="AY218" s="268" t="s">
        <v>140</v>
      </c>
    </row>
    <row r="219" spans="1:65" s="2" customFormat="1" ht="12">
      <c r="A219" s="38"/>
      <c r="B219" s="39"/>
      <c r="C219" s="219" t="s">
        <v>273</v>
      </c>
      <c r="D219" s="219" t="s">
        <v>142</v>
      </c>
      <c r="E219" s="220" t="s">
        <v>274</v>
      </c>
      <c r="F219" s="221" t="s">
        <v>275</v>
      </c>
      <c r="G219" s="222" t="s">
        <v>240</v>
      </c>
      <c r="H219" s="223">
        <v>127.5</v>
      </c>
      <c r="I219" s="224"/>
      <c r="J219" s="225">
        <f>ROUND(I219*H219,2)</f>
        <v>0</v>
      </c>
      <c r="K219" s="221" t="s">
        <v>146</v>
      </c>
      <c r="L219" s="44"/>
      <c r="M219" s="226" t="s">
        <v>1</v>
      </c>
      <c r="N219" s="227" t="s">
        <v>41</v>
      </c>
      <c r="O219" s="91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0" t="s">
        <v>147</v>
      </c>
      <c r="AT219" s="230" t="s">
        <v>142</v>
      </c>
      <c r="AU219" s="230" t="s">
        <v>86</v>
      </c>
      <c r="AY219" s="17" t="s">
        <v>140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7" t="s">
        <v>84</v>
      </c>
      <c r="BK219" s="231">
        <f>ROUND(I219*H219,2)</f>
        <v>0</v>
      </c>
      <c r="BL219" s="17" t="s">
        <v>147</v>
      </c>
      <c r="BM219" s="230" t="s">
        <v>276</v>
      </c>
    </row>
    <row r="220" spans="1:47" s="2" customFormat="1" ht="12">
      <c r="A220" s="38"/>
      <c r="B220" s="39"/>
      <c r="C220" s="40"/>
      <c r="D220" s="232" t="s">
        <v>149</v>
      </c>
      <c r="E220" s="40"/>
      <c r="F220" s="233" t="s">
        <v>277</v>
      </c>
      <c r="G220" s="40"/>
      <c r="H220" s="40"/>
      <c r="I220" s="234"/>
      <c r="J220" s="40"/>
      <c r="K220" s="40"/>
      <c r="L220" s="44"/>
      <c r="M220" s="235"/>
      <c r="N220" s="236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149</v>
      </c>
      <c r="AU220" s="17" t="s">
        <v>86</v>
      </c>
    </row>
    <row r="221" spans="1:51" s="13" customFormat="1" ht="12">
      <c r="A221" s="13"/>
      <c r="B221" s="237"/>
      <c r="C221" s="238"/>
      <c r="D221" s="232" t="s">
        <v>151</v>
      </c>
      <c r="E221" s="239" t="s">
        <v>1</v>
      </c>
      <c r="F221" s="240" t="s">
        <v>278</v>
      </c>
      <c r="G221" s="238"/>
      <c r="H221" s="239" t="s">
        <v>1</v>
      </c>
      <c r="I221" s="241"/>
      <c r="J221" s="238"/>
      <c r="K221" s="238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151</v>
      </c>
      <c r="AU221" s="246" t="s">
        <v>86</v>
      </c>
      <c r="AV221" s="13" t="s">
        <v>84</v>
      </c>
      <c r="AW221" s="13" t="s">
        <v>32</v>
      </c>
      <c r="AX221" s="13" t="s">
        <v>76</v>
      </c>
      <c r="AY221" s="246" t="s">
        <v>140</v>
      </c>
    </row>
    <row r="222" spans="1:51" s="14" customFormat="1" ht="12">
      <c r="A222" s="14"/>
      <c r="B222" s="247"/>
      <c r="C222" s="248"/>
      <c r="D222" s="232" t="s">
        <v>151</v>
      </c>
      <c r="E222" s="249" t="s">
        <v>1</v>
      </c>
      <c r="F222" s="250" t="s">
        <v>279</v>
      </c>
      <c r="G222" s="248"/>
      <c r="H222" s="251">
        <v>127.5</v>
      </c>
      <c r="I222" s="252"/>
      <c r="J222" s="248"/>
      <c r="K222" s="248"/>
      <c r="L222" s="253"/>
      <c r="M222" s="254"/>
      <c r="N222" s="255"/>
      <c r="O222" s="255"/>
      <c r="P222" s="255"/>
      <c r="Q222" s="255"/>
      <c r="R222" s="255"/>
      <c r="S222" s="255"/>
      <c r="T222" s="25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7" t="s">
        <v>151</v>
      </c>
      <c r="AU222" s="257" t="s">
        <v>86</v>
      </c>
      <c r="AV222" s="14" t="s">
        <v>86</v>
      </c>
      <c r="AW222" s="14" t="s">
        <v>32</v>
      </c>
      <c r="AX222" s="14" t="s">
        <v>84</v>
      </c>
      <c r="AY222" s="257" t="s">
        <v>140</v>
      </c>
    </row>
    <row r="223" spans="1:65" s="2" customFormat="1" ht="16.5" customHeight="1">
      <c r="A223" s="38"/>
      <c r="B223" s="39"/>
      <c r="C223" s="219" t="s">
        <v>280</v>
      </c>
      <c r="D223" s="219" t="s">
        <v>142</v>
      </c>
      <c r="E223" s="220" t="s">
        <v>281</v>
      </c>
      <c r="F223" s="221" t="s">
        <v>282</v>
      </c>
      <c r="G223" s="222" t="s">
        <v>240</v>
      </c>
      <c r="H223" s="223">
        <v>342.9</v>
      </c>
      <c r="I223" s="224"/>
      <c r="J223" s="225">
        <f>ROUND(I223*H223,2)</f>
        <v>0</v>
      </c>
      <c r="K223" s="221" t="s">
        <v>146</v>
      </c>
      <c r="L223" s="44"/>
      <c r="M223" s="226" t="s">
        <v>1</v>
      </c>
      <c r="N223" s="227" t="s">
        <v>41</v>
      </c>
      <c r="O223" s="91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0" t="s">
        <v>147</v>
      </c>
      <c r="AT223" s="230" t="s">
        <v>142</v>
      </c>
      <c r="AU223" s="230" t="s">
        <v>86</v>
      </c>
      <c r="AY223" s="17" t="s">
        <v>140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7" t="s">
        <v>84</v>
      </c>
      <c r="BK223" s="231">
        <f>ROUND(I223*H223,2)</f>
        <v>0</v>
      </c>
      <c r="BL223" s="17" t="s">
        <v>147</v>
      </c>
      <c r="BM223" s="230" t="s">
        <v>283</v>
      </c>
    </row>
    <row r="224" spans="1:47" s="2" customFormat="1" ht="12">
      <c r="A224" s="38"/>
      <c r="B224" s="39"/>
      <c r="C224" s="40"/>
      <c r="D224" s="232" t="s">
        <v>149</v>
      </c>
      <c r="E224" s="40"/>
      <c r="F224" s="233" t="s">
        <v>284</v>
      </c>
      <c r="G224" s="40"/>
      <c r="H224" s="40"/>
      <c r="I224" s="234"/>
      <c r="J224" s="40"/>
      <c r="K224" s="40"/>
      <c r="L224" s="44"/>
      <c r="M224" s="235"/>
      <c r="N224" s="236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149</v>
      </c>
      <c r="AU224" s="17" t="s">
        <v>86</v>
      </c>
    </row>
    <row r="225" spans="1:51" s="13" customFormat="1" ht="12">
      <c r="A225" s="13"/>
      <c r="B225" s="237"/>
      <c r="C225" s="238"/>
      <c r="D225" s="232" t="s">
        <v>151</v>
      </c>
      <c r="E225" s="239" t="s">
        <v>1</v>
      </c>
      <c r="F225" s="240" t="s">
        <v>285</v>
      </c>
      <c r="G225" s="238"/>
      <c r="H225" s="239" t="s">
        <v>1</v>
      </c>
      <c r="I225" s="241"/>
      <c r="J225" s="238"/>
      <c r="K225" s="238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151</v>
      </c>
      <c r="AU225" s="246" t="s">
        <v>86</v>
      </c>
      <c r="AV225" s="13" t="s">
        <v>84</v>
      </c>
      <c r="AW225" s="13" t="s">
        <v>32</v>
      </c>
      <c r="AX225" s="13" t="s">
        <v>76</v>
      </c>
      <c r="AY225" s="246" t="s">
        <v>140</v>
      </c>
    </row>
    <row r="226" spans="1:51" s="14" customFormat="1" ht="12">
      <c r="A226" s="14"/>
      <c r="B226" s="247"/>
      <c r="C226" s="248"/>
      <c r="D226" s="232" t="s">
        <v>151</v>
      </c>
      <c r="E226" s="249" t="s">
        <v>1</v>
      </c>
      <c r="F226" s="250" t="s">
        <v>111</v>
      </c>
      <c r="G226" s="248"/>
      <c r="H226" s="251">
        <v>342.9</v>
      </c>
      <c r="I226" s="252"/>
      <c r="J226" s="248"/>
      <c r="K226" s="248"/>
      <c r="L226" s="253"/>
      <c r="M226" s="254"/>
      <c r="N226" s="255"/>
      <c r="O226" s="255"/>
      <c r="P226" s="255"/>
      <c r="Q226" s="255"/>
      <c r="R226" s="255"/>
      <c r="S226" s="255"/>
      <c r="T226" s="25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7" t="s">
        <v>151</v>
      </c>
      <c r="AU226" s="257" t="s">
        <v>86</v>
      </c>
      <c r="AV226" s="14" t="s">
        <v>86</v>
      </c>
      <c r="AW226" s="14" t="s">
        <v>32</v>
      </c>
      <c r="AX226" s="14" t="s">
        <v>84</v>
      </c>
      <c r="AY226" s="257" t="s">
        <v>140</v>
      </c>
    </row>
    <row r="227" spans="1:65" s="2" customFormat="1" ht="12">
      <c r="A227" s="38"/>
      <c r="B227" s="39"/>
      <c r="C227" s="219" t="s">
        <v>286</v>
      </c>
      <c r="D227" s="219" t="s">
        <v>142</v>
      </c>
      <c r="E227" s="220" t="s">
        <v>287</v>
      </c>
      <c r="F227" s="221" t="s">
        <v>288</v>
      </c>
      <c r="G227" s="222" t="s">
        <v>240</v>
      </c>
      <c r="H227" s="223">
        <v>342.9</v>
      </c>
      <c r="I227" s="224"/>
      <c r="J227" s="225">
        <f>ROUND(I227*H227,2)</f>
        <v>0</v>
      </c>
      <c r="K227" s="221" t="s">
        <v>146</v>
      </c>
      <c r="L227" s="44"/>
      <c r="M227" s="226" t="s">
        <v>1</v>
      </c>
      <c r="N227" s="227" t="s">
        <v>41</v>
      </c>
      <c r="O227" s="91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0" t="s">
        <v>147</v>
      </c>
      <c r="AT227" s="230" t="s">
        <v>142</v>
      </c>
      <c r="AU227" s="230" t="s">
        <v>86</v>
      </c>
      <c r="AY227" s="17" t="s">
        <v>140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7" t="s">
        <v>84</v>
      </c>
      <c r="BK227" s="231">
        <f>ROUND(I227*H227,2)</f>
        <v>0</v>
      </c>
      <c r="BL227" s="17" t="s">
        <v>147</v>
      </c>
      <c r="BM227" s="230" t="s">
        <v>289</v>
      </c>
    </row>
    <row r="228" spans="1:47" s="2" customFormat="1" ht="12">
      <c r="A228" s="38"/>
      <c r="B228" s="39"/>
      <c r="C228" s="40"/>
      <c r="D228" s="232" t="s">
        <v>149</v>
      </c>
      <c r="E228" s="40"/>
      <c r="F228" s="233" t="s">
        <v>290</v>
      </c>
      <c r="G228" s="40"/>
      <c r="H228" s="40"/>
      <c r="I228" s="234"/>
      <c r="J228" s="40"/>
      <c r="K228" s="40"/>
      <c r="L228" s="44"/>
      <c r="M228" s="235"/>
      <c r="N228" s="236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149</v>
      </c>
      <c r="AU228" s="17" t="s">
        <v>86</v>
      </c>
    </row>
    <row r="229" spans="1:51" s="13" customFormat="1" ht="12">
      <c r="A229" s="13"/>
      <c r="B229" s="237"/>
      <c r="C229" s="238"/>
      <c r="D229" s="232" t="s">
        <v>151</v>
      </c>
      <c r="E229" s="239" t="s">
        <v>1</v>
      </c>
      <c r="F229" s="240" t="s">
        <v>291</v>
      </c>
      <c r="G229" s="238"/>
      <c r="H229" s="239" t="s">
        <v>1</v>
      </c>
      <c r="I229" s="241"/>
      <c r="J229" s="238"/>
      <c r="K229" s="238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151</v>
      </c>
      <c r="AU229" s="246" t="s">
        <v>86</v>
      </c>
      <c r="AV229" s="13" t="s">
        <v>84</v>
      </c>
      <c r="AW229" s="13" t="s">
        <v>32</v>
      </c>
      <c r="AX229" s="13" t="s">
        <v>76</v>
      </c>
      <c r="AY229" s="246" t="s">
        <v>140</v>
      </c>
    </row>
    <row r="230" spans="1:51" s="13" customFormat="1" ht="12">
      <c r="A230" s="13"/>
      <c r="B230" s="237"/>
      <c r="C230" s="238"/>
      <c r="D230" s="232" t="s">
        <v>151</v>
      </c>
      <c r="E230" s="239" t="s">
        <v>1</v>
      </c>
      <c r="F230" s="240" t="s">
        <v>152</v>
      </c>
      <c r="G230" s="238"/>
      <c r="H230" s="239" t="s">
        <v>1</v>
      </c>
      <c r="I230" s="241"/>
      <c r="J230" s="238"/>
      <c r="K230" s="238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151</v>
      </c>
      <c r="AU230" s="246" t="s">
        <v>86</v>
      </c>
      <c r="AV230" s="13" t="s">
        <v>84</v>
      </c>
      <c r="AW230" s="13" t="s">
        <v>32</v>
      </c>
      <c r="AX230" s="13" t="s">
        <v>76</v>
      </c>
      <c r="AY230" s="246" t="s">
        <v>140</v>
      </c>
    </row>
    <row r="231" spans="1:51" s="14" customFormat="1" ht="12">
      <c r="A231" s="14"/>
      <c r="B231" s="247"/>
      <c r="C231" s="248"/>
      <c r="D231" s="232" t="s">
        <v>151</v>
      </c>
      <c r="E231" s="249" t="s">
        <v>111</v>
      </c>
      <c r="F231" s="250" t="s">
        <v>292</v>
      </c>
      <c r="G231" s="248"/>
      <c r="H231" s="251">
        <v>342.9</v>
      </c>
      <c r="I231" s="252"/>
      <c r="J231" s="248"/>
      <c r="K231" s="248"/>
      <c r="L231" s="253"/>
      <c r="M231" s="254"/>
      <c r="N231" s="255"/>
      <c r="O231" s="255"/>
      <c r="P231" s="255"/>
      <c r="Q231" s="255"/>
      <c r="R231" s="255"/>
      <c r="S231" s="255"/>
      <c r="T231" s="25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7" t="s">
        <v>151</v>
      </c>
      <c r="AU231" s="257" t="s">
        <v>86</v>
      </c>
      <c r="AV231" s="14" t="s">
        <v>86</v>
      </c>
      <c r="AW231" s="14" t="s">
        <v>32</v>
      </c>
      <c r="AX231" s="14" t="s">
        <v>84</v>
      </c>
      <c r="AY231" s="257" t="s">
        <v>140</v>
      </c>
    </row>
    <row r="232" spans="1:63" s="12" customFormat="1" ht="22.8" customHeight="1">
      <c r="A232" s="12"/>
      <c r="B232" s="203"/>
      <c r="C232" s="204"/>
      <c r="D232" s="205" t="s">
        <v>75</v>
      </c>
      <c r="E232" s="217" t="s">
        <v>178</v>
      </c>
      <c r="F232" s="217" t="s">
        <v>293</v>
      </c>
      <c r="G232" s="204"/>
      <c r="H232" s="204"/>
      <c r="I232" s="207"/>
      <c r="J232" s="218">
        <f>BK232</f>
        <v>0</v>
      </c>
      <c r="K232" s="204"/>
      <c r="L232" s="209"/>
      <c r="M232" s="210"/>
      <c r="N232" s="211"/>
      <c r="O232" s="211"/>
      <c r="P232" s="212">
        <f>SUM(P233:P242)</f>
        <v>0</v>
      </c>
      <c r="Q232" s="211"/>
      <c r="R232" s="212">
        <f>SUM(R233:R242)</f>
        <v>0</v>
      </c>
      <c r="S232" s="211"/>
      <c r="T232" s="213">
        <f>SUM(T233:T242)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4" t="s">
        <v>84</v>
      </c>
      <c r="AT232" s="215" t="s">
        <v>75</v>
      </c>
      <c r="AU232" s="215" t="s">
        <v>84</v>
      </c>
      <c r="AY232" s="214" t="s">
        <v>140</v>
      </c>
      <c r="BK232" s="216">
        <f>SUM(BK233:BK242)</f>
        <v>0</v>
      </c>
    </row>
    <row r="233" spans="1:65" s="2" customFormat="1" ht="16.5" customHeight="1">
      <c r="A233" s="38"/>
      <c r="B233" s="39"/>
      <c r="C233" s="219" t="s">
        <v>7</v>
      </c>
      <c r="D233" s="219" t="s">
        <v>142</v>
      </c>
      <c r="E233" s="220" t="s">
        <v>294</v>
      </c>
      <c r="F233" s="221" t="s">
        <v>295</v>
      </c>
      <c r="G233" s="222" t="s">
        <v>240</v>
      </c>
      <c r="H233" s="223">
        <v>204.75</v>
      </c>
      <c r="I233" s="224"/>
      <c r="J233" s="225">
        <f>ROUND(I233*H233,2)</f>
        <v>0</v>
      </c>
      <c r="K233" s="221" t="s">
        <v>146</v>
      </c>
      <c r="L233" s="44"/>
      <c r="M233" s="226" t="s">
        <v>1</v>
      </c>
      <c r="N233" s="227" t="s">
        <v>41</v>
      </c>
      <c r="O233" s="91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0" t="s">
        <v>147</v>
      </c>
      <c r="AT233" s="230" t="s">
        <v>142</v>
      </c>
      <c r="AU233" s="230" t="s">
        <v>86</v>
      </c>
      <c r="AY233" s="17" t="s">
        <v>140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7" t="s">
        <v>84</v>
      </c>
      <c r="BK233" s="231">
        <f>ROUND(I233*H233,2)</f>
        <v>0</v>
      </c>
      <c r="BL233" s="17" t="s">
        <v>147</v>
      </c>
      <c r="BM233" s="230" t="s">
        <v>296</v>
      </c>
    </row>
    <row r="234" spans="1:47" s="2" customFormat="1" ht="12">
      <c r="A234" s="38"/>
      <c r="B234" s="39"/>
      <c r="C234" s="40"/>
      <c r="D234" s="232" t="s">
        <v>149</v>
      </c>
      <c r="E234" s="40"/>
      <c r="F234" s="233" t="s">
        <v>297</v>
      </c>
      <c r="G234" s="40"/>
      <c r="H234" s="40"/>
      <c r="I234" s="234"/>
      <c r="J234" s="40"/>
      <c r="K234" s="40"/>
      <c r="L234" s="44"/>
      <c r="M234" s="235"/>
      <c r="N234" s="236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149</v>
      </c>
      <c r="AU234" s="17" t="s">
        <v>86</v>
      </c>
    </row>
    <row r="235" spans="1:51" s="13" customFormat="1" ht="12">
      <c r="A235" s="13"/>
      <c r="B235" s="237"/>
      <c r="C235" s="238"/>
      <c r="D235" s="232" t="s">
        <v>151</v>
      </c>
      <c r="E235" s="239" t="s">
        <v>1</v>
      </c>
      <c r="F235" s="240" t="s">
        <v>298</v>
      </c>
      <c r="G235" s="238"/>
      <c r="H235" s="239" t="s">
        <v>1</v>
      </c>
      <c r="I235" s="241"/>
      <c r="J235" s="238"/>
      <c r="K235" s="238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151</v>
      </c>
      <c r="AU235" s="246" t="s">
        <v>86</v>
      </c>
      <c r="AV235" s="13" t="s">
        <v>84</v>
      </c>
      <c r="AW235" s="13" t="s">
        <v>32</v>
      </c>
      <c r="AX235" s="13" t="s">
        <v>76</v>
      </c>
      <c r="AY235" s="246" t="s">
        <v>140</v>
      </c>
    </row>
    <row r="236" spans="1:51" s="13" customFormat="1" ht="12">
      <c r="A236" s="13"/>
      <c r="B236" s="237"/>
      <c r="C236" s="238"/>
      <c r="D236" s="232" t="s">
        <v>151</v>
      </c>
      <c r="E236" s="239" t="s">
        <v>1</v>
      </c>
      <c r="F236" s="240" t="s">
        <v>299</v>
      </c>
      <c r="G236" s="238"/>
      <c r="H236" s="239" t="s">
        <v>1</v>
      </c>
      <c r="I236" s="241"/>
      <c r="J236" s="238"/>
      <c r="K236" s="238"/>
      <c r="L236" s="242"/>
      <c r="M236" s="243"/>
      <c r="N236" s="244"/>
      <c r="O236" s="244"/>
      <c r="P236" s="244"/>
      <c r="Q236" s="244"/>
      <c r="R236" s="244"/>
      <c r="S236" s="244"/>
      <c r="T236" s="24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6" t="s">
        <v>151</v>
      </c>
      <c r="AU236" s="246" t="s">
        <v>86</v>
      </c>
      <c r="AV236" s="13" t="s">
        <v>84</v>
      </c>
      <c r="AW236" s="13" t="s">
        <v>32</v>
      </c>
      <c r="AX236" s="13" t="s">
        <v>76</v>
      </c>
      <c r="AY236" s="246" t="s">
        <v>140</v>
      </c>
    </row>
    <row r="237" spans="1:51" s="13" customFormat="1" ht="12">
      <c r="A237" s="13"/>
      <c r="B237" s="237"/>
      <c r="C237" s="238"/>
      <c r="D237" s="232" t="s">
        <v>151</v>
      </c>
      <c r="E237" s="239" t="s">
        <v>1</v>
      </c>
      <c r="F237" s="240" t="s">
        <v>300</v>
      </c>
      <c r="G237" s="238"/>
      <c r="H237" s="239" t="s">
        <v>1</v>
      </c>
      <c r="I237" s="241"/>
      <c r="J237" s="238"/>
      <c r="K237" s="238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151</v>
      </c>
      <c r="AU237" s="246" t="s">
        <v>86</v>
      </c>
      <c r="AV237" s="13" t="s">
        <v>84</v>
      </c>
      <c r="AW237" s="13" t="s">
        <v>32</v>
      </c>
      <c r="AX237" s="13" t="s">
        <v>76</v>
      </c>
      <c r="AY237" s="246" t="s">
        <v>140</v>
      </c>
    </row>
    <row r="238" spans="1:51" s="14" customFormat="1" ht="12">
      <c r="A238" s="14"/>
      <c r="B238" s="247"/>
      <c r="C238" s="248"/>
      <c r="D238" s="232" t="s">
        <v>151</v>
      </c>
      <c r="E238" s="249" t="s">
        <v>1</v>
      </c>
      <c r="F238" s="250" t="s">
        <v>301</v>
      </c>
      <c r="G238" s="248"/>
      <c r="H238" s="251">
        <v>204.75</v>
      </c>
      <c r="I238" s="252"/>
      <c r="J238" s="248"/>
      <c r="K238" s="248"/>
      <c r="L238" s="253"/>
      <c r="M238" s="254"/>
      <c r="N238" s="255"/>
      <c r="O238" s="255"/>
      <c r="P238" s="255"/>
      <c r="Q238" s="255"/>
      <c r="R238" s="255"/>
      <c r="S238" s="255"/>
      <c r="T238" s="25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7" t="s">
        <v>151</v>
      </c>
      <c r="AU238" s="257" t="s">
        <v>86</v>
      </c>
      <c r="AV238" s="14" t="s">
        <v>86</v>
      </c>
      <c r="AW238" s="14" t="s">
        <v>32</v>
      </c>
      <c r="AX238" s="14" t="s">
        <v>84</v>
      </c>
      <c r="AY238" s="257" t="s">
        <v>140</v>
      </c>
    </row>
    <row r="239" spans="1:65" s="2" customFormat="1" ht="16.5" customHeight="1">
      <c r="A239" s="38"/>
      <c r="B239" s="39"/>
      <c r="C239" s="219" t="s">
        <v>302</v>
      </c>
      <c r="D239" s="219" t="s">
        <v>142</v>
      </c>
      <c r="E239" s="220" t="s">
        <v>303</v>
      </c>
      <c r="F239" s="221" t="s">
        <v>304</v>
      </c>
      <c r="G239" s="222" t="s">
        <v>145</v>
      </c>
      <c r="H239" s="223">
        <v>10.5</v>
      </c>
      <c r="I239" s="224"/>
      <c r="J239" s="225">
        <f>ROUND(I239*H239,2)</f>
        <v>0</v>
      </c>
      <c r="K239" s="221" t="s">
        <v>146</v>
      </c>
      <c r="L239" s="44"/>
      <c r="M239" s="226" t="s">
        <v>1</v>
      </c>
      <c r="N239" s="227" t="s">
        <v>41</v>
      </c>
      <c r="O239" s="91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0" t="s">
        <v>147</v>
      </c>
      <c r="AT239" s="230" t="s">
        <v>142</v>
      </c>
      <c r="AU239" s="230" t="s">
        <v>86</v>
      </c>
      <c r="AY239" s="17" t="s">
        <v>140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7" t="s">
        <v>84</v>
      </c>
      <c r="BK239" s="231">
        <f>ROUND(I239*H239,2)</f>
        <v>0</v>
      </c>
      <c r="BL239" s="17" t="s">
        <v>147</v>
      </c>
      <c r="BM239" s="230" t="s">
        <v>305</v>
      </c>
    </row>
    <row r="240" spans="1:47" s="2" customFormat="1" ht="12">
      <c r="A240" s="38"/>
      <c r="B240" s="39"/>
      <c r="C240" s="40"/>
      <c r="D240" s="232" t="s">
        <v>149</v>
      </c>
      <c r="E240" s="40"/>
      <c r="F240" s="233" t="s">
        <v>306</v>
      </c>
      <c r="G240" s="40"/>
      <c r="H240" s="40"/>
      <c r="I240" s="234"/>
      <c r="J240" s="40"/>
      <c r="K240" s="40"/>
      <c r="L240" s="44"/>
      <c r="M240" s="235"/>
      <c r="N240" s="236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149</v>
      </c>
      <c r="AU240" s="17" t="s">
        <v>86</v>
      </c>
    </row>
    <row r="241" spans="1:51" s="13" customFormat="1" ht="12">
      <c r="A241" s="13"/>
      <c r="B241" s="237"/>
      <c r="C241" s="238"/>
      <c r="D241" s="232" t="s">
        <v>151</v>
      </c>
      <c r="E241" s="239" t="s">
        <v>1</v>
      </c>
      <c r="F241" s="240" t="s">
        <v>152</v>
      </c>
      <c r="G241" s="238"/>
      <c r="H241" s="239" t="s">
        <v>1</v>
      </c>
      <c r="I241" s="241"/>
      <c r="J241" s="238"/>
      <c r="K241" s="238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151</v>
      </c>
      <c r="AU241" s="246" t="s">
        <v>86</v>
      </c>
      <c r="AV241" s="13" t="s">
        <v>84</v>
      </c>
      <c r="AW241" s="13" t="s">
        <v>32</v>
      </c>
      <c r="AX241" s="13" t="s">
        <v>76</v>
      </c>
      <c r="AY241" s="246" t="s">
        <v>140</v>
      </c>
    </row>
    <row r="242" spans="1:51" s="14" customFormat="1" ht="12">
      <c r="A242" s="14"/>
      <c r="B242" s="247"/>
      <c r="C242" s="248"/>
      <c r="D242" s="232" t="s">
        <v>151</v>
      </c>
      <c r="E242" s="249" t="s">
        <v>1</v>
      </c>
      <c r="F242" s="250" t="s">
        <v>307</v>
      </c>
      <c r="G242" s="248"/>
      <c r="H242" s="251">
        <v>10.5</v>
      </c>
      <c r="I242" s="252"/>
      <c r="J242" s="248"/>
      <c r="K242" s="248"/>
      <c r="L242" s="253"/>
      <c r="M242" s="254"/>
      <c r="N242" s="255"/>
      <c r="O242" s="255"/>
      <c r="P242" s="255"/>
      <c r="Q242" s="255"/>
      <c r="R242" s="255"/>
      <c r="S242" s="255"/>
      <c r="T242" s="25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7" t="s">
        <v>151</v>
      </c>
      <c r="AU242" s="257" t="s">
        <v>86</v>
      </c>
      <c r="AV242" s="14" t="s">
        <v>86</v>
      </c>
      <c r="AW242" s="14" t="s">
        <v>32</v>
      </c>
      <c r="AX242" s="14" t="s">
        <v>84</v>
      </c>
      <c r="AY242" s="257" t="s">
        <v>140</v>
      </c>
    </row>
    <row r="243" spans="1:63" s="12" customFormat="1" ht="22.8" customHeight="1">
      <c r="A243" s="12"/>
      <c r="B243" s="203"/>
      <c r="C243" s="204"/>
      <c r="D243" s="205" t="s">
        <v>75</v>
      </c>
      <c r="E243" s="217" t="s">
        <v>308</v>
      </c>
      <c r="F243" s="217" t="s">
        <v>309</v>
      </c>
      <c r="G243" s="204"/>
      <c r="H243" s="204"/>
      <c r="I243" s="207"/>
      <c r="J243" s="218">
        <f>BK243</f>
        <v>0</v>
      </c>
      <c r="K243" s="204"/>
      <c r="L243" s="209"/>
      <c r="M243" s="210"/>
      <c r="N243" s="211"/>
      <c r="O243" s="211"/>
      <c r="P243" s="212">
        <f>SUM(P244:P245)</f>
        <v>0</v>
      </c>
      <c r="Q243" s="211"/>
      <c r="R243" s="212">
        <f>SUM(R244:R245)</f>
        <v>0</v>
      </c>
      <c r="S243" s="211"/>
      <c r="T243" s="213">
        <f>SUM(T244:T245)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4" t="s">
        <v>84</v>
      </c>
      <c r="AT243" s="215" t="s">
        <v>75</v>
      </c>
      <c r="AU243" s="215" t="s">
        <v>84</v>
      </c>
      <c r="AY243" s="214" t="s">
        <v>140</v>
      </c>
      <c r="BK243" s="216">
        <f>SUM(BK244:BK245)</f>
        <v>0</v>
      </c>
    </row>
    <row r="244" spans="1:65" s="2" customFormat="1" ht="21.75" customHeight="1">
      <c r="A244" s="38"/>
      <c r="B244" s="39"/>
      <c r="C244" s="219" t="s">
        <v>310</v>
      </c>
      <c r="D244" s="219" t="s">
        <v>142</v>
      </c>
      <c r="E244" s="220" t="s">
        <v>311</v>
      </c>
      <c r="F244" s="221" t="s">
        <v>312</v>
      </c>
      <c r="G244" s="222" t="s">
        <v>232</v>
      </c>
      <c r="H244" s="223">
        <v>0.006</v>
      </c>
      <c r="I244" s="224"/>
      <c r="J244" s="225">
        <f>ROUND(I244*H244,2)</f>
        <v>0</v>
      </c>
      <c r="K244" s="221" t="s">
        <v>146</v>
      </c>
      <c r="L244" s="44"/>
      <c r="M244" s="226" t="s">
        <v>1</v>
      </c>
      <c r="N244" s="227" t="s">
        <v>41</v>
      </c>
      <c r="O244" s="91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0" t="s">
        <v>147</v>
      </c>
      <c r="AT244" s="230" t="s">
        <v>142</v>
      </c>
      <c r="AU244" s="230" t="s">
        <v>86</v>
      </c>
      <c r="AY244" s="17" t="s">
        <v>140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7" t="s">
        <v>84</v>
      </c>
      <c r="BK244" s="231">
        <f>ROUND(I244*H244,2)</f>
        <v>0</v>
      </c>
      <c r="BL244" s="17" t="s">
        <v>147</v>
      </c>
      <c r="BM244" s="230" t="s">
        <v>313</v>
      </c>
    </row>
    <row r="245" spans="1:47" s="2" customFormat="1" ht="12">
      <c r="A245" s="38"/>
      <c r="B245" s="39"/>
      <c r="C245" s="40"/>
      <c r="D245" s="232" t="s">
        <v>149</v>
      </c>
      <c r="E245" s="40"/>
      <c r="F245" s="233" t="s">
        <v>314</v>
      </c>
      <c r="G245" s="40"/>
      <c r="H245" s="40"/>
      <c r="I245" s="234"/>
      <c r="J245" s="40"/>
      <c r="K245" s="40"/>
      <c r="L245" s="44"/>
      <c r="M245" s="279"/>
      <c r="N245" s="280"/>
      <c r="O245" s="281"/>
      <c r="P245" s="281"/>
      <c r="Q245" s="281"/>
      <c r="R245" s="281"/>
      <c r="S245" s="281"/>
      <c r="T245" s="28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149</v>
      </c>
      <c r="AU245" s="17" t="s">
        <v>86</v>
      </c>
    </row>
    <row r="246" spans="1:31" s="2" customFormat="1" ht="6.95" customHeight="1">
      <c r="A246" s="38"/>
      <c r="B246" s="66"/>
      <c r="C246" s="67"/>
      <c r="D246" s="67"/>
      <c r="E246" s="67"/>
      <c r="F246" s="67"/>
      <c r="G246" s="67"/>
      <c r="H246" s="67"/>
      <c r="I246" s="67"/>
      <c r="J246" s="67"/>
      <c r="K246" s="67"/>
      <c r="L246" s="44"/>
      <c r="M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</row>
  </sheetData>
  <sheetProtection password="CC35" sheet="1" objects="1" scenarios="1" formatColumns="0" formatRows="0" autoFilter="0"/>
  <autoFilter ref="C119:K245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  <c r="AZ2" s="136" t="s">
        <v>99</v>
      </c>
      <c r="BA2" s="136" t="s">
        <v>1</v>
      </c>
      <c r="BB2" s="136" t="s">
        <v>1</v>
      </c>
      <c r="BC2" s="136" t="s">
        <v>315</v>
      </c>
      <c r="BD2" s="136" t="s">
        <v>86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  <c r="AZ3" s="136" t="s">
        <v>101</v>
      </c>
      <c r="BA3" s="136" t="s">
        <v>1</v>
      </c>
      <c r="BB3" s="136" t="s">
        <v>1</v>
      </c>
      <c r="BC3" s="136" t="s">
        <v>316</v>
      </c>
      <c r="BD3" s="136" t="s">
        <v>86</v>
      </c>
    </row>
    <row r="4" spans="2:56" s="1" customFormat="1" ht="24.95" customHeight="1">
      <c r="B4" s="20"/>
      <c r="D4" s="139" t="s">
        <v>103</v>
      </c>
      <c r="L4" s="20"/>
      <c r="M4" s="140" t="s">
        <v>10</v>
      </c>
      <c r="AT4" s="17" t="s">
        <v>4</v>
      </c>
      <c r="AZ4" s="136" t="s">
        <v>104</v>
      </c>
      <c r="BA4" s="136" t="s">
        <v>1</v>
      </c>
      <c r="BB4" s="136" t="s">
        <v>1</v>
      </c>
      <c r="BC4" s="136" t="s">
        <v>317</v>
      </c>
      <c r="BD4" s="136" t="s">
        <v>86</v>
      </c>
    </row>
    <row r="5" spans="2:56" s="1" customFormat="1" ht="6.95" customHeight="1">
      <c r="B5" s="20"/>
      <c r="L5" s="20"/>
      <c r="AZ5" s="136" t="s">
        <v>106</v>
      </c>
      <c r="BA5" s="136" t="s">
        <v>107</v>
      </c>
      <c r="BB5" s="136" t="s">
        <v>1</v>
      </c>
      <c r="BC5" s="136" t="s">
        <v>318</v>
      </c>
      <c r="BD5" s="136" t="s">
        <v>86</v>
      </c>
    </row>
    <row r="6" spans="2:56" s="1" customFormat="1" ht="12" customHeight="1">
      <c r="B6" s="20"/>
      <c r="D6" s="141" t="s">
        <v>16</v>
      </c>
      <c r="L6" s="20"/>
      <c r="AZ6" s="136" t="s">
        <v>109</v>
      </c>
      <c r="BA6" s="136" t="s">
        <v>1</v>
      </c>
      <c r="BB6" s="136" t="s">
        <v>1</v>
      </c>
      <c r="BC6" s="136" t="s">
        <v>319</v>
      </c>
      <c r="BD6" s="136" t="s">
        <v>86</v>
      </c>
    </row>
    <row r="7" spans="2:56" s="1" customFormat="1" ht="16.5" customHeight="1">
      <c r="B7" s="20"/>
      <c r="E7" s="142" t="str">
        <f>'Rekapitulace stavby'!K6</f>
        <v>Ostravice, Paskov, rekonstrukce LB hráze, 15,400-16,755 - DPS</v>
      </c>
      <c r="F7" s="141"/>
      <c r="G7" s="141"/>
      <c r="H7" s="141"/>
      <c r="L7" s="20"/>
      <c r="AZ7" s="136" t="s">
        <v>111</v>
      </c>
      <c r="BA7" s="136" t="s">
        <v>1</v>
      </c>
      <c r="BB7" s="136" t="s">
        <v>1</v>
      </c>
      <c r="BC7" s="136" t="s">
        <v>320</v>
      </c>
      <c r="BD7" s="136" t="s">
        <v>86</v>
      </c>
    </row>
    <row r="8" spans="1:31" s="2" customFormat="1" ht="12" customHeight="1">
      <c r="A8" s="38"/>
      <c r="B8" s="44"/>
      <c r="C8" s="38"/>
      <c r="D8" s="141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321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115</v>
      </c>
      <c r="G12" s="38"/>
      <c r="H12" s="38"/>
      <c r="I12" s="141" t="s">
        <v>22</v>
      </c>
      <c r="J12" s="145" t="str">
        <f>'Rekapitulace stavby'!AN8</f>
        <v>10. 12. 2020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40</v>
      </c>
      <c r="E33" s="141" t="s">
        <v>41</v>
      </c>
      <c r="F33" s="155">
        <f>ROUND((SUM(BE122:BE282)),2)</f>
        <v>0</v>
      </c>
      <c r="G33" s="38"/>
      <c r="H33" s="38"/>
      <c r="I33" s="156">
        <v>0.21</v>
      </c>
      <c r="J33" s="155">
        <f>ROUND(((SUM(BE122:BE282))*I33),2)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5">
        <f>ROUND((SUM(BF122:BF282)),2)</f>
        <v>0</v>
      </c>
      <c r="G34" s="38"/>
      <c r="H34" s="38"/>
      <c r="I34" s="156">
        <v>0.15</v>
      </c>
      <c r="J34" s="155">
        <f>ROUND(((SUM(BF122:BF282))*I34),2)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5">
        <f>ROUND((SUM(BG122:BG282)),2)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5">
        <f>ROUND((SUM(BH122:BH282)),2)</f>
        <v>0</v>
      </c>
      <c r="G36" s="38"/>
      <c r="H36" s="38"/>
      <c r="I36" s="156">
        <v>0.15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5">
        <f>ROUND((SUM(BI122:BI282)),2)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Ostravice, Paskov, rekonstrukce LB hráze, 15,400-16,755 - DPS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043903_02 - SO 02 Rekonstrukce hráze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Paskov</v>
      </c>
      <c r="G89" s="40"/>
      <c r="H89" s="40"/>
      <c r="I89" s="32" t="s">
        <v>22</v>
      </c>
      <c r="J89" s="79" t="str">
        <f>IF(J12="","",J12)</f>
        <v>10. 12. 2020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Povodí Odry, státní podnik</v>
      </c>
      <c r="G91" s="40"/>
      <c r="H91" s="40"/>
      <c r="I91" s="32" t="s">
        <v>30</v>
      </c>
      <c r="J91" s="36" t="str">
        <f>E21</f>
        <v>Lesprojekt Krnov s.r.o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Vlasta Horáková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117</v>
      </c>
      <c r="D94" s="177"/>
      <c r="E94" s="177"/>
      <c r="F94" s="177"/>
      <c r="G94" s="177"/>
      <c r="H94" s="177"/>
      <c r="I94" s="177"/>
      <c r="J94" s="178" t="s">
        <v>118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119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120</v>
      </c>
    </row>
    <row r="97" spans="1:31" s="9" customFormat="1" ht="24.95" customHeight="1">
      <c r="A97" s="9"/>
      <c r="B97" s="180"/>
      <c r="C97" s="181"/>
      <c r="D97" s="182" t="s">
        <v>121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122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322</v>
      </c>
      <c r="E99" s="189"/>
      <c r="F99" s="189"/>
      <c r="G99" s="189"/>
      <c r="H99" s="189"/>
      <c r="I99" s="189"/>
      <c r="J99" s="190">
        <f>J252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323</v>
      </c>
      <c r="E100" s="189"/>
      <c r="F100" s="189"/>
      <c r="G100" s="189"/>
      <c r="H100" s="189"/>
      <c r="I100" s="189"/>
      <c r="J100" s="190">
        <f>J262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123</v>
      </c>
      <c r="E101" s="189"/>
      <c r="F101" s="189"/>
      <c r="G101" s="189"/>
      <c r="H101" s="189"/>
      <c r="I101" s="189"/>
      <c r="J101" s="190">
        <f>J267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124</v>
      </c>
      <c r="E102" s="189"/>
      <c r="F102" s="189"/>
      <c r="G102" s="189"/>
      <c r="H102" s="189"/>
      <c r="I102" s="189"/>
      <c r="J102" s="190">
        <f>J280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125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5" t="str">
        <f>E7</f>
        <v>Ostravice, Paskov, rekonstrukce LB hráze, 15,400-16,755 - DPS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113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043903_02 - SO 02 Rekonstrukce hráze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Paskov</v>
      </c>
      <c r="G116" s="40"/>
      <c r="H116" s="40"/>
      <c r="I116" s="32" t="s">
        <v>22</v>
      </c>
      <c r="J116" s="79" t="str">
        <f>IF(J12="","",J12)</f>
        <v>10. 12. 2020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>Povodí Odry, státní podnik</v>
      </c>
      <c r="G118" s="40"/>
      <c r="H118" s="40"/>
      <c r="I118" s="32" t="s">
        <v>30</v>
      </c>
      <c r="J118" s="36" t="str">
        <f>E21</f>
        <v>Lesprojekt Krnov s.r.o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IF(E18="","",E18)</f>
        <v>Vyplň údaj</v>
      </c>
      <c r="G119" s="40"/>
      <c r="H119" s="40"/>
      <c r="I119" s="32" t="s">
        <v>33</v>
      </c>
      <c r="J119" s="36" t="str">
        <f>E24</f>
        <v>Ing. Vlasta Horáková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2"/>
      <c r="B121" s="193"/>
      <c r="C121" s="194" t="s">
        <v>126</v>
      </c>
      <c r="D121" s="195" t="s">
        <v>61</v>
      </c>
      <c r="E121" s="195" t="s">
        <v>57</v>
      </c>
      <c r="F121" s="195" t="s">
        <v>58</v>
      </c>
      <c r="G121" s="195" t="s">
        <v>127</v>
      </c>
      <c r="H121" s="195" t="s">
        <v>128</v>
      </c>
      <c r="I121" s="195" t="s">
        <v>129</v>
      </c>
      <c r="J121" s="195" t="s">
        <v>118</v>
      </c>
      <c r="K121" s="196" t="s">
        <v>130</v>
      </c>
      <c r="L121" s="197"/>
      <c r="M121" s="100" t="s">
        <v>1</v>
      </c>
      <c r="N121" s="101" t="s">
        <v>40</v>
      </c>
      <c r="O121" s="101" t="s">
        <v>131</v>
      </c>
      <c r="P121" s="101" t="s">
        <v>132</v>
      </c>
      <c r="Q121" s="101" t="s">
        <v>133</v>
      </c>
      <c r="R121" s="101" t="s">
        <v>134</v>
      </c>
      <c r="S121" s="101" t="s">
        <v>135</v>
      </c>
      <c r="T121" s="102" t="s">
        <v>136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8"/>
      <c r="B122" s="39"/>
      <c r="C122" s="107" t="s">
        <v>137</v>
      </c>
      <c r="D122" s="40"/>
      <c r="E122" s="40"/>
      <c r="F122" s="40"/>
      <c r="G122" s="40"/>
      <c r="H122" s="40"/>
      <c r="I122" s="40"/>
      <c r="J122" s="198">
        <f>BK122</f>
        <v>0</v>
      </c>
      <c r="K122" s="40"/>
      <c r="L122" s="44"/>
      <c r="M122" s="103"/>
      <c r="N122" s="199"/>
      <c r="O122" s="104"/>
      <c r="P122" s="200">
        <f>P123</f>
        <v>0</v>
      </c>
      <c r="Q122" s="104"/>
      <c r="R122" s="200">
        <f>R123</f>
        <v>27.606150000000003</v>
      </c>
      <c r="S122" s="104"/>
      <c r="T122" s="201">
        <f>T123</f>
        <v>178.35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120</v>
      </c>
      <c r="BK122" s="202">
        <f>BK123</f>
        <v>0</v>
      </c>
    </row>
    <row r="123" spans="1:63" s="12" customFormat="1" ht="25.9" customHeight="1">
      <c r="A123" s="12"/>
      <c r="B123" s="203"/>
      <c r="C123" s="204"/>
      <c r="D123" s="205" t="s">
        <v>75</v>
      </c>
      <c r="E123" s="206" t="s">
        <v>138</v>
      </c>
      <c r="F123" s="206" t="s">
        <v>139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P124+P252+P262+P267+P280</f>
        <v>0</v>
      </c>
      <c r="Q123" s="211"/>
      <c r="R123" s="212">
        <f>R124+R252+R262+R267+R280</f>
        <v>27.606150000000003</v>
      </c>
      <c r="S123" s="211"/>
      <c r="T123" s="213">
        <f>T124+T252+T262+T267+T280</f>
        <v>178.35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84</v>
      </c>
      <c r="AT123" s="215" t="s">
        <v>75</v>
      </c>
      <c r="AU123" s="215" t="s">
        <v>76</v>
      </c>
      <c r="AY123" s="214" t="s">
        <v>140</v>
      </c>
      <c r="BK123" s="216">
        <f>BK124+BK252+BK262+BK267+BK280</f>
        <v>0</v>
      </c>
    </row>
    <row r="124" spans="1:63" s="12" customFormat="1" ht="22.8" customHeight="1">
      <c r="A124" s="12"/>
      <c r="B124" s="203"/>
      <c r="C124" s="204"/>
      <c r="D124" s="205" t="s">
        <v>75</v>
      </c>
      <c r="E124" s="217" t="s">
        <v>84</v>
      </c>
      <c r="F124" s="217" t="s">
        <v>141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SUM(P125:P251)</f>
        <v>0</v>
      </c>
      <c r="Q124" s="211"/>
      <c r="R124" s="212">
        <f>SUM(R125:R251)</f>
        <v>0.128882</v>
      </c>
      <c r="S124" s="211"/>
      <c r="T124" s="213">
        <f>SUM(T125:T251)</f>
        <v>178.35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84</v>
      </c>
      <c r="AT124" s="215" t="s">
        <v>75</v>
      </c>
      <c r="AU124" s="215" t="s">
        <v>84</v>
      </c>
      <c r="AY124" s="214" t="s">
        <v>140</v>
      </c>
      <c r="BK124" s="216">
        <f>SUM(BK125:BK251)</f>
        <v>0</v>
      </c>
    </row>
    <row r="125" spans="1:65" s="2" customFormat="1" ht="12">
      <c r="A125" s="38"/>
      <c r="B125" s="39"/>
      <c r="C125" s="219" t="s">
        <v>84</v>
      </c>
      <c r="D125" s="219" t="s">
        <v>142</v>
      </c>
      <c r="E125" s="220" t="s">
        <v>324</v>
      </c>
      <c r="F125" s="221" t="s">
        <v>325</v>
      </c>
      <c r="G125" s="222" t="s">
        <v>240</v>
      </c>
      <c r="H125" s="223">
        <v>615</v>
      </c>
      <c r="I125" s="224"/>
      <c r="J125" s="225">
        <f>ROUND(I125*H125,2)</f>
        <v>0</v>
      </c>
      <c r="K125" s="221" t="s">
        <v>146</v>
      </c>
      <c r="L125" s="44"/>
      <c r="M125" s="226" t="s">
        <v>1</v>
      </c>
      <c r="N125" s="227" t="s">
        <v>41</v>
      </c>
      <c r="O125" s="91"/>
      <c r="P125" s="228">
        <f>O125*H125</f>
        <v>0</v>
      </c>
      <c r="Q125" s="228">
        <v>0</v>
      </c>
      <c r="R125" s="228">
        <f>Q125*H125</f>
        <v>0</v>
      </c>
      <c r="S125" s="228">
        <v>0.29</v>
      </c>
      <c r="T125" s="229">
        <f>S125*H125</f>
        <v>178.35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0" t="s">
        <v>147</v>
      </c>
      <c r="AT125" s="230" t="s">
        <v>142</v>
      </c>
      <c r="AU125" s="230" t="s">
        <v>86</v>
      </c>
      <c r="AY125" s="17" t="s">
        <v>140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7" t="s">
        <v>84</v>
      </c>
      <c r="BK125" s="231">
        <f>ROUND(I125*H125,2)</f>
        <v>0</v>
      </c>
      <c r="BL125" s="17" t="s">
        <v>147</v>
      </c>
      <c r="BM125" s="230" t="s">
        <v>326</v>
      </c>
    </row>
    <row r="126" spans="1:47" s="2" customFormat="1" ht="12">
      <c r="A126" s="38"/>
      <c r="B126" s="39"/>
      <c r="C126" s="40"/>
      <c r="D126" s="232" t="s">
        <v>149</v>
      </c>
      <c r="E126" s="40"/>
      <c r="F126" s="233" t="s">
        <v>327</v>
      </c>
      <c r="G126" s="40"/>
      <c r="H126" s="40"/>
      <c r="I126" s="234"/>
      <c r="J126" s="40"/>
      <c r="K126" s="40"/>
      <c r="L126" s="44"/>
      <c r="M126" s="235"/>
      <c r="N126" s="236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149</v>
      </c>
      <c r="AU126" s="17" t="s">
        <v>86</v>
      </c>
    </row>
    <row r="127" spans="1:51" s="13" customFormat="1" ht="12">
      <c r="A127" s="13"/>
      <c r="B127" s="237"/>
      <c r="C127" s="238"/>
      <c r="D127" s="232" t="s">
        <v>151</v>
      </c>
      <c r="E127" s="239" t="s">
        <v>1</v>
      </c>
      <c r="F127" s="240" t="s">
        <v>328</v>
      </c>
      <c r="G127" s="238"/>
      <c r="H127" s="239" t="s">
        <v>1</v>
      </c>
      <c r="I127" s="241"/>
      <c r="J127" s="238"/>
      <c r="K127" s="238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151</v>
      </c>
      <c r="AU127" s="246" t="s">
        <v>86</v>
      </c>
      <c r="AV127" s="13" t="s">
        <v>84</v>
      </c>
      <c r="AW127" s="13" t="s">
        <v>32</v>
      </c>
      <c r="AX127" s="13" t="s">
        <v>76</v>
      </c>
      <c r="AY127" s="246" t="s">
        <v>140</v>
      </c>
    </row>
    <row r="128" spans="1:51" s="13" customFormat="1" ht="12">
      <c r="A128" s="13"/>
      <c r="B128" s="237"/>
      <c r="C128" s="238"/>
      <c r="D128" s="232" t="s">
        <v>151</v>
      </c>
      <c r="E128" s="239" t="s">
        <v>1</v>
      </c>
      <c r="F128" s="240" t="s">
        <v>329</v>
      </c>
      <c r="G128" s="238"/>
      <c r="H128" s="239" t="s">
        <v>1</v>
      </c>
      <c r="I128" s="241"/>
      <c r="J128" s="238"/>
      <c r="K128" s="238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151</v>
      </c>
      <c r="AU128" s="246" t="s">
        <v>86</v>
      </c>
      <c r="AV128" s="13" t="s">
        <v>84</v>
      </c>
      <c r="AW128" s="13" t="s">
        <v>32</v>
      </c>
      <c r="AX128" s="13" t="s">
        <v>76</v>
      </c>
      <c r="AY128" s="246" t="s">
        <v>140</v>
      </c>
    </row>
    <row r="129" spans="1:51" s="14" customFormat="1" ht="12">
      <c r="A129" s="14"/>
      <c r="B129" s="247"/>
      <c r="C129" s="248"/>
      <c r="D129" s="232" t="s">
        <v>151</v>
      </c>
      <c r="E129" s="249" t="s">
        <v>1</v>
      </c>
      <c r="F129" s="250" t="s">
        <v>330</v>
      </c>
      <c r="G129" s="248"/>
      <c r="H129" s="251">
        <v>615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7" t="s">
        <v>151</v>
      </c>
      <c r="AU129" s="257" t="s">
        <v>86</v>
      </c>
      <c r="AV129" s="14" t="s">
        <v>86</v>
      </c>
      <c r="AW129" s="14" t="s">
        <v>32</v>
      </c>
      <c r="AX129" s="14" t="s">
        <v>84</v>
      </c>
      <c r="AY129" s="257" t="s">
        <v>140</v>
      </c>
    </row>
    <row r="130" spans="1:65" s="2" customFormat="1" ht="12">
      <c r="A130" s="38"/>
      <c r="B130" s="39"/>
      <c r="C130" s="219" t="s">
        <v>86</v>
      </c>
      <c r="D130" s="219" t="s">
        <v>142</v>
      </c>
      <c r="E130" s="220" t="s">
        <v>143</v>
      </c>
      <c r="F130" s="221" t="s">
        <v>144</v>
      </c>
      <c r="G130" s="222" t="s">
        <v>145</v>
      </c>
      <c r="H130" s="223">
        <v>2805.3</v>
      </c>
      <c r="I130" s="224"/>
      <c r="J130" s="225">
        <f>ROUND(I130*H130,2)</f>
        <v>0</v>
      </c>
      <c r="K130" s="221" t="s">
        <v>146</v>
      </c>
      <c r="L130" s="44"/>
      <c r="M130" s="226" t="s">
        <v>1</v>
      </c>
      <c r="N130" s="227" t="s">
        <v>41</v>
      </c>
      <c r="O130" s="91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0" t="s">
        <v>147</v>
      </c>
      <c r="AT130" s="230" t="s">
        <v>142</v>
      </c>
      <c r="AU130" s="230" t="s">
        <v>86</v>
      </c>
      <c r="AY130" s="17" t="s">
        <v>140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7" t="s">
        <v>84</v>
      </c>
      <c r="BK130" s="231">
        <f>ROUND(I130*H130,2)</f>
        <v>0</v>
      </c>
      <c r="BL130" s="17" t="s">
        <v>147</v>
      </c>
      <c r="BM130" s="230" t="s">
        <v>331</v>
      </c>
    </row>
    <row r="131" spans="1:47" s="2" customFormat="1" ht="12">
      <c r="A131" s="38"/>
      <c r="B131" s="39"/>
      <c r="C131" s="40"/>
      <c r="D131" s="232" t="s">
        <v>149</v>
      </c>
      <c r="E131" s="40"/>
      <c r="F131" s="233" t="s">
        <v>150</v>
      </c>
      <c r="G131" s="40"/>
      <c r="H131" s="40"/>
      <c r="I131" s="234"/>
      <c r="J131" s="40"/>
      <c r="K131" s="40"/>
      <c r="L131" s="44"/>
      <c r="M131" s="235"/>
      <c r="N131" s="236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149</v>
      </c>
      <c r="AU131" s="17" t="s">
        <v>86</v>
      </c>
    </row>
    <row r="132" spans="1:51" s="13" customFormat="1" ht="12">
      <c r="A132" s="13"/>
      <c r="B132" s="237"/>
      <c r="C132" s="238"/>
      <c r="D132" s="232" t="s">
        <v>151</v>
      </c>
      <c r="E132" s="239" t="s">
        <v>1</v>
      </c>
      <c r="F132" s="240" t="s">
        <v>152</v>
      </c>
      <c r="G132" s="238"/>
      <c r="H132" s="239" t="s">
        <v>1</v>
      </c>
      <c r="I132" s="241"/>
      <c r="J132" s="238"/>
      <c r="K132" s="238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151</v>
      </c>
      <c r="AU132" s="246" t="s">
        <v>86</v>
      </c>
      <c r="AV132" s="13" t="s">
        <v>84</v>
      </c>
      <c r="AW132" s="13" t="s">
        <v>32</v>
      </c>
      <c r="AX132" s="13" t="s">
        <v>76</v>
      </c>
      <c r="AY132" s="246" t="s">
        <v>140</v>
      </c>
    </row>
    <row r="133" spans="1:51" s="14" customFormat="1" ht="12">
      <c r="A133" s="14"/>
      <c r="B133" s="247"/>
      <c r="C133" s="248"/>
      <c r="D133" s="232" t="s">
        <v>151</v>
      </c>
      <c r="E133" s="249" t="s">
        <v>153</v>
      </c>
      <c r="F133" s="250" t="s">
        <v>332</v>
      </c>
      <c r="G133" s="248"/>
      <c r="H133" s="251">
        <v>2805.3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151</v>
      </c>
      <c r="AU133" s="257" t="s">
        <v>86</v>
      </c>
      <c r="AV133" s="14" t="s">
        <v>86</v>
      </c>
      <c r="AW133" s="14" t="s">
        <v>32</v>
      </c>
      <c r="AX133" s="14" t="s">
        <v>84</v>
      </c>
      <c r="AY133" s="257" t="s">
        <v>140</v>
      </c>
    </row>
    <row r="134" spans="1:65" s="2" customFormat="1" ht="33" customHeight="1">
      <c r="A134" s="38"/>
      <c r="B134" s="39"/>
      <c r="C134" s="219" t="s">
        <v>160</v>
      </c>
      <c r="D134" s="219" t="s">
        <v>142</v>
      </c>
      <c r="E134" s="220" t="s">
        <v>155</v>
      </c>
      <c r="F134" s="221" t="s">
        <v>156</v>
      </c>
      <c r="G134" s="222" t="s">
        <v>145</v>
      </c>
      <c r="H134" s="223">
        <v>1265.6</v>
      </c>
      <c r="I134" s="224"/>
      <c r="J134" s="225">
        <f>ROUND(I134*H134,2)</f>
        <v>0</v>
      </c>
      <c r="K134" s="221" t="s">
        <v>146</v>
      </c>
      <c r="L134" s="44"/>
      <c r="M134" s="226" t="s">
        <v>1</v>
      </c>
      <c r="N134" s="227" t="s">
        <v>41</v>
      </c>
      <c r="O134" s="91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0" t="s">
        <v>147</v>
      </c>
      <c r="AT134" s="230" t="s">
        <v>142</v>
      </c>
      <c r="AU134" s="230" t="s">
        <v>86</v>
      </c>
      <c r="AY134" s="17" t="s">
        <v>140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7" t="s">
        <v>84</v>
      </c>
      <c r="BK134" s="231">
        <f>ROUND(I134*H134,2)</f>
        <v>0</v>
      </c>
      <c r="BL134" s="17" t="s">
        <v>147</v>
      </c>
      <c r="BM134" s="230" t="s">
        <v>333</v>
      </c>
    </row>
    <row r="135" spans="1:47" s="2" customFormat="1" ht="12">
      <c r="A135" s="38"/>
      <c r="B135" s="39"/>
      <c r="C135" s="40"/>
      <c r="D135" s="232" t="s">
        <v>149</v>
      </c>
      <c r="E135" s="40"/>
      <c r="F135" s="233" t="s">
        <v>158</v>
      </c>
      <c r="G135" s="40"/>
      <c r="H135" s="40"/>
      <c r="I135" s="234"/>
      <c r="J135" s="40"/>
      <c r="K135" s="40"/>
      <c r="L135" s="44"/>
      <c r="M135" s="235"/>
      <c r="N135" s="236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149</v>
      </c>
      <c r="AU135" s="17" t="s">
        <v>86</v>
      </c>
    </row>
    <row r="136" spans="1:51" s="13" customFormat="1" ht="12">
      <c r="A136" s="13"/>
      <c r="B136" s="237"/>
      <c r="C136" s="238"/>
      <c r="D136" s="232" t="s">
        <v>151</v>
      </c>
      <c r="E136" s="239" t="s">
        <v>1</v>
      </c>
      <c r="F136" s="240" t="s">
        <v>152</v>
      </c>
      <c r="G136" s="238"/>
      <c r="H136" s="239" t="s">
        <v>1</v>
      </c>
      <c r="I136" s="241"/>
      <c r="J136" s="238"/>
      <c r="K136" s="238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151</v>
      </c>
      <c r="AU136" s="246" t="s">
        <v>86</v>
      </c>
      <c r="AV136" s="13" t="s">
        <v>84</v>
      </c>
      <c r="AW136" s="13" t="s">
        <v>32</v>
      </c>
      <c r="AX136" s="13" t="s">
        <v>76</v>
      </c>
      <c r="AY136" s="246" t="s">
        <v>140</v>
      </c>
    </row>
    <row r="137" spans="1:51" s="14" customFormat="1" ht="12">
      <c r="A137" s="14"/>
      <c r="B137" s="247"/>
      <c r="C137" s="248"/>
      <c r="D137" s="232" t="s">
        <v>151</v>
      </c>
      <c r="E137" s="249" t="s">
        <v>101</v>
      </c>
      <c r="F137" s="250" t="s">
        <v>334</v>
      </c>
      <c r="G137" s="248"/>
      <c r="H137" s="251">
        <v>1265.6</v>
      </c>
      <c r="I137" s="252"/>
      <c r="J137" s="248"/>
      <c r="K137" s="248"/>
      <c r="L137" s="253"/>
      <c r="M137" s="254"/>
      <c r="N137" s="255"/>
      <c r="O137" s="255"/>
      <c r="P137" s="255"/>
      <c r="Q137" s="255"/>
      <c r="R137" s="255"/>
      <c r="S137" s="255"/>
      <c r="T137" s="25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7" t="s">
        <v>151</v>
      </c>
      <c r="AU137" s="257" t="s">
        <v>86</v>
      </c>
      <c r="AV137" s="14" t="s">
        <v>86</v>
      </c>
      <c r="AW137" s="14" t="s">
        <v>32</v>
      </c>
      <c r="AX137" s="14" t="s">
        <v>84</v>
      </c>
      <c r="AY137" s="257" t="s">
        <v>140</v>
      </c>
    </row>
    <row r="138" spans="1:65" s="2" customFormat="1" ht="33" customHeight="1">
      <c r="A138" s="38"/>
      <c r="B138" s="39"/>
      <c r="C138" s="219" t="s">
        <v>147</v>
      </c>
      <c r="D138" s="219" t="s">
        <v>142</v>
      </c>
      <c r="E138" s="220" t="s">
        <v>335</v>
      </c>
      <c r="F138" s="221" t="s">
        <v>336</v>
      </c>
      <c r="G138" s="222" t="s">
        <v>145</v>
      </c>
      <c r="H138" s="223">
        <v>7.7</v>
      </c>
      <c r="I138" s="224"/>
      <c r="J138" s="225">
        <f>ROUND(I138*H138,2)</f>
        <v>0</v>
      </c>
      <c r="K138" s="221" t="s">
        <v>146</v>
      </c>
      <c r="L138" s="44"/>
      <c r="M138" s="226" t="s">
        <v>1</v>
      </c>
      <c r="N138" s="227" t="s">
        <v>41</v>
      </c>
      <c r="O138" s="91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0" t="s">
        <v>147</v>
      </c>
      <c r="AT138" s="230" t="s">
        <v>142</v>
      </c>
      <c r="AU138" s="230" t="s">
        <v>86</v>
      </c>
      <c r="AY138" s="17" t="s">
        <v>140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7" t="s">
        <v>84</v>
      </c>
      <c r="BK138" s="231">
        <f>ROUND(I138*H138,2)</f>
        <v>0</v>
      </c>
      <c r="BL138" s="17" t="s">
        <v>147</v>
      </c>
      <c r="BM138" s="230" t="s">
        <v>337</v>
      </c>
    </row>
    <row r="139" spans="1:47" s="2" customFormat="1" ht="12">
      <c r="A139" s="38"/>
      <c r="B139" s="39"/>
      <c r="C139" s="40"/>
      <c r="D139" s="232" t="s">
        <v>149</v>
      </c>
      <c r="E139" s="40"/>
      <c r="F139" s="233" t="s">
        <v>338</v>
      </c>
      <c r="G139" s="40"/>
      <c r="H139" s="40"/>
      <c r="I139" s="234"/>
      <c r="J139" s="40"/>
      <c r="K139" s="40"/>
      <c r="L139" s="44"/>
      <c r="M139" s="235"/>
      <c r="N139" s="236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149</v>
      </c>
      <c r="AU139" s="17" t="s">
        <v>86</v>
      </c>
    </row>
    <row r="140" spans="1:51" s="13" customFormat="1" ht="12">
      <c r="A140" s="13"/>
      <c r="B140" s="237"/>
      <c r="C140" s="238"/>
      <c r="D140" s="232" t="s">
        <v>151</v>
      </c>
      <c r="E140" s="239" t="s">
        <v>1</v>
      </c>
      <c r="F140" s="240" t="s">
        <v>339</v>
      </c>
      <c r="G140" s="238"/>
      <c r="H140" s="239" t="s">
        <v>1</v>
      </c>
      <c r="I140" s="241"/>
      <c r="J140" s="238"/>
      <c r="K140" s="238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151</v>
      </c>
      <c r="AU140" s="246" t="s">
        <v>86</v>
      </c>
      <c r="AV140" s="13" t="s">
        <v>84</v>
      </c>
      <c r="AW140" s="13" t="s">
        <v>32</v>
      </c>
      <c r="AX140" s="13" t="s">
        <v>76</v>
      </c>
      <c r="AY140" s="246" t="s">
        <v>140</v>
      </c>
    </row>
    <row r="141" spans="1:51" s="14" customFormat="1" ht="12">
      <c r="A141" s="14"/>
      <c r="B141" s="247"/>
      <c r="C141" s="248"/>
      <c r="D141" s="232" t="s">
        <v>151</v>
      </c>
      <c r="E141" s="249" t="s">
        <v>1</v>
      </c>
      <c r="F141" s="250" t="s">
        <v>340</v>
      </c>
      <c r="G141" s="248"/>
      <c r="H141" s="251">
        <v>7.7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7" t="s">
        <v>151</v>
      </c>
      <c r="AU141" s="257" t="s">
        <v>86</v>
      </c>
      <c r="AV141" s="14" t="s">
        <v>86</v>
      </c>
      <c r="AW141" s="14" t="s">
        <v>32</v>
      </c>
      <c r="AX141" s="14" t="s">
        <v>84</v>
      </c>
      <c r="AY141" s="257" t="s">
        <v>140</v>
      </c>
    </row>
    <row r="142" spans="1:65" s="2" customFormat="1" ht="12">
      <c r="A142" s="38"/>
      <c r="B142" s="39"/>
      <c r="C142" s="219" t="s">
        <v>178</v>
      </c>
      <c r="D142" s="219" t="s">
        <v>142</v>
      </c>
      <c r="E142" s="220" t="s">
        <v>161</v>
      </c>
      <c r="F142" s="221" t="s">
        <v>162</v>
      </c>
      <c r="G142" s="222" t="s">
        <v>145</v>
      </c>
      <c r="H142" s="223">
        <v>3226.2</v>
      </c>
      <c r="I142" s="224"/>
      <c r="J142" s="225">
        <f>ROUND(I142*H142,2)</f>
        <v>0</v>
      </c>
      <c r="K142" s="221" t="s">
        <v>146</v>
      </c>
      <c r="L142" s="44"/>
      <c r="M142" s="226" t="s">
        <v>1</v>
      </c>
      <c r="N142" s="227" t="s">
        <v>41</v>
      </c>
      <c r="O142" s="91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0" t="s">
        <v>147</v>
      </c>
      <c r="AT142" s="230" t="s">
        <v>142</v>
      </c>
      <c r="AU142" s="230" t="s">
        <v>86</v>
      </c>
      <c r="AY142" s="17" t="s">
        <v>140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7" t="s">
        <v>84</v>
      </c>
      <c r="BK142" s="231">
        <f>ROUND(I142*H142,2)</f>
        <v>0</v>
      </c>
      <c r="BL142" s="17" t="s">
        <v>147</v>
      </c>
      <c r="BM142" s="230" t="s">
        <v>341</v>
      </c>
    </row>
    <row r="143" spans="1:47" s="2" customFormat="1" ht="12">
      <c r="A143" s="38"/>
      <c r="B143" s="39"/>
      <c r="C143" s="40"/>
      <c r="D143" s="232" t="s">
        <v>149</v>
      </c>
      <c r="E143" s="40"/>
      <c r="F143" s="233" t="s">
        <v>164</v>
      </c>
      <c r="G143" s="40"/>
      <c r="H143" s="40"/>
      <c r="I143" s="234"/>
      <c r="J143" s="40"/>
      <c r="K143" s="40"/>
      <c r="L143" s="44"/>
      <c r="M143" s="235"/>
      <c r="N143" s="236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149</v>
      </c>
      <c r="AU143" s="17" t="s">
        <v>86</v>
      </c>
    </row>
    <row r="144" spans="1:51" s="13" customFormat="1" ht="12">
      <c r="A144" s="13"/>
      <c r="B144" s="237"/>
      <c r="C144" s="238"/>
      <c r="D144" s="232" t="s">
        <v>151</v>
      </c>
      <c r="E144" s="239" t="s">
        <v>1</v>
      </c>
      <c r="F144" s="240" t="s">
        <v>165</v>
      </c>
      <c r="G144" s="238"/>
      <c r="H144" s="239" t="s">
        <v>1</v>
      </c>
      <c r="I144" s="241"/>
      <c r="J144" s="238"/>
      <c r="K144" s="238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151</v>
      </c>
      <c r="AU144" s="246" t="s">
        <v>86</v>
      </c>
      <c r="AV144" s="13" t="s">
        <v>84</v>
      </c>
      <c r="AW144" s="13" t="s">
        <v>32</v>
      </c>
      <c r="AX144" s="13" t="s">
        <v>76</v>
      </c>
      <c r="AY144" s="246" t="s">
        <v>140</v>
      </c>
    </row>
    <row r="145" spans="1:51" s="13" customFormat="1" ht="12">
      <c r="A145" s="13"/>
      <c r="B145" s="237"/>
      <c r="C145" s="238"/>
      <c r="D145" s="232" t="s">
        <v>151</v>
      </c>
      <c r="E145" s="239" t="s">
        <v>1</v>
      </c>
      <c r="F145" s="240" t="s">
        <v>152</v>
      </c>
      <c r="G145" s="238"/>
      <c r="H145" s="239" t="s">
        <v>1</v>
      </c>
      <c r="I145" s="241"/>
      <c r="J145" s="238"/>
      <c r="K145" s="238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151</v>
      </c>
      <c r="AU145" s="246" t="s">
        <v>86</v>
      </c>
      <c r="AV145" s="13" t="s">
        <v>84</v>
      </c>
      <c r="AW145" s="13" t="s">
        <v>32</v>
      </c>
      <c r="AX145" s="13" t="s">
        <v>76</v>
      </c>
      <c r="AY145" s="246" t="s">
        <v>140</v>
      </c>
    </row>
    <row r="146" spans="1:51" s="14" customFormat="1" ht="12">
      <c r="A146" s="14"/>
      <c r="B146" s="247"/>
      <c r="C146" s="248"/>
      <c r="D146" s="232" t="s">
        <v>151</v>
      </c>
      <c r="E146" s="249" t="s">
        <v>1</v>
      </c>
      <c r="F146" s="250" t="s">
        <v>342</v>
      </c>
      <c r="G146" s="248"/>
      <c r="H146" s="251">
        <v>1139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7" t="s">
        <v>151</v>
      </c>
      <c r="AU146" s="257" t="s">
        <v>86</v>
      </c>
      <c r="AV146" s="14" t="s">
        <v>86</v>
      </c>
      <c r="AW146" s="14" t="s">
        <v>32</v>
      </c>
      <c r="AX146" s="14" t="s">
        <v>76</v>
      </c>
      <c r="AY146" s="257" t="s">
        <v>140</v>
      </c>
    </row>
    <row r="147" spans="1:51" s="13" customFormat="1" ht="12">
      <c r="A147" s="13"/>
      <c r="B147" s="237"/>
      <c r="C147" s="238"/>
      <c r="D147" s="232" t="s">
        <v>151</v>
      </c>
      <c r="E147" s="239" t="s">
        <v>1</v>
      </c>
      <c r="F147" s="240" t="s">
        <v>167</v>
      </c>
      <c r="G147" s="238"/>
      <c r="H147" s="239" t="s">
        <v>1</v>
      </c>
      <c r="I147" s="241"/>
      <c r="J147" s="238"/>
      <c r="K147" s="238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151</v>
      </c>
      <c r="AU147" s="246" t="s">
        <v>86</v>
      </c>
      <c r="AV147" s="13" t="s">
        <v>84</v>
      </c>
      <c r="AW147" s="13" t="s">
        <v>32</v>
      </c>
      <c r="AX147" s="13" t="s">
        <v>76</v>
      </c>
      <c r="AY147" s="246" t="s">
        <v>140</v>
      </c>
    </row>
    <row r="148" spans="1:51" s="13" customFormat="1" ht="12">
      <c r="A148" s="13"/>
      <c r="B148" s="237"/>
      <c r="C148" s="238"/>
      <c r="D148" s="232" t="s">
        <v>151</v>
      </c>
      <c r="E148" s="239" t="s">
        <v>1</v>
      </c>
      <c r="F148" s="240" t="s">
        <v>152</v>
      </c>
      <c r="G148" s="238"/>
      <c r="H148" s="239" t="s">
        <v>1</v>
      </c>
      <c r="I148" s="241"/>
      <c r="J148" s="238"/>
      <c r="K148" s="238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151</v>
      </c>
      <c r="AU148" s="246" t="s">
        <v>86</v>
      </c>
      <c r="AV148" s="13" t="s">
        <v>84</v>
      </c>
      <c r="AW148" s="13" t="s">
        <v>32</v>
      </c>
      <c r="AX148" s="13" t="s">
        <v>76</v>
      </c>
      <c r="AY148" s="246" t="s">
        <v>140</v>
      </c>
    </row>
    <row r="149" spans="1:51" s="14" customFormat="1" ht="12">
      <c r="A149" s="14"/>
      <c r="B149" s="247"/>
      <c r="C149" s="248"/>
      <c r="D149" s="232" t="s">
        <v>151</v>
      </c>
      <c r="E149" s="249" t="s">
        <v>1</v>
      </c>
      <c r="F149" s="250" t="s">
        <v>343</v>
      </c>
      <c r="G149" s="248"/>
      <c r="H149" s="251">
        <v>1462.3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7" t="s">
        <v>151</v>
      </c>
      <c r="AU149" s="257" t="s">
        <v>86</v>
      </c>
      <c r="AV149" s="14" t="s">
        <v>86</v>
      </c>
      <c r="AW149" s="14" t="s">
        <v>32</v>
      </c>
      <c r="AX149" s="14" t="s">
        <v>76</v>
      </c>
      <c r="AY149" s="257" t="s">
        <v>140</v>
      </c>
    </row>
    <row r="150" spans="1:51" s="13" customFormat="1" ht="12">
      <c r="A150" s="13"/>
      <c r="B150" s="237"/>
      <c r="C150" s="238"/>
      <c r="D150" s="232" t="s">
        <v>151</v>
      </c>
      <c r="E150" s="239" t="s">
        <v>1</v>
      </c>
      <c r="F150" s="240" t="s">
        <v>344</v>
      </c>
      <c r="G150" s="238"/>
      <c r="H150" s="239" t="s">
        <v>1</v>
      </c>
      <c r="I150" s="241"/>
      <c r="J150" s="238"/>
      <c r="K150" s="238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151</v>
      </c>
      <c r="AU150" s="246" t="s">
        <v>86</v>
      </c>
      <c r="AV150" s="13" t="s">
        <v>84</v>
      </c>
      <c r="AW150" s="13" t="s">
        <v>32</v>
      </c>
      <c r="AX150" s="13" t="s">
        <v>76</v>
      </c>
      <c r="AY150" s="246" t="s">
        <v>140</v>
      </c>
    </row>
    <row r="151" spans="1:51" s="14" customFormat="1" ht="12">
      <c r="A151" s="14"/>
      <c r="B151" s="247"/>
      <c r="C151" s="248"/>
      <c r="D151" s="232" t="s">
        <v>151</v>
      </c>
      <c r="E151" s="249" t="s">
        <v>1</v>
      </c>
      <c r="F151" s="250" t="s">
        <v>345</v>
      </c>
      <c r="G151" s="248"/>
      <c r="H151" s="251">
        <v>624.9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7" t="s">
        <v>151</v>
      </c>
      <c r="AU151" s="257" t="s">
        <v>86</v>
      </c>
      <c r="AV151" s="14" t="s">
        <v>86</v>
      </c>
      <c r="AW151" s="14" t="s">
        <v>32</v>
      </c>
      <c r="AX151" s="14" t="s">
        <v>76</v>
      </c>
      <c r="AY151" s="257" t="s">
        <v>140</v>
      </c>
    </row>
    <row r="152" spans="1:51" s="15" customFormat="1" ht="12">
      <c r="A152" s="15"/>
      <c r="B152" s="258"/>
      <c r="C152" s="259"/>
      <c r="D152" s="232" t="s">
        <v>151</v>
      </c>
      <c r="E152" s="260" t="s">
        <v>1</v>
      </c>
      <c r="F152" s="261" t="s">
        <v>171</v>
      </c>
      <c r="G152" s="259"/>
      <c r="H152" s="262">
        <v>3226.2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8" t="s">
        <v>151</v>
      </c>
      <c r="AU152" s="268" t="s">
        <v>86</v>
      </c>
      <c r="AV152" s="15" t="s">
        <v>147</v>
      </c>
      <c r="AW152" s="15" t="s">
        <v>32</v>
      </c>
      <c r="AX152" s="15" t="s">
        <v>84</v>
      </c>
      <c r="AY152" s="268" t="s">
        <v>140</v>
      </c>
    </row>
    <row r="153" spans="1:65" s="2" customFormat="1" ht="33" customHeight="1">
      <c r="A153" s="38"/>
      <c r="B153" s="39"/>
      <c r="C153" s="219" t="s">
        <v>189</v>
      </c>
      <c r="D153" s="219" t="s">
        <v>142</v>
      </c>
      <c r="E153" s="220" t="s">
        <v>172</v>
      </c>
      <c r="F153" s="221" t="s">
        <v>173</v>
      </c>
      <c r="G153" s="222" t="s">
        <v>145</v>
      </c>
      <c r="H153" s="223">
        <v>561.1</v>
      </c>
      <c r="I153" s="224"/>
      <c r="J153" s="225">
        <f>ROUND(I153*H153,2)</f>
        <v>0</v>
      </c>
      <c r="K153" s="221" t="s">
        <v>146</v>
      </c>
      <c r="L153" s="44"/>
      <c r="M153" s="226" t="s">
        <v>1</v>
      </c>
      <c r="N153" s="227" t="s">
        <v>41</v>
      </c>
      <c r="O153" s="91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0" t="s">
        <v>147</v>
      </c>
      <c r="AT153" s="230" t="s">
        <v>142</v>
      </c>
      <c r="AU153" s="230" t="s">
        <v>86</v>
      </c>
      <c r="AY153" s="17" t="s">
        <v>140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7" t="s">
        <v>84</v>
      </c>
      <c r="BK153" s="231">
        <f>ROUND(I153*H153,2)</f>
        <v>0</v>
      </c>
      <c r="BL153" s="17" t="s">
        <v>147</v>
      </c>
      <c r="BM153" s="230" t="s">
        <v>346</v>
      </c>
    </row>
    <row r="154" spans="1:47" s="2" customFormat="1" ht="12">
      <c r="A154" s="38"/>
      <c r="B154" s="39"/>
      <c r="C154" s="40"/>
      <c r="D154" s="232" t="s">
        <v>149</v>
      </c>
      <c r="E154" s="40"/>
      <c r="F154" s="233" t="s">
        <v>175</v>
      </c>
      <c r="G154" s="40"/>
      <c r="H154" s="40"/>
      <c r="I154" s="234"/>
      <c r="J154" s="40"/>
      <c r="K154" s="40"/>
      <c r="L154" s="44"/>
      <c r="M154" s="235"/>
      <c r="N154" s="236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149</v>
      </c>
      <c r="AU154" s="17" t="s">
        <v>86</v>
      </c>
    </row>
    <row r="155" spans="1:51" s="13" customFormat="1" ht="12">
      <c r="A155" s="13"/>
      <c r="B155" s="237"/>
      <c r="C155" s="238"/>
      <c r="D155" s="232" t="s">
        <v>151</v>
      </c>
      <c r="E155" s="239" t="s">
        <v>1</v>
      </c>
      <c r="F155" s="240" t="s">
        <v>176</v>
      </c>
      <c r="G155" s="238"/>
      <c r="H155" s="239" t="s">
        <v>1</v>
      </c>
      <c r="I155" s="241"/>
      <c r="J155" s="238"/>
      <c r="K155" s="238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151</v>
      </c>
      <c r="AU155" s="246" t="s">
        <v>86</v>
      </c>
      <c r="AV155" s="13" t="s">
        <v>84</v>
      </c>
      <c r="AW155" s="13" t="s">
        <v>32</v>
      </c>
      <c r="AX155" s="13" t="s">
        <v>76</v>
      </c>
      <c r="AY155" s="246" t="s">
        <v>140</v>
      </c>
    </row>
    <row r="156" spans="1:51" s="13" customFormat="1" ht="12">
      <c r="A156" s="13"/>
      <c r="B156" s="237"/>
      <c r="C156" s="238"/>
      <c r="D156" s="232" t="s">
        <v>151</v>
      </c>
      <c r="E156" s="239" t="s">
        <v>1</v>
      </c>
      <c r="F156" s="240" t="s">
        <v>152</v>
      </c>
      <c r="G156" s="238"/>
      <c r="H156" s="239" t="s">
        <v>1</v>
      </c>
      <c r="I156" s="241"/>
      <c r="J156" s="238"/>
      <c r="K156" s="238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151</v>
      </c>
      <c r="AU156" s="246" t="s">
        <v>86</v>
      </c>
      <c r="AV156" s="13" t="s">
        <v>84</v>
      </c>
      <c r="AW156" s="13" t="s">
        <v>32</v>
      </c>
      <c r="AX156" s="13" t="s">
        <v>76</v>
      </c>
      <c r="AY156" s="246" t="s">
        <v>140</v>
      </c>
    </row>
    <row r="157" spans="1:51" s="14" customFormat="1" ht="12">
      <c r="A157" s="14"/>
      <c r="B157" s="247"/>
      <c r="C157" s="248"/>
      <c r="D157" s="232" t="s">
        <v>151</v>
      </c>
      <c r="E157" s="249" t="s">
        <v>106</v>
      </c>
      <c r="F157" s="250" t="s">
        <v>347</v>
      </c>
      <c r="G157" s="248"/>
      <c r="H157" s="251">
        <v>561.1</v>
      </c>
      <c r="I157" s="252"/>
      <c r="J157" s="248"/>
      <c r="K157" s="248"/>
      <c r="L157" s="253"/>
      <c r="M157" s="254"/>
      <c r="N157" s="255"/>
      <c r="O157" s="255"/>
      <c r="P157" s="255"/>
      <c r="Q157" s="255"/>
      <c r="R157" s="255"/>
      <c r="S157" s="255"/>
      <c r="T157" s="25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7" t="s">
        <v>151</v>
      </c>
      <c r="AU157" s="257" t="s">
        <v>86</v>
      </c>
      <c r="AV157" s="14" t="s">
        <v>86</v>
      </c>
      <c r="AW157" s="14" t="s">
        <v>32</v>
      </c>
      <c r="AX157" s="14" t="s">
        <v>84</v>
      </c>
      <c r="AY157" s="257" t="s">
        <v>140</v>
      </c>
    </row>
    <row r="158" spans="1:65" s="2" customFormat="1" ht="33" customHeight="1">
      <c r="A158" s="38"/>
      <c r="B158" s="39"/>
      <c r="C158" s="219" t="s">
        <v>196</v>
      </c>
      <c r="D158" s="219" t="s">
        <v>142</v>
      </c>
      <c r="E158" s="220" t="s">
        <v>179</v>
      </c>
      <c r="F158" s="221" t="s">
        <v>180</v>
      </c>
      <c r="G158" s="222" t="s">
        <v>145</v>
      </c>
      <c r="H158" s="223">
        <v>12454.4</v>
      </c>
      <c r="I158" s="224"/>
      <c r="J158" s="225">
        <f>ROUND(I158*H158,2)</f>
        <v>0</v>
      </c>
      <c r="K158" s="221" t="s">
        <v>146</v>
      </c>
      <c r="L158" s="44"/>
      <c r="M158" s="226" t="s">
        <v>1</v>
      </c>
      <c r="N158" s="227" t="s">
        <v>41</v>
      </c>
      <c r="O158" s="91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0" t="s">
        <v>147</v>
      </c>
      <c r="AT158" s="230" t="s">
        <v>142</v>
      </c>
      <c r="AU158" s="230" t="s">
        <v>86</v>
      </c>
      <c r="AY158" s="17" t="s">
        <v>140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7" t="s">
        <v>84</v>
      </c>
      <c r="BK158" s="231">
        <f>ROUND(I158*H158,2)</f>
        <v>0</v>
      </c>
      <c r="BL158" s="17" t="s">
        <v>147</v>
      </c>
      <c r="BM158" s="230" t="s">
        <v>348</v>
      </c>
    </row>
    <row r="159" spans="1:47" s="2" customFormat="1" ht="12">
      <c r="A159" s="38"/>
      <c r="B159" s="39"/>
      <c r="C159" s="40"/>
      <c r="D159" s="232" t="s">
        <v>149</v>
      </c>
      <c r="E159" s="40"/>
      <c r="F159" s="233" t="s">
        <v>182</v>
      </c>
      <c r="G159" s="40"/>
      <c r="H159" s="40"/>
      <c r="I159" s="234"/>
      <c r="J159" s="40"/>
      <c r="K159" s="40"/>
      <c r="L159" s="44"/>
      <c r="M159" s="235"/>
      <c r="N159" s="236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149</v>
      </c>
      <c r="AU159" s="17" t="s">
        <v>86</v>
      </c>
    </row>
    <row r="160" spans="1:51" s="13" customFormat="1" ht="12">
      <c r="A160" s="13"/>
      <c r="B160" s="237"/>
      <c r="C160" s="238"/>
      <c r="D160" s="232" t="s">
        <v>151</v>
      </c>
      <c r="E160" s="239" t="s">
        <v>1</v>
      </c>
      <c r="F160" s="240" t="s">
        <v>183</v>
      </c>
      <c r="G160" s="238"/>
      <c r="H160" s="239" t="s">
        <v>1</v>
      </c>
      <c r="I160" s="241"/>
      <c r="J160" s="238"/>
      <c r="K160" s="238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151</v>
      </c>
      <c r="AU160" s="246" t="s">
        <v>86</v>
      </c>
      <c r="AV160" s="13" t="s">
        <v>84</v>
      </c>
      <c r="AW160" s="13" t="s">
        <v>32</v>
      </c>
      <c r="AX160" s="13" t="s">
        <v>76</v>
      </c>
      <c r="AY160" s="246" t="s">
        <v>140</v>
      </c>
    </row>
    <row r="161" spans="1:51" s="13" customFormat="1" ht="12">
      <c r="A161" s="13"/>
      <c r="B161" s="237"/>
      <c r="C161" s="238"/>
      <c r="D161" s="232" t="s">
        <v>151</v>
      </c>
      <c r="E161" s="239" t="s">
        <v>1</v>
      </c>
      <c r="F161" s="240" t="s">
        <v>184</v>
      </c>
      <c r="G161" s="238"/>
      <c r="H161" s="239" t="s">
        <v>1</v>
      </c>
      <c r="I161" s="241"/>
      <c r="J161" s="238"/>
      <c r="K161" s="238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151</v>
      </c>
      <c r="AU161" s="246" t="s">
        <v>86</v>
      </c>
      <c r="AV161" s="13" t="s">
        <v>84</v>
      </c>
      <c r="AW161" s="13" t="s">
        <v>32</v>
      </c>
      <c r="AX161" s="13" t="s">
        <v>76</v>
      </c>
      <c r="AY161" s="246" t="s">
        <v>140</v>
      </c>
    </row>
    <row r="162" spans="1:51" s="13" customFormat="1" ht="12">
      <c r="A162" s="13"/>
      <c r="B162" s="237"/>
      <c r="C162" s="238"/>
      <c r="D162" s="232" t="s">
        <v>151</v>
      </c>
      <c r="E162" s="239" t="s">
        <v>1</v>
      </c>
      <c r="F162" s="240" t="s">
        <v>152</v>
      </c>
      <c r="G162" s="238"/>
      <c r="H162" s="239" t="s">
        <v>1</v>
      </c>
      <c r="I162" s="241"/>
      <c r="J162" s="238"/>
      <c r="K162" s="238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151</v>
      </c>
      <c r="AU162" s="246" t="s">
        <v>86</v>
      </c>
      <c r="AV162" s="13" t="s">
        <v>84</v>
      </c>
      <c r="AW162" s="13" t="s">
        <v>32</v>
      </c>
      <c r="AX162" s="13" t="s">
        <v>76</v>
      </c>
      <c r="AY162" s="246" t="s">
        <v>140</v>
      </c>
    </row>
    <row r="163" spans="1:51" s="14" customFormat="1" ht="12">
      <c r="A163" s="14"/>
      <c r="B163" s="247"/>
      <c r="C163" s="248"/>
      <c r="D163" s="232" t="s">
        <v>151</v>
      </c>
      <c r="E163" s="249" t="s">
        <v>104</v>
      </c>
      <c r="F163" s="250" t="s">
        <v>349</v>
      </c>
      <c r="G163" s="248"/>
      <c r="H163" s="251">
        <v>126.6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7" t="s">
        <v>151</v>
      </c>
      <c r="AU163" s="257" t="s">
        <v>86</v>
      </c>
      <c r="AV163" s="14" t="s">
        <v>86</v>
      </c>
      <c r="AW163" s="14" t="s">
        <v>32</v>
      </c>
      <c r="AX163" s="14" t="s">
        <v>76</v>
      </c>
      <c r="AY163" s="257" t="s">
        <v>140</v>
      </c>
    </row>
    <row r="164" spans="1:51" s="13" customFormat="1" ht="12">
      <c r="A164" s="13"/>
      <c r="B164" s="237"/>
      <c r="C164" s="238"/>
      <c r="D164" s="232" t="s">
        <v>151</v>
      </c>
      <c r="E164" s="239" t="s">
        <v>1</v>
      </c>
      <c r="F164" s="240" t="s">
        <v>186</v>
      </c>
      <c r="G164" s="238"/>
      <c r="H164" s="239" t="s">
        <v>1</v>
      </c>
      <c r="I164" s="241"/>
      <c r="J164" s="238"/>
      <c r="K164" s="238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151</v>
      </c>
      <c r="AU164" s="246" t="s">
        <v>86</v>
      </c>
      <c r="AV164" s="13" t="s">
        <v>84</v>
      </c>
      <c r="AW164" s="13" t="s">
        <v>32</v>
      </c>
      <c r="AX164" s="13" t="s">
        <v>76</v>
      </c>
      <c r="AY164" s="246" t="s">
        <v>140</v>
      </c>
    </row>
    <row r="165" spans="1:51" s="13" customFormat="1" ht="12">
      <c r="A165" s="13"/>
      <c r="B165" s="237"/>
      <c r="C165" s="238"/>
      <c r="D165" s="232" t="s">
        <v>151</v>
      </c>
      <c r="E165" s="239" t="s">
        <v>1</v>
      </c>
      <c r="F165" s="240" t="s">
        <v>187</v>
      </c>
      <c r="G165" s="238"/>
      <c r="H165" s="239" t="s">
        <v>1</v>
      </c>
      <c r="I165" s="241"/>
      <c r="J165" s="238"/>
      <c r="K165" s="238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151</v>
      </c>
      <c r="AU165" s="246" t="s">
        <v>86</v>
      </c>
      <c r="AV165" s="13" t="s">
        <v>84</v>
      </c>
      <c r="AW165" s="13" t="s">
        <v>32</v>
      </c>
      <c r="AX165" s="13" t="s">
        <v>76</v>
      </c>
      <c r="AY165" s="246" t="s">
        <v>140</v>
      </c>
    </row>
    <row r="166" spans="1:51" s="13" customFormat="1" ht="12">
      <c r="A166" s="13"/>
      <c r="B166" s="237"/>
      <c r="C166" s="238"/>
      <c r="D166" s="232" t="s">
        <v>151</v>
      </c>
      <c r="E166" s="239" t="s">
        <v>1</v>
      </c>
      <c r="F166" s="240" t="s">
        <v>152</v>
      </c>
      <c r="G166" s="238"/>
      <c r="H166" s="239" t="s">
        <v>1</v>
      </c>
      <c r="I166" s="241"/>
      <c r="J166" s="238"/>
      <c r="K166" s="238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151</v>
      </c>
      <c r="AU166" s="246" t="s">
        <v>86</v>
      </c>
      <c r="AV166" s="13" t="s">
        <v>84</v>
      </c>
      <c r="AW166" s="13" t="s">
        <v>32</v>
      </c>
      <c r="AX166" s="13" t="s">
        <v>76</v>
      </c>
      <c r="AY166" s="246" t="s">
        <v>140</v>
      </c>
    </row>
    <row r="167" spans="1:51" s="14" customFormat="1" ht="12">
      <c r="A167" s="14"/>
      <c r="B167" s="247"/>
      <c r="C167" s="248"/>
      <c r="D167" s="232" t="s">
        <v>151</v>
      </c>
      <c r="E167" s="249" t="s">
        <v>99</v>
      </c>
      <c r="F167" s="250" t="s">
        <v>350</v>
      </c>
      <c r="G167" s="248"/>
      <c r="H167" s="251">
        <v>12327.8</v>
      </c>
      <c r="I167" s="252"/>
      <c r="J167" s="248"/>
      <c r="K167" s="248"/>
      <c r="L167" s="253"/>
      <c r="M167" s="254"/>
      <c r="N167" s="255"/>
      <c r="O167" s="255"/>
      <c r="P167" s="255"/>
      <c r="Q167" s="255"/>
      <c r="R167" s="255"/>
      <c r="S167" s="255"/>
      <c r="T167" s="25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7" t="s">
        <v>151</v>
      </c>
      <c r="AU167" s="257" t="s">
        <v>86</v>
      </c>
      <c r="AV167" s="14" t="s">
        <v>86</v>
      </c>
      <c r="AW167" s="14" t="s">
        <v>32</v>
      </c>
      <c r="AX167" s="14" t="s">
        <v>76</v>
      </c>
      <c r="AY167" s="257" t="s">
        <v>140</v>
      </c>
    </row>
    <row r="168" spans="1:51" s="15" customFormat="1" ht="12">
      <c r="A168" s="15"/>
      <c r="B168" s="258"/>
      <c r="C168" s="259"/>
      <c r="D168" s="232" t="s">
        <v>151</v>
      </c>
      <c r="E168" s="260" t="s">
        <v>1</v>
      </c>
      <c r="F168" s="261" t="s">
        <v>171</v>
      </c>
      <c r="G168" s="259"/>
      <c r="H168" s="262">
        <v>12454.4</v>
      </c>
      <c r="I168" s="263"/>
      <c r="J168" s="259"/>
      <c r="K168" s="259"/>
      <c r="L168" s="264"/>
      <c r="M168" s="265"/>
      <c r="N168" s="266"/>
      <c r="O168" s="266"/>
      <c r="P168" s="266"/>
      <c r="Q168" s="266"/>
      <c r="R168" s="266"/>
      <c r="S168" s="266"/>
      <c r="T168" s="26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8" t="s">
        <v>151</v>
      </c>
      <c r="AU168" s="268" t="s">
        <v>86</v>
      </c>
      <c r="AV168" s="15" t="s">
        <v>147</v>
      </c>
      <c r="AW168" s="15" t="s">
        <v>32</v>
      </c>
      <c r="AX168" s="15" t="s">
        <v>84</v>
      </c>
      <c r="AY168" s="268" t="s">
        <v>140</v>
      </c>
    </row>
    <row r="169" spans="1:65" s="2" customFormat="1" ht="12">
      <c r="A169" s="38"/>
      <c r="B169" s="39"/>
      <c r="C169" s="219" t="s">
        <v>203</v>
      </c>
      <c r="D169" s="219" t="s">
        <v>142</v>
      </c>
      <c r="E169" s="220" t="s">
        <v>190</v>
      </c>
      <c r="F169" s="221" t="s">
        <v>191</v>
      </c>
      <c r="G169" s="222" t="s">
        <v>145</v>
      </c>
      <c r="H169" s="223">
        <v>1266</v>
      </c>
      <c r="I169" s="224"/>
      <c r="J169" s="225">
        <f>ROUND(I169*H169,2)</f>
        <v>0</v>
      </c>
      <c r="K169" s="221" t="s">
        <v>146</v>
      </c>
      <c r="L169" s="44"/>
      <c r="M169" s="226" t="s">
        <v>1</v>
      </c>
      <c r="N169" s="227" t="s">
        <v>41</v>
      </c>
      <c r="O169" s="91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0" t="s">
        <v>147</v>
      </c>
      <c r="AT169" s="230" t="s">
        <v>142</v>
      </c>
      <c r="AU169" s="230" t="s">
        <v>86</v>
      </c>
      <c r="AY169" s="17" t="s">
        <v>140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7" t="s">
        <v>84</v>
      </c>
      <c r="BK169" s="231">
        <f>ROUND(I169*H169,2)</f>
        <v>0</v>
      </c>
      <c r="BL169" s="17" t="s">
        <v>147</v>
      </c>
      <c r="BM169" s="230" t="s">
        <v>351</v>
      </c>
    </row>
    <row r="170" spans="1:47" s="2" customFormat="1" ht="12">
      <c r="A170" s="38"/>
      <c r="B170" s="39"/>
      <c r="C170" s="40"/>
      <c r="D170" s="232" t="s">
        <v>149</v>
      </c>
      <c r="E170" s="40"/>
      <c r="F170" s="233" t="s">
        <v>193</v>
      </c>
      <c r="G170" s="40"/>
      <c r="H170" s="40"/>
      <c r="I170" s="234"/>
      <c r="J170" s="40"/>
      <c r="K170" s="40"/>
      <c r="L170" s="44"/>
      <c r="M170" s="235"/>
      <c r="N170" s="236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149</v>
      </c>
      <c r="AU170" s="17" t="s">
        <v>86</v>
      </c>
    </row>
    <row r="171" spans="1:51" s="13" customFormat="1" ht="12">
      <c r="A171" s="13"/>
      <c r="B171" s="237"/>
      <c r="C171" s="238"/>
      <c r="D171" s="232" t="s">
        <v>151</v>
      </c>
      <c r="E171" s="239" t="s">
        <v>1</v>
      </c>
      <c r="F171" s="240" t="s">
        <v>183</v>
      </c>
      <c r="G171" s="238"/>
      <c r="H171" s="239" t="s">
        <v>1</v>
      </c>
      <c r="I171" s="241"/>
      <c r="J171" s="238"/>
      <c r="K171" s="238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151</v>
      </c>
      <c r="AU171" s="246" t="s">
        <v>86</v>
      </c>
      <c r="AV171" s="13" t="s">
        <v>84</v>
      </c>
      <c r="AW171" s="13" t="s">
        <v>32</v>
      </c>
      <c r="AX171" s="13" t="s">
        <v>76</v>
      </c>
      <c r="AY171" s="246" t="s">
        <v>140</v>
      </c>
    </row>
    <row r="172" spans="1:51" s="13" customFormat="1" ht="12">
      <c r="A172" s="13"/>
      <c r="B172" s="237"/>
      <c r="C172" s="238"/>
      <c r="D172" s="232" t="s">
        <v>151</v>
      </c>
      <c r="E172" s="239" t="s">
        <v>1</v>
      </c>
      <c r="F172" s="240" t="s">
        <v>184</v>
      </c>
      <c r="G172" s="238"/>
      <c r="H172" s="239" t="s">
        <v>1</v>
      </c>
      <c r="I172" s="241"/>
      <c r="J172" s="238"/>
      <c r="K172" s="238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151</v>
      </c>
      <c r="AU172" s="246" t="s">
        <v>86</v>
      </c>
      <c r="AV172" s="13" t="s">
        <v>84</v>
      </c>
      <c r="AW172" s="13" t="s">
        <v>32</v>
      </c>
      <c r="AX172" s="13" t="s">
        <v>76</v>
      </c>
      <c r="AY172" s="246" t="s">
        <v>140</v>
      </c>
    </row>
    <row r="173" spans="1:51" s="13" customFormat="1" ht="12">
      <c r="A173" s="13"/>
      <c r="B173" s="237"/>
      <c r="C173" s="238"/>
      <c r="D173" s="232" t="s">
        <v>151</v>
      </c>
      <c r="E173" s="239" t="s">
        <v>1</v>
      </c>
      <c r="F173" s="240" t="s">
        <v>194</v>
      </c>
      <c r="G173" s="238"/>
      <c r="H173" s="239" t="s">
        <v>1</v>
      </c>
      <c r="I173" s="241"/>
      <c r="J173" s="238"/>
      <c r="K173" s="238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151</v>
      </c>
      <c r="AU173" s="246" t="s">
        <v>86</v>
      </c>
      <c r="AV173" s="13" t="s">
        <v>84</v>
      </c>
      <c r="AW173" s="13" t="s">
        <v>32</v>
      </c>
      <c r="AX173" s="13" t="s">
        <v>76</v>
      </c>
      <c r="AY173" s="246" t="s">
        <v>140</v>
      </c>
    </row>
    <row r="174" spans="1:51" s="13" customFormat="1" ht="12">
      <c r="A174" s="13"/>
      <c r="B174" s="237"/>
      <c r="C174" s="238"/>
      <c r="D174" s="232" t="s">
        <v>151</v>
      </c>
      <c r="E174" s="239" t="s">
        <v>1</v>
      </c>
      <c r="F174" s="240" t="s">
        <v>152</v>
      </c>
      <c r="G174" s="238"/>
      <c r="H174" s="239" t="s">
        <v>1</v>
      </c>
      <c r="I174" s="241"/>
      <c r="J174" s="238"/>
      <c r="K174" s="238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151</v>
      </c>
      <c r="AU174" s="246" t="s">
        <v>86</v>
      </c>
      <c r="AV174" s="13" t="s">
        <v>84</v>
      </c>
      <c r="AW174" s="13" t="s">
        <v>32</v>
      </c>
      <c r="AX174" s="13" t="s">
        <v>76</v>
      </c>
      <c r="AY174" s="246" t="s">
        <v>140</v>
      </c>
    </row>
    <row r="175" spans="1:51" s="14" customFormat="1" ht="12">
      <c r="A175" s="14"/>
      <c r="B175" s="247"/>
      <c r="C175" s="248"/>
      <c r="D175" s="232" t="s">
        <v>151</v>
      </c>
      <c r="E175" s="249" t="s">
        <v>1</v>
      </c>
      <c r="F175" s="250" t="s">
        <v>352</v>
      </c>
      <c r="G175" s="248"/>
      <c r="H175" s="251">
        <v>1266</v>
      </c>
      <c r="I175" s="252"/>
      <c r="J175" s="248"/>
      <c r="K175" s="248"/>
      <c r="L175" s="253"/>
      <c r="M175" s="254"/>
      <c r="N175" s="255"/>
      <c r="O175" s="255"/>
      <c r="P175" s="255"/>
      <c r="Q175" s="255"/>
      <c r="R175" s="255"/>
      <c r="S175" s="255"/>
      <c r="T175" s="25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7" t="s">
        <v>151</v>
      </c>
      <c r="AU175" s="257" t="s">
        <v>86</v>
      </c>
      <c r="AV175" s="14" t="s">
        <v>86</v>
      </c>
      <c r="AW175" s="14" t="s">
        <v>32</v>
      </c>
      <c r="AX175" s="14" t="s">
        <v>84</v>
      </c>
      <c r="AY175" s="257" t="s">
        <v>140</v>
      </c>
    </row>
    <row r="176" spans="1:65" s="2" customFormat="1" ht="12">
      <c r="A176" s="38"/>
      <c r="B176" s="39"/>
      <c r="C176" s="219" t="s">
        <v>210</v>
      </c>
      <c r="D176" s="219" t="s">
        <v>142</v>
      </c>
      <c r="E176" s="220" t="s">
        <v>197</v>
      </c>
      <c r="F176" s="221" t="s">
        <v>198</v>
      </c>
      <c r="G176" s="222" t="s">
        <v>145</v>
      </c>
      <c r="H176" s="223">
        <v>1265.6</v>
      </c>
      <c r="I176" s="224"/>
      <c r="J176" s="225">
        <f>ROUND(I176*H176,2)</f>
        <v>0</v>
      </c>
      <c r="K176" s="221" t="s">
        <v>146</v>
      </c>
      <c r="L176" s="44"/>
      <c r="M176" s="226" t="s">
        <v>1</v>
      </c>
      <c r="N176" s="227" t="s">
        <v>41</v>
      </c>
      <c r="O176" s="91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0" t="s">
        <v>147</v>
      </c>
      <c r="AT176" s="230" t="s">
        <v>142</v>
      </c>
      <c r="AU176" s="230" t="s">
        <v>86</v>
      </c>
      <c r="AY176" s="17" t="s">
        <v>140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7" t="s">
        <v>84</v>
      </c>
      <c r="BK176" s="231">
        <f>ROUND(I176*H176,2)</f>
        <v>0</v>
      </c>
      <c r="BL176" s="17" t="s">
        <v>147</v>
      </c>
      <c r="BM176" s="230" t="s">
        <v>353</v>
      </c>
    </row>
    <row r="177" spans="1:47" s="2" customFormat="1" ht="12">
      <c r="A177" s="38"/>
      <c r="B177" s="39"/>
      <c r="C177" s="40"/>
      <c r="D177" s="232" t="s">
        <v>149</v>
      </c>
      <c r="E177" s="40"/>
      <c r="F177" s="233" t="s">
        <v>200</v>
      </c>
      <c r="G177" s="40"/>
      <c r="H177" s="40"/>
      <c r="I177" s="234"/>
      <c r="J177" s="40"/>
      <c r="K177" s="40"/>
      <c r="L177" s="44"/>
      <c r="M177" s="235"/>
      <c r="N177" s="236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149</v>
      </c>
      <c r="AU177" s="17" t="s">
        <v>86</v>
      </c>
    </row>
    <row r="178" spans="1:51" s="13" customFormat="1" ht="12">
      <c r="A178" s="13"/>
      <c r="B178" s="237"/>
      <c r="C178" s="238"/>
      <c r="D178" s="232" t="s">
        <v>151</v>
      </c>
      <c r="E178" s="239" t="s">
        <v>1</v>
      </c>
      <c r="F178" s="240" t="s">
        <v>201</v>
      </c>
      <c r="G178" s="238"/>
      <c r="H178" s="239" t="s">
        <v>1</v>
      </c>
      <c r="I178" s="241"/>
      <c r="J178" s="238"/>
      <c r="K178" s="238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151</v>
      </c>
      <c r="AU178" s="246" t="s">
        <v>86</v>
      </c>
      <c r="AV178" s="13" t="s">
        <v>84</v>
      </c>
      <c r="AW178" s="13" t="s">
        <v>32</v>
      </c>
      <c r="AX178" s="13" t="s">
        <v>76</v>
      </c>
      <c r="AY178" s="246" t="s">
        <v>140</v>
      </c>
    </row>
    <row r="179" spans="1:51" s="13" customFormat="1" ht="12">
      <c r="A179" s="13"/>
      <c r="B179" s="237"/>
      <c r="C179" s="238"/>
      <c r="D179" s="232" t="s">
        <v>151</v>
      </c>
      <c r="E179" s="239" t="s">
        <v>1</v>
      </c>
      <c r="F179" s="240" t="s">
        <v>202</v>
      </c>
      <c r="G179" s="238"/>
      <c r="H179" s="239" t="s">
        <v>1</v>
      </c>
      <c r="I179" s="241"/>
      <c r="J179" s="238"/>
      <c r="K179" s="238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151</v>
      </c>
      <c r="AU179" s="246" t="s">
        <v>86</v>
      </c>
      <c r="AV179" s="13" t="s">
        <v>84</v>
      </c>
      <c r="AW179" s="13" t="s">
        <v>32</v>
      </c>
      <c r="AX179" s="13" t="s">
        <v>76</v>
      </c>
      <c r="AY179" s="246" t="s">
        <v>140</v>
      </c>
    </row>
    <row r="180" spans="1:51" s="14" customFormat="1" ht="12">
      <c r="A180" s="14"/>
      <c r="B180" s="247"/>
      <c r="C180" s="248"/>
      <c r="D180" s="232" t="s">
        <v>151</v>
      </c>
      <c r="E180" s="249" t="s">
        <v>1</v>
      </c>
      <c r="F180" s="250" t="s">
        <v>101</v>
      </c>
      <c r="G180" s="248"/>
      <c r="H180" s="251">
        <v>1265.6</v>
      </c>
      <c r="I180" s="252"/>
      <c r="J180" s="248"/>
      <c r="K180" s="248"/>
      <c r="L180" s="253"/>
      <c r="M180" s="254"/>
      <c r="N180" s="255"/>
      <c r="O180" s="255"/>
      <c r="P180" s="255"/>
      <c r="Q180" s="255"/>
      <c r="R180" s="255"/>
      <c r="S180" s="255"/>
      <c r="T180" s="25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7" t="s">
        <v>151</v>
      </c>
      <c r="AU180" s="257" t="s">
        <v>86</v>
      </c>
      <c r="AV180" s="14" t="s">
        <v>86</v>
      </c>
      <c r="AW180" s="14" t="s">
        <v>32</v>
      </c>
      <c r="AX180" s="14" t="s">
        <v>84</v>
      </c>
      <c r="AY180" s="257" t="s">
        <v>140</v>
      </c>
    </row>
    <row r="181" spans="1:65" s="2" customFormat="1" ht="12">
      <c r="A181" s="38"/>
      <c r="B181" s="39"/>
      <c r="C181" s="219" t="s">
        <v>218</v>
      </c>
      <c r="D181" s="219" t="s">
        <v>142</v>
      </c>
      <c r="E181" s="220" t="s">
        <v>204</v>
      </c>
      <c r="F181" s="221" t="s">
        <v>205</v>
      </c>
      <c r="G181" s="222" t="s">
        <v>145</v>
      </c>
      <c r="H181" s="223">
        <v>13015.5</v>
      </c>
      <c r="I181" s="224"/>
      <c r="J181" s="225">
        <f>ROUND(I181*H181,2)</f>
        <v>0</v>
      </c>
      <c r="K181" s="221" t="s">
        <v>146</v>
      </c>
      <c r="L181" s="44"/>
      <c r="M181" s="226" t="s">
        <v>1</v>
      </c>
      <c r="N181" s="227" t="s">
        <v>41</v>
      </c>
      <c r="O181" s="91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0" t="s">
        <v>147</v>
      </c>
      <c r="AT181" s="230" t="s">
        <v>142</v>
      </c>
      <c r="AU181" s="230" t="s">
        <v>86</v>
      </c>
      <c r="AY181" s="17" t="s">
        <v>140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7" t="s">
        <v>84</v>
      </c>
      <c r="BK181" s="231">
        <f>ROUND(I181*H181,2)</f>
        <v>0</v>
      </c>
      <c r="BL181" s="17" t="s">
        <v>147</v>
      </c>
      <c r="BM181" s="230" t="s">
        <v>354</v>
      </c>
    </row>
    <row r="182" spans="1:47" s="2" customFormat="1" ht="12">
      <c r="A182" s="38"/>
      <c r="B182" s="39"/>
      <c r="C182" s="40"/>
      <c r="D182" s="232" t="s">
        <v>149</v>
      </c>
      <c r="E182" s="40"/>
      <c r="F182" s="233" t="s">
        <v>207</v>
      </c>
      <c r="G182" s="40"/>
      <c r="H182" s="40"/>
      <c r="I182" s="234"/>
      <c r="J182" s="40"/>
      <c r="K182" s="40"/>
      <c r="L182" s="44"/>
      <c r="M182" s="235"/>
      <c r="N182" s="236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149</v>
      </c>
      <c r="AU182" s="17" t="s">
        <v>86</v>
      </c>
    </row>
    <row r="183" spans="1:51" s="13" customFormat="1" ht="12">
      <c r="A183" s="13"/>
      <c r="B183" s="237"/>
      <c r="C183" s="238"/>
      <c r="D183" s="232" t="s">
        <v>151</v>
      </c>
      <c r="E183" s="239" t="s">
        <v>1</v>
      </c>
      <c r="F183" s="240" t="s">
        <v>208</v>
      </c>
      <c r="G183" s="238"/>
      <c r="H183" s="239" t="s">
        <v>1</v>
      </c>
      <c r="I183" s="241"/>
      <c r="J183" s="238"/>
      <c r="K183" s="238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151</v>
      </c>
      <c r="AU183" s="246" t="s">
        <v>86</v>
      </c>
      <c r="AV183" s="13" t="s">
        <v>84</v>
      </c>
      <c r="AW183" s="13" t="s">
        <v>32</v>
      </c>
      <c r="AX183" s="13" t="s">
        <v>76</v>
      </c>
      <c r="AY183" s="246" t="s">
        <v>140</v>
      </c>
    </row>
    <row r="184" spans="1:51" s="13" customFormat="1" ht="12">
      <c r="A184" s="13"/>
      <c r="B184" s="237"/>
      <c r="C184" s="238"/>
      <c r="D184" s="232" t="s">
        <v>151</v>
      </c>
      <c r="E184" s="239" t="s">
        <v>1</v>
      </c>
      <c r="F184" s="240" t="s">
        <v>355</v>
      </c>
      <c r="G184" s="238"/>
      <c r="H184" s="239" t="s">
        <v>1</v>
      </c>
      <c r="I184" s="241"/>
      <c r="J184" s="238"/>
      <c r="K184" s="238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151</v>
      </c>
      <c r="AU184" s="246" t="s">
        <v>86</v>
      </c>
      <c r="AV184" s="13" t="s">
        <v>84</v>
      </c>
      <c r="AW184" s="13" t="s">
        <v>32</v>
      </c>
      <c r="AX184" s="13" t="s">
        <v>76</v>
      </c>
      <c r="AY184" s="246" t="s">
        <v>140</v>
      </c>
    </row>
    <row r="185" spans="1:51" s="14" customFormat="1" ht="12">
      <c r="A185" s="14"/>
      <c r="B185" s="247"/>
      <c r="C185" s="248"/>
      <c r="D185" s="232" t="s">
        <v>151</v>
      </c>
      <c r="E185" s="249" t="s">
        <v>1</v>
      </c>
      <c r="F185" s="250" t="s">
        <v>209</v>
      </c>
      <c r="G185" s="248"/>
      <c r="H185" s="251">
        <v>13015.5</v>
      </c>
      <c r="I185" s="252"/>
      <c r="J185" s="248"/>
      <c r="K185" s="248"/>
      <c r="L185" s="253"/>
      <c r="M185" s="254"/>
      <c r="N185" s="255"/>
      <c r="O185" s="255"/>
      <c r="P185" s="255"/>
      <c r="Q185" s="255"/>
      <c r="R185" s="255"/>
      <c r="S185" s="255"/>
      <c r="T185" s="25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7" t="s">
        <v>151</v>
      </c>
      <c r="AU185" s="257" t="s">
        <v>86</v>
      </c>
      <c r="AV185" s="14" t="s">
        <v>86</v>
      </c>
      <c r="AW185" s="14" t="s">
        <v>32</v>
      </c>
      <c r="AX185" s="14" t="s">
        <v>84</v>
      </c>
      <c r="AY185" s="257" t="s">
        <v>140</v>
      </c>
    </row>
    <row r="186" spans="1:65" s="2" customFormat="1" ht="12">
      <c r="A186" s="38"/>
      <c r="B186" s="39"/>
      <c r="C186" s="219" t="s">
        <v>225</v>
      </c>
      <c r="D186" s="219" t="s">
        <v>142</v>
      </c>
      <c r="E186" s="220" t="s">
        <v>211</v>
      </c>
      <c r="F186" s="221" t="s">
        <v>212</v>
      </c>
      <c r="G186" s="222" t="s">
        <v>145</v>
      </c>
      <c r="H186" s="223">
        <v>13339.2</v>
      </c>
      <c r="I186" s="224"/>
      <c r="J186" s="225">
        <f>ROUND(I186*H186,2)</f>
        <v>0</v>
      </c>
      <c r="K186" s="221" t="s">
        <v>146</v>
      </c>
      <c r="L186" s="44"/>
      <c r="M186" s="226" t="s">
        <v>1</v>
      </c>
      <c r="N186" s="227" t="s">
        <v>41</v>
      </c>
      <c r="O186" s="91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0" t="s">
        <v>147</v>
      </c>
      <c r="AT186" s="230" t="s">
        <v>142</v>
      </c>
      <c r="AU186" s="230" t="s">
        <v>86</v>
      </c>
      <c r="AY186" s="17" t="s">
        <v>140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7" t="s">
        <v>84</v>
      </c>
      <c r="BK186" s="231">
        <f>ROUND(I186*H186,2)</f>
        <v>0</v>
      </c>
      <c r="BL186" s="17" t="s">
        <v>147</v>
      </c>
      <c r="BM186" s="230" t="s">
        <v>356</v>
      </c>
    </row>
    <row r="187" spans="1:47" s="2" customFormat="1" ht="12">
      <c r="A187" s="38"/>
      <c r="B187" s="39"/>
      <c r="C187" s="40"/>
      <c r="D187" s="232" t="s">
        <v>149</v>
      </c>
      <c r="E187" s="40"/>
      <c r="F187" s="233" t="s">
        <v>214</v>
      </c>
      <c r="G187" s="40"/>
      <c r="H187" s="40"/>
      <c r="I187" s="234"/>
      <c r="J187" s="40"/>
      <c r="K187" s="40"/>
      <c r="L187" s="44"/>
      <c r="M187" s="235"/>
      <c r="N187" s="236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149</v>
      </c>
      <c r="AU187" s="17" t="s">
        <v>86</v>
      </c>
    </row>
    <row r="188" spans="1:51" s="13" customFormat="1" ht="12">
      <c r="A188" s="13"/>
      <c r="B188" s="237"/>
      <c r="C188" s="238"/>
      <c r="D188" s="232" t="s">
        <v>151</v>
      </c>
      <c r="E188" s="239" t="s">
        <v>1</v>
      </c>
      <c r="F188" s="240" t="s">
        <v>215</v>
      </c>
      <c r="G188" s="238"/>
      <c r="H188" s="239" t="s">
        <v>1</v>
      </c>
      <c r="I188" s="241"/>
      <c r="J188" s="238"/>
      <c r="K188" s="238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151</v>
      </c>
      <c r="AU188" s="246" t="s">
        <v>86</v>
      </c>
      <c r="AV188" s="13" t="s">
        <v>84</v>
      </c>
      <c r="AW188" s="13" t="s">
        <v>32</v>
      </c>
      <c r="AX188" s="13" t="s">
        <v>76</v>
      </c>
      <c r="AY188" s="246" t="s">
        <v>140</v>
      </c>
    </row>
    <row r="189" spans="1:51" s="13" customFormat="1" ht="12">
      <c r="A189" s="13"/>
      <c r="B189" s="237"/>
      <c r="C189" s="238"/>
      <c r="D189" s="232" t="s">
        <v>151</v>
      </c>
      <c r="E189" s="239" t="s">
        <v>1</v>
      </c>
      <c r="F189" s="240" t="s">
        <v>152</v>
      </c>
      <c r="G189" s="238"/>
      <c r="H189" s="239" t="s">
        <v>1</v>
      </c>
      <c r="I189" s="241"/>
      <c r="J189" s="238"/>
      <c r="K189" s="238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151</v>
      </c>
      <c r="AU189" s="246" t="s">
        <v>86</v>
      </c>
      <c r="AV189" s="13" t="s">
        <v>84</v>
      </c>
      <c r="AW189" s="13" t="s">
        <v>32</v>
      </c>
      <c r="AX189" s="13" t="s">
        <v>76</v>
      </c>
      <c r="AY189" s="246" t="s">
        <v>140</v>
      </c>
    </row>
    <row r="190" spans="1:51" s="14" customFormat="1" ht="12">
      <c r="A190" s="14"/>
      <c r="B190" s="247"/>
      <c r="C190" s="248"/>
      <c r="D190" s="232" t="s">
        <v>151</v>
      </c>
      <c r="E190" s="249" t="s">
        <v>216</v>
      </c>
      <c r="F190" s="250" t="s">
        <v>357</v>
      </c>
      <c r="G190" s="248"/>
      <c r="H190" s="251">
        <v>13339.2</v>
      </c>
      <c r="I190" s="252"/>
      <c r="J190" s="248"/>
      <c r="K190" s="248"/>
      <c r="L190" s="253"/>
      <c r="M190" s="254"/>
      <c r="N190" s="255"/>
      <c r="O190" s="255"/>
      <c r="P190" s="255"/>
      <c r="Q190" s="255"/>
      <c r="R190" s="255"/>
      <c r="S190" s="255"/>
      <c r="T190" s="25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7" t="s">
        <v>151</v>
      </c>
      <c r="AU190" s="257" t="s">
        <v>86</v>
      </c>
      <c r="AV190" s="14" t="s">
        <v>86</v>
      </c>
      <c r="AW190" s="14" t="s">
        <v>32</v>
      </c>
      <c r="AX190" s="14" t="s">
        <v>84</v>
      </c>
      <c r="AY190" s="257" t="s">
        <v>140</v>
      </c>
    </row>
    <row r="191" spans="1:65" s="2" customFormat="1" ht="16.5" customHeight="1">
      <c r="A191" s="38"/>
      <c r="B191" s="39"/>
      <c r="C191" s="219" t="s">
        <v>105</v>
      </c>
      <c r="D191" s="219" t="s">
        <v>142</v>
      </c>
      <c r="E191" s="220" t="s">
        <v>219</v>
      </c>
      <c r="F191" s="221" t="s">
        <v>220</v>
      </c>
      <c r="G191" s="222" t="s">
        <v>145</v>
      </c>
      <c r="H191" s="223">
        <v>624.9</v>
      </c>
      <c r="I191" s="224"/>
      <c r="J191" s="225">
        <f>ROUND(I191*H191,2)</f>
        <v>0</v>
      </c>
      <c r="K191" s="221" t="s">
        <v>146</v>
      </c>
      <c r="L191" s="44"/>
      <c r="M191" s="226" t="s">
        <v>1</v>
      </c>
      <c r="N191" s="227" t="s">
        <v>41</v>
      </c>
      <c r="O191" s="91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0" t="s">
        <v>147</v>
      </c>
      <c r="AT191" s="230" t="s">
        <v>142</v>
      </c>
      <c r="AU191" s="230" t="s">
        <v>86</v>
      </c>
      <c r="AY191" s="17" t="s">
        <v>140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7" t="s">
        <v>84</v>
      </c>
      <c r="BK191" s="231">
        <f>ROUND(I191*H191,2)</f>
        <v>0</v>
      </c>
      <c r="BL191" s="17" t="s">
        <v>147</v>
      </c>
      <c r="BM191" s="230" t="s">
        <v>358</v>
      </c>
    </row>
    <row r="192" spans="1:47" s="2" customFormat="1" ht="12">
      <c r="A192" s="38"/>
      <c r="B192" s="39"/>
      <c r="C192" s="40"/>
      <c r="D192" s="232" t="s">
        <v>149</v>
      </c>
      <c r="E192" s="40"/>
      <c r="F192" s="233" t="s">
        <v>222</v>
      </c>
      <c r="G192" s="40"/>
      <c r="H192" s="40"/>
      <c r="I192" s="234"/>
      <c r="J192" s="40"/>
      <c r="K192" s="40"/>
      <c r="L192" s="44"/>
      <c r="M192" s="235"/>
      <c r="N192" s="236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149</v>
      </c>
      <c r="AU192" s="17" t="s">
        <v>86</v>
      </c>
    </row>
    <row r="193" spans="1:51" s="13" customFormat="1" ht="12">
      <c r="A193" s="13"/>
      <c r="B193" s="237"/>
      <c r="C193" s="238"/>
      <c r="D193" s="232" t="s">
        <v>151</v>
      </c>
      <c r="E193" s="239" t="s">
        <v>1</v>
      </c>
      <c r="F193" s="240" t="s">
        <v>223</v>
      </c>
      <c r="G193" s="238"/>
      <c r="H193" s="239" t="s">
        <v>1</v>
      </c>
      <c r="I193" s="241"/>
      <c r="J193" s="238"/>
      <c r="K193" s="238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151</v>
      </c>
      <c r="AU193" s="246" t="s">
        <v>86</v>
      </c>
      <c r="AV193" s="13" t="s">
        <v>84</v>
      </c>
      <c r="AW193" s="13" t="s">
        <v>32</v>
      </c>
      <c r="AX193" s="13" t="s">
        <v>76</v>
      </c>
      <c r="AY193" s="246" t="s">
        <v>140</v>
      </c>
    </row>
    <row r="194" spans="1:51" s="13" customFormat="1" ht="12">
      <c r="A194" s="13"/>
      <c r="B194" s="237"/>
      <c r="C194" s="238"/>
      <c r="D194" s="232" t="s">
        <v>151</v>
      </c>
      <c r="E194" s="239" t="s">
        <v>1</v>
      </c>
      <c r="F194" s="240" t="s">
        <v>224</v>
      </c>
      <c r="G194" s="238"/>
      <c r="H194" s="239" t="s">
        <v>1</v>
      </c>
      <c r="I194" s="241"/>
      <c r="J194" s="238"/>
      <c r="K194" s="238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151</v>
      </c>
      <c r="AU194" s="246" t="s">
        <v>86</v>
      </c>
      <c r="AV194" s="13" t="s">
        <v>84</v>
      </c>
      <c r="AW194" s="13" t="s">
        <v>32</v>
      </c>
      <c r="AX194" s="13" t="s">
        <v>76</v>
      </c>
      <c r="AY194" s="246" t="s">
        <v>140</v>
      </c>
    </row>
    <row r="195" spans="1:51" s="14" customFormat="1" ht="12">
      <c r="A195" s="14"/>
      <c r="B195" s="247"/>
      <c r="C195" s="248"/>
      <c r="D195" s="232" t="s">
        <v>151</v>
      </c>
      <c r="E195" s="249" t="s">
        <v>1</v>
      </c>
      <c r="F195" s="250" t="s">
        <v>359</v>
      </c>
      <c r="G195" s="248"/>
      <c r="H195" s="251">
        <v>624.9</v>
      </c>
      <c r="I195" s="252"/>
      <c r="J195" s="248"/>
      <c r="K195" s="248"/>
      <c r="L195" s="253"/>
      <c r="M195" s="254"/>
      <c r="N195" s="255"/>
      <c r="O195" s="255"/>
      <c r="P195" s="255"/>
      <c r="Q195" s="255"/>
      <c r="R195" s="255"/>
      <c r="S195" s="255"/>
      <c r="T195" s="25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7" t="s">
        <v>151</v>
      </c>
      <c r="AU195" s="257" t="s">
        <v>86</v>
      </c>
      <c r="AV195" s="14" t="s">
        <v>86</v>
      </c>
      <c r="AW195" s="14" t="s">
        <v>32</v>
      </c>
      <c r="AX195" s="14" t="s">
        <v>84</v>
      </c>
      <c r="AY195" s="257" t="s">
        <v>140</v>
      </c>
    </row>
    <row r="196" spans="1:65" s="2" customFormat="1" ht="16.5" customHeight="1">
      <c r="A196" s="38"/>
      <c r="B196" s="39"/>
      <c r="C196" s="219" t="s">
        <v>237</v>
      </c>
      <c r="D196" s="219" t="s">
        <v>142</v>
      </c>
      <c r="E196" s="220" t="s">
        <v>226</v>
      </c>
      <c r="F196" s="221" t="s">
        <v>227</v>
      </c>
      <c r="G196" s="222" t="s">
        <v>145</v>
      </c>
      <c r="H196" s="223">
        <v>126.6</v>
      </c>
      <c r="I196" s="224"/>
      <c r="J196" s="225">
        <f>ROUND(I196*H196,2)</f>
        <v>0</v>
      </c>
      <c r="K196" s="221" t="s">
        <v>146</v>
      </c>
      <c r="L196" s="44"/>
      <c r="M196" s="226" t="s">
        <v>1</v>
      </c>
      <c r="N196" s="227" t="s">
        <v>41</v>
      </c>
      <c r="O196" s="91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0" t="s">
        <v>147</v>
      </c>
      <c r="AT196" s="230" t="s">
        <v>142</v>
      </c>
      <c r="AU196" s="230" t="s">
        <v>86</v>
      </c>
      <c r="AY196" s="17" t="s">
        <v>140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7" t="s">
        <v>84</v>
      </c>
      <c r="BK196" s="231">
        <f>ROUND(I196*H196,2)</f>
        <v>0</v>
      </c>
      <c r="BL196" s="17" t="s">
        <v>147</v>
      </c>
      <c r="BM196" s="230" t="s">
        <v>360</v>
      </c>
    </row>
    <row r="197" spans="1:47" s="2" customFormat="1" ht="12">
      <c r="A197" s="38"/>
      <c r="B197" s="39"/>
      <c r="C197" s="40"/>
      <c r="D197" s="232" t="s">
        <v>149</v>
      </c>
      <c r="E197" s="40"/>
      <c r="F197" s="233" t="s">
        <v>229</v>
      </c>
      <c r="G197" s="40"/>
      <c r="H197" s="40"/>
      <c r="I197" s="234"/>
      <c r="J197" s="40"/>
      <c r="K197" s="40"/>
      <c r="L197" s="44"/>
      <c r="M197" s="235"/>
      <c r="N197" s="236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149</v>
      </c>
      <c r="AU197" s="17" t="s">
        <v>86</v>
      </c>
    </row>
    <row r="198" spans="1:51" s="13" customFormat="1" ht="12">
      <c r="A198" s="13"/>
      <c r="B198" s="237"/>
      <c r="C198" s="238"/>
      <c r="D198" s="232" t="s">
        <v>151</v>
      </c>
      <c r="E198" s="239" t="s">
        <v>1</v>
      </c>
      <c r="F198" s="240" t="s">
        <v>183</v>
      </c>
      <c r="G198" s="238"/>
      <c r="H198" s="239" t="s">
        <v>1</v>
      </c>
      <c r="I198" s="241"/>
      <c r="J198" s="238"/>
      <c r="K198" s="238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151</v>
      </c>
      <c r="AU198" s="246" t="s">
        <v>86</v>
      </c>
      <c r="AV198" s="13" t="s">
        <v>84</v>
      </c>
      <c r="AW198" s="13" t="s">
        <v>32</v>
      </c>
      <c r="AX198" s="13" t="s">
        <v>76</v>
      </c>
      <c r="AY198" s="246" t="s">
        <v>140</v>
      </c>
    </row>
    <row r="199" spans="1:51" s="13" customFormat="1" ht="12">
      <c r="A199" s="13"/>
      <c r="B199" s="237"/>
      <c r="C199" s="238"/>
      <c r="D199" s="232" t="s">
        <v>151</v>
      </c>
      <c r="E199" s="239" t="s">
        <v>1</v>
      </c>
      <c r="F199" s="240" t="s">
        <v>184</v>
      </c>
      <c r="G199" s="238"/>
      <c r="H199" s="239" t="s">
        <v>1</v>
      </c>
      <c r="I199" s="241"/>
      <c r="J199" s="238"/>
      <c r="K199" s="238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151</v>
      </c>
      <c r="AU199" s="246" t="s">
        <v>86</v>
      </c>
      <c r="AV199" s="13" t="s">
        <v>84</v>
      </c>
      <c r="AW199" s="13" t="s">
        <v>32</v>
      </c>
      <c r="AX199" s="13" t="s">
        <v>76</v>
      </c>
      <c r="AY199" s="246" t="s">
        <v>140</v>
      </c>
    </row>
    <row r="200" spans="1:51" s="14" customFormat="1" ht="12">
      <c r="A200" s="14"/>
      <c r="B200" s="247"/>
      <c r="C200" s="248"/>
      <c r="D200" s="232" t="s">
        <v>151</v>
      </c>
      <c r="E200" s="249" t="s">
        <v>1</v>
      </c>
      <c r="F200" s="250" t="s">
        <v>104</v>
      </c>
      <c r="G200" s="248"/>
      <c r="H200" s="251">
        <v>126.6</v>
      </c>
      <c r="I200" s="252"/>
      <c r="J200" s="248"/>
      <c r="K200" s="248"/>
      <c r="L200" s="253"/>
      <c r="M200" s="254"/>
      <c r="N200" s="255"/>
      <c r="O200" s="255"/>
      <c r="P200" s="255"/>
      <c r="Q200" s="255"/>
      <c r="R200" s="255"/>
      <c r="S200" s="255"/>
      <c r="T200" s="25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7" t="s">
        <v>151</v>
      </c>
      <c r="AU200" s="257" t="s">
        <v>86</v>
      </c>
      <c r="AV200" s="14" t="s">
        <v>86</v>
      </c>
      <c r="AW200" s="14" t="s">
        <v>32</v>
      </c>
      <c r="AX200" s="14" t="s">
        <v>84</v>
      </c>
      <c r="AY200" s="257" t="s">
        <v>140</v>
      </c>
    </row>
    <row r="201" spans="1:65" s="2" customFormat="1" ht="12">
      <c r="A201" s="38"/>
      <c r="B201" s="39"/>
      <c r="C201" s="219" t="s">
        <v>245</v>
      </c>
      <c r="D201" s="219" t="s">
        <v>142</v>
      </c>
      <c r="E201" s="220" t="s">
        <v>230</v>
      </c>
      <c r="F201" s="221" t="s">
        <v>231</v>
      </c>
      <c r="G201" s="222" t="s">
        <v>232</v>
      </c>
      <c r="H201" s="223">
        <v>253.2</v>
      </c>
      <c r="I201" s="224"/>
      <c r="J201" s="225">
        <f>ROUND(I201*H201,2)</f>
        <v>0</v>
      </c>
      <c r="K201" s="221" t="s">
        <v>146</v>
      </c>
      <c r="L201" s="44"/>
      <c r="M201" s="226" t="s">
        <v>1</v>
      </c>
      <c r="N201" s="227" t="s">
        <v>41</v>
      </c>
      <c r="O201" s="91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0" t="s">
        <v>147</v>
      </c>
      <c r="AT201" s="230" t="s">
        <v>142</v>
      </c>
      <c r="AU201" s="230" t="s">
        <v>86</v>
      </c>
      <c r="AY201" s="17" t="s">
        <v>140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7" t="s">
        <v>84</v>
      </c>
      <c r="BK201" s="231">
        <f>ROUND(I201*H201,2)</f>
        <v>0</v>
      </c>
      <c r="BL201" s="17" t="s">
        <v>147</v>
      </c>
      <c r="BM201" s="230" t="s">
        <v>361</v>
      </c>
    </row>
    <row r="202" spans="1:47" s="2" customFormat="1" ht="12">
      <c r="A202" s="38"/>
      <c r="B202" s="39"/>
      <c r="C202" s="40"/>
      <c r="D202" s="232" t="s">
        <v>149</v>
      </c>
      <c r="E202" s="40"/>
      <c r="F202" s="233" t="s">
        <v>234</v>
      </c>
      <c r="G202" s="40"/>
      <c r="H202" s="40"/>
      <c r="I202" s="234"/>
      <c r="J202" s="40"/>
      <c r="K202" s="40"/>
      <c r="L202" s="44"/>
      <c r="M202" s="235"/>
      <c r="N202" s="236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149</v>
      </c>
      <c r="AU202" s="17" t="s">
        <v>86</v>
      </c>
    </row>
    <row r="203" spans="1:51" s="13" customFormat="1" ht="12">
      <c r="A203" s="13"/>
      <c r="B203" s="237"/>
      <c r="C203" s="238"/>
      <c r="D203" s="232" t="s">
        <v>151</v>
      </c>
      <c r="E203" s="239" t="s">
        <v>1</v>
      </c>
      <c r="F203" s="240" t="s">
        <v>235</v>
      </c>
      <c r="G203" s="238"/>
      <c r="H203" s="239" t="s">
        <v>1</v>
      </c>
      <c r="I203" s="241"/>
      <c r="J203" s="238"/>
      <c r="K203" s="238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151</v>
      </c>
      <c r="AU203" s="246" t="s">
        <v>86</v>
      </c>
      <c r="AV203" s="13" t="s">
        <v>84</v>
      </c>
      <c r="AW203" s="13" t="s">
        <v>32</v>
      </c>
      <c r="AX203" s="13" t="s">
        <v>76</v>
      </c>
      <c r="AY203" s="246" t="s">
        <v>140</v>
      </c>
    </row>
    <row r="204" spans="1:51" s="14" customFormat="1" ht="12">
      <c r="A204" s="14"/>
      <c r="B204" s="247"/>
      <c r="C204" s="248"/>
      <c r="D204" s="232" t="s">
        <v>151</v>
      </c>
      <c r="E204" s="249" t="s">
        <v>1</v>
      </c>
      <c r="F204" s="250" t="s">
        <v>236</v>
      </c>
      <c r="G204" s="248"/>
      <c r="H204" s="251">
        <v>253.2</v>
      </c>
      <c r="I204" s="252"/>
      <c r="J204" s="248"/>
      <c r="K204" s="248"/>
      <c r="L204" s="253"/>
      <c r="M204" s="254"/>
      <c r="N204" s="255"/>
      <c r="O204" s="255"/>
      <c r="P204" s="255"/>
      <c r="Q204" s="255"/>
      <c r="R204" s="255"/>
      <c r="S204" s="255"/>
      <c r="T204" s="25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7" t="s">
        <v>151</v>
      </c>
      <c r="AU204" s="257" t="s">
        <v>86</v>
      </c>
      <c r="AV204" s="14" t="s">
        <v>86</v>
      </c>
      <c r="AW204" s="14" t="s">
        <v>32</v>
      </c>
      <c r="AX204" s="14" t="s">
        <v>84</v>
      </c>
      <c r="AY204" s="257" t="s">
        <v>140</v>
      </c>
    </row>
    <row r="205" spans="1:65" s="2" customFormat="1" ht="12">
      <c r="A205" s="38"/>
      <c r="B205" s="39"/>
      <c r="C205" s="219" t="s">
        <v>8</v>
      </c>
      <c r="D205" s="219" t="s">
        <v>142</v>
      </c>
      <c r="E205" s="220" t="s">
        <v>362</v>
      </c>
      <c r="F205" s="221" t="s">
        <v>363</v>
      </c>
      <c r="G205" s="222" t="s">
        <v>240</v>
      </c>
      <c r="H205" s="223">
        <v>3139.5</v>
      </c>
      <c r="I205" s="224"/>
      <c r="J205" s="225">
        <f>ROUND(I205*H205,2)</f>
        <v>0</v>
      </c>
      <c r="K205" s="221" t="s">
        <v>146</v>
      </c>
      <c r="L205" s="44"/>
      <c r="M205" s="226" t="s">
        <v>1</v>
      </c>
      <c r="N205" s="227" t="s">
        <v>41</v>
      </c>
      <c r="O205" s="91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0" t="s">
        <v>147</v>
      </c>
      <c r="AT205" s="230" t="s">
        <v>142</v>
      </c>
      <c r="AU205" s="230" t="s">
        <v>86</v>
      </c>
      <c r="AY205" s="17" t="s">
        <v>140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7" t="s">
        <v>84</v>
      </c>
      <c r="BK205" s="231">
        <f>ROUND(I205*H205,2)</f>
        <v>0</v>
      </c>
      <c r="BL205" s="17" t="s">
        <v>147</v>
      </c>
      <c r="BM205" s="230" t="s">
        <v>364</v>
      </c>
    </row>
    <row r="206" spans="1:47" s="2" customFormat="1" ht="12">
      <c r="A206" s="38"/>
      <c r="B206" s="39"/>
      <c r="C206" s="40"/>
      <c r="D206" s="232" t="s">
        <v>149</v>
      </c>
      <c r="E206" s="40"/>
      <c r="F206" s="233" t="s">
        <v>365</v>
      </c>
      <c r="G206" s="40"/>
      <c r="H206" s="40"/>
      <c r="I206" s="234"/>
      <c r="J206" s="40"/>
      <c r="K206" s="40"/>
      <c r="L206" s="44"/>
      <c r="M206" s="235"/>
      <c r="N206" s="236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149</v>
      </c>
      <c r="AU206" s="17" t="s">
        <v>86</v>
      </c>
    </row>
    <row r="207" spans="1:51" s="13" customFormat="1" ht="12">
      <c r="A207" s="13"/>
      <c r="B207" s="237"/>
      <c r="C207" s="238"/>
      <c r="D207" s="232" t="s">
        <v>151</v>
      </c>
      <c r="E207" s="239" t="s">
        <v>1</v>
      </c>
      <c r="F207" s="240" t="s">
        <v>243</v>
      </c>
      <c r="G207" s="238"/>
      <c r="H207" s="239" t="s">
        <v>1</v>
      </c>
      <c r="I207" s="241"/>
      <c r="J207" s="238"/>
      <c r="K207" s="238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151</v>
      </c>
      <c r="AU207" s="246" t="s">
        <v>86</v>
      </c>
      <c r="AV207" s="13" t="s">
        <v>84</v>
      </c>
      <c r="AW207" s="13" t="s">
        <v>32</v>
      </c>
      <c r="AX207" s="13" t="s">
        <v>76</v>
      </c>
      <c r="AY207" s="246" t="s">
        <v>140</v>
      </c>
    </row>
    <row r="208" spans="1:51" s="13" customFormat="1" ht="12">
      <c r="A208" s="13"/>
      <c r="B208" s="237"/>
      <c r="C208" s="238"/>
      <c r="D208" s="232" t="s">
        <v>151</v>
      </c>
      <c r="E208" s="239" t="s">
        <v>1</v>
      </c>
      <c r="F208" s="240" t="s">
        <v>355</v>
      </c>
      <c r="G208" s="238"/>
      <c r="H208" s="239" t="s">
        <v>1</v>
      </c>
      <c r="I208" s="241"/>
      <c r="J208" s="238"/>
      <c r="K208" s="238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151</v>
      </c>
      <c r="AU208" s="246" t="s">
        <v>86</v>
      </c>
      <c r="AV208" s="13" t="s">
        <v>84</v>
      </c>
      <c r="AW208" s="13" t="s">
        <v>32</v>
      </c>
      <c r="AX208" s="13" t="s">
        <v>76</v>
      </c>
      <c r="AY208" s="246" t="s">
        <v>140</v>
      </c>
    </row>
    <row r="209" spans="1:51" s="14" customFormat="1" ht="12">
      <c r="A209" s="14"/>
      <c r="B209" s="247"/>
      <c r="C209" s="248"/>
      <c r="D209" s="232" t="s">
        <v>151</v>
      </c>
      <c r="E209" s="249" t="s">
        <v>109</v>
      </c>
      <c r="F209" s="250" t="s">
        <v>366</v>
      </c>
      <c r="G209" s="248"/>
      <c r="H209" s="251">
        <v>3139.5</v>
      </c>
      <c r="I209" s="252"/>
      <c r="J209" s="248"/>
      <c r="K209" s="248"/>
      <c r="L209" s="253"/>
      <c r="M209" s="254"/>
      <c r="N209" s="255"/>
      <c r="O209" s="255"/>
      <c r="P209" s="255"/>
      <c r="Q209" s="255"/>
      <c r="R209" s="255"/>
      <c r="S209" s="255"/>
      <c r="T209" s="25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7" t="s">
        <v>151</v>
      </c>
      <c r="AU209" s="257" t="s">
        <v>86</v>
      </c>
      <c r="AV209" s="14" t="s">
        <v>86</v>
      </c>
      <c r="AW209" s="14" t="s">
        <v>32</v>
      </c>
      <c r="AX209" s="14" t="s">
        <v>84</v>
      </c>
      <c r="AY209" s="257" t="s">
        <v>140</v>
      </c>
    </row>
    <row r="210" spans="1:65" s="2" customFormat="1" ht="12">
      <c r="A210" s="38"/>
      <c r="B210" s="39"/>
      <c r="C210" s="219" t="s">
        <v>256</v>
      </c>
      <c r="D210" s="219" t="s">
        <v>142</v>
      </c>
      <c r="E210" s="220" t="s">
        <v>246</v>
      </c>
      <c r="F210" s="221" t="s">
        <v>247</v>
      </c>
      <c r="G210" s="222" t="s">
        <v>240</v>
      </c>
      <c r="H210" s="223">
        <v>3139.5</v>
      </c>
      <c r="I210" s="224"/>
      <c r="J210" s="225">
        <f>ROUND(I210*H210,2)</f>
        <v>0</v>
      </c>
      <c r="K210" s="221" t="s">
        <v>146</v>
      </c>
      <c r="L210" s="44"/>
      <c r="M210" s="226" t="s">
        <v>1</v>
      </c>
      <c r="N210" s="227" t="s">
        <v>41</v>
      </c>
      <c r="O210" s="91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0" t="s">
        <v>147</v>
      </c>
      <c r="AT210" s="230" t="s">
        <v>142</v>
      </c>
      <c r="AU210" s="230" t="s">
        <v>86</v>
      </c>
      <c r="AY210" s="17" t="s">
        <v>140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7" t="s">
        <v>84</v>
      </c>
      <c r="BK210" s="231">
        <f>ROUND(I210*H210,2)</f>
        <v>0</v>
      </c>
      <c r="BL210" s="17" t="s">
        <v>147</v>
      </c>
      <c r="BM210" s="230" t="s">
        <v>367</v>
      </c>
    </row>
    <row r="211" spans="1:47" s="2" customFormat="1" ht="12">
      <c r="A211" s="38"/>
      <c r="B211" s="39"/>
      <c r="C211" s="40"/>
      <c r="D211" s="232" t="s">
        <v>149</v>
      </c>
      <c r="E211" s="40"/>
      <c r="F211" s="233" t="s">
        <v>249</v>
      </c>
      <c r="G211" s="40"/>
      <c r="H211" s="40"/>
      <c r="I211" s="234"/>
      <c r="J211" s="40"/>
      <c r="K211" s="40"/>
      <c r="L211" s="44"/>
      <c r="M211" s="235"/>
      <c r="N211" s="236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149</v>
      </c>
      <c r="AU211" s="17" t="s">
        <v>86</v>
      </c>
    </row>
    <row r="212" spans="1:51" s="13" customFormat="1" ht="12">
      <c r="A212" s="13"/>
      <c r="B212" s="237"/>
      <c r="C212" s="238"/>
      <c r="D212" s="232" t="s">
        <v>151</v>
      </c>
      <c r="E212" s="239" t="s">
        <v>1</v>
      </c>
      <c r="F212" s="240" t="s">
        <v>250</v>
      </c>
      <c r="G212" s="238"/>
      <c r="H212" s="239" t="s">
        <v>1</v>
      </c>
      <c r="I212" s="241"/>
      <c r="J212" s="238"/>
      <c r="K212" s="238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151</v>
      </c>
      <c r="AU212" s="246" t="s">
        <v>86</v>
      </c>
      <c r="AV212" s="13" t="s">
        <v>84</v>
      </c>
      <c r="AW212" s="13" t="s">
        <v>32</v>
      </c>
      <c r="AX212" s="13" t="s">
        <v>76</v>
      </c>
      <c r="AY212" s="246" t="s">
        <v>140</v>
      </c>
    </row>
    <row r="213" spans="1:51" s="14" customFormat="1" ht="12">
      <c r="A213" s="14"/>
      <c r="B213" s="247"/>
      <c r="C213" s="248"/>
      <c r="D213" s="232" t="s">
        <v>151</v>
      </c>
      <c r="E213" s="249" t="s">
        <v>1</v>
      </c>
      <c r="F213" s="250" t="s">
        <v>109</v>
      </c>
      <c r="G213" s="248"/>
      <c r="H213" s="251">
        <v>3139.5</v>
      </c>
      <c r="I213" s="252"/>
      <c r="J213" s="248"/>
      <c r="K213" s="248"/>
      <c r="L213" s="253"/>
      <c r="M213" s="254"/>
      <c r="N213" s="255"/>
      <c r="O213" s="255"/>
      <c r="P213" s="255"/>
      <c r="Q213" s="255"/>
      <c r="R213" s="255"/>
      <c r="S213" s="255"/>
      <c r="T213" s="25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7" t="s">
        <v>151</v>
      </c>
      <c r="AU213" s="257" t="s">
        <v>86</v>
      </c>
      <c r="AV213" s="14" t="s">
        <v>86</v>
      </c>
      <c r="AW213" s="14" t="s">
        <v>32</v>
      </c>
      <c r="AX213" s="14" t="s">
        <v>84</v>
      </c>
      <c r="AY213" s="257" t="s">
        <v>140</v>
      </c>
    </row>
    <row r="214" spans="1:65" s="2" customFormat="1" ht="12">
      <c r="A214" s="38"/>
      <c r="B214" s="39"/>
      <c r="C214" s="219" t="s">
        <v>265</v>
      </c>
      <c r="D214" s="219" t="s">
        <v>142</v>
      </c>
      <c r="E214" s="220" t="s">
        <v>251</v>
      </c>
      <c r="F214" s="221" t="s">
        <v>252</v>
      </c>
      <c r="G214" s="222" t="s">
        <v>240</v>
      </c>
      <c r="H214" s="223">
        <v>9748.7</v>
      </c>
      <c r="I214" s="224"/>
      <c r="J214" s="225">
        <f>ROUND(I214*H214,2)</f>
        <v>0</v>
      </c>
      <c r="K214" s="221" t="s">
        <v>146</v>
      </c>
      <c r="L214" s="44"/>
      <c r="M214" s="226" t="s">
        <v>1</v>
      </c>
      <c r="N214" s="227" t="s">
        <v>41</v>
      </c>
      <c r="O214" s="91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0" t="s">
        <v>147</v>
      </c>
      <c r="AT214" s="230" t="s">
        <v>142</v>
      </c>
      <c r="AU214" s="230" t="s">
        <v>86</v>
      </c>
      <c r="AY214" s="17" t="s">
        <v>140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7" t="s">
        <v>84</v>
      </c>
      <c r="BK214" s="231">
        <f>ROUND(I214*H214,2)</f>
        <v>0</v>
      </c>
      <c r="BL214" s="17" t="s">
        <v>147</v>
      </c>
      <c r="BM214" s="230" t="s">
        <v>368</v>
      </c>
    </row>
    <row r="215" spans="1:47" s="2" customFormat="1" ht="12">
      <c r="A215" s="38"/>
      <c r="B215" s="39"/>
      <c r="C215" s="40"/>
      <c r="D215" s="232" t="s">
        <v>149</v>
      </c>
      <c r="E215" s="40"/>
      <c r="F215" s="233" t="s">
        <v>254</v>
      </c>
      <c r="G215" s="40"/>
      <c r="H215" s="40"/>
      <c r="I215" s="234"/>
      <c r="J215" s="40"/>
      <c r="K215" s="40"/>
      <c r="L215" s="44"/>
      <c r="M215" s="235"/>
      <c r="N215" s="236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149</v>
      </c>
      <c r="AU215" s="17" t="s">
        <v>86</v>
      </c>
    </row>
    <row r="216" spans="1:51" s="13" customFormat="1" ht="12">
      <c r="A216" s="13"/>
      <c r="B216" s="237"/>
      <c r="C216" s="238"/>
      <c r="D216" s="232" t="s">
        <v>151</v>
      </c>
      <c r="E216" s="239" t="s">
        <v>1</v>
      </c>
      <c r="F216" s="240" t="s">
        <v>369</v>
      </c>
      <c r="G216" s="238"/>
      <c r="H216" s="239" t="s">
        <v>1</v>
      </c>
      <c r="I216" s="241"/>
      <c r="J216" s="238"/>
      <c r="K216" s="238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151</v>
      </c>
      <c r="AU216" s="246" t="s">
        <v>86</v>
      </c>
      <c r="AV216" s="13" t="s">
        <v>84</v>
      </c>
      <c r="AW216" s="13" t="s">
        <v>32</v>
      </c>
      <c r="AX216" s="13" t="s">
        <v>76</v>
      </c>
      <c r="AY216" s="246" t="s">
        <v>140</v>
      </c>
    </row>
    <row r="217" spans="1:51" s="14" customFormat="1" ht="12">
      <c r="A217" s="14"/>
      <c r="B217" s="247"/>
      <c r="C217" s="248"/>
      <c r="D217" s="232" t="s">
        <v>151</v>
      </c>
      <c r="E217" s="249" t="s">
        <v>1</v>
      </c>
      <c r="F217" s="250" t="s">
        <v>111</v>
      </c>
      <c r="G217" s="248"/>
      <c r="H217" s="251">
        <v>9748.7</v>
      </c>
      <c r="I217" s="252"/>
      <c r="J217" s="248"/>
      <c r="K217" s="248"/>
      <c r="L217" s="253"/>
      <c r="M217" s="254"/>
      <c r="N217" s="255"/>
      <c r="O217" s="255"/>
      <c r="P217" s="255"/>
      <c r="Q217" s="255"/>
      <c r="R217" s="255"/>
      <c r="S217" s="255"/>
      <c r="T217" s="25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7" t="s">
        <v>151</v>
      </c>
      <c r="AU217" s="257" t="s">
        <v>86</v>
      </c>
      <c r="AV217" s="14" t="s">
        <v>86</v>
      </c>
      <c r="AW217" s="14" t="s">
        <v>32</v>
      </c>
      <c r="AX217" s="14" t="s">
        <v>84</v>
      </c>
      <c r="AY217" s="257" t="s">
        <v>140</v>
      </c>
    </row>
    <row r="218" spans="1:65" s="2" customFormat="1" ht="16.5" customHeight="1">
      <c r="A218" s="38"/>
      <c r="B218" s="39"/>
      <c r="C218" s="269" t="s">
        <v>273</v>
      </c>
      <c r="D218" s="269" t="s">
        <v>257</v>
      </c>
      <c r="E218" s="270" t="s">
        <v>258</v>
      </c>
      <c r="F218" s="271" t="s">
        <v>259</v>
      </c>
      <c r="G218" s="272" t="s">
        <v>260</v>
      </c>
      <c r="H218" s="273">
        <v>128.882</v>
      </c>
      <c r="I218" s="274"/>
      <c r="J218" s="275">
        <f>ROUND(I218*H218,2)</f>
        <v>0</v>
      </c>
      <c r="K218" s="271" t="s">
        <v>146</v>
      </c>
      <c r="L218" s="276"/>
      <c r="M218" s="277" t="s">
        <v>1</v>
      </c>
      <c r="N218" s="278" t="s">
        <v>41</v>
      </c>
      <c r="O218" s="91"/>
      <c r="P218" s="228">
        <f>O218*H218</f>
        <v>0</v>
      </c>
      <c r="Q218" s="228">
        <v>0.001</v>
      </c>
      <c r="R218" s="228">
        <f>Q218*H218</f>
        <v>0.128882</v>
      </c>
      <c r="S218" s="228">
        <v>0</v>
      </c>
      <c r="T218" s="229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0" t="s">
        <v>203</v>
      </c>
      <c r="AT218" s="230" t="s">
        <v>257</v>
      </c>
      <c r="AU218" s="230" t="s">
        <v>86</v>
      </c>
      <c r="AY218" s="17" t="s">
        <v>140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7" t="s">
        <v>84</v>
      </c>
      <c r="BK218" s="231">
        <f>ROUND(I218*H218,2)</f>
        <v>0</v>
      </c>
      <c r="BL218" s="17" t="s">
        <v>147</v>
      </c>
      <c r="BM218" s="230" t="s">
        <v>370</v>
      </c>
    </row>
    <row r="219" spans="1:47" s="2" customFormat="1" ht="12">
      <c r="A219" s="38"/>
      <c r="B219" s="39"/>
      <c r="C219" s="40"/>
      <c r="D219" s="232" t="s">
        <v>149</v>
      </c>
      <c r="E219" s="40"/>
      <c r="F219" s="233" t="s">
        <v>259</v>
      </c>
      <c r="G219" s="40"/>
      <c r="H219" s="40"/>
      <c r="I219" s="234"/>
      <c r="J219" s="40"/>
      <c r="K219" s="40"/>
      <c r="L219" s="44"/>
      <c r="M219" s="235"/>
      <c r="N219" s="236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149</v>
      </c>
      <c r="AU219" s="17" t="s">
        <v>86</v>
      </c>
    </row>
    <row r="220" spans="1:51" s="13" customFormat="1" ht="12">
      <c r="A220" s="13"/>
      <c r="B220" s="237"/>
      <c r="C220" s="238"/>
      <c r="D220" s="232" t="s">
        <v>151</v>
      </c>
      <c r="E220" s="239" t="s">
        <v>1</v>
      </c>
      <c r="F220" s="240" t="s">
        <v>262</v>
      </c>
      <c r="G220" s="238"/>
      <c r="H220" s="239" t="s">
        <v>1</v>
      </c>
      <c r="I220" s="241"/>
      <c r="J220" s="238"/>
      <c r="K220" s="238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151</v>
      </c>
      <c r="AU220" s="246" t="s">
        <v>86</v>
      </c>
      <c r="AV220" s="13" t="s">
        <v>84</v>
      </c>
      <c r="AW220" s="13" t="s">
        <v>32</v>
      </c>
      <c r="AX220" s="13" t="s">
        <v>76</v>
      </c>
      <c r="AY220" s="246" t="s">
        <v>140</v>
      </c>
    </row>
    <row r="221" spans="1:51" s="14" customFormat="1" ht="12">
      <c r="A221" s="14"/>
      <c r="B221" s="247"/>
      <c r="C221" s="248"/>
      <c r="D221" s="232" t="s">
        <v>151</v>
      </c>
      <c r="E221" s="249" t="s">
        <v>1</v>
      </c>
      <c r="F221" s="250" t="s">
        <v>263</v>
      </c>
      <c r="G221" s="248"/>
      <c r="H221" s="251">
        <v>97.487</v>
      </c>
      <c r="I221" s="252"/>
      <c r="J221" s="248"/>
      <c r="K221" s="248"/>
      <c r="L221" s="253"/>
      <c r="M221" s="254"/>
      <c r="N221" s="255"/>
      <c r="O221" s="255"/>
      <c r="P221" s="255"/>
      <c r="Q221" s="255"/>
      <c r="R221" s="255"/>
      <c r="S221" s="255"/>
      <c r="T221" s="256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7" t="s">
        <v>151</v>
      </c>
      <c r="AU221" s="257" t="s">
        <v>86</v>
      </c>
      <c r="AV221" s="14" t="s">
        <v>86</v>
      </c>
      <c r="AW221" s="14" t="s">
        <v>32</v>
      </c>
      <c r="AX221" s="14" t="s">
        <v>76</v>
      </c>
      <c r="AY221" s="257" t="s">
        <v>140</v>
      </c>
    </row>
    <row r="222" spans="1:51" s="14" customFormat="1" ht="12">
      <c r="A222" s="14"/>
      <c r="B222" s="247"/>
      <c r="C222" s="248"/>
      <c r="D222" s="232" t="s">
        <v>151</v>
      </c>
      <c r="E222" s="249" t="s">
        <v>1</v>
      </c>
      <c r="F222" s="250" t="s">
        <v>264</v>
      </c>
      <c r="G222" s="248"/>
      <c r="H222" s="251">
        <v>31.395</v>
      </c>
      <c r="I222" s="252"/>
      <c r="J222" s="248"/>
      <c r="K222" s="248"/>
      <c r="L222" s="253"/>
      <c r="M222" s="254"/>
      <c r="N222" s="255"/>
      <c r="O222" s="255"/>
      <c r="P222" s="255"/>
      <c r="Q222" s="255"/>
      <c r="R222" s="255"/>
      <c r="S222" s="255"/>
      <c r="T222" s="25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7" t="s">
        <v>151</v>
      </c>
      <c r="AU222" s="257" t="s">
        <v>86</v>
      </c>
      <c r="AV222" s="14" t="s">
        <v>86</v>
      </c>
      <c r="AW222" s="14" t="s">
        <v>32</v>
      </c>
      <c r="AX222" s="14" t="s">
        <v>76</v>
      </c>
      <c r="AY222" s="257" t="s">
        <v>140</v>
      </c>
    </row>
    <row r="223" spans="1:51" s="15" customFormat="1" ht="12">
      <c r="A223" s="15"/>
      <c r="B223" s="258"/>
      <c r="C223" s="259"/>
      <c r="D223" s="232" t="s">
        <v>151</v>
      </c>
      <c r="E223" s="260" t="s">
        <v>1</v>
      </c>
      <c r="F223" s="261" t="s">
        <v>171</v>
      </c>
      <c r="G223" s="259"/>
      <c r="H223" s="262">
        <v>128.882</v>
      </c>
      <c r="I223" s="263"/>
      <c r="J223" s="259"/>
      <c r="K223" s="259"/>
      <c r="L223" s="264"/>
      <c r="M223" s="265"/>
      <c r="N223" s="266"/>
      <c r="O223" s="266"/>
      <c r="P223" s="266"/>
      <c r="Q223" s="266"/>
      <c r="R223" s="266"/>
      <c r="S223" s="266"/>
      <c r="T223" s="267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8" t="s">
        <v>151</v>
      </c>
      <c r="AU223" s="268" t="s">
        <v>86</v>
      </c>
      <c r="AV223" s="15" t="s">
        <v>147</v>
      </c>
      <c r="AW223" s="15" t="s">
        <v>32</v>
      </c>
      <c r="AX223" s="15" t="s">
        <v>84</v>
      </c>
      <c r="AY223" s="268" t="s">
        <v>140</v>
      </c>
    </row>
    <row r="224" spans="1:65" s="2" customFormat="1" ht="12">
      <c r="A224" s="38"/>
      <c r="B224" s="39"/>
      <c r="C224" s="219" t="s">
        <v>280</v>
      </c>
      <c r="D224" s="219" t="s">
        <v>142</v>
      </c>
      <c r="E224" s="220" t="s">
        <v>266</v>
      </c>
      <c r="F224" s="221" t="s">
        <v>267</v>
      </c>
      <c r="G224" s="222" t="s">
        <v>240</v>
      </c>
      <c r="H224" s="223">
        <v>17783.8</v>
      </c>
      <c r="I224" s="224"/>
      <c r="J224" s="225">
        <f>ROUND(I224*H224,2)</f>
        <v>0</v>
      </c>
      <c r="K224" s="221" t="s">
        <v>146</v>
      </c>
      <c r="L224" s="44"/>
      <c r="M224" s="226" t="s">
        <v>1</v>
      </c>
      <c r="N224" s="227" t="s">
        <v>41</v>
      </c>
      <c r="O224" s="91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0" t="s">
        <v>147</v>
      </c>
      <c r="AT224" s="230" t="s">
        <v>142</v>
      </c>
      <c r="AU224" s="230" t="s">
        <v>86</v>
      </c>
      <c r="AY224" s="17" t="s">
        <v>140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7" t="s">
        <v>84</v>
      </c>
      <c r="BK224" s="231">
        <f>ROUND(I224*H224,2)</f>
        <v>0</v>
      </c>
      <c r="BL224" s="17" t="s">
        <v>147</v>
      </c>
      <c r="BM224" s="230" t="s">
        <v>371</v>
      </c>
    </row>
    <row r="225" spans="1:47" s="2" customFormat="1" ht="12">
      <c r="A225" s="38"/>
      <c r="B225" s="39"/>
      <c r="C225" s="40"/>
      <c r="D225" s="232" t="s">
        <v>149</v>
      </c>
      <c r="E225" s="40"/>
      <c r="F225" s="233" t="s">
        <v>269</v>
      </c>
      <c r="G225" s="40"/>
      <c r="H225" s="40"/>
      <c r="I225" s="234"/>
      <c r="J225" s="40"/>
      <c r="K225" s="40"/>
      <c r="L225" s="44"/>
      <c r="M225" s="235"/>
      <c r="N225" s="236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149</v>
      </c>
      <c r="AU225" s="17" t="s">
        <v>86</v>
      </c>
    </row>
    <row r="226" spans="1:51" s="13" customFormat="1" ht="12">
      <c r="A226" s="13"/>
      <c r="B226" s="237"/>
      <c r="C226" s="238"/>
      <c r="D226" s="232" t="s">
        <v>151</v>
      </c>
      <c r="E226" s="239" t="s">
        <v>1</v>
      </c>
      <c r="F226" s="240" t="s">
        <v>270</v>
      </c>
      <c r="G226" s="238"/>
      <c r="H226" s="239" t="s">
        <v>1</v>
      </c>
      <c r="I226" s="241"/>
      <c r="J226" s="238"/>
      <c r="K226" s="238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151</v>
      </c>
      <c r="AU226" s="246" t="s">
        <v>86</v>
      </c>
      <c r="AV226" s="13" t="s">
        <v>84</v>
      </c>
      <c r="AW226" s="13" t="s">
        <v>32</v>
      </c>
      <c r="AX226" s="13" t="s">
        <v>76</v>
      </c>
      <c r="AY226" s="246" t="s">
        <v>140</v>
      </c>
    </row>
    <row r="227" spans="1:51" s="13" customFormat="1" ht="12">
      <c r="A227" s="13"/>
      <c r="B227" s="237"/>
      <c r="C227" s="238"/>
      <c r="D227" s="232" t="s">
        <v>151</v>
      </c>
      <c r="E227" s="239" t="s">
        <v>1</v>
      </c>
      <c r="F227" s="240" t="s">
        <v>152</v>
      </c>
      <c r="G227" s="238"/>
      <c r="H227" s="239" t="s">
        <v>1</v>
      </c>
      <c r="I227" s="241"/>
      <c r="J227" s="238"/>
      <c r="K227" s="238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151</v>
      </c>
      <c r="AU227" s="246" t="s">
        <v>86</v>
      </c>
      <c r="AV227" s="13" t="s">
        <v>84</v>
      </c>
      <c r="AW227" s="13" t="s">
        <v>32</v>
      </c>
      <c r="AX227" s="13" t="s">
        <v>76</v>
      </c>
      <c r="AY227" s="246" t="s">
        <v>140</v>
      </c>
    </row>
    <row r="228" spans="1:51" s="14" customFormat="1" ht="12">
      <c r="A228" s="14"/>
      <c r="B228" s="247"/>
      <c r="C228" s="248"/>
      <c r="D228" s="232" t="s">
        <v>151</v>
      </c>
      <c r="E228" s="249" t="s">
        <v>1</v>
      </c>
      <c r="F228" s="250" t="s">
        <v>372</v>
      </c>
      <c r="G228" s="248"/>
      <c r="H228" s="251">
        <v>14644.3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7" t="s">
        <v>151</v>
      </c>
      <c r="AU228" s="257" t="s">
        <v>86</v>
      </c>
      <c r="AV228" s="14" t="s">
        <v>86</v>
      </c>
      <c r="AW228" s="14" t="s">
        <v>32</v>
      </c>
      <c r="AX228" s="14" t="s">
        <v>76</v>
      </c>
      <c r="AY228" s="257" t="s">
        <v>140</v>
      </c>
    </row>
    <row r="229" spans="1:51" s="13" customFormat="1" ht="12">
      <c r="A229" s="13"/>
      <c r="B229" s="237"/>
      <c r="C229" s="238"/>
      <c r="D229" s="232" t="s">
        <v>151</v>
      </c>
      <c r="E229" s="239" t="s">
        <v>1</v>
      </c>
      <c r="F229" s="240" t="s">
        <v>272</v>
      </c>
      <c r="G229" s="238"/>
      <c r="H229" s="239" t="s">
        <v>1</v>
      </c>
      <c r="I229" s="241"/>
      <c r="J229" s="238"/>
      <c r="K229" s="238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151</v>
      </c>
      <c r="AU229" s="246" t="s">
        <v>86</v>
      </c>
      <c r="AV229" s="13" t="s">
        <v>84</v>
      </c>
      <c r="AW229" s="13" t="s">
        <v>32</v>
      </c>
      <c r="AX229" s="13" t="s">
        <v>76</v>
      </c>
      <c r="AY229" s="246" t="s">
        <v>140</v>
      </c>
    </row>
    <row r="230" spans="1:51" s="14" customFormat="1" ht="12">
      <c r="A230" s="14"/>
      <c r="B230" s="247"/>
      <c r="C230" s="248"/>
      <c r="D230" s="232" t="s">
        <v>151</v>
      </c>
      <c r="E230" s="249" t="s">
        <v>1</v>
      </c>
      <c r="F230" s="250" t="s">
        <v>109</v>
      </c>
      <c r="G230" s="248"/>
      <c r="H230" s="251">
        <v>3139.5</v>
      </c>
      <c r="I230" s="252"/>
      <c r="J230" s="248"/>
      <c r="K230" s="248"/>
      <c r="L230" s="253"/>
      <c r="M230" s="254"/>
      <c r="N230" s="255"/>
      <c r="O230" s="255"/>
      <c r="P230" s="255"/>
      <c r="Q230" s="255"/>
      <c r="R230" s="255"/>
      <c r="S230" s="255"/>
      <c r="T230" s="25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7" t="s">
        <v>151</v>
      </c>
      <c r="AU230" s="257" t="s">
        <v>86</v>
      </c>
      <c r="AV230" s="14" t="s">
        <v>86</v>
      </c>
      <c r="AW230" s="14" t="s">
        <v>32</v>
      </c>
      <c r="AX230" s="14" t="s">
        <v>76</v>
      </c>
      <c r="AY230" s="257" t="s">
        <v>140</v>
      </c>
    </row>
    <row r="231" spans="1:51" s="15" customFormat="1" ht="12">
      <c r="A231" s="15"/>
      <c r="B231" s="258"/>
      <c r="C231" s="259"/>
      <c r="D231" s="232" t="s">
        <v>151</v>
      </c>
      <c r="E231" s="260" t="s">
        <v>1</v>
      </c>
      <c r="F231" s="261" t="s">
        <v>171</v>
      </c>
      <c r="G231" s="259"/>
      <c r="H231" s="262">
        <v>17783.8</v>
      </c>
      <c r="I231" s="263"/>
      <c r="J231" s="259"/>
      <c r="K231" s="259"/>
      <c r="L231" s="264"/>
      <c r="M231" s="265"/>
      <c r="N231" s="266"/>
      <c r="O231" s="266"/>
      <c r="P231" s="266"/>
      <c r="Q231" s="266"/>
      <c r="R231" s="266"/>
      <c r="S231" s="266"/>
      <c r="T231" s="267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8" t="s">
        <v>151</v>
      </c>
      <c r="AU231" s="268" t="s">
        <v>86</v>
      </c>
      <c r="AV231" s="15" t="s">
        <v>147</v>
      </c>
      <c r="AW231" s="15" t="s">
        <v>32</v>
      </c>
      <c r="AX231" s="15" t="s">
        <v>84</v>
      </c>
      <c r="AY231" s="268" t="s">
        <v>140</v>
      </c>
    </row>
    <row r="232" spans="1:65" s="2" customFormat="1" ht="12">
      <c r="A232" s="38"/>
      <c r="B232" s="39"/>
      <c r="C232" s="219" t="s">
        <v>286</v>
      </c>
      <c r="D232" s="219" t="s">
        <v>142</v>
      </c>
      <c r="E232" s="220" t="s">
        <v>274</v>
      </c>
      <c r="F232" s="221" t="s">
        <v>275</v>
      </c>
      <c r="G232" s="222" t="s">
        <v>240</v>
      </c>
      <c r="H232" s="223">
        <v>76.5</v>
      </c>
      <c r="I232" s="224"/>
      <c r="J232" s="225">
        <f>ROUND(I232*H232,2)</f>
        <v>0</v>
      </c>
      <c r="K232" s="221" t="s">
        <v>146</v>
      </c>
      <c r="L232" s="44"/>
      <c r="M232" s="226" t="s">
        <v>1</v>
      </c>
      <c r="N232" s="227" t="s">
        <v>41</v>
      </c>
      <c r="O232" s="91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0" t="s">
        <v>147</v>
      </c>
      <c r="AT232" s="230" t="s">
        <v>142</v>
      </c>
      <c r="AU232" s="230" t="s">
        <v>86</v>
      </c>
      <c r="AY232" s="17" t="s">
        <v>140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7" t="s">
        <v>84</v>
      </c>
      <c r="BK232" s="231">
        <f>ROUND(I232*H232,2)</f>
        <v>0</v>
      </c>
      <c r="BL232" s="17" t="s">
        <v>147</v>
      </c>
      <c r="BM232" s="230" t="s">
        <v>373</v>
      </c>
    </row>
    <row r="233" spans="1:47" s="2" customFormat="1" ht="12">
      <c r="A233" s="38"/>
      <c r="B233" s="39"/>
      <c r="C233" s="40"/>
      <c r="D233" s="232" t="s">
        <v>149</v>
      </c>
      <c r="E233" s="40"/>
      <c r="F233" s="233" t="s">
        <v>277</v>
      </c>
      <c r="G233" s="40"/>
      <c r="H233" s="40"/>
      <c r="I233" s="234"/>
      <c r="J233" s="40"/>
      <c r="K233" s="40"/>
      <c r="L233" s="44"/>
      <c r="M233" s="235"/>
      <c r="N233" s="236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149</v>
      </c>
      <c r="AU233" s="17" t="s">
        <v>86</v>
      </c>
    </row>
    <row r="234" spans="1:51" s="13" customFormat="1" ht="12">
      <c r="A234" s="13"/>
      <c r="B234" s="237"/>
      <c r="C234" s="238"/>
      <c r="D234" s="232" t="s">
        <v>151</v>
      </c>
      <c r="E234" s="239" t="s">
        <v>1</v>
      </c>
      <c r="F234" s="240" t="s">
        <v>374</v>
      </c>
      <c r="G234" s="238"/>
      <c r="H234" s="239" t="s">
        <v>1</v>
      </c>
      <c r="I234" s="241"/>
      <c r="J234" s="238"/>
      <c r="K234" s="238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151</v>
      </c>
      <c r="AU234" s="246" t="s">
        <v>86</v>
      </c>
      <c r="AV234" s="13" t="s">
        <v>84</v>
      </c>
      <c r="AW234" s="13" t="s">
        <v>32</v>
      </c>
      <c r="AX234" s="13" t="s">
        <v>76</v>
      </c>
      <c r="AY234" s="246" t="s">
        <v>140</v>
      </c>
    </row>
    <row r="235" spans="1:51" s="14" customFormat="1" ht="12">
      <c r="A235" s="14"/>
      <c r="B235" s="247"/>
      <c r="C235" s="248"/>
      <c r="D235" s="232" t="s">
        <v>151</v>
      </c>
      <c r="E235" s="249" t="s">
        <v>1</v>
      </c>
      <c r="F235" s="250" t="s">
        <v>375</v>
      </c>
      <c r="G235" s="248"/>
      <c r="H235" s="251">
        <v>76.5</v>
      </c>
      <c r="I235" s="252"/>
      <c r="J235" s="248"/>
      <c r="K235" s="248"/>
      <c r="L235" s="253"/>
      <c r="M235" s="254"/>
      <c r="N235" s="255"/>
      <c r="O235" s="255"/>
      <c r="P235" s="255"/>
      <c r="Q235" s="255"/>
      <c r="R235" s="255"/>
      <c r="S235" s="255"/>
      <c r="T235" s="25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7" t="s">
        <v>151</v>
      </c>
      <c r="AU235" s="257" t="s">
        <v>86</v>
      </c>
      <c r="AV235" s="14" t="s">
        <v>86</v>
      </c>
      <c r="AW235" s="14" t="s">
        <v>32</v>
      </c>
      <c r="AX235" s="14" t="s">
        <v>84</v>
      </c>
      <c r="AY235" s="257" t="s">
        <v>140</v>
      </c>
    </row>
    <row r="236" spans="1:65" s="2" customFormat="1" ht="16.5" customHeight="1">
      <c r="A236" s="38"/>
      <c r="B236" s="39"/>
      <c r="C236" s="219" t="s">
        <v>7</v>
      </c>
      <c r="D236" s="219" t="s">
        <v>142</v>
      </c>
      <c r="E236" s="220" t="s">
        <v>281</v>
      </c>
      <c r="F236" s="221" t="s">
        <v>282</v>
      </c>
      <c r="G236" s="222" t="s">
        <v>240</v>
      </c>
      <c r="H236" s="223">
        <v>9748.7</v>
      </c>
      <c r="I236" s="224"/>
      <c r="J236" s="225">
        <f>ROUND(I236*H236,2)</f>
        <v>0</v>
      </c>
      <c r="K236" s="221" t="s">
        <v>146</v>
      </c>
      <c r="L236" s="44"/>
      <c r="M236" s="226" t="s">
        <v>1</v>
      </c>
      <c r="N236" s="227" t="s">
        <v>41</v>
      </c>
      <c r="O236" s="91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0" t="s">
        <v>147</v>
      </c>
      <c r="AT236" s="230" t="s">
        <v>142</v>
      </c>
      <c r="AU236" s="230" t="s">
        <v>86</v>
      </c>
      <c r="AY236" s="17" t="s">
        <v>140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7" t="s">
        <v>84</v>
      </c>
      <c r="BK236" s="231">
        <f>ROUND(I236*H236,2)</f>
        <v>0</v>
      </c>
      <c r="BL236" s="17" t="s">
        <v>147</v>
      </c>
      <c r="BM236" s="230" t="s">
        <v>376</v>
      </c>
    </row>
    <row r="237" spans="1:47" s="2" customFormat="1" ht="12">
      <c r="A237" s="38"/>
      <c r="B237" s="39"/>
      <c r="C237" s="40"/>
      <c r="D237" s="232" t="s">
        <v>149</v>
      </c>
      <c r="E237" s="40"/>
      <c r="F237" s="233" t="s">
        <v>284</v>
      </c>
      <c r="G237" s="40"/>
      <c r="H237" s="40"/>
      <c r="I237" s="234"/>
      <c r="J237" s="40"/>
      <c r="K237" s="40"/>
      <c r="L237" s="44"/>
      <c r="M237" s="235"/>
      <c r="N237" s="236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149</v>
      </c>
      <c r="AU237" s="17" t="s">
        <v>86</v>
      </c>
    </row>
    <row r="238" spans="1:51" s="13" customFormat="1" ht="12">
      <c r="A238" s="13"/>
      <c r="B238" s="237"/>
      <c r="C238" s="238"/>
      <c r="D238" s="232" t="s">
        <v>151</v>
      </c>
      <c r="E238" s="239" t="s">
        <v>1</v>
      </c>
      <c r="F238" s="240" t="s">
        <v>285</v>
      </c>
      <c r="G238" s="238"/>
      <c r="H238" s="239" t="s">
        <v>1</v>
      </c>
      <c r="I238" s="241"/>
      <c r="J238" s="238"/>
      <c r="K238" s="238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151</v>
      </c>
      <c r="AU238" s="246" t="s">
        <v>86</v>
      </c>
      <c r="AV238" s="13" t="s">
        <v>84</v>
      </c>
      <c r="AW238" s="13" t="s">
        <v>32</v>
      </c>
      <c r="AX238" s="13" t="s">
        <v>76</v>
      </c>
      <c r="AY238" s="246" t="s">
        <v>140</v>
      </c>
    </row>
    <row r="239" spans="1:51" s="14" customFormat="1" ht="12">
      <c r="A239" s="14"/>
      <c r="B239" s="247"/>
      <c r="C239" s="248"/>
      <c r="D239" s="232" t="s">
        <v>151</v>
      </c>
      <c r="E239" s="249" t="s">
        <v>1</v>
      </c>
      <c r="F239" s="250" t="s">
        <v>111</v>
      </c>
      <c r="G239" s="248"/>
      <c r="H239" s="251">
        <v>9748.7</v>
      </c>
      <c r="I239" s="252"/>
      <c r="J239" s="248"/>
      <c r="K239" s="248"/>
      <c r="L239" s="253"/>
      <c r="M239" s="254"/>
      <c r="N239" s="255"/>
      <c r="O239" s="255"/>
      <c r="P239" s="255"/>
      <c r="Q239" s="255"/>
      <c r="R239" s="255"/>
      <c r="S239" s="255"/>
      <c r="T239" s="25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7" t="s">
        <v>151</v>
      </c>
      <c r="AU239" s="257" t="s">
        <v>86</v>
      </c>
      <c r="AV239" s="14" t="s">
        <v>86</v>
      </c>
      <c r="AW239" s="14" t="s">
        <v>32</v>
      </c>
      <c r="AX239" s="14" t="s">
        <v>84</v>
      </c>
      <c r="AY239" s="257" t="s">
        <v>140</v>
      </c>
    </row>
    <row r="240" spans="1:65" s="2" customFormat="1" ht="12">
      <c r="A240" s="38"/>
      <c r="B240" s="39"/>
      <c r="C240" s="219" t="s">
        <v>302</v>
      </c>
      <c r="D240" s="219" t="s">
        <v>142</v>
      </c>
      <c r="E240" s="220" t="s">
        <v>287</v>
      </c>
      <c r="F240" s="221" t="s">
        <v>288</v>
      </c>
      <c r="G240" s="222" t="s">
        <v>240</v>
      </c>
      <c r="H240" s="223">
        <v>9748.7</v>
      </c>
      <c r="I240" s="224"/>
      <c r="J240" s="225">
        <f>ROUND(I240*H240,2)</f>
        <v>0</v>
      </c>
      <c r="K240" s="221" t="s">
        <v>146</v>
      </c>
      <c r="L240" s="44"/>
      <c r="M240" s="226" t="s">
        <v>1</v>
      </c>
      <c r="N240" s="227" t="s">
        <v>41</v>
      </c>
      <c r="O240" s="91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0" t="s">
        <v>147</v>
      </c>
      <c r="AT240" s="230" t="s">
        <v>142</v>
      </c>
      <c r="AU240" s="230" t="s">
        <v>86</v>
      </c>
      <c r="AY240" s="17" t="s">
        <v>140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7" t="s">
        <v>84</v>
      </c>
      <c r="BK240" s="231">
        <f>ROUND(I240*H240,2)</f>
        <v>0</v>
      </c>
      <c r="BL240" s="17" t="s">
        <v>147</v>
      </c>
      <c r="BM240" s="230" t="s">
        <v>377</v>
      </c>
    </row>
    <row r="241" spans="1:47" s="2" customFormat="1" ht="12">
      <c r="A241" s="38"/>
      <c r="B241" s="39"/>
      <c r="C241" s="40"/>
      <c r="D241" s="232" t="s">
        <v>149</v>
      </c>
      <c r="E241" s="40"/>
      <c r="F241" s="233" t="s">
        <v>290</v>
      </c>
      <c r="G241" s="40"/>
      <c r="H241" s="40"/>
      <c r="I241" s="234"/>
      <c r="J241" s="40"/>
      <c r="K241" s="40"/>
      <c r="L241" s="44"/>
      <c r="M241" s="235"/>
      <c r="N241" s="236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149</v>
      </c>
      <c r="AU241" s="17" t="s">
        <v>86</v>
      </c>
    </row>
    <row r="242" spans="1:51" s="13" customFormat="1" ht="12">
      <c r="A242" s="13"/>
      <c r="B242" s="237"/>
      <c r="C242" s="238"/>
      <c r="D242" s="232" t="s">
        <v>151</v>
      </c>
      <c r="E242" s="239" t="s">
        <v>1</v>
      </c>
      <c r="F242" s="240" t="s">
        <v>291</v>
      </c>
      <c r="G242" s="238"/>
      <c r="H242" s="239" t="s">
        <v>1</v>
      </c>
      <c r="I242" s="241"/>
      <c r="J242" s="238"/>
      <c r="K242" s="238"/>
      <c r="L242" s="242"/>
      <c r="M242" s="243"/>
      <c r="N242" s="244"/>
      <c r="O242" s="244"/>
      <c r="P242" s="244"/>
      <c r="Q242" s="244"/>
      <c r="R242" s="244"/>
      <c r="S242" s="244"/>
      <c r="T242" s="24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6" t="s">
        <v>151</v>
      </c>
      <c r="AU242" s="246" t="s">
        <v>86</v>
      </c>
      <c r="AV242" s="13" t="s">
        <v>84</v>
      </c>
      <c r="AW242" s="13" t="s">
        <v>32</v>
      </c>
      <c r="AX242" s="13" t="s">
        <v>76</v>
      </c>
      <c r="AY242" s="246" t="s">
        <v>140</v>
      </c>
    </row>
    <row r="243" spans="1:51" s="13" customFormat="1" ht="12">
      <c r="A243" s="13"/>
      <c r="B243" s="237"/>
      <c r="C243" s="238"/>
      <c r="D243" s="232" t="s">
        <v>151</v>
      </c>
      <c r="E243" s="239" t="s">
        <v>1</v>
      </c>
      <c r="F243" s="240" t="s">
        <v>355</v>
      </c>
      <c r="G243" s="238"/>
      <c r="H243" s="239" t="s">
        <v>1</v>
      </c>
      <c r="I243" s="241"/>
      <c r="J243" s="238"/>
      <c r="K243" s="238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151</v>
      </c>
      <c r="AU243" s="246" t="s">
        <v>86</v>
      </c>
      <c r="AV243" s="13" t="s">
        <v>84</v>
      </c>
      <c r="AW243" s="13" t="s">
        <v>32</v>
      </c>
      <c r="AX243" s="13" t="s">
        <v>76</v>
      </c>
      <c r="AY243" s="246" t="s">
        <v>140</v>
      </c>
    </row>
    <row r="244" spans="1:51" s="13" customFormat="1" ht="12">
      <c r="A244" s="13"/>
      <c r="B244" s="237"/>
      <c r="C244" s="238"/>
      <c r="D244" s="232" t="s">
        <v>151</v>
      </c>
      <c r="E244" s="239" t="s">
        <v>1</v>
      </c>
      <c r="F244" s="240" t="s">
        <v>152</v>
      </c>
      <c r="G244" s="238"/>
      <c r="H244" s="239" t="s">
        <v>1</v>
      </c>
      <c r="I244" s="241"/>
      <c r="J244" s="238"/>
      <c r="K244" s="238"/>
      <c r="L244" s="242"/>
      <c r="M244" s="243"/>
      <c r="N244" s="244"/>
      <c r="O244" s="244"/>
      <c r="P244" s="244"/>
      <c r="Q244" s="244"/>
      <c r="R244" s="244"/>
      <c r="S244" s="244"/>
      <c r="T244" s="24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6" t="s">
        <v>151</v>
      </c>
      <c r="AU244" s="246" t="s">
        <v>86</v>
      </c>
      <c r="AV244" s="13" t="s">
        <v>84</v>
      </c>
      <c r="AW244" s="13" t="s">
        <v>32</v>
      </c>
      <c r="AX244" s="13" t="s">
        <v>76</v>
      </c>
      <c r="AY244" s="246" t="s">
        <v>140</v>
      </c>
    </row>
    <row r="245" spans="1:51" s="14" customFormat="1" ht="12">
      <c r="A245" s="14"/>
      <c r="B245" s="247"/>
      <c r="C245" s="248"/>
      <c r="D245" s="232" t="s">
        <v>151</v>
      </c>
      <c r="E245" s="249" t="s">
        <v>111</v>
      </c>
      <c r="F245" s="250" t="s">
        <v>378</v>
      </c>
      <c r="G245" s="248"/>
      <c r="H245" s="251">
        <v>9748.7</v>
      </c>
      <c r="I245" s="252"/>
      <c r="J245" s="248"/>
      <c r="K245" s="248"/>
      <c r="L245" s="253"/>
      <c r="M245" s="254"/>
      <c r="N245" s="255"/>
      <c r="O245" s="255"/>
      <c r="P245" s="255"/>
      <c r="Q245" s="255"/>
      <c r="R245" s="255"/>
      <c r="S245" s="255"/>
      <c r="T245" s="256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7" t="s">
        <v>151</v>
      </c>
      <c r="AU245" s="257" t="s">
        <v>86</v>
      </c>
      <c r="AV245" s="14" t="s">
        <v>86</v>
      </c>
      <c r="AW245" s="14" t="s">
        <v>32</v>
      </c>
      <c r="AX245" s="14" t="s">
        <v>84</v>
      </c>
      <c r="AY245" s="257" t="s">
        <v>140</v>
      </c>
    </row>
    <row r="246" spans="1:65" s="2" customFormat="1" ht="16.5" customHeight="1">
      <c r="A246" s="38"/>
      <c r="B246" s="39"/>
      <c r="C246" s="219" t="s">
        <v>310</v>
      </c>
      <c r="D246" s="219" t="s">
        <v>142</v>
      </c>
      <c r="E246" s="220" t="s">
        <v>379</v>
      </c>
      <c r="F246" s="221" t="s">
        <v>380</v>
      </c>
      <c r="G246" s="222" t="s">
        <v>381</v>
      </c>
      <c r="H246" s="223">
        <v>1</v>
      </c>
      <c r="I246" s="224"/>
      <c r="J246" s="225">
        <f>ROUND(I246*H246,2)</f>
        <v>0</v>
      </c>
      <c r="K246" s="221" t="s">
        <v>1</v>
      </c>
      <c r="L246" s="44"/>
      <c r="M246" s="226" t="s">
        <v>1</v>
      </c>
      <c r="N246" s="227" t="s">
        <v>41</v>
      </c>
      <c r="O246" s="91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0" t="s">
        <v>147</v>
      </c>
      <c r="AT246" s="230" t="s">
        <v>142</v>
      </c>
      <c r="AU246" s="230" t="s">
        <v>86</v>
      </c>
      <c r="AY246" s="17" t="s">
        <v>140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7" t="s">
        <v>84</v>
      </c>
      <c r="BK246" s="231">
        <f>ROUND(I246*H246,2)</f>
        <v>0</v>
      </c>
      <c r="BL246" s="17" t="s">
        <v>147</v>
      </c>
      <c r="BM246" s="230" t="s">
        <v>382</v>
      </c>
    </row>
    <row r="247" spans="1:47" s="2" customFormat="1" ht="12">
      <c r="A247" s="38"/>
      <c r="B247" s="39"/>
      <c r="C247" s="40"/>
      <c r="D247" s="232" t="s">
        <v>149</v>
      </c>
      <c r="E247" s="40"/>
      <c r="F247" s="233" t="s">
        <v>380</v>
      </c>
      <c r="G247" s="40"/>
      <c r="H247" s="40"/>
      <c r="I247" s="234"/>
      <c r="J247" s="40"/>
      <c r="K247" s="40"/>
      <c r="L247" s="44"/>
      <c r="M247" s="235"/>
      <c r="N247" s="236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149</v>
      </c>
      <c r="AU247" s="17" t="s">
        <v>86</v>
      </c>
    </row>
    <row r="248" spans="1:47" s="2" customFormat="1" ht="12">
      <c r="A248" s="38"/>
      <c r="B248" s="39"/>
      <c r="C248" s="40"/>
      <c r="D248" s="232" t="s">
        <v>383</v>
      </c>
      <c r="E248" s="40"/>
      <c r="F248" s="283" t="s">
        <v>384</v>
      </c>
      <c r="G248" s="40"/>
      <c r="H248" s="40"/>
      <c r="I248" s="234"/>
      <c r="J248" s="40"/>
      <c r="K248" s="40"/>
      <c r="L248" s="44"/>
      <c r="M248" s="235"/>
      <c r="N248" s="236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383</v>
      </c>
      <c r="AU248" s="17" t="s">
        <v>86</v>
      </c>
    </row>
    <row r="249" spans="1:65" s="2" customFormat="1" ht="21.75" customHeight="1">
      <c r="A249" s="38"/>
      <c r="B249" s="39"/>
      <c r="C249" s="219" t="s">
        <v>385</v>
      </c>
      <c r="D249" s="219" t="s">
        <v>142</v>
      </c>
      <c r="E249" s="220" t="s">
        <v>386</v>
      </c>
      <c r="F249" s="221" t="s">
        <v>387</v>
      </c>
      <c r="G249" s="222" t="s">
        <v>381</v>
      </c>
      <c r="H249" s="223">
        <v>1</v>
      </c>
      <c r="I249" s="224"/>
      <c r="J249" s="225">
        <f>ROUND(I249*H249,2)</f>
        <v>0</v>
      </c>
      <c r="K249" s="221" t="s">
        <v>1</v>
      </c>
      <c r="L249" s="44"/>
      <c r="M249" s="226" t="s">
        <v>1</v>
      </c>
      <c r="N249" s="227" t="s">
        <v>41</v>
      </c>
      <c r="O249" s="91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0" t="s">
        <v>388</v>
      </c>
      <c r="AT249" s="230" t="s">
        <v>142</v>
      </c>
      <c r="AU249" s="230" t="s">
        <v>86</v>
      </c>
      <c r="AY249" s="17" t="s">
        <v>140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7" t="s">
        <v>84</v>
      </c>
      <c r="BK249" s="231">
        <f>ROUND(I249*H249,2)</f>
        <v>0</v>
      </c>
      <c r="BL249" s="17" t="s">
        <v>388</v>
      </c>
      <c r="BM249" s="230" t="s">
        <v>389</v>
      </c>
    </row>
    <row r="250" spans="1:47" s="2" customFormat="1" ht="12">
      <c r="A250" s="38"/>
      <c r="B250" s="39"/>
      <c r="C250" s="40"/>
      <c r="D250" s="232" t="s">
        <v>149</v>
      </c>
      <c r="E250" s="40"/>
      <c r="F250" s="233" t="s">
        <v>387</v>
      </c>
      <c r="G250" s="40"/>
      <c r="H250" s="40"/>
      <c r="I250" s="234"/>
      <c r="J250" s="40"/>
      <c r="K250" s="40"/>
      <c r="L250" s="44"/>
      <c r="M250" s="235"/>
      <c r="N250" s="236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149</v>
      </c>
      <c r="AU250" s="17" t="s">
        <v>86</v>
      </c>
    </row>
    <row r="251" spans="1:47" s="2" customFormat="1" ht="12">
      <c r="A251" s="38"/>
      <c r="B251" s="39"/>
      <c r="C251" s="40"/>
      <c r="D251" s="232" t="s">
        <v>383</v>
      </c>
      <c r="E251" s="40"/>
      <c r="F251" s="283" t="s">
        <v>390</v>
      </c>
      <c r="G251" s="40"/>
      <c r="H251" s="40"/>
      <c r="I251" s="234"/>
      <c r="J251" s="40"/>
      <c r="K251" s="40"/>
      <c r="L251" s="44"/>
      <c r="M251" s="235"/>
      <c r="N251" s="236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383</v>
      </c>
      <c r="AU251" s="17" t="s">
        <v>86</v>
      </c>
    </row>
    <row r="252" spans="1:63" s="12" customFormat="1" ht="22.8" customHeight="1">
      <c r="A252" s="12"/>
      <c r="B252" s="203"/>
      <c r="C252" s="204"/>
      <c r="D252" s="205" t="s">
        <v>75</v>
      </c>
      <c r="E252" s="217" t="s">
        <v>86</v>
      </c>
      <c r="F252" s="217" t="s">
        <v>391</v>
      </c>
      <c r="G252" s="204"/>
      <c r="H252" s="204"/>
      <c r="I252" s="207"/>
      <c r="J252" s="218">
        <f>BK252</f>
        <v>0</v>
      </c>
      <c r="K252" s="204"/>
      <c r="L252" s="209"/>
      <c r="M252" s="210"/>
      <c r="N252" s="211"/>
      <c r="O252" s="211"/>
      <c r="P252" s="212">
        <f>SUM(P253:P261)</f>
        <v>0</v>
      </c>
      <c r="Q252" s="211"/>
      <c r="R252" s="212">
        <f>SUM(R253:R261)</f>
        <v>0.034468</v>
      </c>
      <c r="S252" s="211"/>
      <c r="T252" s="213">
        <f>SUM(T253:T261)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4" t="s">
        <v>84</v>
      </c>
      <c r="AT252" s="215" t="s">
        <v>75</v>
      </c>
      <c r="AU252" s="215" t="s">
        <v>84</v>
      </c>
      <c r="AY252" s="214" t="s">
        <v>140</v>
      </c>
      <c r="BK252" s="216">
        <f>SUM(BK253:BK261)</f>
        <v>0</v>
      </c>
    </row>
    <row r="253" spans="1:65" s="2" customFormat="1" ht="12">
      <c r="A253" s="38"/>
      <c r="B253" s="39"/>
      <c r="C253" s="219" t="s">
        <v>392</v>
      </c>
      <c r="D253" s="219" t="s">
        <v>142</v>
      </c>
      <c r="E253" s="220" t="s">
        <v>393</v>
      </c>
      <c r="F253" s="221" t="s">
        <v>394</v>
      </c>
      <c r="G253" s="222" t="s">
        <v>240</v>
      </c>
      <c r="H253" s="223">
        <v>46.2</v>
      </c>
      <c r="I253" s="224"/>
      <c r="J253" s="225">
        <f>ROUND(I253*H253,2)</f>
        <v>0</v>
      </c>
      <c r="K253" s="221" t="s">
        <v>146</v>
      </c>
      <c r="L253" s="44"/>
      <c r="M253" s="226" t="s">
        <v>1</v>
      </c>
      <c r="N253" s="227" t="s">
        <v>41</v>
      </c>
      <c r="O253" s="91"/>
      <c r="P253" s="228">
        <f>O253*H253</f>
        <v>0</v>
      </c>
      <c r="Q253" s="228">
        <v>0.00014</v>
      </c>
      <c r="R253" s="228">
        <f>Q253*H253</f>
        <v>0.006468</v>
      </c>
      <c r="S253" s="228">
        <v>0</v>
      </c>
      <c r="T253" s="229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0" t="s">
        <v>147</v>
      </c>
      <c r="AT253" s="230" t="s">
        <v>142</v>
      </c>
      <c r="AU253" s="230" t="s">
        <v>86</v>
      </c>
      <c r="AY253" s="17" t="s">
        <v>140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7" t="s">
        <v>84</v>
      </c>
      <c r="BK253" s="231">
        <f>ROUND(I253*H253,2)</f>
        <v>0</v>
      </c>
      <c r="BL253" s="17" t="s">
        <v>147</v>
      </c>
      <c r="BM253" s="230" t="s">
        <v>395</v>
      </c>
    </row>
    <row r="254" spans="1:47" s="2" customFormat="1" ht="12">
      <c r="A254" s="38"/>
      <c r="B254" s="39"/>
      <c r="C254" s="40"/>
      <c r="D254" s="232" t="s">
        <v>149</v>
      </c>
      <c r="E254" s="40"/>
      <c r="F254" s="233" t="s">
        <v>396</v>
      </c>
      <c r="G254" s="40"/>
      <c r="H254" s="40"/>
      <c r="I254" s="234"/>
      <c r="J254" s="40"/>
      <c r="K254" s="40"/>
      <c r="L254" s="44"/>
      <c r="M254" s="235"/>
      <c r="N254" s="236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149</v>
      </c>
      <c r="AU254" s="17" t="s">
        <v>86</v>
      </c>
    </row>
    <row r="255" spans="1:51" s="13" customFormat="1" ht="12">
      <c r="A255" s="13"/>
      <c r="B255" s="237"/>
      <c r="C255" s="238"/>
      <c r="D255" s="232" t="s">
        <v>151</v>
      </c>
      <c r="E255" s="239" t="s">
        <v>1</v>
      </c>
      <c r="F255" s="240" t="s">
        <v>397</v>
      </c>
      <c r="G255" s="238"/>
      <c r="H255" s="239" t="s">
        <v>1</v>
      </c>
      <c r="I255" s="241"/>
      <c r="J255" s="238"/>
      <c r="K255" s="238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151</v>
      </c>
      <c r="AU255" s="246" t="s">
        <v>86</v>
      </c>
      <c r="AV255" s="13" t="s">
        <v>84</v>
      </c>
      <c r="AW255" s="13" t="s">
        <v>32</v>
      </c>
      <c r="AX255" s="13" t="s">
        <v>76</v>
      </c>
      <c r="AY255" s="246" t="s">
        <v>140</v>
      </c>
    </row>
    <row r="256" spans="1:51" s="14" customFormat="1" ht="12">
      <c r="A256" s="14"/>
      <c r="B256" s="247"/>
      <c r="C256" s="248"/>
      <c r="D256" s="232" t="s">
        <v>151</v>
      </c>
      <c r="E256" s="249" t="s">
        <v>398</v>
      </c>
      <c r="F256" s="250" t="s">
        <v>399</v>
      </c>
      <c r="G256" s="248"/>
      <c r="H256" s="251">
        <v>46.2</v>
      </c>
      <c r="I256" s="252"/>
      <c r="J256" s="248"/>
      <c r="K256" s="248"/>
      <c r="L256" s="253"/>
      <c r="M256" s="254"/>
      <c r="N256" s="255"/>
      <c r="O256" s="255"/>
      <c r="P256" s="255"/>
      <c r="Q256" s="255"/>
      <c r="R256" s="255"/>
      <c r="S256" s="255"/>
      <c r="T256" s="25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7" t="s">
        <v>151</v>
      </c>
      <c r="AU256" s="257" t="s">
        <v>86</v>
      </c>
      <c r="AV256" s="14" t="s">
        <v>86</v>
      </c>
      <c r="AW256" s="14" t="s">
        <v>32</v>
      </c>
      <c r="AX256" s="14" t="s">
        <v>84</v>
      </c>
      <c r="AY256" s="257" t="s">
        <v>140</v>
      </c>
    </row>
    <row r="257" spans="1:65" s="2" customFormat="1" ht="12">
      <c r="A257" s="38"/>
      <c r="B257" s="39"/>
      <c r="C257" s="269" t="s">
        <v>400</v>
      </c>
      <c r="D257" s="269" t="s">
        <v>257</v>
      </c>
      <c r="E257" s="270" t="s">
        <v>401</v>
      </c>
      <c r="F257" s="271" t="s">
        <v>402</v>
      </c>
      <c r="G257" s="272" t="s">
        <v>240</v>
      </c>
      <c r="H257" s="273">
        <v>56</v>
      </c>
      <c r="I257" s="274"/>
      <c r="J257" s="275">
        <f>ROUND(I257*H257,2)</f>
        <v>0</v>
      </c>
      <c r="K257" s="271" t="s">
        <v>146</v>
      </c>
      <c r="L257" s="276"/>
      <c r="M257" s="277" t="s">
        <v>1</v>
      </c>
      <c r="N257" s="278" t="s">
        <v>41</v>
      </c>
      <c r="O257" s="91"/>
      <c r="P257" s="228">
        <f>O257*H257</f>
        <v>0</v>
      </c>
      <c r="Q257" s="228">
        <v>0.0005</v>
      </c>
      <c r="R257" s="228">
        <f>Q257*H257</f>
        <v>0.028</v>
      </c>
      <c r="S257" s="228">
        <v>0</v>
      </c>
      <c r="T257" s="229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0" t="s">
        <v>203</v>
      </c>
      <c r="AT257" s="230" t="s">
        <v>257</v>
      </c>
      <c r="AU257" s="230" t="s">
        <v>86</v>
      </c>
      <c r="AY257" s="17" t="s">
        <v>140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7" t="s">
        <v>84</v>
      </c>
      <c r="BK257" s="231">
        <f>ROUND(I257*H257,2)</f>
        <v>0</v>
      </c>
      <c r="BL257" s="17" t="s">
        <v>147</v>
      </c>
      <c r="BM257" s="230" t="s">
        <v>403</v>
      </c>
    </row>
    <row r="258" spans="1:47" s="2" customFormat="1" ht="12">
      <c r="A258" s="38"/>
      <c r="B258" s="39"/>
      <c r="C258" s="40"/>
      <c r="D258" s="232" t="s">
        <v>149</v>
      </c>
      <c r="E258" s="40"/>
      <c r="F258" s="233" t="s">
        <v>402</v>
      </c>
      <c r="G258" s="40"/>
      <c r="H258" s="40"/>
      <c r="I258" s="234"/>
      <c r="J258" s="40"/>
      <c r="K258" s="40"/>
      <c r="L258" s="44"/>
      <c r="M258" s="235"/>
      <c r="N258" s="236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149</v>
      </c>
      <c r="AU258" s="17" t="s">
        <v>86</v>
      </c>
    </row>
    <row r="259" spans="1:51" s="13" customFormat="1" ht="12">
      <c r="A259" s="13"/>
      <c r="B259" s="237"/>
      <c r="C259" s="238"/>
      <c r="D259" s="232" t="s">
        <v>151</v>
      </c>
      <c r="E259" s="239" t="s">
        <v>1</v>
      </c>
      <c r="F259" s="240" t="s">
        <v>404</v>
      </c>
      <c r="G259" s="238"/>
      <c r="H259" s="239" t="s">
        <v>1</v>
      </c>
      <c r="I259" s="241"/>
      <c r="J259" s="238"/>
      <c r="K259" s="238"/>
      <c r="L259" s="242"/>
      <c r="M259" s="243"/>
      <c r="N259" s="244"/>
      <c r="O259" s="244"/>
      <c r="P259" s="244"/>
      <c r="Q259" s="244"/>
      <c r="R259" s="244"/>
      <c r="S259" s="244"/>
      <c r="T259" s="24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6" t="s">
        <v>151</v>
      </c>
      <c r="AU259" s="246" t="s">
        <v>86</v>
      </c>
      <c r="AV259" s="13" t="s">
        <v>84</v>
      </c>
      <c r="AW259" s="13" t="s">
        <v>32</v>
      </c>
      <c r="AX259" s="13" t="s">
        <v>76</v>
      </c>
      <c r="AY259" s="246" t="s">
        <v>140</v>
      </c>
    </row>
    <row r="260" spans="1:51" s="14" customFormat="1" ht="12">
      <c r="A260" s="14"/>
      <c r="B260" s="247"/>
      <c r="C260" s="248"/>
      <c r="D260" s="232" t="s">
        <v>151</v>
      </c>
      <c r="E260" s="249" t="s">
        <v>1</v>
      </c>
      <c r="F260" s="250" t="s">
        <v>405</v>
      </c>
      <c r="G260" s="248"/>
      <c r="H260" s="251">
        <v>55.44</v>
      </c>
      <c r="I260" s="252"/>
      <c r="J260" s="248"/>
      <c r="K260" s="248"/>
      <c r="L260" s="253"/>
      <c r="M260" s="254"/>
      <c r="N260" s="255"/>
      <c r="O260" s="255"/>
      <c r="P260" s="255"/>
      <c r="Q260" s="255"/>
      <c r="R260" s="255"/>
      <c r="S260" s="255"/>
      <c r="T260" s="25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7" t="s">
        <v>151</v>
      </c>
      <c r="AU260" s="257" t="s">
        <v>86</v>
      </c>
      <c r="AV260" s="14" t="s">
        <v>86</v>
      </c>
      <c r="AW260" s="14" t="s">
        <v>32</v>
      </c>
      <c r="AX260" s="14" t="s">
        <v>76</v>
      </c>
      <c r="AY260" s="257" t="s">
        <v>140</v>
      </c>
    </row>
    <row r="261" spans="1:51" s="14" customFormat="1" ht="12">
      <c r="A261" s="14"/>
      <c r="B261" s="247"/>
      <c r="C261" s="248"/>
      <c r="D261" s="232" t="s">
        <v>151</v>
      </c>
      <c r="E261" s="249" t="s">
        <v>1</v>
      </c>
      <c r="F261" s="250" t="s">
        <v>406</v>
      </c>
      <c r="G261" s="248"/>
      <c r="H261" s="251">
        <v>56</v>
      </c>
      <c r="I261" s="252"/>
      <c r="J261" s="248"/>
      <c r="K261" s="248"/>
      <c r="L261" s="253"/>
      <c r="M261" s="254"/>
      <c r="N261" s="255"/>
      <c r="O261" s="255"/>
      <c r="P261" s="255"/>
      <c r="Q261" s="255"/>
      <c r="R261" s="255"/>
      <c r="S261" s="255"/>
      <c r="T261" s="25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7" t="s">
        <v>151</v>
      </c>
      <c r="AU261" s="257" t="s">
        <v>86</v>
      </c>
      <c r="AV261" s="14" t="s">
        <v>86</v>
      </c>
      <c r="AW261" s="14" t="s">
        <v>32</v>
      </c>
      <c r="AX261" s="14" t="s">
        <v>84</v>
      </c>
      <c r="AY261" s="257" t="s">
        <v>140</v>
      </c>
    </row>
    <row r="262" spans="1:63" s="12" customFormat="1" ht="22.8" customHeight="1">
      <c r="A262" s="12"/>
      <c r="B262" s="203"/>
      <c r="C262" s="204"/>
      <c r="D262" s="205" t="s">
        <v>75</v>
      </c>
      <c r="E262" s="217" t="s">
        <v>147</v>
      </c>
      <c r="F262" s="217" t="s">
        <v>407</v>
      </c>
      <c r="G262" s="204"/>
      <c r="H262" s="204"/>
      <c r="I262" s="207"/>
      <c r="J262" s="218">
        <f>BK262</f>
        <v>0</v>
      </c>
      <c r="K262" s="204"/>
      <c r="L262" s="209"/>
      <c r="M262" s="210"/>
      <c r="N262" s="211"/>
      <c r="O262" s="211"/>
      <c r="P262" s="212">
        <f>SUM(P263:P266)</f>
        <v>0</v>
      </c>
      <c r="Q262" s="211"/>
      <c r="R262" s="212">
        <f>SUM(R263:R266)</f>
        <v>27.442800000000002</v>
      </c>
      <c r="S262" s="211"/>
      <c r="T262" s="213">
        <f>SUM(T263:T266)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4" t="s">
        <v>84</v>
      </c>
      <c r="AT262" s="215" t="s">
        <v>75</v>
      </c>
      <c r="AU262" s="215" t="s">
        <v>84</v>
      </c>
      <c r="AY262" s="214" t="s">
        <v>140</v>
      </c>
      <c r="BK262" s="216">
        <f>SUM(BK263:BK266)</f>
        <v>0</v>
      </c>
    </row>
    <row r="263" spans="1:65" s="2" customFormat="1" ht="33" customHeight="1">
      <c r="A263" s="38"/>
      <c r="B263" s="39"/>
      <c r="C263" s="219" t="s">
        <v>408</v>
      </c>
      <c r="D263" s="219" t="s">
        <v>142</v>
      </c>
      <c r="E263" s="220" t="s">
        <v>409</v>
      </c>
      <c r="F263" s="221" t="s">
        <v>410</v>
      </c>
      <c r="G263" s="222" t="s">
        <v>145</v>
      </c>
      <c r="H263" s="223">
        <v>14.85</v>
      </c>
      <c r="I263" s="224"/>
      <c r="J263" s="225">
        <f>ROUND(I263*H263,2)</f>
        <v>0</v>
      </c>
      <c r="K263" s="221" t="s">
        <v>146</v>
      </c>
      <c r="L263" s="44"/>
      <c r="M263" s="226" t="s">
        <v>1</v>
      </c>
      <c r="N263" s="227" t="s">
        <v>41</v>
      </c>
      <c r="O263" s="91"/>
      <c r="P263" s="228">
        <f>O263*H263</f>
        <v>0</v>
      </c>
      <c r="Q263" s="228">
        <v>1.848</v>
      </c>
      <c r="R263" s="228">
        <f>Q263*H263</f>
        <v>27.442800000000002</v>
      </c>
      <c r="S263" s="228">
        <v>0</v>
      </c>
      <c r="T263" s="229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0" t="s">
        <v>147</v>
      </c>
      <c r="AT263" s="230" t="s">
        <v>142</v>
      </c>
      <c r="AU263" s="230" t="s">
        <v>86</v>
      </c>
      <c r="AY263" s="17" t="s">
        <v>140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7" t="s">
        <v>84</v>
      </c>
      <c r="BK263" s="231">
        <f>ROUND(I263*H263,2)</f>
        <v>0</v>
      </c>
      <c r="BL263" s="17" t="s">
        <v>147</v>
      </c>
      <c r="BM263" s="230" t="s">
        <v>411</v>
      </c>
    </row>
    <row r="264" spans="1:47" s="2" customFormat="1" ht="12">
      <c r="A264" s="38"/>
      <c r="B264" s="39"/>
      <c r="C264" s="40"/>
      <c r="D264" s="232" t="s">
        <v>149</v>
      </c>
      <c r="E264" s="40"/>
      <c r="F264" s="233" t="s">
        <v>412</v>
      </c>
      <c r="G264" s="40"/>
      <c r="H264" s="40"/>
      <c r="I264" s="234"/>
      <c r="J264" s="40"/>
      <c r="K264" s="40"/>
      <c r="L264" s="44"/>
      <c r="M264" s="235"/>
      <c r="N264" s="236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149</v>
      </c>
      <c r="AU264" s="17" t="s">
        <v>86</v>
      </c>
    </row>
    <row r="265" spans="1:51" s="13" customFormat="1" ht="12">
      <c r="A265" s="13"/>
      <c r="B265" s="237"/>
      <c r="C265" s="238"/>
      <c r="D265" s="232" t="s">
        <v>151</v>
      </c>
      <c r="E265" s="239" t="s">
        <v>1</v>
      </c>
      <c r="F265" s="240" t="s">
        <v>413</v>
      </c>
      <c r="G265" s="238"/>
      <c r="H265" s="239" t="s">
        <v>1</v>
      </c>
      <c r="I265" s="241"/>
      <c r="J265" s="238"/>
      <c r="K265" s="238"/>
      <c r="L265" s="242"/>
      <c r="M265" s="243"/>
      <c r="N265" s="244"/>
      <c r="O265" s="244"/>
      <c r="P265" s="244"/>
      <c r="Q265" s="244"/>
      <c r="R265" s="244"/>
      <c r="S265" s="244"/>
      <c r="T265" s="24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6" t="s">
        <v>151</v>
      </c>
      <c r="AU265" s="246" t="s">
        <v>86</v>
      </c>
      <c r="AV265" s="13" t="s">
        <v>84</v>
      </c>
      <c r="AW265" s="13" t="s">
        <v>32</v>
      </c>
      <c r="AX265" s="13" t="s">
        <v>76</v>
      </c>
      <c r="AY265" s="246" t="s">
        <v>140</v>
      </c>
    </row>
    <row r="266" spans="1:51" s="14" customFormat="1" ht="12">
      <c r="A266" s="14"/>
      <c r="B266" s="247"/>
      <c r="C266" s="248"/>
      <c r="D266" s="232" t="s">
        <v>151</v>
      </c>
      <c r="E266" s="249" t="s">
        <v>1</v>
      </c>
      <c r="F266" s="250" t="s">
        <v>414</v>
      </c>
      <c r="G266" s="248"/>
      <c r="H266" s="251">
        <v>14.85</v>
      </c>
      <c r="I266" s="252"/>
      <c r="J266" s="248"/>
      <c r="K266" s="248"/>
      <c r="L266" s="253"/>
      <c r="M266" s="254"/>
      <c r="N266" s="255"/>
      <c r="O266" s="255"/>
      <c r="P266" s="255"/>
      <c r="Q266" s="255"/>
      <c r="R266" s="255"/>
      <c r="S266" s="255"/>
      <c r="T266" s="256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7" t="s">
        <v>151</v>
      </c>
      <c r="AU266" s="257" t="s">
        <v>86</v>
      </c>
      <c r="AV266" s="14" t="s">
        <v>86</v>
      </c>
      <c r="AW266" s="14" t="s">
        <v>32</v>
      </c>
      <c r="AX266" s="14" t="s">
        <v>84</v>
      </c>
      <c r="AY266" s="257" t="s">
        <v>140</v>
      </c>
    </row>
    <row r="267" spans="1:63" s="12" customFormat="1" ht="22.8" customHeight="1">
      <c r="A267" s="12"/>
      <c r="B267" s="203"/>
      <c r="C267" s="204"/>
      <c r="D267" s="205" t="s">
        <v>75</v>
      </c>
      <c r="E267" s="217" t="s">
        <v>178</v>
      </c>
      <c r="F267" s="217" t="s">
        <v>293</v>
      </c>
      <c r="G267" s="204"/>
      <c r="H267" s="204"/>
      <c r="I267" s="207"/>
      <c r="J267" s="218">
        <f>BK267</f>
        <v>0</v>
      </c>
      <c r="K267" s="204"/>
      <c r="L267" s="209"/>
      <c r="M267" s="210"/>
      <c r="N267" s="211"/>
      <c r="O267" s="211"/>
      <c r="P267" s="212">
        <f>SUM(P268:P279)</f>
        <v>0</v>
      </c>
      <c r="Q267" s="211"/>
      <c r="R267" s="212">
        <f>SUM(R268:R279)</f>
        <v>0</v>
      </c>
      <c r="S267" s="211"/>
      <c r="T267" s="213">
        <f>SUM(T268:T279)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4" t="s">
        <v>84</v>
      </c>
      <c r="AT267" s="215" t="s">
        <v>75</v>
      </c>
      <c r="AU267" s="215" t="s">
        <v>84</v>
      </c>
      <c r="AY267" s="214" t="s">
        <v>140</v>
      </c>
      <c r="BK267" s="216">
        <f>SUM(BK268:BK279)</f>
        <v>0</v>
      </c>
    </row>
    <row r="268" spans="1:65" s="2" customFormat="1" ht="16.5" customHeight="1">
      <c r="A268" s="38"/>
      <c r="B268" s="39"/>
      <c r="C268" s="219" t="s">
        <v>415</v>
      </c>
      <c r="D268" s="219" t="s">
        <v>142</v>
      </c>
      <c r="E268" s="220" t="s">
        <v>294</v>
      </c>
      <c r="F268" s="221" t="s">
        <v>295</v>
      </c>
      <c r="G268" s="222" t="s">
        <v>240</v>
      </c>
      <c r="H268" s="223">
        <v>2778.75</v>
      </c>
      <c r="I268" s="224"/>
      <c r="J268" s="225">
        <f>ROUND(I268*H268,2)</f>
        <v>0</v>
      </c>
      <c r="K268" s="221" t="s">
        <v>146</v>
      </c>
      <c r="L268" s="44"/>
      <c r="M268" s="226" t="s">
        <v>1</v>
      </c>
      <c r="N268" s="227" t="s">
        <v>41</v>
      </c>
      <c r="O268" s="91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0" t="s">
        <v>147</v>
      </c>
      <c r="AT268" s="230" t="s">
        <v>142</v>
      </c>
      <c r="AU268" s="230" t="s">
        <v>86</v>
      </c>
      <c r="AY268" s="17" t="s">
        <v>140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7" t="s">
        <v>84</v>
      </c>
      <c r="BK268" s="231">
        <f>ROUND(I268*H268,2)</f>
        <v>0</v>
      </c>
      <c r="BL268" s="17" t="s">
        <v>147</v>
      </c>
      <c r="BM268" s="230" t="s">
        <v>416</v>
      </c>
    </row>
    <row r="269" spans="1:47" s="2" customFormat="1" ht="12">
      <c r="A269" s="38"/>
      <c r="B269" s="39"/>
      <c r="C269" s="40"/>
      <c r="D269" s="232" t="s">
        <v>149</v>
      </c>
      <c r="E269" s="40"/>
      <c r="F269" s="233" t="s">
        <v>297</v>
      </c>
      <c r="G269" s="40"/>
      <c r="H269" s="40"/>
      <c r="I269" s="234"/>
      <c r="J269" s="40"/>
      <c r="K269" s="40"/>
      <c r="L269" s="44"/>
      <c r="M269" s="235"/>
      <c r="N269" s="236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149</v>
      </c>
      <c r="AU269" s="17" t="s">
        <v>86</v>
      </c>
    </row>
    <row r="270" spans="1:51" s="13" customFormat="1" ht="12">
      <c r="A270" s="13"/>
      <c r="B270" s="237"/>
      <c r="C270" s="238"/>
      <c r="D270" s="232" t="s">
        <v>151</v>
      </c>
      <c r="E270" s="239" t="s">
        <v>1</v>
      </c>
      <c r="F270" s="240" t="s">
        <v>417</v>
      </c>
      <c r="G270" s="238"/>
      <c r="H270" s="239" t="s">
        <v>1</v>
      </c>
      <c r="I270" s="241"/>
      <c r="J270" s="238"/>
      <c r="K270" s="238"/>
      <c r="L270" s="242"/>
      <c r="M270" s="243"/>
      <c r="N270" s="244"/>
      <c r="O270" s="244"/>
      <c r="P270" s="244"/>
      <c r="Q270" s="244"/>
      <c r="R270" s="244"/>
      <c r="S270" s="244"/>
      <c r="T270" s="24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6" t="s">
        <v>151</v>
      </c>
      <c r="AU270" s="246" t="s">
        <v>86</v>
      </c>
      <c r="AV270" s="13" t="s">
        <v>84</v>
      </c>
      <c r="AW270" s="13" t="s">
        <v>32</v>
      </c>
      <c r="AX270" s="13" t="s">
        <v>76</v>
      </c>
      <c r="AY270" s="246" t="s">
        <v>140</v>
      </c>
    </row>
    <row r="271" spans="1:51" s="13" customFormat="1" ht="12">
      <c r="A271" s="13"/>
      <c r="B271" s="237"/>
      <c r="C271" s="238"/>
      <c r="D271" s="232" t="s">
        <v>151</v>
      </c>
      <c r="E271" s="239" t="s">
        <v>1</v>
      </c>
      <c r="F271" s="240" t="s">
        <v>299</v>
      </c>
      <c r="G271" s="238"/>
      <c r="H271" s="239" t="s">
        <v>1</v>
      </c>
      <c r="I271" s="241"/>
      <c r="J271" s="238"/>
      <c r="K271" s="238"/>
      <c r="L271" s="242"/>
      <c r="M271" s="243"/>
      <c r="N271" s="244"/>
      <c r="O271" s="244"/>
      <c r="P271" s="244"/>
      <c r="Q271" s="244"/>
      <c r="R271" s="244"/>
      <c r="S271" s="244"/>
      <c r="T271" s="24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6" t="s">
        <v>151</v>
      </c>
      <c r="AU271" s="246" t="s">
        <v>86</v>
      </c>
      <c r="AV271" s="13" t="s">
        <v>84</v>
      </c>
      <c r="AW271" s="13" t="s">
        <v>32</v>
      </c>
      <c r="AX271" s="13" t="s">
        <v>76</v>
      </c>
      <c r="AY271" s="246" t="s">
        <v>140</v>
      </c>
    </row>
    <row r="272" spans="1:51" s="13" customFormat="1" ht="12">
      <c r="A272" s="13"/>
      <c r="B272" s="237"/>
      <c r="C272" s="238"/>
      <c r="D272" s="232" t="s">
        <v>151</v>
      </c>
      <c r="E272" s="239" t="s">
        <v>1</v>
      </c>
      <c r="F272" s="240" t="s">
        <v>300</v>
      </c>
      <c r="G272" s="238"/>
      <c r="H272" s="239" t="s">
        <v>1</v>
      </c>
      <c r="I272" s="241"/>
      <c r="J272" s="238"/>
      <c r="K272" s="238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151</v>
      </c>
      <c r="AU272" s="246" t="s">
        <v>86</v>
      </c>
      <c r="AV272" s="13" t="s">
        <v>84</v>
      </c>
      <c r="AW272" s="13" t="s">
        <v>32</v>
      </c>
      <c r="AX272" s="13" t="s">
        <v>76</v>
      </c>
      <c r="AY272" s="246" t="s">
        <v>140</v>
      </c>
    </row>
    <row r="273" spans="1:51" s="14" customFormat="1" ht="12">
      <c r="A273" s="14"/>
      <c r="B273" s="247"/>
      <c r="C273" s="248"/>
      <c r="D273" s="232" t="s">
        <v>151</v>
      </c>
      <c r="E273" s="249" t="s">
        <v>1</v>
      </c>
      <c r="F273" s="250" t="s">
        <v>418</v>
      </c>
      <c r="G273" s="248"/>
      <c r="H273" s="251">
        <v>1374.75</v>
      </c>
      <c r="I273" s="252"/>
      <c r="J273" s="248"/>
      <c r="K273" s="248"/>
      <c r="L273" s="253"/>
      <c r="M273" s="254"/>
      <c r="N273" s="255"/>
      <c r="O273" s="255"/>
      <c r="P273" s="255"/>
      <c r="Q273" s="255"/>
      <c r="R273" s="255"/>
      <c r="S273" s="255"/>
      <c r="T273" s="256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7" t="s">
        <v>151</v>
      </c>
      <c r="AU273" s="257" t="s">
        <v>86</v>
      </c>
      <c r="AV273" s="14" t="s">
        <v>86</v>
      </c>
      <c r="AW273" s="14" t="s">
        <v>32</v>
      </c>
      <c r="AX273" s="14" t="s">
        <v>76</v>
      </c>
      <c r="AY273" s="257" t="s">
        <v>140</v>
      </c>
    </row>
    <row r="274" spans="1:51" s="14" customFormat="1" ht="12">
      <c r="A274" s="14"/>
      <c r="B274" s="247"/>
      <c r="C274" s="248"/>
      <c r="D274" s="232" t="s">
        <v>151</v>
      </c>
      <c r="E274" s="249" t="s">
        <v>1</v>
      </c>
      <c r="F274" s="250" t="s">
        <v>419</v>
      </c>
      <c r="G274" s="248"/>
      <c r="H274" s="251">
        <v>1404</v>
      </c>
      <c r="I274" s="252"/>
      <c r="J274" s="248"/>
      <c r="K274" s="248"/>
      <c r="L274" s="253"/>
      <c r="M274" s="254"/>
      <c r="N274" s="255"/>
      <c r="O274" s="255"/>
      <c r="P274" s="255"/>
      <c r="Q274" s="255"/>
      <c r="R274" s="255"/>
      <c r="S274" s="255"/>
      <c r="T274" s="25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7" t="s">
        <v>151</v>
      </c>
      <c r="AU274" s="257" t="s">
        <v>86</v>
      </c>
      <c r="AV274" s="14" t="s">
        <v>86</v>
      </c>
      <c r="AW274" s="14" t="s">
        <v>32</v>
      </c>
      <c r="AX274" s="14" t="s">
        <v>76</v>
      </c>
      <c r="AY274" s="257" t="s">
        <v>140</v>
      </c>
    </row>
    <row r="275" spans="1:51" s="15" customFormat="1" ht="12">
      <c r="A275" s="15"/>
      <c r="B275" s="258"/>
      <c r="C275" s="259"/>
      <c r="D275" s="232" t="s">
        <v>151</v>
      </c>
      <c r="E275" s="260" t="s">
        <v>1</v>
      </c>
      <c r="F275" s="261" t="s">
        <v>171</v>
      </c>
      <c r="G275" s="259"/>
      <c r="H275" s="262">
        <v>2778.75</v>
      </c>
      <c r="I275" s="263"/>
      <c r="J275" s="259"/>
      <c r="K275" s="259"/>
      <c r="L275" s="264"/>
      <c r="M275" s="265"/>
      <c r="N275" s="266"/>
      <c r="O275" s="266"/>
      <c r="P275" s="266"/>
      <c r="Q275" s="266"/>
      <c r="R275" s="266"/>
      <c r="S275" s="266"/>
      <c r="T275" s="267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8" t="s">
        <v>151</v>
      </c>
      <c r="AU275" s="268" t="s">
        <v>86</v>
      </c>
      <c r="AV275" s="15" t="s">
        <v>147</v>
      </c>
      <c r="AW275" s="15" t="s">
        <v>32</v>
      </c>
      <c r="AX275" s="15" t="s">
        <v>84</v>
      </c>
      <c r="AY275" s="268" t="s">
        <v>140</v>
      </c>
    </row>
    <row r="276" spans="1:65" s="2" customFormat="1" ht="16.5" customHeight="1">
      <c r="A276" s="38"/>
      <c r="B276" s="39"/>
      <c r="C276" s="219" t="s">
        <v>420</v>
      </c>
      <c r="D276" s="219" t="s">
        <v>142</v>
      </c>
      <c r="E276" s="220" t="s">
        <v>303</v>
      </c>
      <c r="F276" s="221" t="s">
        <v>304</v>
      </c>
      <c r="G276" s="222" t="s">
        <v>145</v>
      </c>
      <c r="H276" s="223">
        <v>127.6</v>
      </c>
      <c r="I276" s="224"/>
      <c r="J276" s="225">
        <f>ROUND(I276*H276,2)</f>
        <v>0</v>
      </c>
      <c r="K276" s="221" t="s">
        <v>146</v>
      </c>
      <c r="L276" s="44"/>
      <c r="M276" s="226" t="s">
        <v>1</v>
      </c>
      <c r="N276" s="227" t="s">
        <v>41</v>
      </c>
      <c r="O276" s="91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0" t="s">
        <v>147</v>
      </c>
      <c r="AT276" s="230" t="s">
        <v>142</v>
      </c>
      <c r="AU276" s="230" t="s">
        <v>86</v>
      </c>
      <c r="AY276" s="17" t="s">
        <v>140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7" t="s">
        <v>84</v>
      </c>
      <c r="BK276" s="231">
        <f>ROUND(I276*H276,2)</f>
        <v>0</v>
      </c>
      <c r="BL276" s="17" t="s">
        <v>147</v>
      </c>
      <c r="BM276" s="230" t="s">
        <v>421</v>
      </c>
    </row>
    <row r="277" spans="1:47" s="2" customFormat="1" ht="12">
      <c r="A277" s="38"/>
      <c r="B277" s="39"/>
      <c r="C277" s="40"/>
      <c r="D277" s="232" t="s">
        <v>149</v>
      </c>
      <c r="E277" s="40"/>
      <c r="F277" s="233" t="s">
        <v>306</v>
      </c>
      <c r="G277" s="40"/>
      <c r="H277" s="40"/>
      <c r="I277" s="234"/>
      <c r="J277" s="40"/>
      <c r="K277" s="40"/>
      <c r="L277" s="44"/>
      <c r="M277" s="235"/>
      <c r="N277" s="236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149</v>
      </c>
      <c r="AU277" s="17" t="s">
        <v>86</v>
      </c>
    </row>
    <row r="278" spans="1:51" s="13" customFormat="1" ht="12">
      <c r="A278" s="13"/>
      <c r="B278" s="237"/>
      <c r="C278" s="238"/>
      <c r="D278" s="232" t="s">
        <v>151</v>
      </c>
      <c r="E278" s="239" t="s">
        <v>1</v>
      </c>
      <c r="F278" s="240" t="s">
        <v>152</v>
      </c>
      <c r="G278" s="238"/>
      <c r="H278" s="239" t="s">
        <v>1</v>
      </c>
      <c r="I278" s="241"/>
      <c r="J278" s="238"/>
      <c r="K278" s="238"/>
      <c r="L278" s="242"/>
      <c r="M278" s="243"/>
      <c r="N278" s="244"/>
      <c r="O278" s="244"/>
      <c r="P278" s="244"/>
      <c r="Q278" s="244"/>
      <c r="R278" s="244"/>
      <c r="S278" s="244"/>
      <c r="T278" s="24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6" t="s">
        <v>151</v>
      </c>
      <c r="AU278" s="246" t="s">
        <v>86</v>
      </c>
      <c r="AV278" s="13" t="s">
        <v>84</v>
      </c>
      <c r="AW278" s="13" t="s">
        <v>32</v>
      </c>
      <c r="AX278" s="13" t="s">
        <v>76</v>
      </c>
      <c r="AY278" s="246" t="s">
        <v>140</v>
      </c>
    </row>
    <row r="279" spans="1:51" s="14" customFormat="1" ht="12">
      <c r="A279" s="14"/>
      <c r="B279" s="247"/>
      <c r="C279" s="248"/>
      <c r="D279" s="232" t="s">
        <v>151</v>
      </c>
      <c r="E279" s="249" t="s">
        <v>1</v>
      </c>
      <c r="F279" s="250" t="s">
        <v>422</v>
      </c>
      <c r="G279" s="248"/>
      <c r="H279" s="251">
        <v>127.6</v>
      </c>
      <c r="I279" s="252"/>
      <c r="J279" s="248"/>
      <c r="K279" s="248"/>
      <c r="L279" s="253"/>
      <c r="M279" s="254"/>
      <c r="N279" s="255"/>
      <c r="O279" s="255"/>
      <c r="P279" s="255"/>
      <c r="Q279" s="255"/>
      <c r="R279" s="255"/>
      <c r="S279" s="255"/>
      <c r="T279" s="25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7" t="s">
        <v>151</v>
      </c>
      <c r="AU279" s="257" t="s">
        <v>86</v>
      </c>
      <c r="AV279" s="14" t="s">
        <v>86</v>
      </c>
      <c r="AW279" s="14" t="s">
        <v>32</v>
      </c>
      <c r="AX279" s="14" t="s">
        <v>84</v>
      </c>
      <c r="AY279" s="257" t="s">
        <v>140</v>
      </c>
    </row>
    <row r="280" spans="1:63" s="12" customFormat="1" ht="22.8" customHeight="1">
      <c r="A280" s="12"/>
      <c r="B280" s="203"/>
      <c r="C280" s="204"/>
      <c r="D280" s="205" t="s">
        <v>75</v>
      </c>
      <c r="E280" s="217" t="s">
        <v>308</v>
      </c>
      <c r="F280" s="217" t="s">
        <v>309</v>
      </c>
      <c r="G280" s="204"/>
      <c r="H280" s="204"/>
      <c r="I280" s="207"/>
      <c r="J280" s="218">
        <f>BK280</f>
        <v>0</v>
      </c>
      <c r="K280" s="204"/>
      <c r="L280" s="209"/>
      <c r="M280" s="210"/>
      <c r="N280" s="211"/>
      <c r="O280" s="211"/>
      <c r="P280" s="212">
        <f>SUM(P281:P282)</f>
        <v>0</v>
      </c>
      <c r="Q280" s="211"/>
      <c r="R280" s="212">
        <f>SUM(R281:R282)</f>
        <v>0</v>
      </c>
      <c r="S280" s="211"/>
      <c r="T280" s="213">
        <f>SUM(T281:T282)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4" t="s">
        <v>84</v>
      </c>
      <c r="AT280" s="215" t="s">
        <v>75</v>
      </c>
      <c r="AU280" s="215" t="s">
        <v>84</v>
      </c>
      <c r="AY280" s="214" t="s">
        <v>140</v>
      </c>
      <c r="BK280" s="216">
        <f>SUM(BK281:BK282)</f>
        <v>0</v>
      </c>
    </row>
    <row r="281" spans="1:65" s="2" customFormat="1" ht="21.75" customHeight="1">
      <c r="A281" s="38"/>
      <c r="B281" s="39"/>
      <c r="C281" s="219" t="s">
        <v>423</v>
      </c>
      <c r="D281" s="219" t="s">
        <v>142</v>
      </c>
      <c r="E281" s="220" t="s">
        <v>311</v>
      </c>
      <c r="F281" s="221" t="s">
        <v>312</v>
      </c>
      <c r="G281" s="222" t="s">
        <v>232</v>
      </c>
      <c r="H281" s="223">
        <v>27.606</v>
      </c>
      <c r="I281" s="224"/>
      <c r="J281" s="225">
        <f>ROUND(I281*H281,2)</f>
        <v>0</v>
      </c>
      <c r="K281" s="221" t="s">
        <v>146</v>
      </c>
      <c r="L281" s="44"/>
      <c r="M281" s="226" t="s">
        <v>1</v>
      </c>
      <c r="N281" s="227" t="s">
        <v>41</v>
      </c>
      <c r="O281" s="91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0" t="s">
        <v>147</v>
      </c>
      <c r="AT281" s="230" t="s">
        <v>142</v>
      </c>
      <c r="AU281" s="230" t="s">
        <v>86</v>
      </c>
      <c r="AY281" s="17" t="s">
        <v>140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7" t="s">
        <v>84</v>
      </c>
      <c r="BK281" s="231">
        <f>ROUND(I281*H281,2)</f>
        <v>0</v>
      </c>
      <c r="BL281" s="17" t="s">
        <v>147</v>
      </c>
      <c r="BM281" s="230" t="s">
        <v>424</v>
      </c>
    </row>
    <row r="282" spans="1:47" s="2" customFormat="1" ht="12">
      <c r="A282" s="38"/>
      <c r="B282" s="39"/>
      <c r="C282" s="40"/>
      <c r="D282" s="232" t="s">
        <v>149</v>
      </c>
      <c r="E282" s="40"/>
      <c r="F282" s="233" t="s">
        <v>314</v>
      </c>
      <c r="G282" s="40"/>
      <c r="H282" s="40"/>
      <c r="I282" s="234"/>
      <c r="J282" s="40"/>
      <c r="K282" s="40"/>
      <c r="L282" s="44"/>
      <c r="M282" s="279"/>
      <c r="N282" s="280"/>
      <c r="O282" s="281"/>
      <c r="P282" s="281"/>
      <c r="Q282" s="281"/>
      <c r="R282" s="281"/>
      <c r="S282" s="281"/>
      <c r="T282" s="28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149</v>
      </c>
      <c r="AU282" s="17" t="s">
        <v>86</v>
      </c>
    </row>
    <row r="283" spans="1:31" s="2" customFormat="1" ht="6.95" customHeight="1">
      <c r="A283" s="38"/>
      <c r="B283" s="66"/>
      <c r="C283" s="67"/>
      <c r="D283" s="67"/>
      <c r="E283" s="67"/>
      <c r="F283" s="67"/>
      <c r="G283" s="67"/>
      <c r="H283" s="67"/>
      <c r="I283" s="67"/>
      <c r="J283" s="67"/>
      <c r="K283" s="67"/>
      <c r="L283" s="44"/>
      <c r="M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</row>
  </sheetData>
  <sheetProtection password="CC35" sheet="1" objects="1" scenarios="1" formatColumns="0" formatRows="0" autoFilter="0"/>
  <autoFilter ref="C121:K28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  <c r="AZ2" s="136" t="s">
        <v>99</v>
      </c>
      <c r="BA2" s="136" t="s">
        <v>99</v>
      </c>
      <c r="BB2" s="136" t="s">
        <v>1</v>
      </c>
      <c r="BC2" s="136" t="s">
        <v>425</v>
      </c>
      <c r="BD2" s="136" t="s">
        <v>86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  <c r="AZ3" s="136" t="s">
        <v>101</v>
      </c>
      <c r="BA3" s="136" t="s">
        <v>1</v>
      </c>
      <c r="BB3" s="136" t="s">
        <v>1</v>
      </c>
      <c r="BC3" s="136" t="s">
        <v>426</v>
      </c>
      <c r="BD3" s="136" t="s">
        <v>86</v>
      </c>
    </row>
    <row r="4" spans="2:56" s="1" customFormat="1" ht="24.95" customHeight="1">
      <c r="B4" s="20"/>
      <c r="D4" s="139" t="s">
        <v>103</v>
      </c>
      <c r="L4" s="20"/>
      <c r="M4" s="140" t="s">
        <v>10</v>
      </c>
      <c r="AT4" s="17" t="s">
        <v>4</v>
      </c>
      <c r="AZ4" s="136" t="s">
        <v>153</v>
      </c>
      <c r="BA4" s="136" t="s">
        <v>427</v>
      </c>
      <c r="BB4" s="136" t="s">
        <v>1</v>
      </c>
      <c r="BC4" s="136" t="s">
        <v>428</v>
      </c>
      <c r="BD4" s="136" t="s">
        <v>86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Ostravice, Paskov, rekonstrukce LB hráze, 15,400-16,755 - DPS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429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115</v>
      </c>
      <c r="G12" s="38"/>
      <c r="H12" s="38"/>
      <c r="I12" s="141" t="s">
        <v>22</v>
      </c>
      <c r="J12" s="145" t="str">
        <f>'Rekapitulace stavby'!AN8</f>
        <v>10. 12. 2020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40</v>
      </c>
      <c r="E33" s="141" t="s">
        <v>41</v>
      </c>
      <c r="F33" s="155">
        <f>ROUND((SUM(BE122:BE280)),2)</f>
        <v>0</v>
      </c>
      <c r="G33" s="38"/>
      <c r="H33" s="38"/>
      <c r="I33" s="156">
        <v>0.21</v>
      </c>
      <c r="J33" s="155">
        <f>ROUND(((SUM(BE122:BE280))*I33),2)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5">
        <f>ROUND((SUM(BF122:BF280)),2)</f>
        <v>0</v>
      </c>
      <c r="G34" s="38"/>
      <c r="H34" s="38"/>
      <c r="I34" s="156">
        <v>0.15</v>
      </c>
      <c r="J34" s="155">
        <f>ROUND(((SUM(BF122:BF280))*I34),2)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5">
        <f>ROUND((SUM(BG122:BG280)),2)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5">
        <f>ROUND((SUM(BH122:BH280)),2)</f>
        <v>0</v>
      </c>
      <c r="G36" s="38"/>
      <c r="H36" s="38"/>
      <c r="I36" s="156">
        <v>0.15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5">
        <f>ROUND((SUM(BI122:BI280)),2)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Ostravice, Paskov, rekonstrukce LB hráze, 15,400-16,755 - DPS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043903_03 - SO 03 Sjezdy a přeložka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Paskov</v>
      </c>
      <c r="G89" s="40"/>
      <c r="H89" s="40"/>
      <c r="I89" s="32" t="s">
        <v>22</v>
      </c>
      <c r="J89" s="79" t="str">
        <f>IF(J12="","",J12)</f>
        <v>10. 12. 2020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Povodí Odry, státní podnik</v>
      </c>
      <c r="G91" s="40"/>
      <c r="H91" s="40"/>
      <c r="I91" s="32" t="s">
        <v>30</v>
      </c>
      <c r="J91" s="36" t="str">
        <f>E21</f>
        <v>Lesprojekt Krnov s.r.o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Vlasta Horáková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117</v>
      </c>
      <c r="D94" s="177"/>
      <c r="E94" s="177"/>
      <c r="F94" s="177"/>
      <c r="G94" s="177"/>
      <c r="H94" s="177"/>
      <c r="I94" s="177"/>
      <c r="J94" s="178" t="s">
        <v>118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119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120</v>
      </c>
    </row>
    <row r="97" spans="1:31" s="9" customFormat="1" ht="24.95" customHeight="1">
      <c r="A97" s="9"/>
      <c r="B97" s="180"/>
      <c r="C97" s="181"/>
      <c r="D97" s="182" t="s">
        <v>121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122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322</v>
      </c>
      <c r="E99" s="189"/>
      <c r="F99" s="189"/>
      <c r="G99" s="189"/>
      <c r="H99" s="189"/>
      <c r="I99" s="189"/>
      <c r="J99" s="190">
        <f>J175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123</v>
      </c>
      <c r="E100" s="189"/>
      <c r="F100" s="189"/>
      <c r="G100" s="189"/>
      <c r="H100" s="189"/>
      <c r="I100" s="189"/>
      <c r="J100" s="190">
        <f>J198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430</v>
      </c>
      <c r="E101" s="189"/>
      <c r="F101" s="189"/>
      <c r="G101" s="189"/>
      <c r="H101" s="189"/>
      <c r="I101" s="189"/>
      <c r="J101" s="190">
        <f>J268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124</v>
      </c>
      <c r="E102" s="189"/>
      <c r="F102" s="189"/>
      <c r="G102" s="189"/>
      <c r="H102" s="189"/>
      <c r="I102" s="189"/>
      <c r="J102" s="190">
        <f>J278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125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5" t="str">
        <f>E7</f>
        <v>Ostravice, Paskov, rekonstrukce LB hráze, 15,400-16,755 - DPS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113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043903_03 - SO 03 Sjezdy a přeložka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Paskov</v>
      </c>
      <c r="G116" s="40"/>
      <c r="H116" s="40"/>
      <c r="I116" s="32" t="s">
        <v>22</v>
      </c>
      <c r="J116" s="79" t="str">
        <f>IF(J12="","",J12)</f>
        <v>10. 12. 2020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>Povodí Odry, státní podnik</v>
      </c>
      <c r="G118" s="40"/>
      <c r="H118" s="40"/>
      <c r="I118" s="32" t="s">
        <v>30</v>
      </c>
      <c r="J118" s="36" t="str">
        <f>E21</f>
        <v>Lesprojekt Krnov s.r.o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IF(E18="","",E18)</f>
        <v>Vyplň údaj</v>
      </c>
      <c r="G119" s="40"/>
      <c r="H119" s="40"/>
      <c r="I119" s="32" t="s">
        <v>33</v>
      </c>
      <c r="J119" s="36" t="str">
        <f>E24</f>
        <v>Ing. Vlasta Horáková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2"/>
      <c r="B121" s="193"/>
      <c r="C121" s="194" t="s">
        <v>126</v>
      </c>
      <c r="D121" s="195" t="s">
        <v>61</v>
      </c>
      <c r="E121" s="195" t="s">
        <v>57</v>
      </c>
      <c r="F121" s="195" t="s">
        <v>58</v>
      </c>
      <c r="G121" s="195" t="s">
        <v>127</v>
      </c>
      <c r="H121" s="195" t="s">
        <v>128</v>
      </c>
      <c r="I121" s="195" t="s">
        <v>129</v>
      </c>
      <c r="J121" s="195" t="s">
        <v>118</v>
      </c>
      <c r="K121" s="196" t="s">
        <v>130</v>
      </c>
      <c r="L121" s="197"/>
      <c r="M121" s="100" t="s">
        <v>1</v>
      </c>
      <c r="N121" s="101" t="s">
        <v>40</v>
      </c>
      <c r="O121" s="101" t="s">
        <v>131</v>
      </c>
      <c r="P121" s="101" t="s">
        <v>132</v>
      </c>
      <c r="Q121" s="101" t="s">
        <v>133</v>
      </c>
      <c r="R121" s="101" t="s">
        <v>134</v>
      </c>
      <c r="S121" s="101" t="s">
        <v>135</v>
      </c>
      <c r="T121" s="102" t="s">
        <v>136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8"/>
      <c r="B122" s="39"/>
      <c r="C122" s="107" t="s">
        <v>137</v>
      </c>
      <c r="D122" s="40"/>
      <c r="E122" s="40"/>
      <c r="F122" s="40"/>
      <c r="G122" s="40"/>
      <c r="H122" s="40"/>
      <c r="I122" s="40"/>
      <c r="J122" s="198">
        <f>BK122</f>
        <v>0</v>
      </c>
      <c r="K122" s="40"/>
      <c r="L122" s="44"/>
      <c r="M122" s="103"/>
      <c r="N122" s="199"/>
      <c r="O122" s="104"/>
      <c r="P122" s="200">
        <f>P123</f>
        <v>0</v>
      </c>
      <c r="Q122" s="104"/>
      <c r="R122" s="200">
        <f>R123</f>
        <v>29.549296000000002</v>
      </c>
      <c r="S122" s="104"/>
      <c r="T122" s="201">
        <f>T123</f>
        <v>44.98319999999999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120</v>
      </c>
      <c r="BK122" s="202">
        <f>BK123</f>
        <v>0</v>
      </c>
    </row>
    <row r="123" spans="1:63" s="12" customFormat="1" ht="25.9" customHeight="1">
      <c r="A123" s="12"/>
      <c r="B123" s="203"/>
      <c r="C123" s="204"/>
      <c r="D123" s="205" t="s">
        <v>75</v>
      </c>
      <c r="E123" s="206" t="s">
        <v>138</v>
      </c>
      <c r="F123" s="206" t="s">
        <v>139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P124+P175+P198+P268+P278</f>
        <v>0</v>
      </c>
      <c r="Q123" s="211"/>
      <c r="R123" s="212">
        <f>R124+R175+R198+R268+R278</f>
        <v>29.549296000000002</v>
      </c>
      <c r="S123" s="211"/>
      <c r="T123" s="213">
        <f>T124+T175+T198+T268+T278</f>
        <v>44.98319999999999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84</v>
      </c>
      <c r="AT123" s="215" t="s">
        <v>75</v>
      </c>
      <c r="AU123" s="215" t="s">
        <v>76</v>
      </c>
      <c r="AY123" s="214" t="s">
        <v>140</v>
      </c>
      <c r="BK123" s="216">
        <f>BK124+BK175+BK198+BK268+BK278</f>
        <v>0</v>
      </c>
    </row>
    <row r="124" spans="1:63" s="12" customFormat="1" ht="22.8" customHeight="1">
      <c r="A124" s="12"/>
      <c r="B124" s="203"/>
      <c r="C124" s="204"/>
      <c r="D124" s="205" t="s">
        <v>75</v>
      </c>
      <c r="E124" s="217" t="s">
        <v>84</v>
      </c>
      <c r="F124" s="217" t="s">
        <v>141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SUM(P125:P174)</f>
        <v>0</v>
      </c>
      <c r="Q124" s="211"/>
      <c r="R124" s="212">
        <f>SUM(R125:R174)</f>
        <v>0</v>
      </c>
      <c r="S124" s="211"/>
      <c r="T124" s="213">
        <f>SUM(T125:T174)</f>
        <v>40.72319999999999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84</v>
      </c>
      <c r="AT124" s="215" t="s">
        <v>75</v>
      </c>
      <c r="AU124" s="215" t="s">
        <v>84</v>
      </c>
      <c r="AY124" s="214" t="s">
        <v>140</v>
      </c>
      <c r="BK124" s="216">
        <f>SUM(BK125:BK174)</f>
        <v>0</v>
      </c>
    </row>
    <row r="125" spans="1:65" s="2" customFormat="1" ht="12">
      <c r="A125" s="38"/>
      <c r="B125" s="39"/>
      <c r="C125" s="219" t="s">
        <v>84</v>
      </c>
      <c r="D125" s="219" t="s">
        <v>142</v>
      </c>
      <c r="E125" s="220" t="s">
        <v>324</v>
      </c>
      <c r="F125" s="221" t="s">
        <v>325</v>
      </c>
      <c r="G125" s="222" t="s">
        <v>240</v>
      </c>
      <c r="H125" s="223">
        <v>140</v>
      </c>
      <c r="I125" s="224"/>
      <c r="J125" s="225">
        <f>ROUND(I125*H125,2)</f>
        <v>0</v>
      </c>
      <c r="K125" s="221" t="s">
        <v>146</v>
      </c>
      <c r="L125" s="44"/>
      <c r="M125" s="226" t="s">
        <v>1</v>
      </c>
      <c r="N125" s="227" t="s">
        <v>41</v>
      </c>
      <c r="O125" s="91"/>
      <c r="P125" s="228">
        <f>O125*H125</f>
        <v>0</v>
      </c>
      <c r="Q125" s="228">
        <v>0</v>
      </c>
      <c r="R125" s="228">
        <f>Q125*H125</f>
        <v>0</v>
      </c>
      <c r="S125" s="228">
        <v>0.29</v>
      </c>
      <c r="T125" s="229">
        <f>S125*H125</f>
        <v>40.599999999999994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0" t="s">
        <v>147</v>
      </c>
      <c r="AT125" s="230" t="s">
        <v>142</v>
      </c>
      <c r="AU125" s="230" t="s">
        <v>86</v>
      </c>
      <c r="AY125" s="17" t="s">
        <v>140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7" t="s">
        <v>84</v>
      </c>
      <c r="BK125" s="231">
        <f>ROUND(I125*H125,2)</f>
        <v>0</v>
      </c>
      <c r="BL125" s="17" t="s">
        <v>147</v>
      </c>
      <c r="BM125" s="230" t="s">
        <v>431</v>
      </c>
    </row>
    <row r="126" spans="1:47" s="2" customFormat="1" ht="12">
      <c r="A126" s="38"/>
      <c r="B126" s="39"/>
      <c r="C126" s="40"/>
      <c r="D126" s="232" t="s">
        <v>149</v>
      </c>
      <c r="E126" s="40"/>
      <c r="F126" s="233" t="s">
        <v>327</v>
      </c>
      <c r="G126" s="40"/>
      <c r="H126" s="40"/>
      <c r="I126" s="234"/>
      <c r="J126" s="40"/>
      <c r="K126" s="40"/>
      <c r="L126" s="44"/>
      <c r="M126" s="235"/>
      <c r="N126" s="236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149</v>
      </c>
      <c r="AU126" s="17" t="s">
        <v>86</v>
      </c>
    </row>
    <row r="127" spans="1:51" s="13" customFormat="1" ht="12">
      <c r="A127" s="13"/>
      <c r="B127" s="237"/>
      <c r="C127" s="238"/>
      <c r="D127" s="232" t="s">
        <v>151</v>
      </c>
      <c r="E127" s="239" t="s">
        <v>1</v>
      </c>
      <c r="F127" s="240" t="s">
        <v>432</v>
      </c>
      <c r="G127" s="238"/>
      <c r="H127" s="239" t="s">
        <v>1</v>
      </c>
      <c r="I127" s="241"/>
      <c r="J127" s="238"/>
      <c r="K127" s="238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151</v>
      </c>
      <c r="AU127" s="246" t="s">
        <v>86</v>
      </c>
      <c r="AV127" s="13" t="s">
        <v>84</v>
      </c>
      <c r="AW127" s="13" t="s">
        <v>32</v>
      </c>
      <c r="AX127" s="13" t="s">
        <v>76</v>
      </c>
      <c r="AY127" s="246" t="s">
        <v>140</v>
      </c>
    </row>
    <row r="128" spans="1:51" s="14" customFormat="1" ht="12">
      <c r="A128" s="14"/>
      <c r="B128" s="247"/>
      <c r="C128" s="248"/>
      <c r="D128" s="232" t="s">
        <v>151</v>
      </c>
      <c r="E128" s="249" t="s">
        <v>1</v>
      </c>
      <c r="F128" s="250" t="s">
        <v>433</v>
      </c>
      <c r="G128" s="248"/>
      <c r="H128" s="251">
        <v>140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7" t="s">
        <v>151</v>
      </c>
      <c r="AU128" s="257" t="s">
        <v>86</v>
      </c>
      <c r="AV128" s="14" t="s">
        <v>86</v>
      </c>
      <c r="AW128" s="14" t="s">
        <v>32</v>
      </c>
      <c r="AX128" s="14" t="s">
        <v>84</v>
      </c>
      <c r="AY128" s="257" t="s">
        <v>140</v>
      </c>
    </row>
    <row r="129" spans="1:65" s="2" customFormat="1" ht="16.5" customHeight="1">
      <c r="A129" s="38"/>
      <c r="B129" s="39"/>
      <c r="C129" s="219" t="s">
        <v>86</v>
      </c>
      <c r="D129" s="219" t="s">
        <v>142</v>
      </c>
      <c r="E129" s="220" t="s">
        <v>434</v>
      </c>
      <c r="F129" s="221" t="s">
        <v>435</v>
      </c>
      <c r="G129" s="222" t="s">
        <v>240</v>
      </c>
      <c r="H129" s="223">
        <v>154</v>
      </c>
      <c r="I129" s="224"/>
      <c r="J129" s="225">
        <f>ROUND(I129*H129,2)</f>
        <v>0</v>
      </c>
      <c r="K129" s="221" t="s">
        <v>146</v>
      </c>
      <c r="L129" s="44"/>
      <c r="M129" s="226" t="s">
        <v>1</v>
      </c>
      <c r="N129" s="227" t="s">
        <v>41</v>
      </c>
      <c r="O129" s="91"/>
      <c r="P129" s="228">
        <f>O129*H129</f>
        <v>0</v>
      </c>
      <c r="Q129" s="228">
        <v>0</v>
      </c>
      <c r="R129" s="228">
        <f>Q129*H129</f>
        <v>0</v>
      </c>
      <c r="S129" s="228">
        <v>0.0008</v>
      </c>
      <c r="T129" s="229">
        <f>S129*H129</f>
        <v>0.1232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0" t="s">
        <v>147</v>
      </c>
      <c r="AT129" s="230" t="s">
        <v>142</v>
      </c>
      <c r="AU129" s="230" t="s">
        <v>86</v>
      </c>
      <c r="AY129" s="17" t="s">
        <v>140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7" t="s">
        <v>84</v>
      </c>
      <c r="BK129" s="231">
        <f>ROUND(I129*H129,2)</f>
        <v>0</v>
      </c>
      <c r="BL129" s="17" t="s">
        <v>147</v>
      </c>
      <c r="BM129" s="230" t="s">
        <v>436</v>
      </c>
    </row>
    <row r="130" spans="1:47" s="2" customFormat="1" ht="12">
      <c r="A130" s="38"/>
      <c r="B130" s="39"/>
      <c r="C130" s="40"/>
      <c r="D130" s="232" t="s">
        <v>149</v>
      </c>
      <c r="E130" s="40"/>
      <c r="F130" s="233" t="s">
        <v>437</v>
      </c>
      <c r="G130" s="40"/>
      <c r="H130" s="40"/>
      <c r="I130" s="234"/>
      <c r="J130" s="40"/>
      <c r="K130" s="40"/>
      <c r="L130" s="44"/>
      <c r="M130" s="235"/>
      <c r="N130" s="236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149</v>
      </c>
      <c r="AU130" s="17" t="s">
        <v>86</v>
      </c>
    </row>
    <row r="131" spans="1:51" s="13" customFormat="1" ht="12">
      <c r="A131" s="13"/>
      <c r="B131" s="237"/>
      <c r="C131" s="238"/>
      <c r="D131" s="232" t="s">
        <v>151</v>
      </c>
      <c r="E131" s="239" t="s">
        <v>1</v>
      </c>
      <c r="F131" s="240" t="s">
        <v>432</v>
      </c>
      <c r="G131" s="238"/>
      <c r="H131" s="239" t="s">
        <v>1</v>
      </c>
      <c r="I131" s="241"/>
      <c r="J131" s="238"/>
      <c r="K131" s="238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151</v>
      </c>
      <c r="AU131" s="246" t="s">
        <v>86</v>
      </c>
      <c r="AV131" s="13" t="s">
        <v>84</v>
      </c>
      <c r="AW131" s="13" t="s">
        <v>32</v>
      </c>
      <c r="AX131" s="13" t="s">
        <v>76</v>
      </c>
      <c r="AY131" s="246" t="s">
        <v>140</v>
      </c>
    </row>
    <row r="132" spans="1:51" s="13" customFormat="1" ht="12">
      <c r="A132" s="13"/>
      <c r="B132" s="237"/>
      <c r="C132" s="238"/>
      <c r="D132" s="232" t="s">
        <v>151</v>
      </c>
      <c r="E132" s="239" t="s">
        <v>1</v>
      </c>
      <c r="F132" s="240" t="s">
        <v>438</v>
      </c>
      <c r="G132" s="238"/>
      <c r="H132" s="239" t="s">
        <v>1</v>
      </c>
      <c r="I132" s="241"/>
      <c r="J132" s="238"/>
      <c r="K132" s="238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151</v>
      </c>
      <c r="AU132" s="246" t="s">
        <v>86</v>
      </c>
      <c r="AV132" s="13" t="s">
        <v>84</v>
      </c>
      <c r="AW132" s="13" t="s">
        <v>32</v>
      </c>
      <c r="AX132" s="13" t="s">
        <v>76</v>
      </c>
      <c r="AY132" s="246" t="s">
        <v>140</v>
      </c>
    </row>
    <row r="133" spans="1:51" s="14" customFormat="1" ht="12">
      <c r="A133" s="14"/>
      <c r="B133" s="247"/>
      <c r="C133" s="248"/>
      <c r="D133" s="232" t="s">
        <v>151</v>
      </c>
      <c r="E133" s="249" t="s">
        <v>1</v>
      </c>
      <c r="F133" s="250" t="s">
        <v>439</v>
      </c>
      <c r="G133" s="248"/>
      <c r="H133" s="251">
        <v>154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151</v>
      </c>
      <c r="AU133" s="257" t="s">
        <v>86</v>
      </c>
      <c r="AV133" s="14" t="s">
        <v>86</v>
      </c>
      <c r="AW133" s="14" t="s">
        <v>32</v>
      </c>
      <c r="AX133" s="14" t="s">
        <v>84</v>
      </c>
      <c r="AY133" s="257" t="s">
        <v>140</v>
      </c>
    </row>
    <row r="134" spans="1:65" s="2" customFormat="1" ht="12">
      <c r="A134" s="38"/>
      <c r="B134" s="39"/>
      <c r="C134" s="219" t="s">
        <v>160</v>
      </c>
      <c r="D134" s="219" t="s">
        <v>142</v>
      </c>
      <c r="E134" s="220" t="s">
        <v>143</v>
      </c>
      <c r="F134" s="221" t="s">
        <v>144</v>
      </c>
      <c r="G134" s="222" t="s">
        <v>145</v>
      </c>
      <c r="H134" s="223">
        <v>50.9</v>
      </c>
      <c r="I134" s="224"/>
      <c r="J134" s="225">
        <f>ROUND(I134*H134,2)</f>
        <v>0</v>
      </c>
      <c r="K134" s="221" t="s">
        <v>146</v>
      </c>
      <c r="L134" s="44"/>
      <c r="M134" s="226" t="s">
        <v>1</v>
      </c>
      <c r="N134" s="227" t="s">
        <v>41</v>
      </c>
      <c r="O134" s="91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0" t="s">
        <v>147</v>
      </c>
      <c r="AT134" s="230" t="s">
        <v>142</v>
      </c>
      <c r="AU134" s="230" t="s">
        <v>86</v>
      </c>
      <c r="AY134" s="17" t="s">
        <v>140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7" t="s">
        <v>84</v>
      </c>
      <c r="BK134" s="231">
        <f>ROUND(I134*H134,2)</f>
        <v>0</v>
      </c>
      <c r="BL134" s="17" t="s">
        <v>147</v>
      </c>
      <c r="BM134" s="230" t="s">
        <v>440</v>
      </c>
    </row>
    <row r="135" spans="1:47" s="2" customFormat="1" ht="12">
      <c r="A135" s="38"/>
      <c r="B135" s="39"/>
      <c r="C135" s="40"/>
      <c r="D135" s="232" t="s">
        <v>149</v>
      </c>
      <c r="E135" s="40"/>
      <c r="F135" s="233" t="s">
        <v>150</v>
      </c>
      <c r="G135" s="40"/>
      <c r="H135" s="40"/>
      <c r="I135" s="234"/>
      <c r="J135" s="40"/>
      <c r="K135" s="40"/>
      <c r="L135" s="44"/>
      <c r="M135" s="235"/>
      <c r="N135" s="236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149</v>
      </c>
      <c r="AU135" s="17" t="s">
        <v>86</v>
      </c>
    </row>
    <row r="136" spans="1:51" s="13" customFormat="1" ht="12">
      <c r="A136" s="13"/>
      <c r="B136" s="237"/>
      <c r="C136" s="238"/>
      <c r="D136" s="232" t="s">
        <v>151</v>
      </c>
      <c r="E136" s="239" t="s">
        <v>1</v>
      </c>
      <c r="F136" s="240" t="s">
        <v>441</v>
      </c>
      <c r="G136" s="238"/>
      <c r="H136" s="239" t="s">
        <v>1</v>
      </c>
      <c r="I136" s="241"/>
      <c r="J136" s="238"/>
      <c r="K136" s="238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151</v>
      </c>
      <c r="AU136" s="246" t="s">
        <v>86</v>
      </c>
      <c r="AV136" s="13" t="s">
        <v>84</v>
      </c>
      <c r="AW136" s="13" t="s">
        <v>32</v>
      </c>
      <c r="AX136" s="13" t="s">
        <v>76</v>
      </c>
      <c r="AY136" s="246" t="s">
        <v>140</v>
      </c>
    </row>
    <row r="137" spans="1:51" s="14" customFormat="1" ht="12">
      <c r="A137" s="14"/>
      <c r="B137" s="247"/>
      <c r="C137" s="248"/>
      <c r="D137" s="232" t="s">
        <v>151</v>
      </c>
      <c r="E137" s="249" t="s">
        <v>153</v>
      </c>
      <c r="F137" s="250" t="s">
        <v>442</v>
      </c>
      <c r="G137" s="248"/>
      <c r="H137" s="251">
        <v>50.9</v>
      </c>
      <c r="I137" s="252"/>
      <c r="J137" s="248"/>
      <c r="K137" s="248"/>
      <c r="L137" s="253"/>
      <c r="M137" s="254"/>
      <c r="N137" s="255"/>
      <c r="O137" s="255"/>
      <c r="P137" s="255"/>
      <c r="Q137" s="255"/>
      <c r="R137" s="255"/>
      <c r="S137" s="255"/>
      <c r="T137" s="25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7" t="s">
        <v>151</v>
      </c>
      <c r="AU137" s="257" t="s">
        <v>86</v>
      </c>
      <c r="AV137" s="14" t="s">
        <v>86</v>
      </c>
      <c r="AW137" s="14" t="s">
        <v>32</v>
      </c>
      <c r="AX137" s="14" t="s">
        <v>84</v>
      </c>
      <c r="AY137" s="257" t="s">
        <v>140</v>
      </c>
    </row>
    <row r="138" spans="1:65" s="2" customFormat="1" ht="33" customHeight="1">
      <c r="A138" s="38"/>
      <c r="B138" s="39"/>
      <c r="C138" s="219" t="s">
        <v>147</v>
      </c>
      <c r="D138" s="219" t="s">
        <v>142</v>
      </c>
      <c r="E138" s="220" t="s">
        <v>443</v>
      </c>
      <c r="F138" s="221" t="s">
        <v>444</v>
      </c>
      <c r="G138" s="222" t="s">
        <v>145</v>
      </c>
      <c r="H138" s="223">
        <v>5.4</v>
      </c>
      <c r="I138" s="224"/>
      <c r="J138" s="225">
        <f>ROUND(I138*H138,2)</f>
        <v>0</v>
      </c>
      <c r="K138" s="221" t="s">
        <v>146</v>
      </c>
      <c r="L138" s="44"/>
      <c r="M138" s="226" t="s">
        <v>1</v>
      </c>
      <c r="N138" s="227" t="s">
        <v>41</v>
      </c>
      <c r="O138" s="91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0" t="s">
        <v>147</v>
      </c>
      <c r="AT138" s="230" t="s">
        <v>142</v>
      </c>
      <c r="AU138" s="230" t="s">
        <v>86</v>
      </c>
      <c r="AY138" s="17" t="s">
        <v>140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7" t="s">
        <v>84</v>
      </c>
      <c r="BK138" s="231">
        <f>ROUND(I138*H138,2)</f>
        <v>0</v>
      </c>
      <c r="BL138" s="17" t="s">
        <v>147</v>
      </c>
      <c r="BM138" s="230" t="s">
        <v>445</v>
      </c>
    </row>
    <row r="139" spans="1:47" s="2" customFormat="1" ht="12">
      <c r="A139" s="38"/>
      <c r="B139" s="39"/>
      <c r="C139" s="40"/>
      <c r="D139" s="232" t="s">
        <v>149</v>
      </c>
      <c r="E139" s="40"/>
      <c r="F139" s="233" t="s">
        <v>446</v>
      </c>
      <c r="G139" s="40"/>
      <c r="H139" s="40"/>
      <c r="I139" s="234"/>
      <c r="J139" s="40"/>
      <c r="K139" s="40"/>
      <c r="L139" s="44"/>
      <c r="M139" s="235"/>
      <c r="N139" s="236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149</v>
      </c>
      <c r="AU139" s="17" t="s">
        <v>86</v>
      </c>
    </row>
    <row r="140" spans="1:51" s="13" customFormat="1" ht="12">
      <c r="A140" s="13"/>
      <c r="B140" s="237"/>
      <c r="C140" s="238"/>
      <c r="D140" s="232" t="s">
        <v>151</v>
      </c>
      <c r="E140" s="239" t="s">
        <v>1</v>
      </c>
      <c r="F140" s="240" t="s">
        <v>152</v>
      </c>
      <c r="G140" s="238"/>
      <c r="H140" s="239" t="s">
        <v>1</v>
      </c>
      <c r="I140" s="241"/>
      <c r="J140" s="238"/>
      <c r="K140" s="238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151</v>
      </c>
      <c r="AU140" s="246" t="s">
        <v>86</v>
      </c>
      <c r="AV140" s="13" t="s">
        <v>84</v>
      </c>
      <c r="AW140" s="13" t="s">
        <v>32</v>
      </c>
      <c r="AX140" s="13" t="s">
        <v>76</v>
      </c>
      <c r="AY140" s="246" t="s">
        <v>140</v>
      </c>
    </row>
    <row r="141" spans="1:51" s="13" customFormat="1" ht="12">
      <c r="A141" s="13"/>
      <c r="B141" s="237"/>
      <c r="C141" s="238"/>
      <c r="D141" s="232" t="s">
        <v>151</v>
      </c>
      <c r="E141" s="239" t="s">
        <v>1</v>
      </c>
      <c r="F141" s="240" t="s">
        <v>447</v>
      </c>
      <c r="G141" s="238"/>
      <c r="H141" s="239" t="s">
        <v>1</v>
      </c>
      <c r="I141" s="241"/>
      <c r="J141" s="238"/>
      <c r="K141" s="238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151</v>
      </c>
      <c r="AU141" s="246" t="s">
        <v>86</v>
      </c>
      <c r="AV141" s="13" t="s">
        <v>84</v>
      </c>
      <c r="AW141" s="13" t="s">
        <v>32</v>
      </c>
      <c r="AX141" s="13" t="s">
        <v>76</v>
      </c>
      <c r="AY141" s="246" t="s">
        <v>140</v>
      </c>
    </row>
    <row r="142" spans="1:51" s="14" customFormat="1" ht="12">
      <c r="A142" s="14"/>
      <c r="B142" s="247"/>
      <c r="C142" s="248"/>
      <c r="D142" s="232" t="s">
        <v>151</v>
      </c>
      <c r="E142" s="249" t="s">
        <v>1</v>
      </c>
      <c r="F142" s="250" t="s">
        <v>448</v>
      </c>
      <c r="G142" s="248"/>
      <c r="H142" s="251">
        <v>1.8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7" t="s">
        <v>151</v>
      </c>
      <c r="AU142" s="257" t="s">
        <v>86</v>
      </c>
      <c r="AV142" s="14" t="s">
        <v>86</v>
      </c>
      <c r="AW142" s="14" t="s">
        <v>32</v>
      </c>
      <c r="AX142" s="14" t="s">
        <v>76</v>
      </c>
      <c r="AY142" s="257" t="s">
        <v>140</v>
      </c>
    </row>
    <row r="143" spans="1:51" s="13" customFormat="1" ht="12">
      <c r="A143" s="13"/>
      <c r="B143" s="237"/>
      <c r="C143" s="238"/>
      <c r="D143" s="232" t="s">
        <v>151</v>
      </c>
      <c r="E143" s="239" t="s">
        <v>1</v>
      </c>
      <c r="F143" s="240" t="s">
        <v>449</v>
      </c>
      <c r="G143" s="238"/>
      <c r="H143" s="239" t="s">
        <v>1</v>
      </c>
      <c r="I143" s="241"/>
      <c r="J143" s="238"/>
      <c r="K143" s="238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151</v>
      </c>
      <c r="AU143" s="246" t="s">
        <v>86</v>
      </c>
      <c r="AV143" s="13" t="s">
        <v>84</v>
      </c>
      <c r="AW143" s="13" t="s">
        <v>32</v>
      </c>
      <c r="AX143" s="13" t="s">
        <v>76</v>
      </c>
      <c r="AY143" s="246" t="s">
        <v>140</v>
      </c>
    </row>
    <row r="144" spans="1:51" s="14" customFormat="1" ht="12">
      <c r="A144" s="14"/>
      <c r="B144" s="247"/>
      <c r="C144" s="248"/>
      <c r="D144" s="232" t="s">
        <v>151</v>
      </c>
      <c r="E144" s="249" t="s">
        <v>1</v>
      </c>
      <c r="F144" s="250" t="s">
        <v>450</v>
      </c>
      <c r="G144" s="248"/>
      <c r="H144" s="251">
        <v>3.6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7" t="s">
        <v>151</v>
      </c>
      <c r="AU144" s="257" t="s">
        <v>86</v>
      </c>
      <c r="AV144" s="14" t="s">
        <v>86</v>
      </c>
      <c r="AW144" s="14" t="s">
        <v>32</v>
      </c>
      <c r="AX144" s="14" t="s">
        <v>76</v>
      </c>
      <c r="AY144" s="257" t="s">
        <v>140</v>
      </c>
    </row>
    <row r="145" spans="1:51" s="15" customFormat="1" ht="12">
      <c r="A145" s="15"/>
      <c r="B145" s="258"/>
      <c r="C145" s="259"/>
      <c r="D145" s="232" t="s">
        <v>151</v>
      </c>
      <c r="E145" s="260" t="s">
        <v>101</v>
      </c>
      <c r="F145" s="261" t="s">
        <v>171</v>
      </c>
      <c r="G145" s="259"/>
      <c r="H145" s="262">
        <v>5.4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8" t="s">
        <v>151</v>
      </c>
      <c r="AU145" s="268" t="s">
        <v>86</v>
      </c>
      <c r="AV145" s="15" t="s">
        <v>147</v>
      </c>
      <c r="AW145" s="15" t="s">
        <v>32</v>
      </c>
      <c r="AX145" s="15" t="s">
        <v>84</v>
      </c>
      <c r="AY145" s="268" t="s">
        <v>140</v>
      </c>
    </row>
    <row r="146" spans="1:65" s="2" customFormat="1" ht="12">
      <c r="A146" s="38"/>
      <c r="B146" s="39"/>
      <c r="C146" s="219" t="s">
        <v>178</v>
      </c>
      <c r="D146" s="219" t="s">
        <v>142</v>
      </c>
      <c r="E146" s="220" t="s">
        <v>161</v>
      </c>
      <c r="F146" s="221" t="s">
        <v>162</v>
      </c>
      <c r="G146" s="222" t="s">
        <v>145</v>
      </c>
      <c r="H146" s="223">
        <v>56.3</v>
      </c>
      <c r="I146" s="224"/>
      <c r="J146" s="225">
        <f>ROUND(I146*H146,2)</f>
        <v>0</v>
      </c>
      <c r="K146" s="221" t="s">
        <v>146</v>
      </c>
      <c r="L146" s="44"/>
      <c r="M146" s="226" t="s">
        <v>1</v>
      </c>
      <c r="N146" s="227" t="s">
        <v>41</v>
      </c>
      <c r="O146" s="91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0" t="s">
        <v>147</v>
      </c>
      <c r="AT146" s="230" t="s">
        <v>142</v>
      </c>
      <c r="AU146" s="230" t="s">
        <v>86</v>
      </c>
      <c r="AY146" s="17" t="s">
        <v>140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7" t="s">
        <v>84</v>
      </c>
      <c r="BK146" s="231">
        <f>ROUND(I146*H146,2)</f>
        <v>0</v>
      </c>
      <c r="BL146" s="17" t="s">
        <v>147</v>
      </c>
      <c r="BM146" s="230" t="s">
        <v>451</v>
      </c>
    </row>
    <row r="147" spans="1:47" s="2" customFormat="1" ht="12">
      <c r="A147" s="38"/>
      <c r="B147" s="39"/>
      <c r="C147" s="40"/>
      <c r="D147" s="232" t="s">
        <v>149</v>
      </c>
      <c r="E147" s="40"/>
      <c r="F147" s="233" t="s">
        <v>164</v>
      </c>
      <c r="G147" s="40"/>
      <c r="H147" s="40"/>
      <c r="I147" s="234"/>
      <c r="J147" s="40"/>
      <c r="K147" s="40"/>
      <c r="L147" s="44"/>
      <c r="M147" s="235"/>
      <c r="N147" s="236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149</v>
      </c>
      <c r="AU147" s="17" t="s">
        <v>86</v>
      </c>
    </row>
    <row r="148" spans="1:51" s="13" customFormat="1" ht="12">
      <c r="A148" s="13"/>
      <c r="B148" s="237"/>
      <c r="C148" s="238"/>
      <c r="D148" s="232" t="s">
        <v>151</v>
      </c>
      <c r="E148" s="239" t="s">
        <v>1</v>
      </c>
      <c r="F148" s="240" t="s">
        <v>452</v>
      </c>
      <c r="G148" s="238"/>
      <c r="H148" s="239" t="s">
        <v>1</v>
      </c>
      <c r="I148" s="241"/>
      <c r="J148" s="238"/>
      <c r="K148" s="238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151</v>
      </c>
      <c r="AU148" s="246" t="s">
        <v>86</v>
      </c>
      <c r="AV148" s="13" t="s">
        <v>84</v>
      </c>
      <c r="AW148" s="13" t="s">
        <v>32</v>
      </c>
      <c r="AX148" s="13" t="s">
        <v>76</v>
      </c>
      <c r="AY148" s="246" t="s">
        <v>140</v>
      </c>
    </row>
    <row r="149" spans="1:51" s="14" customFormat="1" ht="12">
      <c r="A149" s="14"/>
      <c r="B149" s="247"/>
      <c r="C149" s="248"/>
      <c r="D149" s="232" t="s">
        <v>151</v>
      </c>
      <c r="E149" s="249" t="s">
        <v>1</v>
      </c>
      <c r="F149" s="250" t="s">
        <v>453</v>
      </c>
      <c r="G149" s="248"/>
      <c r="H149" s="251">
        <v>56.3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7" t="s">
        <v>151</v>
      </c>
      <c r="AU149" s="257" t="s">
        <v>86</v>
      </c>
      <c r="AV149" s="14" t="s">
        <v>86</v>
      </c>
      <c r="AW149" s="14" t="s">
        <v>32</v>
      </c>
      <c r="AX149" s="14" t="s">
        <v>84</v>
      </c>
      <c r="AY149" s="257" t="s">
        <v>140</v>
      </c>
    </row>
    <row r="150" spans="1:65" s="2" customFormat="1" ht="33" customHeight="1">
      <c r="A150" s="38"/>
      <c r="B150" s="39"/>
      <c r="C150" s="219" t="s">
        <v>189</v>
      </c>
      <c r="D150" s="219" t="s">
        <v>142</v>
      </c>
      <c r="E150" s="220" t="s">
        <v>179</v>
      </c>
      <c r="F150" s="221" t="s">
        <v>180</v>
      </c>
      <c r="G150" s="222" t="s">
        <v>145</v>
      </c>
      <c r="H150" s="223">
        <v>47.6</v>
      </c>
      <c r="I150" s="224"/>
      <c r="J150" s="225">
        <f>ROUND(I150*H150,2)</f>
        <v>0</v>
      </c>
      <c r="K150" s="221" t="s">
        <v>146</v>
      </c>
      <c r="L150" s="44"/>
      <c r="M150" s="226" t="s">
        <v>1</v>
      </c>
      <c r="N150" s="227" t="s">
        <v>41</v>
      </c>
      <c r="O150" s="91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0" t="s">
        <v>147</v>
      </c>
      <c r="AT150" s="230" t="s">
        <v>142</v>
      </c>
      <c r="AU150" s="230" t="s">
        <v>86</v>
      </c>
      <c r="AY150" s="17" t="s">
        <v>140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7" t="s">
        <v>84</v>
      </c>
      <c r="BK150" s="231">
        <f>ROUND(I150*H150,2)</f>
        <v>0</v>
      </c>
      <c r="BL150" s="17" t="s">
        <v>147</v>
      </c>
      <c r="BM150" s="230" t="s">
        <v>454</v>
      </c>
    </row>
    <row r="151" spans="1:47" s="2" customFormat="1" ht="12">
      <c r="A151" s="38"/>
      <c r="B151" s="39"/>
      <c r="C151" s="40"/>
      <c r="D151" s="232" t="s">
        <v>149</v>
      </c>
      <c r="E151" s="40"/>
      <c r="F151" s="233" t="s">
        <v>182</v>
      </c>
      <c r="G151" s="40"/>
      <c r="H151" s="40"/>
      <c r="I151" s="234"/>
      <c r="J151" s="40"/>
      <c r="K151" s="40"/>
      <c r="L151" s="44"/>
      <c r="M151" s="235"/>
      <c r="N151" s="236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149</v>
      </c>
      <c r="AU151" s="17" t="s">
        <v>86</v>
      </c>
    </row>
    <row r="152" spans="1:51" s="13" customFormat="1" ht="12">
      <c r="A152" s="13"/>
      <c r="B152" s="237"/>
      <c r="C152" s="238"/>
      <c r="D152" s="232" t="s">
        <v>151</v>
      </c>
      <c r="E152" s="239" t="s">
        <v>1</v>
      </c>
      <c r="F152" s="240" t="s">
        <v>455</v>
      </c>
      <c r="G152" s="238"/>
      <c r="H152" s="239" t="s">
        <v>1</v>
      </c>
      <c r="I152" s="241"/>
      <c r="J152" s="238"/>
      <c r="K152" s="238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151</v>
      </c>
      <c r="AU152" s="246" t="s">
        <v>86</v>
      </c>
      <c r="AV152" s="13" t="s">
        <v>84</v>
      </c>
      <c r="AW152" s="13" t="s">
        <v>32</v>
      </c>
      <c r="AX152" s="13" t="s">
        <v>76</v>
      </c>
      <c r="AY152" s="246" t="s">
        <v>140</v>
      </c>
    </row>
    <row r="153" spans="1:51" s="13" customFormat="1" ht="12">
      <c r="A153" s="13"/>
      <c r="B153" s="237"/>
      <c r="C153" s="238"/>
      <c r="D153" s="232" t="s">
        <v>151</v>
      </c>
      <c r="E153" s="239" t="s">
        <v>1</v>
      </c>
      <c r="F153" s="240" t="s">
        <v>187</v>
      </c>
      <c r="G153" s="238"/>
      <c r="H153" s="239" t="s">
        <v>1</v>
      </c>
      <c r="I153" s="241"/>
      <c r="J153" s="238"/>
      <c r="K153" s="238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151</v>
      </c>
      <c r="AU153" s="246" t="s">
        <v>86</v>
      </c>
      <c r="AV153" s="13" t="s">
        <v>84</v>
      </c>
      <c r="AW153" s="13" t="s">
        <v>32</v>
      </c>
      <c r="AX153" s="13" t="s">
        <v>76</v>
      </c>
      <c r="AY153" s="246" t="s">
        <v>140</v>
      </c>
    </row>
    <row r="154" spans="1:51" s="13" customFormat="1" ht="12">
      <c r="A154" s="13"/>
      <c r="B154" s="237"/>
      <c r="C154" s="238"/>
      <c r="D154" s="232" t="s">
        <v>151</v>
      </c>
      <c r="E154" s="239" t="s">
        <v>1</v>
      </c>
      <c r="F154" s="240" t="s">
        <v>152</v>
      </c>
      <c r="G154" s="238"/>
      <c r="H154" s="239" t="s">
        <v>1</v>
      </c>
      <c r="I154" s="241"/>
      <c r="J154" s="238"/>
      <c r="K154" s="238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151</v>
      </c>
      <c r="AU154" s="246" t="s">
        <v>86</v>
      </c>
      <c r="AV154" s="13" t="s">
        <v>84</v>
      </c>
      <c r="AW154" s="13" t="s">
        <v>32</v>
      </c>
      <c r="AX154" s="13" t="s">
        <v>76</v>
      </c>
      <c r="AY154" s="246" t="s">
        <v>140</v>
      </c>
    </row>
    <row r="155" spans="1:51" s="14" customFormat="1" ht="12">
      <c r="A155" s="14"/>
      <c r="B155" s="247"/>
      <c r="C155" s="248"/>
      <c r="D155" s="232" t="s">
        <v>151</v>
      </c>
      <c r="E155" s="249" t="s">
        <v>99</v>
      </c>
      <c r="F155" s="250" t="s">
        <v>456</v>
      </c>
      <c r="G155" s="248"/>
      <c r="H155" s="251">
        <v>47.6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7" t="s">
        <v>151</v>
      </c>
      <c r="AU155" s="257" t="s">
        <v>86</v>
      </c>
      <c r="AV155" s="14" t="s">
        <v>86</v>
      </c>
      <c r="AW155" s="14" t="s">
        <v>32</v>
      </c>
      <c r="AX155" s="14" t="s">
        <v>84</v>
      </c>
      <c r="AY155" s="257" t="s">
        <v>140</v>
      </c>
    </row>
    <row r="156" spans="1:65" s="2" customFormat="1" ht="12">
      <c r="A156" s="38"/>
      <c r="B156" s="39"/>
      <c r="C156" s="219" t="s">
        <v>196</v>
      </c>
      <c r="D156" s="219" t="s">
        <v>142</v>
      </c>
      <c r="E156" s="220" t="s">
        <v>457</v>
      </c>
      <c r="F156" s="221" t="s">
        <v>458</v>
      </c>
      <c r="G156" s="222" t="s">
        <v>145</v>
      </c>
      <c r="H156" s="223">
        <v>47.6</v>
      </c>
      <c r="I156" s="224"/>
      <c r="J156" s="225">
        <f>ROUND(I156*H156,2)</f>
        <v>0</v>
      </c>
      <c r="K156" s="221" t="s">
        <v>146</v>
      </c>
      <c r="L156" s="44"/>
      <c r="M156" s="226" t="s">
        <v>1</v>
      </c>
      <c r="N156" s="227" t="s">
        <v>41</v>
      </c>
      <c r="O156" s="91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0" t="s">
        <v>147</v>
      </c>
      <c r="AT156" s="230" t="s">
        <v>142</v>
      </c>
      <c r="AU156" s="230" t="s">
        <v>86</v>
      </c>
      <c r="AY156" s="17" t="s">
        <v>140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7" t="s">
        <v>84</v>
      </c>
      <c r="BK156" s="231">
        <f>ROUND(I156*H156,2)</f>
        <v>0</v>
      </c>
      <c r="BL156" s="17" t="s">
        <v>147</v>
      </c>
      <c r="BM156" s="230" t="s">
        <v>459</v>
      </c>
    </row>
    <row r="157" spans="1:47" s="2" customFormat="1" ht="12">
      <c r="A157" s="38"/>
      <c r="B157" s="39"/>
      <c r="C157" s="40"/>
      <c r="D157" s="232" t="s">
        <v>149</v>
      </c>
      <c r="E157" s="40"/>
      <c r="F157" s="233" t="s">
        <v>460</v>
      </c>
      <c r="G157" s="40"/>
      <c r="H157" s="40"/>
      <c r="I157" s="234"/>
      <c r="J157" s="40"/>
      <c r="K157" s="40"/>
      <c r="L157" s="44"/>
      <c r="M157" s="235"/>
      <c r="N157" s="236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149</v>
      </c>
      <c r="AU157" s="17" t="s">
        <v>86</v>
      </c>
    </row>
    <row r="158" spans="1:51" s="13" customFormat="1" ht="12">
      <c r="A158" s="13"/>
      <c r="B158" s="237"/>
      <c r="C158" s="238"/>
      <c r="D158" s="232" t="s">
        <v>151</v>
      </c>
      <c r="E158" s="239" t="s">
        <v>1</v>
      </c>
      <c r="F158" s="240" t="s">
        <v>461</v>
      </c>
      <c r="G158" s="238"/>
      <c r="H158" s="239" t="s">
        <v>1</v>
      </c>
      <c r="I158" s="241"/>
      <c r="J158" s="238"/>
      <c r="K158" s="238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151</v>
      </c>
      <c r="AU158" s="246" t="s">
        <v>86</v>
      </c>
      <c r="AV158" s="13" t="s">
        <v>84</v>
      </c>
      <c r="AW158" s="13" t="s">
        <v>32</v>
      </c>
      <c r="AX158" s="13" t="s">
        <v>76</v>
      </c>
      <c r="AY158" s="246" t="s">
        <v>140</v>
      </c>
    </row>
    <row r="159" spans="1:51" s="14" customFormat="1" ht="12">
      <c r="A159" s="14"/>
      <c r="B159" s="247"/>
      <c r="C159" s="248"/>
      <c r="D159" s="232" t="s">
        <v>151</v>
      </c>
      <c r="E159" s="249" t="s">
        <v>1</v>
      </c>
      <c r="F159" s="250" t="s">
        <v>99</v>
      </c>
      <c r="G159" s="248"/>
      <c r="H159" s="251">
        <v>47.6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7" t="s">
        <v>151</v>
      </c>
      <c r="AU159" s="257" t="s">
        <v>86</v>
      </c>
      <c r="AV159" s="14" t="s">
        <v>86</v>
      </c>
      <c r="AW159" s="14" t="s">
        <v>32</v>
      </c>
      <c r="AX159" s="14" t="s">
        <v>84</v>
      </c>
      <c r="AY159" s="257" t="s">
        <v>140</v>
      </c>
    </row>
    <row r="160" spans="1:65" s="2" customFormat="1" ht="12">
      <c r="A160" s="38"/>
      <c r="B160" s="39"/>
      <c r="C160" s="219" t="s">
        <v>203</v>
      </c>
      <c r="D160" s="219" t="s">
        <v>142</v>
      </c>
      <c r="E160" s="220" t="s">
        <v>211</v>
      </c>
      <c r="F160" s="221" t="s">
        <v>212</v>
      </c>
      <c r="G160" s="222" t="s">
        <v>145</v>
      </c>
      <c r="H160" s="223">
        <v>32.4</v>
      </c>
      <c r="I160" s="224"/>
      <c r="J160" s="225">
        <f>ROUND(I160*H160,2)</f>
        <v>0</v>
      </c>
      <c r="K160" s="221" t="s">
        <v>146</v>
      </c>
      <c r="L160" s="44"/>
      <c r="M160" s="226" t="s">
        <v>1</v>
      </c>
      <c r="N160" s="227" t="s">
        <v>41</v>
      </c>
      <c r="O160" s="91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0" t="s">
        <v>147</v>
      </c>
      <c r="AT160" s="230" t="s">
        <v>142</v>
      </c>
      <c r="AU160" s="230" t="s">
        <v>86</v>
      </c>
      <c r="AY160" s="17" t="s">
        <v>140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7" t="s">
        <v>84</v>
      </c>
      <c r="BK160" s="231">
        <f>ROUND(I160*H160,2)</f>
        <v>0</v>
      </c>
      <c r="BL160" s="17" t="s">
        <v>147</v>
      </c>
      <c r="BM160" s="230" t="s">
        <v>462</v>
      </c>
    </row>
    <row r="161" spans="1:47" s="2" customFormat="1" ht="12">
      <c r="A161" s="38"/>
      <c r="B161" s="39"/>
      <c r="C161" s="40"/>
      <c r="D161" s="232" t="s">
        <v>149</v>
      </c>
      <c r="E161" s="40"/>
      <c r="F161" s="233" t="s">
        <v>214</v>
      </c>
      <c r="G161" s="40"/>
      <c r="H161" s="40"/>
      <c r="I161" s="234"/>
      <c r="J161" s="40"/>
      <c r="K161" s="40"/>
      <c r="L161" s="44"/>
      <c r="M161" s="235"/>
      <c r="N161" s="236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149</v>
      </c>
      <c r="AU161" s="17" t="s">
        <v>86</v>
      </c>
    </row>
    <row r="162" spans="1:51" s="13" customFormat="1" ht="12">
      <c r="A162" s="13"/>
      <c r="B162" s="237"/>
      <c r="C162" s="238"/>
      <c r="D162" s="232" t="s">
        <v>151</v>
      </c>
      <c r="E162" s="239" t="s">
        <v>1</v>
      </c>
      <c r="F162" s="240" t="s">
        <v>152</v>
      </c>
      <c r="G162" s="238"/>
      <c r="H162" s="239" t="s">
        <v>1</v>
      </c>
      <c r="I162" s="241"/>
      <c r="J162" s="238"/>
      <c r="K162" s="238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151</v>
      </c>
      <c r="AU162" s="246" t="s">
        <v>86</v>
      </c>
      <c r="AV162" s="13" t="s">
        <v>84</v>
      </c>
      <c r="AW162" s="13" t="s">
        <v>32</v>
      </c>
      <c r="AX162" s="13" t="s">
        <v>76</v>
      </c>
      <c r="AY162" s="246" t="s">
        <v>140</v>
      </c>
    </row>
    <row r="163" spans="1:51" s="14" customFormat="1" ht="12">
      <c r="A163" s="14"/>
      <c r="B163" s="247"/>
      <c r="C163" s="248"/>
      <c r="D163" s="232" t="s">
        <v>151</v>
      </c>
      <c r="E163" s="249" t="s">
        <v>1</v>
      </c>
      <c r="F163" s="250" t="s">
        <v>463</v>
      </c>
      <c r="G163" s="248"/>
      <c r="H163" s="251">
        <v>32.4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7" t="s">
        <v>151</v>
      </c>
      <c r="AU163" s="257" t="s">
        <v>86</v>
      </c>
      <c r="AV163" s="14" t="s">
        <v>86</v>
      </c>
      <c r="AW163" s="14" t="s">
        <v>32</v>
      </c>
      <c r="AX163" s="14" t="s">
        <v>84</v>
      </c>
      <c r="AY163" s="257" t="s">
        <v>140</v>
      </c>
    </row>
    <row r="164" spans="1:65" s="2" customFormat="1" ht="16.5" customHeight="1">
      <c r="A164" s="38"/>
      <c r="B164" s="39"/>
      <c r="C164" s="219" t="s">
        <v>210</v>
      </c>
      <c r="D164" s="219" t="s">
        <v>142</v>
      </c>
      <c r="E164" s="220" t="s">
        <v>219</v>
      </c>
      <c r="F164" s="221" t="s">
        <v>220</v>
      </c>
      <c r="G164" s="222" t="s">
        <v>145</v>
      </c>
      <c r="H164" s="223">
        <v>50.9</v>
      </c>
      <c r="I164" s="224"/>
      <c r="J164" s="225">
        <f>ROUND(I164*H164,2)</f>
        <v>0</v>
      </c>
      <c r="K164" s="221" t="s">
        <v>146</v>
      </c>
      <c r="L164" s="44"/>
      <c r="M164" s="226" t="s">
        <v>1</v>
      </c>
      <c r="N164" s="227" t="s">
        <v>41</v>
      </c>
      <c r="O164" s="91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0" t="s">
        <v>147</v>
      </c>
      <c r="AT164" s="230" t="s">
        <v>142</v>
      </c>
      <c r="AU164" s="230" t="s">
        <v>86</v>
      </c>
      <c r="AY164" s="17" t="s">
        <v>140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7" t="s">
        <v>84</v>
      </c>
      <c r="BK164" s="231">
        <f>ROUND(I164*H164,2)</f>
        <v>0</v>
      </c>
      <c r="BL164" s="17" t="s">
        <v>147</v>
      </c>
      <c r="BM164" s="230" t="s">
        <v>464</v>
      </c>
    </row>
    <row r="165" spans="1:47" s="2" customFormat="1" ht="12">
      <c r="A165" s="38"/>
      <c r="B165" s="39"/>
      <c r="C165" s="40"/>
      <c r="D165" s="232" t="s">
        <v>149</v>
      </c>
      <c r="E165" s="40"/>
      <c r="F165" s="233" t="s">
        <v>222</v>
      </c>
      <c r="G165" s="40"/>
      <c r="H165" s="40"/>
      <c r="I165" s="234"/>
      <c r="J165" s="40"/>
      <c r="K165" s="40"/>
      <c r="L165" s="44"/>
      <c r="M165" s="235"/>
      <c r="N165" s="236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149</v>
      </c>
      <c r="AU165" s="17" t="s">
        <v>86</v>
      </c>
    </row>
    <row r="166" spans="1:51" s="13" customFormat="1" ht="12">
      <c r="A166" s="13"/>
      <c r="B166" s="237"/>
      <c r="C166" s="238"/>
      <c r="D166" s="232" t="s">
        <v>151</v>
      </c>
      <c r="E166" s="239" t="s">
        <v>1</v>
      </c>
      <c r="F166" s="240" t="s">
        <v>465</v>
      </c>
      <c r="G166" s="238"/>
      <c r="H166" s="239" t="s">
        <v>1</v>
      </c>
      <c r="I166" s="241"/>
      <c r="J166" s="238"/>
      <c r="K166" s="238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151</v>
      </c>
      <c r="AU166" s="246" t="s">
        <v>86</v>
      </c>
      <c r="AV166" s="13" t="s">
        <v>84</v>
      </c>
      <c r="AW166" s="13" t="s">
        <v>32</v>
      </c>
      <c r="AX166" s="13" t="s">
        <v>76</v>
      </c>
      <c r="AY166" s="246" t="s">
        <v>140</v>
      </c>
    </row>
    <row r="167" spans="1:51" s="14" customFormat="1" ht="12">
      <c r="A167" s="14"/>
      <c r="B167" s="247"/>
      <c r="C167" s="248"/>
      <c r="D167" s="232" t="s">
        <v>151</v>
      </c>
      <c r="E167" s="249" t="s">
        <v>1</v>
      </c>
      <c r="F167" s="250" t="s">
        <v>153</v>
      </c>
      <c r="G167" s="248"/>
      <c r="H167" s="251">
        <v>50.9</v>
      </c>
      <c r="I167" s="252"/>
      <c r="J167" s="248"/>
      <c r="K167" s="248"/>
      <c r="L167" s="253"/>
      <c r="M167" s="254"/>
      <c r="N167" s="255"/>
      <c r="O167" s="255"/>
      <c r="P167" s="255"/>
      <c r="Q167" s="255"/>
      <c r="R167" s="255"/>
      <c r="S167" s="255"/>
      <c r="T167" s="25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7" t="s">
        <v>151</v>
      </c>
      <c r="AU167" s="257" t="s">
        <v>86</v>
      </c>
      <c r="AV167" s="14" t="s">
        <v>86</v>
      </c>
      <c r="AW167" s="14" t="s">
        <v>32</v>
      </c>
      <c r="AX167" s="14" t="s">
        <v>84</v>
      </c>
      <c r="AY167" s="257" t="s">
        <v>140</v>
      </c>
    </row>
    <row r="168" spans="1:65" s="2" customFormat="1" ht="12">
      <c r="A168" s="38"/>
      <c r="B168" s="39"/>
      <c r="C168" s="219" t="s">
        <v>218</v>
      </c>
      <c r="D168" s="219" t="s">
        <v>142</v>
      </c>
      <c r="E168" s="220" t="s">
        <v>266</v>
      </c>
      <c r="F168" s="221" t="s">
        <v>267</v>
      </c>
      <c r="G168" s="222" t="s">
        <v>240</v>
      </c>
      <c r="H168" s="223">
        <v>1558.7</v>
      </c>
      <c r="I168" s="224"/>
      <c r="J168" s="225">
        <f>ROUND(I168*H168,2)</f>
        <v>0</v>
      </c>
      <c r="K168" s="221" t="s">
        <v>146</v>
      </c>
      <c r="L168" s="44"/>
      <c r="M168" s="226" t="s">
        <v>1</v>
      </c>
      <c r="N168" s="227" t="s">
        <v>41</v>
      </c>
      <c r="O168" s="91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0" t="s">
        <v>147</v>
      </c>
      <c r="AT168" s="230" t="s">
        <v>142</v>
      </c>
      <c r="AU168" s="230" t="s">
        <v>86</v>
      </c>
      <c r="AY168" s="17" t="s">
        <v>140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7" t="s">
        <v>84</v>
      </c>
      <c r="BK168" s="231">
        <f>ROUND(I168*H168,2)</f>
        <v>0</v>
      </c>
      <c r="BL168" s="17" t="s">
        <v>147</v>
      </c>
      <c r="BM168" s="230" t="s">
        <v>466</v>
      </c>
    </row>
    <row r="169" spans="1:47" s="2" customFormat="1" ht="12">
      <c r="A169" s="38"/>
      <c r="B169" s="39"/>
      <c r="C169" s="40"/>
      <c r="D169" s="232" t="s">
        <v>149</v>
      </c>
      <c r="E169" s="40"/>
      <c r="F169" s="233" t="s">
        <v>269</v>
      </c>
      <c r="G169" s="40"/>
      <c r="H169" s="40"/>
      <c r="I169" s="234"/>
      <c r="J169" s="40"/>
      <c r="K169" s="40"/>
      <c r="L169" s="44"/>
      <c r="M169" s="235"/>
      <c r="N169" s="236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149</v>
      </c>
      <c r="AU169" s="17" t="s">
        <v>86</v>
      </c>
    </row>
    <row r="170" spans="1:51" s="13" customFormat="1" ht="12">
      <c r="A170" s="13"/>
      <c r="B170" s="237"/>
      <c r="C170" s="238"/>
      <c r="D170" s="232" t="s">
        <v>151</v>
      </c>
      <c r="E170" s="239" t="s">
        <v>1</v>
      </c>
      <c r="F170" s="240" t="s">
        <v>441</v>
      </c>
      <c r="G170" s="238"/>
      <c r="H170" s="239" t="s">
        <v>1</v>
      </c>
      <c r="I170" s="241"/>
      <c r="J170" s="238"/>
      <c r="K170" s="238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151</v>
      </c>
      <c r="AU170" s="246" t="s">
        <v>86</v>
      </c>
      <c r="AV170" s="13" t="s">
        <v>84</v>
      </c>
      <c r="AW170" s="13" t="s">
        <v>32</v>
      </c>
      <c r="AX170" s="13" t="s">
        <v>76</v>
      </c>
      <c r="AY170" s="246" t="s">
        <v>140</v>
      </c>
    </row>
    <row r="171" spans="1:51" s="14" customFormat="1" ht="12">
      <c r="A171" s="14"/>
      <c r="B171" s="247"/>
      <c r="C171" s="248"/>
      <c r="D171" s="232" t="s">
        <v>151</v>
      </c>
      <c r="E171" s="249" t="s">
        <v>1</v>
      </c>
      <c r="F171" s="250" t="s">
        <v>467</v>
      </c>
      <c r="G171" s="248"/>
      <c r="H171" s="251">
        <v>254.7</v>
      </c>
      <c r="I171" s="252"/>
      <c r="J171" s="248"/>
      <c r="K171" s="248"/>
      <c r="L171" s="253"/>
      <c r="M171" s="254"/>
      <c r="N171" s="255"/>
      <c r="O171" s="255"/>
      <c r="P171" s="255"/>
      <c r="Q171" s="255"/>
      <c r="R171" s="255"/>
      <c r="S171" s="255"/>
      <c r="T171" s="25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7" t="s">
        <v>151</v>
      </c>
      <c r="AU171" s="257" t="s">
        <v>86</v>
      </c>
      <c r="AV171" s="14" t="s">
        <v>86</v>
      </c>
      <c r="AW171" s="14" t="s">
        <v>32</v>
      </c>
      <c r="AX171" s="14" t="s">
        <v>76</v>
      </c>
      <c r="AY171" s="257" t="s">
        <v>140</v>
      </c>
    </row>
    <row r="172" spans="1:51" s="13" customFormat="1" ht="12">
      <c r="A172" s="13"/>
      <c r="B172" s="237"/>
      <c r="C172" s="238"/>
      <c r="D172" s="232" t="s">
        <v>151</v>
      </c>
      <c r="E172" s="239" t="s">
        <v>1</v>
      </c>
      <c r="F172" s="240" t="s">
        <v>468</v>
      </c>
      <c r="G172" s="238"/>
      <c r="H172" s="239" t="s">
        <v>1</v>
      </c>
      <c r="I172" s="241"/>
      <c r="J172" s="238"/>
      <c r="K172" s="238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151</v>
      </c>
      <c r="AU172" s="246" t="s">
        <v>86</v>
      </c>
      <c r="AV172" s="13" t="s">
        <v>84</v>
      </c>
      <c r="AW172" s="13" t="s">
        <v>32</v>
      </c>
      <c r="AX172" s="13" t="s">
        <v>76</v>
      </c>
      <c r="AY172" s="246" t="s">
        <v>140</v>
      </c>
    </row>
    <row r="173" spans="1:51" s="14" customFormat="1" ht="12">
      <c r="A173" s="14"/>
      <c r="B173" s="247"/>
      <c r="C173" s="248"/>
      <c r="D173" s="232" t="s">
        <v>151</v>
      </c>
      <c r="E173" s="249" t="s">
        <v>1</v>
      </c>
      <c r="F173" s="250" t="s">
        <v>469</v>
      </c>
      <c r="G173" s="248"/>
      <c r="H173" s="251">
        <v>1304</v>
      </c>
      <c r="I173" s="252"/>
      <c r="J173" s="248"/>
      <c r="K173" s="248"/>
      <c r="L173" s="253"/>
      <c r="M173" s="254"/>
      <c r="N173" s="255"/>
      <c r="O173" s="255"/>
      <c r="P173" s="255"/>
      <c r="Q173" s="255"/>
      <c r="R173" s="255"/>
      <c r="S173" s="255"/>
      <c r="T173" s="25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7" t="s">
        <v>151</v>
      </c>
      <c r="AU173" s="257" t="s">
        <v>86</v>
      </c>
      <c r="AV173" s="14" t="s">
        <v>86</v>
      </c>
      <c r="AW173" s="14" t="s">
        <v>32</v>
      </c>
      <c r="AX173" s="14" t="s">
        <v>76</v>
      </c>
      <c r="AY173" s="257" t="s">
        <v>140</v>
      </c>
    </row>
    <row r="174" spans="1:51" s="15" customFormat="1" ht="12">
      <c r="A174" s="15"/>
      <c r="B174" s="258"/>
      <c r="C174" s="259"/>
      <c r="D174" s="232" t="s">
        <v>151</v>
      </c>
      <c r="E174" s="260" t="s">
        <v>1</v>
      </c>
      <c r="F174" s="261" t="s">
        <v>171</v>
      </c>
      <c r="G174" s="259"/>
      <c r="H174" s="262">
        <v>1558.7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8" t="s">
        <v>151</v>
      </c>
      <c r="AU174" s="268" t="s">
        <v>86</v>
      </c>
      <c r="AV174" s="15" t="s">
        <v>147</v>
      </c>
      <c r="AW174" s="15" t="s">
        <v>32</v>
      </c>
      <c r="AX174" s="15" t="s">
        <v>84</v>
      </c>
      <c r="AY174" s="268" t="s">
        <v>140</v>
      </c>
    </row>
    <row r="175" spans="1:63" s="12" customFormat="1" ht="22.8" customHeight="1">
      <c r="A175" s="12"/>
      <c r="B175" s="203"/>
      <c r="C175" s="204"/>
      <c r="D175" s="205" t="s">
        <v>75</v>
      </c>
      <c r="E175" s="217" t="s">
        <v>86</v>
      </c>
      <c r="F175" s="217" t="s">
        <v>391</v>
      </c>
      <c r="G175" s="204"/>
      <c r="H175" s="204"/>
      <c r="I175" s="207"/>
      <c r="J175" s="218">
        <f>BK175</f>
        <v>0</v>
      </c>
      <c r="K175" s="204"/>
      <c r="L175" s="209"/>
      <c r="M175" s="210"/>
      <c r="N175" s="211"/>
      <c r="O175" s="211"/>
      <c r="P175" s="212">
        <f>SUM(P176:P197)</f>
        <v>0</v>
      </c>
      <c r="Q175" s="211"/>
      <c r="R175" s="212">
        <f>SUM(R176:R197)</f>
        <v>29.44</v>
      </c>
      <c r="S175" s="211"/>
      <c r="T175" s="213">
        <f>SUM(T176:T197)</f>
        <v>4.26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4" t="s">
        <v>84</v>
      </c>
      <c r="AT175" s="215" t="s">
        <v>75</v>
      </c>
      <c r="AU175" s="215" t="s">
        <v>84</v>
      </c>
      <c r="AY175" s="214" t="s">
        <v>140</v>
      </c>
      <c r="BK175" s="216">
        <f>SUM(BK176:BK197)</f>
        <v>0</v>
      </c>
    </row>
    <row r="176" spans="1:65" s="2" customFormat="1" ht="16.5" customHeight="1">
      <c r="A176" s="38"/>
      <c r="B176" s="39"/>
      <c r="C176" s="219" t="s">
        <v>225</v>
      </c>
      <c r="D176" s="219" t="s">
        <v>142</v>
      </c>
      <c r="E176" s="220" t="s">
        <v>470</v>
      </c>
      <c r="F176" s="221" t="s">
        <v>471</v>
      </c>
      <c r="G176" s="222" t="s">
        <v>240</v>
      </c>
      <c r="H176" s="223">
        <v>12</v>
      </c>
      <c r="I176" s="224"/>
      <c r="J176" s="225">
        <f>ROUND(I176*H176,2)</f>
        <v>0</v>
      </c>
      <c r="K176" s="221" t="s">
        <v>146</v>
      </c>
      <c r="L176" s="44"/>
      <c r="M176" s="226" t="s">
        <v>1</v>
      </c>
      <c r="N176" s="227" t="s">
        <v>41</v>
      </c>
      <c r="O176" s="91"/>
      <c r="P176" s="228">
        <f>O176*H176</f>
        <v>0</v>
      </c>
      <c r="Q176" s="228">
        <v>0</v>
      </c>
      <c r="R176" s="228">
        <f>Q176*H176</f>
        <v>0</v>
      </c>
      <c r="S176" s="228">
        <v>0.355</v>
      </c>
      <c r="T176" s="229">
        <f>S176*H176</f>
        <v>4.26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0" t="s">
        <v>147</v>
      </c>
      <c r="AT176" s="230" t="s">
        <v>142</v>
      </c>
      <c r="AU176" s="230" t="s">
        <v>86</v>
      </c>
      <c r="AY176" s="17" t="s">
        <v>140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7" t="s">
        <v>84</v>
      </c>
      <c r="BK176" s="231">
        <f>ROUND(I176*H176,2)</f>
        <v>0</v>
      </c>
      <c r="BL176" s="17" t="s">
        <v>147</v>
      </c>
      <c r="BM176" s="230" t="s">
        <v>472</v>
      </c>
    </row>
    <row r="177" spans="1:47" s="2" customFormat="1" ht="12">
      <c r="A177" s="38"/>
      <c r="B177" s="39"/>
      <c r="C177" s="40"/>
      <c r="D177" s="232" t="s">
        <v>149</v>
      </c>
      <c r="E177" s="40"/>
      <c r="F177" s="233" t="s">
        <v>473</v>
      </c>
      <c r="G177" s="40"/>
      <c r="H177" s="40"/>
      <c r="I177" s="234"/>
      <c r="J177" s="40"/>
      <c r="K177" s="40"/>
      <c r="L177" s="44"/>
      <c r="M177" s="235"/>
      <c r="N177" s="236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149</v>
      </c>
      <c r="AU177" s="17" t="s">
        <v>86</v>
      </c>
    </row>
    <row r="178" spans="1:51" s="13" customFormat="1" ht="12">
      <c r="A178" s="13"/>
      <c r="B178" s="237"/>
      <c r="C178" s="238"/>
      <c r="D178" s="232" t="s">
        <v>151</v>
      </c>
      <c r="E178" s="239" t="s">
        <v>1</v>
      </c>
      <c r="F178" s="240" t="s">
        <v>474</v>
      </c>
      <c r="G178" s="238"/>
      <c r="H178" s="239" t="s">
        <v>1</v>
      </c>
      <c r="I178" s="241"/>
      <c r="J178" s="238"/>
      <c r="K178" s="238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151</v>
      </c>
      <c r="AU178" s="246" t="s">
        <v>86</v>
      </c>
      <c r="AV178" s="13" t="s">
        <v>84</v>
      </c>
      <c r="AW178" s="13" t="s">
        <v>32</v>
      </c>
      <c r="AX178" s="13" t="s">
        <v>76</v>
      </c>
      <c r="AY178" s="246" t="s">
        <v>140</v>
      </c>
    </row>
    <row r="179" spans="1:51" s="13" customFormat="1" ht="12">
      <c r="A179" s="13"/>
      <c r="B179" s="237"/>
      <c r="C179" s="238"/>
      <c r="D179" s="232" t="s">
        <v>151</v>
      </c>
      <c r="E179" s="239" t="s">
        <v>1</v>
      </c>
      <c r="F179" s="240" t="s">
        <v>475</v>
      </c>
      <c r="G179" s="238"/>
      <c r="H179" s="239" t="s">
        <v>1</v>
      </c>
      <c r="I179" s="241"/>
      <c r="J179" s="238"/>
      <c r="K179" s="238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151</v>
      </c>
      <c r="AU179" s="246" t="s">
        <v>86</v>
      </c>
      <c r="AV179" s="13" t="s">
        <v>84</v>
      </c>
      <c r="AW179" s="13" t="s">
        <v>32</v>
      </c>
      <c r="AX179" s="13" t="s">
        <v>76</v>
      </c>
      <c r="AY179" s="246" t="s">
        <v>140</v>
      </c>
    </row>
    <row r="180" spans="1:51" s="13" customFormat="1" ht="12">
      <c r="A180" s="13"/>
      <c r="B180" s="237"/>
      <c r="C180" s="238"/>
      <c r="D180" s="232" t="s">
        <v>151</v>
      </c>
      <c r="E180" s="239" t="s">
        <v>1</v>
      </c>
      <c r="F180" s="240" t="s">
        <v>476</v>
      </c>
      <c r="G180" s="238"/>
      <c r="H180" s="239" t="s">
        <v>1</v>
      </c>
      <c r="I180" s="241"/>
      <c r="J180" s="238"/>
      <c r="K180" s="238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151</v>
      </c>
      <c r="AU180" s="246" t="s">
        <v>86</v>
      </c>
      <c r="AV180" s="13" t="s">
        <v>84</v>
      </c>
      <c r="AW180" s="13" t="s">
        <v>32</v>
      </c>
      <c r="AX180" s="13" t="s">
        <v>76</v>
      </c>
      <c r="AY180" s="246" t="s">
        <v>140</v>
      </c>
    </row>
    <row r="181" spans="1:51" s="14" customFormat="1" ht="12">
      <c r="A181" s="14"/>
      <c r="B181" s="247"/>
      <c r="C181" s="248"/>
      <c r="D181" s="232" t="s">
        <v>151</v>
      </c>
      <c r="E181" s="249" t="s">
        <v>1</v>
      </c>
      <c r="F181" s="250" t="s">
        <v>477</v>
      </c>
      <c r="G181" s="248"/>
      <c r="H181" s="251">
        <v>12</v>
      </c>
      <c r="I181" s="252"/>
      <c r="J181" s="248"/>
      <c r="K181" s="248"/>
      <c r="L181" s="253"/>
      <c r="M181" s="254"/>
      <c r="N181" s="255"/>
      <c r="O181" s="255"/>
      <c r="P181" s="255"/>
      <c r="Q181" s="255"/>
      <c r="R181" s="255"/>
      <c r="S181" s="255"/>
      <c r="T181" s="25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7" t="s">
        <v>151</v>
      </c>
      <c r="AU181" s="257" t="s">
        <v>86</v>
      </c>
      <c r="AV181" s="14" t="s">
        <v>86</v>
      </c>
      <c r="AW181" s="14" t="s">
        <v>32</v>
      </c>
      <c r="AX181" s="14" t="s">
        <v>84</v>
      </c>
      <c r="AY181" s="257" t="s">
        <v>140</v>
      </c>
    </row>
    <row r="182" spans="1:65" s="2" customFormat="1" ht="21.75" customHeight="1">
      <c r="A182" s="38"/>
      <c r="B182" s="39"/>
      <c r="C182" s="269" t="s">
        <v>105</v>
      </c>
      <c r="D182" s="269" t="s">
        <v>257</v>
      </c>
      <c r="E182" s="270" t="s">
        <v>478</v>
      </c>
      <c r="F182" s="271" t="s">
        <v>479</v>
      </c>
      <c r="G182" s="272" t="s">
        <v>480</v>
      </c>
      <c r="H182" s="273">
        <v>4</v>
      </c>
      <c r="I182" s="274"/>
      <c r="J182" s="275">
        <f>ROUND(I182*H182,2)</f>
        <v>0</v>
      </c>
      <c r="K182" s="271" t="s">
        <v>1</v>
      </c>
      <c r="L182" s="276"/>
      <c r="M182" s="277" t="s">
        <v>1</v>
      </c>
      <c r="N182" s="278" t="s">
        <v>41</v>
      </c>
      <c r="O182" s="91"/>
      <c r="P182" s="228">
        <f>O182*H182</f>
        <v>0</v>
      </c>
      <c r="Q182" s="228">
        <v>1.516</v>
      </c>
      <c r="R182" s="228">
        <f>Q182*H182</f>
        <v>6.064</v>
      </c>
      <c r="S182" s="228">
        <v>0</v>
      </c>
      <c r="T182" s="22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0" t="s">
        <v>203</v>
      </c>
      <c r="AT182" s="230" t="s">
        <v>257</v>
      </c>
      <c r="AU182" s="230" t="s">
        <v>86</v>
      </c>
      <c r="AY182" s="17" t="s">
        <v>140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7" t="s">
        <v>84</v>
      </c>
      <c r="BK182" s="231">
        <f>ROUND(I182*H182,2)</f>
        <v>0</v>
      </c>
      <c r="BL182" s="17" t="s">
        <v>147</v>
      </c>
      <c r="BM182" s="230" t="s">
        <v>481</v>
      </c>
    </row>
    <row r="183" spans="1:47" s="2" customFormat="1" ht="12">
      <c r="A183" s="38"/>
      <c r="B183" s="39"/>
      <c r="C183" s="40"/>
      <c r="D183" s="232" t="s">
        <v>149</v>
      </c>
      <c r="E183" s="40"/>
      <c r="F183" s="233" t="s">
        <v>479</v>
      </c>
      <c r="G183" s="40"/>
      <c r="H183" s="40"/>
      <c r="I183" s="234"/>
      <c r="J183" s="40"/>
      <c r="K183" s="40"/>
      <c r="L183" s="44"/>
      <c r="M183" s="235"/>
      <c r="N183" s="236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149</v>
      </c>
      <c r="AU183" s="17" t="s">
        <v>86</v>
      </c>
    </row>
    <row r="184" spans="1:51" s="13" customFormat="1" ht="12">
      <c r="A184" s="13"/>
      <c r="B184" s="237"/>
      <c r="C184" s="238"/>
      <c r="D184" s="232" t="s">
        <v>151</v>
      </c>
      <c r="E184" s="239" t="s">
        <v>1</v>
      </c>
      <c r="F184" s="240" t="s">
        <v>482</v>
      </c>
      <c r="G184" s="238"/>
      <c r="H184" s="239" t="s">
        <v>1</v>
      </c>
      <c r="I184" s="241"/>
      <c r="J184" s="238"/>
      <c r="K184" s="238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151</v>
      </c>
      <c r="AU184" s="246" t="s">
        <v>86</v>
      </c>
      <c r="AV184" s="13" t="s">
        <v>84</v>
      </c>
      <c r="AW184" s="13" t="s">
        <v>32</v>
      </c>
      <c r="AX184" s="13" t="s">
        <v>76</v>
      </c>
      <c r="AY184" s="246" t="s">
        <v>140</v>
      </c>
    </row>
    <row r="185" spans="1:51" s="13" customFormat="1" ht="12">
      <c r="A185" s="13"/>
      <c r="B185" s="237"/>
      <c r="C185" s="238"/>
      <c r="D185" s="232" t="s">
        <v>151</v>
      </c>
      <c r="E185" s="239" t="s">
        <v>1</v>
      </c>
      <c r="F185" s="240" t="s">
        <v>483</v>
      </c>
      <c r="G185" s="238"/>
      <c r="H185" s="239" t="s">
        <v>1</v>
      </c>
      <c r="I185" s="241"/>
      <c r="J185" s="238"/>
      <c r="K185" s="238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151</v>
      </c>
      <c r="AU185" s="246" t="s">
        <v>86</v>
      </c>
      <c r="AV185" s="13" t="s">
        <v>84</v>
      </c>
      <c r="AW185" s="13" t="s">
        <v>32</v>
      </c>
      <c r="AX185" s="13" t="s">
        <v>76</v>
      </c>
      <c r="AY185" s="246" t="s">
        <v>140</v>
      </c>
    </row>
    <row r="186" spans="1:51" s="14" customFormat="1" ht="12">
      <c r="A186" s="14"/>
      <c r="B186" s="247"/>
      <c r="C186" s="248"/>
      <c r="D186" s="232" t="s">
        <v>151</v>
      </c>
      <c r="E186" s="249" t="s">
        <v>1</v>
      </c>
      <c r="F186" s="250" t="s">
        <v>147</v>
      </c>
      <c r="G186" s="248"/>
      <c r="H186" s="251">
        <v>4</v>
      </c>
      <c r="I186" s="252"/>
      <c r="J186" s="248"/>
      <c r="K186" s="248"/>
      <c r="L186" s="253"/>
      <c r="M186" s="254"/>
      <c r="N186" s="255"/>
      <c r="O186" s="255"/>
      <c r="P186" s="255"/>
      <c r="Q186" s="255"/>
      <c r="R186" s="255"/>
      <c r="S186" s="255"/>
      <c r="T186" s="25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7" t="s">
        <v>151</v>
      </c>
      <c r="AU186" s="257" t="s">
        <v>86</v>
      </c>
      <c r="AV186" s="14" t="s">
        <v>86</v>
      </c>
      <c r="AW186" s="14" t="s">
        <v>32</v>
      </c>
      <c r="AX186" s="14" t="s">
        <v>84</v>
      </c>
      <c r="AY186" s="257" t="s">
        <v>140</v>
      </c>
    </row>
    <row r="187" spans="1:65" s="2" customFormat="1" ht="12">
      <c r="A187" s="38"/>
      <c r="B187" s="39"/>
      <c r="C187" s="219" t="s">
        <v>237</v>
      </c>
      <c r="D187" s="219" t="s">
        <v>142</v>
      </c>
      <c r="E187" s="220" t="s">
        <v>484</v>
      </c>
      <c r="F187" s="221" t="s">
        <v>485</v>
      </c>
      <c r="G187" s="222" t="s">
        <v>240</v>
      </c>
      <c r="H187" s="223">
        <v>48</v>
      </c>
      <c r="I187" s="224"/>
      <c r="J187" s="225">
        <f>ROUND(I187*H187,2)</f>
        <v>0</v>
      </c>
      <c r="K187" s="221" t="s">
        <v>1</v>
      </c>
      <c r="L187" s="44"/>
      <c r="M187" s="226" t="s">
        <v>1</v>
      </c>
      <c r="N187" s="227" t="s">
        <v>41</v>
      </c>
      <c r="O187" s="91"/>
      <c r="P187" s="228">
        <f>O187*H187</f>
        <v>0</v>
      </c>
      <c r="Q187" s="228">
        <v>0.108</v>
      </c>
      <c r="R187" s="228">
        <f>Q187*H187</f>
        <v>5.184</v>
      </c>
      <c r="S187" s="228">
        <v>0</v>
      </c>
      <c r="T187" s="22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0" t="s">
        <v>147</v>
      </c>
      <c r="AT187" s="230" t="s">
        <v>142</v>
      </c>
      <c r="AU187" s="230" t="s">
        <v>86</v>
      </c>
      <c r="AY187" s="17" t="s">
        <v>140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7" t="s">
        <v>84</v>
      </c>
      <c r="BK187" s="231">
        <f>ROUND(I187*H187,2)</f>
        <v>0</v>
      </c>
      <c r="BL187" s="17" t="s">
        <v>147</v>
      </c>
      <c r="BM187" s="230" t="s">
        <v>486</v>
      </c>
    </row>
    <row r="188" spans="1:47" s="2" customFormat="1" ht="12">
      <c r="A188" s="38"/>
      <c r="B188" s="39"/>
      <c r="C188" s="40"/>
      <c r="D188" s="232" t="s">
        <v>149</v>
      </c>
      <c r="E188" s="40"/>
      <c r="F188" s="233" t="s">
        <v>487</v>
      </c>
      <c r="G188" s="40"/>
      <c r="H188" s="40"/>
      <c r="I188" s="234"/>
      <c r="J188" s="40"/>
      <c r="K188" s="40"/>
      <c r="L188" s="44"/>
      <c r="M188" s="235"/>
      <c r="N188" s="236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149</v>
      </c>
      <c r="AU188" s="17" t="s">
        <v>86</v>
      </c>
    </row>
    <row r="189" spans="1:51" s="13" customFormat="1" ht="12">
      <c r="A189" s="13"/>
      <c r="B189" s="237"/>
      <c r="C189" s="238"/>
      <c r="D189" s="232" t="s">
        <v>151</v>
      </c>
      <c r="E189" s="239" t="s">
        <v>1</v>
      </c>
      <c r="F189" s="240" t="s">
        <v>488</v>
      </c>
      <c r="G189" s="238"/>
      <c r="H189" s="239" t="s">
        <v>1</v>
      </c>
      <c r="I189" s="241"/>
      <c r="J189" s="238"/>
      <c r="K189" s="238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151</v>
      </c>
      <c r="AU189" s="246" t="s">
        <v>86</v>
      </c>
      <c r="AV189" s="13" t="s">
        <v>84</v>
      </c>
      <c r="AW189" s="13" t="s">
        <v>32</v>
      </c>
      <c r="AX189" s="13" t="s">
        <v>76</v>
      </c>
      <c r="AY189" s="246" t="s">
        <v>140</v>
      </c>
    </row>
    <row r="190" spans="1:51" s="13" customFormat="1" ht="12">
      <c r="A190" s="13"/>
      <c r="B190" s="237"/>
      <c r="C190" s="238"/>
      <c r="D190" s="232" t="s">
        <v>151</v>
      </c>
      <c r="E190" s="239" t="s">
        <v>1</v>
      </c>
      <c r="F190" s="240" t="s">
        <v>489</v>
      </c>
      <c r="G190" s="238"/>
      <c r="H190" s="239" t="s">
        <v>1</v>
      </c>
      <c r="I190" s="241"/>
      <c r="J190" s="238"/>
      <c r="K190" s="238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151</v>
      </c>
      <c r="AU190" s="246" t="s">
        <v>86</v>
      </c>
      <c r="AV190" s="13" t="s">
        <v>84</v>
      </c>
      <c r="AW190" s="13" t="s">
        <v>32</v>
      </c>
      <c r="AX190" s="13" t="s">
        <v>76</v>
      </c>
      <c r="AY190" s="246" t="s">
        <v>140</v>
      </c>
    </row>
    <row r="191" spans="1:51" s="13" customFormat="1" ht="12">
      <c r="A191" s="13"/>
      <c r="B191" s="237"/>
      <c r="C191" s="238"/>
      <c r="D191" s="232" t="s">
        <v>151</v>
      </c>
      <c r="E191" s="239" t="s">
        <v>1</v>
      </c>
      <c r="F191" s="240" t="s">
        <v>476</v>
      </c>
      <c r="G191" s="238"/>
      <c r="H191" s="239" t="s">
        <v>1</v>
      </c>
      <c r="I191" s="241"/>
      <c r="J191" s="238"/>
      <c r="K191" s="238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151</v>
      </c>
      <c r="AU191" s="246" t="s">
        <v>86</v>
      </c>
      <c r="AV191" s="13" t="s">
        <v>84</v>
      </c>
      <c r="AW191" s="13" t="s">
        <v>32</v>
      </c>
      <c r="AX191" s="13" t="s">
        <v>76</v>
      </c>
      <c r="AY191" s="246" t="s">
        <v>140</v>
      </c>
    </row>
    <row r="192" spans="1:51" s="14" customFormat="1" ht="12">
      <c r="A192" s="14"/>
      <c r="B192" s="247"/>
      <c r="C192" s="248"/>
      <c r="D192" s="232" t="s">
        <v>151</v>
      </c>
      <c r="E192" s="249" t="s">
        <v>1</v>
      </c>
      <c r="F192" s="250" t="s">
        <v>490</v>
      </c>
      <c r="G192" s="248"/>
      <c r="H192" s="251">
        <v>48</v>
      </c>
      <c r="I192" s="252"/>
      <c r="J192" s="248"/>
      <c r="K192" s="248"/>
      <c r="L192" s="253"/>
      <c r="M192" s="254"/>
      <c r="N192" s="255"/>
      <c r="O192" s="255"/>
      <c r="P192" s="255"/>
      <c r="Q192" s="255"/>
      <c r="R192" s="255"/>
      <c r="S192" s="255"/>
      <c r="T192" s="25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7" t="s">
        <v>151</v>
      </c>
      <c r="AU192" s="257" t="s">
        <v>86</v>
      </c>
      <c r="AV192" s="14" t="s">
        <v>86</v>
      </c>
      <c r="AW192" s="14" t="s">
        <v>32</v>
      </c>
      <c r="AX192" s="14" t="s">
        <v>84</v>
      </c>
      <c r="AY192" s="257" t="s">
        <v>140</v>
      </c>
    </row>
    <row r="193" spans="1:65" s="2" customFormat="1" ht="21.75" customHeight="1">
      <c r="A193" s="38"/>
      <c r="B193" s="39"/>
      <c r="C193" s="269" t="s">
        <v>245</v>
      </c>
      <c r="D193" s="269" t="s">
        <v>257</v>
      </c>
      <c r="E193" s="270" t="s">
        <v>478</v>
      </c>
      <c r="F193" s="271" t="s">
        <v>479</v>
      </c>
      <c r="G193" s="272" t="s">
        <v>480</v>
      </c>
      <c r="H193" s="273">
        <v>12</v>
      </c>
      <c r="I193" s="274"/>
      <c r="J193" s="275">
        <f>ROUND(I193*H193,2)</f>
        <v>0</v>
      </c>
      <c r="K193" s="271" t="s">
        <v>1</v>
      </c>
      <c r="L193" s="276"/>
      <c r="M193" s="277" t="s">
        <v>1</v>
      </c>
      <c r="N193" s="278" t="s">
        <v>41</v>
      </c>
      <c r="O193" s="91"/>
      <c r="P193" s="228">
        <f>O193*H193</f>
        <v>0</v>
      </c>
      <c r="Q193" s="228">
        <v>1.516</v>
      </c>
      <c r="R193" s="228">
        <f>Q193*H193</f>
        <v>18.192</v>
      </c>
      <c r="S193" s="228">
        <v>0</v>
      </c>
      <c r="T193" s="22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0" t="s">
        <v>203</v>
      </c>
      <c r="AT193" s="230" t="s">
        <v>257</v>
      </c>
      <c r="AU193" s="230" t="s">
        <v>86</v>
      </c>
      <c r="AY193" s="17" t="s">
        <v>140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7" t="s">
        <v>84</v>
      </c>
      <c r="BK193" s="231">
        <f>ROUND(I193*H193,2)</f>
        <v>0</v>
      </c>
      <c r="BL193" s="17" t="s">
        <v>147</v>
      </c>
      <c r="BM193" s="230" t="s">
        <v>491</v>
      </c>
    </row>
    <row r="194" spans="1:47" s="2" customFormat="1" ht="12">
      <c r="A194" s="38"/>
      <c r="B194" s="39"/>
      <c r="C194" s="40"/>
      <c r="D194" s="232" t="s">
        <v>149</v>
      </c>
      <c r="E194" s="40"/>
      <c r="F194" s="233" t="s">
        <v>479</v>
      </c>
      <c r="G194" s="40"/>
      <c r="H194" s="40"/>
      <c r="I194" s="234"/>
      <c r="J194" s="40"/>
      <c r="K194" s="40"/>
      <c r="L194" s="44"/>
      <c r="M194" s="235"/>
      <c r="N194" s="236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149</v>
      </c>
      <c r="AU194" s="17" t="s">
        <v>86</v>
      </c>
    </row>
    <row r="195" spans="1:51" s="13" customFormat="1" ht="12">
      <c r="A195" s="13"/>
      <c r="B195" s="237"/>
      <c r="C195" s="238"/>
      <c r="D195" s="232" t="s">
        <v>151</v>
      </c>
      <c r="E195" s="239" t="s">
        <v>1</v>
      </c>
      <c r="F195" s="240" t="s">
        <v>492</v>
      </c>
      <c r="G195" s="238"/>
      <c r="H195" s="239" t="s">
        <v>1</v>
      </c>
      <c r="I195" s="241"/>
      <c r="J195" s="238"/>
      <c r="K195" s="238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151</v>
      </c>
      <c r="AU195" s="246" t="s">
        <v>86</v>
      </c>
      <c r="AV195" s="13" t="s">
        <v>84</v>
      </c>
      <c r="AW195" s="13" t="s">
        <v>32</v>
      </c>
      <c r="AX195" s="13" t="s">
        <v>76</v>
      </c>
      <c r="AY195" s="246" t="s">
        <v>140</v>
      </c>
    </row>
    <row r="196" spans="1:51" s="13" customFormat="1" ht="12">
      <c r="A196" s="13"/>
      <c r="B196" s="237"/>
      <c r="C196" s="238"/>
      <c r="D196" s="232" t="s">
        <v>151</v>
      </c>
      <c r="E196" s="239" t="s">
        <v>1</v>
      </c>
      <c r="F196" s="240" t="s">
        <v>493</v>
      </c>
      <c r="G196" s="238"/>
      <c r="H196" s="239" t="s">
        <v>1</v>
      </c>
      <c r="I196" s="241"/>
      <c r="J196" s="238"/>
      <c r="K196" s="238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151</v>
      </c>
      <c r="AU196" s="246" t="s">
        <v>86</v>
      </c>
      <c r="AV196" s="13" t="s">
        <v>84</v>
      </c>
      <c r="AW196" s="13" t="s">
        <v>32</v>
      </c>
      <c r="AX196" s="13" t="s">
        <v>76</v>
      </c>
      <c r="AY196" s="246" t="s">
        <v>140</v>
      </c>
    </row>
    <row r="197" spans="1:51" s="14" customFormat="1" ht="12">
      <c r="A197" s="14"/>
      <c r="B197" s="247"/>
      <c r="C197" s="248"/>
      <c r="D197" s="232" t="s">
        <v>151</v>
      </c>
      <c r="E197" s="249" t="s">
        <v>1</v>
      </c>
      <c r="F197" s="250" t="s">
        <v>105</v>
      </c>
      <c r="G197" s="248"/>
      <c r="H197" s="251">
        <v>12</v>
      </c>
      <c r="I197" s="252"/>
      <c r="J197" s="248"/>
      <c r="K197" s="248"/>
      <c r="L197" s="253"/>
      <c r="M197" s="254"/>
      <c r="N197" s="255"/>
      <c r="O197" s="255"/>
      <c r="P197" s="255"/>
      <c r="Q197" s="255"/>
      <c r="R197" s="255"/>
      <c r="S197" s="255"/>
      <c r="T197" s="25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7" t="s">
        <v>151</v>
      </c>
      <c r="AU197" s="257" t="s">
        <v>86</v>
      </c>
      <c r="AV197" s="14" t="s">
        <v>86</v>
      </c>
      <c r="AW197" s="14" t="s">
        <v>32</v>
      </c>
      <c r="AX197" s="14" t="s">
        <v>84</v>
      </c>
      <c r="AY197" s="257" t="s">
        <v>140</v>
      </c>
    </row>
    <row r="198" spans="1:63" s="12" customFormat="1" ht="22.8" customHeight="1">
      <c r="A198" s="12"/>
      <c r="B198" s="203"/>
      <c r="C198" s="204"/>
      <c r="D198" s="205" t="s">
        <v>75</v>
      </c>
      <c r="E198" s="217" t="s">
        <v>178</v>
      </c>
      <c r="F198" s="217" t="s">
        <v>293</v>
      </c>
      <c r="G198" s="204"/>
      <c r="H198" s="204"/>
      <c r="I198" s="207"/>
      <c r="J198" s="218">
        <f>BK198</f>
        <v>0</v>
      </c>
      <c r="K198" s="204"/>
      <c r="L198" s="209"/>
      <c r="M198" s="210"/>
      <c r="N198" s="211"/>
      <c r="O198" s="211"/>
      <c r="P198" s="212">
        <f>SUM(P199:P267)</f>
        <v>0</v>
      </c>
      <c r="Q198" s="211"/>
      <c r="R198" s="212">
        <f>SUM(R199:R267)</f>
        <v>0</v>
      </c>
      <c r="S198" s="211"/>
      <c r="T198" s="213">
        <f>SUM(T199:T267)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4" t="s">
        <v>84</v>
      </c>
      <c r="AT198" s="215" t="s">
        <v>75</v>
      </c>
      <c r="AU198" s="215" t="s">
        <v>84</v>
      </c>
      <c r="AY198" s="214" t="s">
        <v>140</v>
      </c>
      <c r="BK198" s="216">
        <f>SUM(BK199:BK267)</f>
        <v>0</v>
      </c>
    </row>
    <row r="199" spans="1:65" s="2" customFormat="1" ht="21.75" customHeight="1">
      <c r="A199" s="38"/>
      <c r="B199" s="39"/>
      <c r="C199" s="219" t="s">
        <v>8</v>
      </c>
      <c r="D199" s="219" t="s">
        <v>142</v>
      </c>
      <c r="E199" s="220" t="s">
        <v>494</v>
      </c>
      <c r="F199" s="221" t="s">
        <v>495</v>
      </c>
      <c r="G199" s="222" t="s">
        <v>240</v>
      </c>
      <c r="H199" s="223">
        <v>390</v>
      </c>
      <c r="I199" s="224"/>
      <c r="J199" s="225">
        <f>ROUND(I199*H199,2)</f>
        <v>0</v>
      </c>
      <c r="K199" s="221" t="s">
        <v>146</v>
      </c>
      <c r="L199" s="44"/>
      <c r="M199" s="226" t="s">
        <v>1</v>
      </c>
      <c r="N199" s="227" t="s">
        <v>41</v>
      </c>
      <c r="O199" s="91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0" t="s">
        <v>147</v>
      </c>
      <c r="AT199" s="230" t="s">
        <v>142</v>
      </c>
      <c r="AU199" s="230" t="s">
        <v>86</v>
      </c>
      <c r="AY199" s="17" t="s">
        <v>140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7" t="s">
        <v>84</v>
      </c>
      <c r="BK199" s="231">
        <f>ROUND(I199*H199,2)</f>
        <v>0</v>
      </c>
      <c r="BL199" s="17" t="s">
        <v>147</v>
      </c>
      <c r="BM199" s="230" t="s">
        <v>496</v>
      </c>
    </row>
    <row r="200" spans="1:47" s="2" customFormat="1" ht="12">
      <c r="A200" s="38"/>
      <c r="B200" s="39"/>
      <c r="C200" s="40"/>
      <c r="D200" s="232" t="s">
        <v>149</v>
      </c>
      <c r="E200" s="40"/>
      <c r="F200" s="233" t="s">
        <v>497</v>
      </c>
      <c r="G200" s="40"/>
      <c r="H200" s="40"/>
      <c r="I200" s="234"/>
      <c r="J200" s="40"/>
      <c r="K200" s="40"/>
      <c r="L200" s="44"/>
      <c r="M200" s="235"/>
      <c r="N200" s="236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149</v>
      </c>
      <c r="AU200" s="17" t="s">
        <v>86</v>
      </c>
    </row>
    <row r="201" spans="1:51" s="13" customFormat="1" ht="12">
      <c r="A201" s="13"/>
      <c r="B201" s="237"/>
      <c r="C201" s="238"/>
      <c r="D201" s="232" t="s">
        <v>151</v>
      </c>
      <c r="E201" s="239" t="s">
        <v>1</v>
      </c>
      <c r="F201" s="240" t="s">
        <v>498</v>
      </c>
      <c r="G201" s="238"/>
      <c r="H201" s="239" t="s">
        <v>1</v>
      </c>
      <c r="I201" s="241"/>
      <c r="J201" s="238"/>
      <c r="K201" s="238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151</v>
      </c>
      <c r="AU201" s="246" t="s">
        <v>86</v>
      </c>
      <c r="AV201" s="13" t="s">
        <v>84</v>
      </c>
      <c r="AW201" s="13" t="s">
        <v>32</v>
      </c>
      <c r="AX201" s="13" t="s">
        <v>76</v>
      </c>
      <c r="AY201" s="246" t="s">
        <v>140</v>
      </c>
    </row>
    <row r="202" spans="1:51" s="14" customFormat="1" ht="12">
      <c r="A202" s="14"/>
      <c r="B202" s="247"/>
      <c r="C202" s="248"/>
      <c r="D202" s="232" t="s">
        <v>151</v>
      </c>
      <c r="E202" s="249" t="s">
        <v>1</v>
      </c>
      <c r="F202" s="250" t="s">
        <v>499</v>
      </c>
      <c r="G202" s="248"/>
      <c r="H202" s="251">
        <v>186</v>
      </c>
      <c r="I202" s="252"/>
      <c r="J202" s="248"/>
      <c r="K202" s="248"/>
      <c r="L202" s="253"/>
      <c r="M202" s="254"/>
      <c r="N202" s="255"/>
      <c r="O202" s="255"/>
      <c r="P202" s="255"/>
      <c r="Q202" s="255"/>
      <c r="R202" s="255"/>
      <c r="S202" s="255"/>
      <c r="T202" s="25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7" t="s">
        <v>151</v>
      </c>
      <c r="AU202" s="257" t="s">
        <v>86</v>
      </c>
      <c r="AV202" s="14" t="s">
        <v>86</v>
      </c>
      <c r="AW202" s="14" t="s">
        <v>32</v>
      </c>
      <c r="AX202" s="14" t="s">
        <v>76</v>
      </c>
      <c r="AY202" s="257" t="s">
        <v>140</v>
      </c>
    </row>
    <row r="203" spans="1:51" s="13" customFormat="1" ht="12">
      <c r="A203" s="13"/>
      <c r="B203" s="237"/>
      <c r="C203" s="238"/>
      <c r="D203" s="232" t="s">
        <v>151</v>
      </c>
      <c r="E203" s="239" t="s">
        <v>1</v>
      </c>
      <c r="F203" s="240" t="s">
        <v>500</v>
      </c>
      <c r="G203" s="238"/>
      <c r="H203" s="239" t="s">
        <v>1</v>
      </c>
      <c r="I203" s="241"/>
      <c r="J203" s="238"/>
      <c r="K203" s="238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151</v>
      </c>
      <c r="AU203" s="246" t="s">
        <v>86</v>
      </c>
      <c r="AV203" s="13" t="s">
        <v>84</v>
      </c>
      <c r="AW203" s="13" t="s">
        <v>32</v>
      </c>
      <c r="AX203" s="13" t="s">
        <v>76</v>
      </c>
      <c r="AY203" s="246" t="s">
        <v>140</v>
      </c>
    </row>
    <row r="204" spans="1:51" s="14" customFormat="1" ht="12">
      <c r="A204" s="14"/>
      <c r="B204" s="247"/>
      <c r="C204" s="248"/>
      <c r="D204" s="232" t="s">
        <v>151</v>
      </c>
      <c r="E204" s="249" t="s">
        <v>1</v>
      </c>
      <c r="F204" s="250" t="s">
        <v>501</v>
      </c>
      <c r="G204" s="248"/>
      <c r="H204" s="251">
        <v>204</v>
      </c>
      <c r="I204" s="252"/>
      <c r="J204" s="248"/>
      <c r="K204" s="248"/>
      <c r="L204" s="253"/>
      <c r="M204" s="254"/>
      <c r="N204" s="255"/>
      <c r="O204" s="255"/>
      <c r="P204" s="255"/>
      <c r="Q204" s="255"/>
      <c r="R204" s="255"/>
      <c r="S204" s="255"/>
      <c r="T204" s="25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7" t="s">
        <v>151</v>
      </c>
      <c r="AU204" s="257" t="s">
        <v>86</v>
      </c>
      <c r="AV204" s="14" t="s">
        <v>86</v>
      </c>
      <c r="AW204" s="14" t="s">
        <v>32</v>
      </c>
      <c r="AX204" s="14" t="s">
        <v>76</v>
      </c>
      <c r="AY204" s="257" t="s">
        <v>140</v>
      </c>
    </row>
    <row r="205" spans="1:51" s="15" customFormat="1" ht="12">
      <c r="A205" s="15"/>
      <c r="B205" s="258"/>
      <c r="C205" s="259"/>
      <c r="D205" s="232" t="s">
        <v>151</v>
      </c>
      <c r="E205" s="260" t="s">
        <v>1</v>
      </c>
      <c r="F205" s="261" t="s">
        <v>171</v>
      </c>
      <c r="G205" s="259"/>
      <c r="H205" s="262">
        <v>390</v>
      </c>
      <c r="I205" s="263"/>
      <c r="J205" s="259"/>
      <c r="K205" s="259"/>
      <c r="L205" s="264"/>
      <c r="M205" s="265"/>
      <c r="N205" s="266"/>
      <c r="O205" s="266"/>
      <c r="P205" s="266"/>
      <c r="Q205" s="266"/>
      <c r="R205" s="266"/>
      <c r="S205" s="266"/>
      <c r="T205" s="267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8" t="s">
        <v>151</v>
      </c>
      <c r="AU205" s="268" t="s">
        <v>86</v>
      </c>
      <c r="AV205" s="15" t="s">
        <v>147</v>
      </c>
      <c r="AW205" s="15" t="s">
        <v>32</v>
      </c>
      <c r="AX205" s="15" t="s">
        <v>84</v>
      </c>
      <c r="AY205" s="268" t="s">
        <v>140</v>
      </c>
    </row>
    <row r="206" spans="1:65" s="2" customFormat="1" ht="16.5" customHeight="1">
      <c r="A206" s="38"/>
      <c r="B206" s="39"/>
      <c r="C206" s="219" t="s">
        <v>256</v>
      </c>
      <c r="D206" s="219" t="s">
        <v>142</v>
      </c>
      <c r="E206" s="220" t="s">
        <v>502</v>
      </c>
      <c r="F206" s="221" t="s">
        <v>503</v>
      </c>
      <c r="G206" s="222" t="s">
        <v>240</v>
      </c>
      <c r="H206" s="223">
        <v>339</v>
      </c>
      <c r="I206" s="224"/>
      <c r="J206" s="225">
        <f>ROUND(I206*H206,2)</f>
        <v>0</v>
      </c>
      <c r="K206" s="221" t="s">
        <v>146</v>
      </c>
      <c r="L206" s="44"/>
      <c r="M206" s="226" t="s">
        <v>1</v>
      </c>
      <c r="N206" s="227" t="s">
        <v>41</v>
      </c>
      <c r="O206" s="91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0" t="s">
        <v>147</v>
      </c>
      <c r="AT206" s="230" t="s">
        <v>142</v>
      </c>
      <c r="AU206" s="230" t="s">
        <v>86</v>
      </c>
      <c r="AY206" s="17" t="s">
        <v>140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7" t="s">
        <v>84</v>
      </c>
      <c r="BK206" s="231">
        <f>ROUND(I206*H206,2)</f>
        <v>0</v>
      </c>
      <c r="BL206" s="17" t="s">
        <v>147</v>
      </c>
      <c r="BM206" s="230" t="s">
        <v>504</v>
      </c>
    </row>
    <row r="207" spans="1:47" s="2" customFormat="1" ht="12">
      <c r="A207" s="38"/>
      <c r="B207" s="39"/>
      <c r="C207" s="40"/>
      <c r="D207" s="232" t="s">
        <v>149</v>
      </c>
      <c r="E207" s="40"/>
      <c r="F207" s="233" t="s">
        <v>505</v>
      </c>
      <c r="G207" s="40"/>
      <c r="H207" s="40"/>
      <c r="I207" s="234"/>
      <c r="J207" s="40"/>
      <c r="K207" s="40"/>
      <c r="L207" s="44"/>
      <c r="M207" s="235"/>
      <c r="N207" s="236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149</v>
      </c>
      <c r="AU207" s="17" t="s">
        <v>86</v>
      </c>
    </row>
    <row r="208" spans="1:51" s="13" customFormat="1" ht="12">
      <c r="A208" s="13"/>
      <c r="B208" s="237"/>
      <c r="C208" s="238"/>
      <c r="D208" s="232" t="s">
        <v>151</v>
      </c>
      <c r="E208" s="239" t="s">
        <v>1</v>
      </c>
      <c r="F208" s="240" t="s">
        <v>498</v>
      </c>
      <c r="G208" s="238"/>
      <c r="H208" s="239" t="s">
        <v>1</v>
      </c>
      <c r="I208" s="241"/>
      <c r="J208" s="238"/>
      <c r="K208" s="238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151</v>
      </c>
      <c r="AU208" s="246" t="s">
        <v>86</v>
      </c>
      <c r="AV208" s="13" t="s">
        <v>84</v>
      </c>
      <c r="AW208" s="13" t="s">
        <v>32</v>
      </c>
      <c r="AX208" s="13" t="s">
        <v>76</v>
      </c>
      <c r="AY208" s="246" t="s">
        <v>140</v>
      </c>
    </row>
    <row r="209" spans="1:51" s="14" customFormat="1" ht="12">
      <c r="A209" s="14"/>
      <c r="B209" s="247"/>
      <c r="C209" s="248"/>
      <c r="D209" s="232" t="s">
        <v>151</v>
      </c>
      <c r="E209" s="249" t="s">
        <v>1</v>
      </c>
      <c r="F209" s="250" t="s">
        <v>506</v>
      </c>
      <c r="G209" s="248"/>
      <c r="H209" s="251">
        <v>162</v>
      </c>
      <c r="I209" s="252"/>
      <c r="J209" s="248"/>
      <c r="K209" s="248"/>
      <c r="L209" s="253"/>
      <c r="M209" s="254"/>
      <c r="N209" s="255"/>
      <c r="O209" s="255"/>
      <c r="P209" s="255"/>
      <c r="Q209" s="255"/>
      <c r="R209" s="255"/>
      <c r="S209" s="255"/>
      <c r="T209" s="25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7" t="s">
        <v>151</v>
      </c>
      <c r="AU209" s="257" t="s">
        <v>86</v>
      </c>
      <c r="AV209" s="14" t="s">
        <v>86</v>
      </c>
      <c r="AW209" s="14" t="s">
        <v>32</v>
      </c>
      <c r="AX209" s="14" t="s">
        <v>76</v>
      </c>
      <c r="AY209" s="257" t="s">
        <v>140</v>
      </c>
    </row>
    <row r="210" spans="1:51" s="13" customFormat="1" ht="12">
      <c r="A210" s="13"/>
      <c r="B210" s="237"/>
      <c r="C210" s="238"/>
      <c r="D210" s="232" t="s">
        <v>151</v>
      </c>
      <c r="E210" s="239" t="s">
        <v>1</v>
      </c>
      <c r="F210" s="240" t="s">
        <v>500</v>
      </c>
      <c r="G210" s="238"/>
      <c r="H210" s="239" t="s">
        <v>1</v>
      </c>
      <c r="I210" s="241"/>
      <c r="J210" s="238"/>
      <c r="K210" s="238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151</v>
      </c>
      <c r="AU210" s="246" t="s">
        <v>86</v>
      </c>
      <c r="AV210" s="13" t="s">
        <v>84</v>
      </c>
      <c r="AW210" s="13" t="s">
        <v>32</v>
      </c>
      <c r="AX210" s="13" t="s">
        <v>76</v>
      </c>
      <c r="AY210" s="246" t="s">
        <v>140</v>
      </c>
    </row>
    <row r="211" spans="1:51" s="14" customFormat="1" ht="12">
      <c r="A211" s="14"/>
      <c r="B211" s="247"/>
      <c r="C211" s="248"/>
      <c r="D211" s="232" t="s">
        <v>151</v>
      </c>
      <c r="E211" s="249" t="s">
        <v>1</v>
      </c>
      <c r="F211" s="250" t="s">
        <v>507</v>
      </c>
      <c r="G211" s="248"/>
      <c r="H211" s="251">
        <v>177</v>
      </c>
      <c r="I211" s="252"/>
      <c r="J211" s="248"/>
      <c r="K211" s="248"/>
      <c r="L211" s="253"/>
      <c r="M211" s="254"/>
      <c r="N211" s="255"/>
      <c r="O211" s="255"/>
      <c r="P211" s="255"/>
      <c r="Q211" s="255"/>
      <c r="R211" s="255"/>
      <c r="S211" s="255"/>
      <c r="T211" s="25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7" t="s">
        <v>151</v>
      </c>
      <c r="AU211" s="257" t="s">
        <v>86</v>
      </c>
      <c r="AV211" s="14" t="s">
        <v>86</v>
      </c>
      <c r="AW211" s="14" t="s">
        <v>32</v>
      </c>
      <c r="AX211" s="14" t="s">
        <v>76</v>
      </c>
      <c r="AY211" s="257" t="s">
        <v>140</v>
      </c>
    </row>
    <row r="212" spans="1:51" s="15" customFormat="1" ht="12">
      <c r="A212" s="15"/>
      <c r="B212" s="258"/>
      <c r="C212" s="259"/>
      <c r="D212" s="232" t="s">
        <v>151</v>
      </c>
      <c r="E212" s="260" t="s">
        <v>1</v>
      </c>
      <c r="F212" s="261" t="s">
        <v>171</v>
      </c>
      <c r="G212" s="259"/>
      <c r="H212" s="262">
        <v>339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8" t="s">
        <v>151</v>
      </c>
      <c r="AU212" s="268" t="s">
        <v>86</v>
      </c>
      <c r="AV212" s="15" t="s">
        <v>147</v>
      </c>
      <c r="AW212" s="15" t="s">
        <v>32</v>
      </c>
      <c r="AX212" s="15" t="s">
        <v>84</v>
      </c>
      <c r="AY212" s="268" t="s">
        <v>140</v>
      </c>
    </row>
    <row r="213" spans="1:65" s="2" customFormat="1" ht="12">
      <c r="A213" s="38"/>
      <c r="B213" s="39"/>
      <c r="C213" s="219" t="s">
        <v>265</v>
      </c>
      <c r="D213" s="219" t="s">
        <v>142</v>
      </c>
      <c r="E213" s="220" t="s">
        <v>508</v>
      </c>
      <c r="F213" s="221" t="s">
        <v>509</v>
      </c>
      <c r="G213" s="222" t="s">
        <v>240</v>
      </c>
      <c r="H213" s="223">
        <v>460.5</v>
      </c>
      <c r="I213" s="224"/>
      <c r="J213" s="225">
        <f>ROUND(I213*H213,2)</f>
        <v>0</v>
      </c>
      <c r="K213" s="221" t="s">
        <v>146</v>
      </c>
      <c r="L213" s="44"/>
      <c r="M213" s="226" t="s">
        <v>1</v>
      </c>
      <c r="N213" s="227" t="s">
        <v>41</v>
      </c>
      <c r="O213" s="91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0" t="s">
        <v>147</v>
      </c>
      <c r="AT213" s="230" t="s">
        <v>142</v>
      </c>
      <c r="AU213" s="230" t="s">
        <v>86</v>
      </c>
      <c r="AY213" s="17" t="s">
        <v>140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7" t="s">
        <v>84</v>
      </c>
      <c r="BK213" s="231">
        <f>ROUND(I213*H213,2)</f>
        <v>0</v>
      </c>
      <c r="BL213" s="17" t="s">
        <v>147</v>
      </c>
      <c r="BM213" s="230" t="s">
        <v>510</v>
      </c>
    </row>
    <row r="214" spans="1:47" s="2" customFormat="1" ht="12">
      <c r="A214" s="38"/>
      <c r="B214" s="39"/>
      <c r="C214" s="40"/>
      <c r="D214" s="232" t="s">
        <v>149</v>
      </c>
      <c r="E214" s="40"/>
      <c r="F214" s="233" t="s">
        <v>511</v>
      </c>
      <c r="G214" s="40"/>
      <c r="H214" s="40"/>
      <c r="I214" s="234"/>
      <c r="J214" s="40"/>
      <c r="K214" s="40"/>
      <c r="L214" s="44"/>
      <c r="M214" s="235"/>
      <c r="N214" s="236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149</v>
      </c>
      <c r="AU214" s="17" t="s">
        <v>86</v>
      </c>
    </row>
    <row r="215" spans="1:51" s="13" customFormat="1" ht="12">
      <c r="A215" s="13"/>
      <c r="B215" s="237"/>
      <c r="C215" s="238"/>
      <c r="D215" s="232" t="s">
        <v>151</v>
      </c>
      <c r="E215" s="239" t="s">
        <v>1</v>
      </c>
      <c r="F215" s="240" t="s">
        <v>498</v>
      </c>
      <c r="G215" s="238"/>
      <c r="H215" s="239" t="s">
        <v>1</v>
      </c>
      <c r="I215" s="241"/>
      <c r="J215" s="238"/>
      <c r="K215" s="238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151</v>
      </c>
      <c r="AU215" s="246" t="s">
        <v>86</v>
      </c>
      <c r="AV215" s="13" t="s">
        <v>84</v>
      </c>
      <c r="AW215" s="13" t="s">
        <v>32</v>
      </c>
      <c r="AX215" s="13" t="s">
        <v>76</v>
      </c>
      <c r="AY215" s="246" t="s">
        <v>140</v>
      </c>
    </row>
    <row r="216" spans="1:51" s="14" customFormat="1" ht="12">
      <c r="A216" s="14"/>
      <c r="B216" s="247"/>
      <c r="C216" s="248"/>
      <c r="D216" s="232" t="s">
        <v>151</v>
      </c>
      <c r="E216" s="249" t="s">
        <v>1</v>
      </c>
      <c r="F216" s="250" t="s">
        <v>512</v>
      </c>
      <c r="G216" s="248"/>
      <c r="H216" s="251">
        <v>171</v>
      </c>
      <c r="I216" s="252"/>
      <c r="J216" s="248"/>
      <c r="K216" s="248"/>
      <c r="L216" s="253"/>
      <c r="M216" s="254"/>
      <c r="N216" s="255"/>
      <c r="O216" s="255"/>
      <c r="P216" s="255"/>
      <c r="Q216" s="255"/>
      <c r="R216" s="255"/>
      <c r="S216" s="255"/>
      <c r="T216" s="25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7" t="s">
        <v>151</v>
      </c>
      <c r="AU216" s="257" t="s">
        <v>86</v>
      </c>
      <c r="AV216" s="14" t="s">
        <v>86</v>
      </c>
      <c r="AW216" s="14" t="s">
        <v>32</v>
      </c>
      <c r="AX216" s="14" t="s">
        <v>76</v>
      </c>
      <c r="AY216" s="257" t="s">
        <v>140</v>
      </c>
    </row>
    <row r="217" spans="1:51" s="13" customFormat="1" ht="12">
      <c r="A217" s="13"/>
      <c r="B217" s="237"/>
      <c r="C217" s="238"/>
      <c r="D217" s="232" t="s">
        <v>151</v>
      </c>
      <c r="E217" s="239" t="s">
        <v>1</v>
      </c>
      <c r="F217" s="240" t="s">
        <v>500</v>
      </c>
      <c r="G217" s="238"/>
      <c r="H217" s="239" t="s">
        <v>1</v>
      </c>
      <c r="I217" s="241"/>
      <c r="J217" s="238"/>
      <c r="K217" s="238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151</v>
      </c>
      <c r="AU217" s="246" t="s">
        <v>86</v>
      </c>
      <c r="AV217" s="13" t="s">
        <v>84</v>
      </c>
      <c r="AW217" s="13" t="s">
        <v>32</v>
      </c>
      <c r="AX217" s="13" t="s">
        <v>76</v>
      </c>
      <c r="AY217" s="246" t="s">
        <v>140</v>
      </c>
    </row>
    <row r="218" spans="1:51" s="14" customFormat="1" ht="12">
      <c r="A218" s="14"/>
      <c r="B218" s="247"/>
      <c r="C218" s="248"/>
      <c r="D218" s="232" t="s">
        <v>151</v>
      </c>
      <c r="E218" s="249" t="s">
        <v>1</v>
      </c>
      <c r="F218" s="250" t="s">
        <v>513</v>
      </c>
      <c r="G218" s="248"/>
      <c r="H218" s="251">
        <v>189</v>
      </c>
      <c r="I218" s="252"/>
      <c r="J218" s="248"/>
      <c r="K218" s="248"/>
      <c r="L218" s="253"/>
      <c r="M218" s="254"/>
      <c r="N218" s="255"/>
      <c r="O218" s="255"/>
      <c r="P218" s="255"/>
      <c r="Q218" s="255"/>
      <c r="R218" s="255"/>
      <c r="S218" s="255"/>
      <c r="T218" s="25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7" t="s">
        <v>151</v>
      </c>
      <c r="AU218" s="257" t="s">
        <v>86</v>
      </c>
      <c r="AV218" s="14" t="s">
        <v>86</v>
      </c>
      <c r="AW218" s="14" t="s">
        <v>32</v>
      </c>
      <c r="AX218" s="14" t="s">
        <v>76</v>
      </c>
      <c r="AY218" s="257" t="s">
        <v>140</v>
      </c>
    </row>
    <row r="219" spans="1:51" s="13" customFormat="1" ht="12">
      <c r="A219" s="13"/>
      <c r="B219" s="237"/>
      <c r="C219" s="238"/>
      <c r="D219" s="232" t="s">
        <v>151</v>
      </c>
      <c r="E219" s="239" t="s">
        <v>1</v>
      </c>
      <c r="F219" s="240" t="s">
        <v>514</v>
      </c>
      <c r="G219" s="238"/>
      <c r="H219" s="239" t="s">
        <v>1</v>
      </c>
      <c r="I219" s="241"/>
      <c r="J219" s="238"/>
      <c r="K219" s="238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151</v>
      </c>
      <c r="AU219" s="246" t="s">
        <v>86</v>
      </c>
      <c r="AV219" s="13" t="s">
        <v>84</v>
      </c>
      <c r="AW219" s="13" t="s">
        <v>32</v>
      </c>
      <c r="AX219" s="13" t="s">
        <v>76</v>
      </c>
      <c r="AY219" s="246" t="s">
        <v>140</v>
      </c>
    </row>
    <row r="220" spans="1:51" s="14" customFormat="1" ht="12">
      <c r="A220" s="14"/>
      <c r="B220" s="247"/>
      <c r="C220" s="248"/>
      <c r="D220" s="232" t="s">
        <v>151</v>
      </c>
      <c r="E220" s="249" t="s">
        <v>1</v>
      </c>
      <c r="F220" s="250" t="s">
        <v>515</v>
      </c>
      <c r="G220" s="248"/>
      <c r="H220" s="251">
        <v>40</v>
      </c>
      <c r="I220" s="252"/>
      <c r="J220" s="248"/>
      <c r="K220" s="248"/>
      <c r="L220" s="253"/>
      <c r="M220" s="254"/>
      <c r="N220" s="255"/>
      <c r="O220" s="255"/>
      <c r="P220" s="255"/>
      <c r="Q220" s="255"/>
      <c r="R220" s="255"/>
      <c r="S220" s="255"/>
      <c r="T220" s="25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7" t="s">
        <v>151</v>
      </c>
      <c r="AU220" s="257" t="s">
        <v>86</v>
      </c>
      <c r="AV220" s="14" t="s">
        <v>86</v>
      </c>
      <c r="AW220" s="14" t="s">
        <v>32</v>
      </c>
      <c r="AX220" s="14" t="s">
        <v>76</v>
      </c>
      <c r="AY220" s="257" t="s">
        <v>140</v>
      </c>
    </row>
    <row r="221" spans="1:51" s="13" customFormat="1" ht="12">
      <c r="A221" s="13"/>
      <c r="B221" s="237"/>
      <c r="C221" s="238"/>
      <c r="D221" s="232" t="s">
        <v>151</v>
      </c>
      <c r="E221" s="239" t="s">
        <v>1</v>
      </c>
      <c r="F221" s="240" t="s">
        <v>516</v>
      </c>
      <c r="G221" s="238"/>
      <c r="H221" s="239" t="s">
        <v>1</v>
      </c>
      <c r="I221" s="241"/>
      <c r="J221" s="238"/>
      <c r="K221" s="238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151</v>
      </c>
      <c r="AU221" s="246" t="s">
        <v>86</v>
      </c>
      <c r="AV221" s="13" t="s">
        <v>84</v>
      </c>
      <c r="AW221" s="13" t="s">
        <v>32</v>
      </c>
      <c r="AX221" s="13" t="s">
        <v>76</v>
      </c>
      <c r="AY221" s="246" t="s">
        <v>140</v>
      </c>
    </row>
    <row r="222" spans="1:51" s="14" customFormat="1" ht="12">
      <c r="A222" s="14"/>
      <c r="B222" s="247"/>
      <c r="C222" s="248"/>
      <c r="D222" s="232" t="s">
        <v>151</v>
      </c>
      <c r="E222" s="249" t="s">
        <v>1</v>
      </c>
      <c r="F222" s="250" t="s">
        <v>517</v>
      </c>
      <c r="G222" s="248"/>
      <c r="H222" s="251">
        <v>37</v>
      </c>
      <c r="I222" s="252"/>
      <c r="J222" s="248"/>
      <c r="K222" s="248"/>
      <c r="L222" s="253"/>
      <c r="M222" s="254"/>
      <c r="N222" s="255"/>
      <c r="O222" s="255"/>
      <c r="P222" s="255"/>
      <c r="Q222" s="255"/>
      <c r="R222" s="255"/>
      <c r="S222" s="255"/>
      <c r="T222" s="25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7" t="s">
        <v>151</v>
      </c>
      <c r="AU222" s="257" t="s">
        <v>86</v>
      </c>
      <c r="AV222" s="14" t="s">
        <v>86</v>
      </c>
      <c r="AW222" s="14" t="s">
        <v>32</v>
      </c>
      <c r="AX222" s="14" t="s">
        <v>76</v>
      </c>
      <c r="AY222" s="257" t="s">
        <v>140</v>
      </c>
    </row>
    <row r="223" spans="1:51" s="13" customFormat="1" ht="12">
      <c r="A223" s="13"/>
      <c r="B223" s="237"/>
      <c r="C223" s="238"/>
      <c r="D223" s="232" t="s">
        <v>151</v>
      </c>
      <c r="E223" s="239" t="s">
        <v>1</v>
      </c>
      <c r="F223" s="240" t="s">
        <v>518</v>
      </c>
      <c r="G223" s="238"/>
      <c r="H223" s="239" t="s">
        <v>1</v>
      </c>
      <c r="I223" s="241"/>
      <c r="J223" s="238"/>
      <c r="K223" s="238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151</v>
      </c>
      <c r="AU223" s="246" t="s">
        <v>86</v>
      </c>
      <c r="AV223" s="13" t="s">
        <v>84</v>
      </c>
      <c r="AW223" s="13" t="s">
        <v>32</v>
      </c>
      <c r="AX223" s="13" t="s">
        <v>76</v>
      </c>
      <c r="AY223" s="246" t="s">
        <v>140</v>
      </c>
    </row>
    <row r="224" spans="1:51" s="14" customFormat="1" ht="12">
      <c r="A224" s="14"/>
      <c r="B224" s="247"/>
      <c r="C224" s="248"/>
      <c r="D224" s="232" t="s">
        <v>151</v>
      </c>
      <c r="E224" s="249" t="s">
        <v>1</v>
      </c>
      <c r="F224" s="250" t="s">
        <v>519</v>
      </c>
      <c r="G224" s="248"/>
      <c r="H224" s="251">
        <v>23.5</v>
      </c>
      <c r="I224" s="252"/>
      <c r="J224" s="248"/>
      <c r="K224" s="248"/>
      <c r="L224" s="253"/>
      <c r="M224" s="254"/>
      <c r="N224" s="255"/>
      <c r="O224" s="255"/>
      <c r="P224" s="255"/>
      <c r="Q224" s="255"/>
      <c r="R224" s="255"/>
      <c r="S224" s="255"/>
      <c r="T224" s="25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7" t="s">
        <v>151</v>
      </c>
      <c r="AU224" s="257" t="s">
        <v>86</v>
      </c>
      <c r="AV224" s="14" t="s">
        <v>86</v>
      </c>
      <c r="AW224" s="14" t="s">
        <v>32</v>
      </c>
      <c r="AX224" s="14" t="s">
        <v>76</v>
      </c>
      <c r="AY224" s="257" t="s">
        <v>140</v>
      </c>
    </row>
    <row r="225" spans="1:51" s="15" customFormat="1" ht="12">
      <c r="A225" s="15"/>
      <c r="B225" s="258"/>
      <c r="C225" s="259"/>
      <c r="D225" s="232" t="s">
        <v>151</v>
      </c>
      <c r="E225" s="260" t="s">
        <v>1</v>
      </c>
      <c r="F225" s="261" t="s">
        <v>171</v>
      </c>
      <c r="G225" s="259"/>
      <c r="H225" s="262">
        <v>460.5</v>
      </c>
      <c r="I225" s="263"/>
      <c r="J225" s="259"/>
      <c r="K225" s="259"/>
      <c r="L225" s="264"/>
      <c r="M225" s="265"/>
      <c r="N225" s="266"/>
      <c r="O225" s="266"/>
      <c r="P225" s="266"/>
      <c r="Q225" s="266"/>
      <c r="R225" s="266"/>
      <c r="S225" s="266"/>
      <c r="T225" s="267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8" t="s">
        <v>151</v>
      </c>
      <c r="AU225" s="268" t="s">
        <v>86</v>
      </c>
      <c r="AV225" s="15" t="s">
        <v>147</v>
      </c>
      <c r="AW225" s="15" t="s">
        <v>32</v>
      </c>
      <c r="AX225" s="15" t="s">
        <v>84</v>
      </c>
      <c r="AY225" s="268" t="s">
        <v>140</v>
      </c>
    </row>
    <row r="226" spans="1:65" s="2" customFormat="1" ht="12">
      <c r="A226" s="38"/>
      <c r="B226" s="39"/>
      <c r="C226" s="219" t="s">
        <v>273</v>
      </c>
      <c r="D226" s="219" t="s">
        <v>142</v>
      </c>
      <c r="E226" s="220" t="s">
        <v>508</v>
      </c>
      <c r="F226" s="221" t="s">
        <v>509</v>
      </c>
      <c r="G226" s="222" t="s">
        <v>240</v>
      </c>
      <c r="H226" s="223">
        <v>1059.5</v>
      </c>
      <c r="I226" s="224"/>
      <c r="J226" s="225">
        <f>ROUND(I226*H226,2)</f>
        <v>0</v>
      </c>
      <c r="K226" s="221" t="s">
        <v>146</v>
      </c>
      <c r="L226" s="44"/>
      <c r="M226" s="226" t="s">
        <v>1</v>
      </c>
      <c r="N226" s="227" t="s">
        <v>41</v>
      </c>
      <c r="O226" s="91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0" t="s">
        <v>147</v>
      </c>
      <c r="AT226" s="230" t="s">
        <v>142</v>
      </c>
      <c r="AU226" s="230" t="s">
        <v>86</v>
      </c>
      <c r="AY226" s="17" t="s">
        <v>140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7" t="s">
        <v>84</v>
      </c>
      <c r="BK226" s="231">
        <f>ROUND(I226*H226,2)</f>
        <v>0</v>
      </c>
      <c r="BL226" s="17" t="s">
        <v>147</v>
      </c>
      <c r="BM226" s="230" t="s">
        <v>520</v>
      </c>
    </row>
    <row r="227" spans="1:47" s="2" customFormat="1" ht="12">
      <c r="A227" s="38"/>
      <c r="B227" s="39"/>
      <c r="C227" s="40"/>
      <c r="D227" s="232" t="s">
        <v>149</v>
      </c>
      <c r="E227" s="40"/>
      <c r="F227" s="233" t="s">
        <v>511</v>
      </c>
      <c r="G227" s="40"/>
      <c r="H227" s="40"/>
      <c r="I227" s="234"/>
      <c r="J227" s="40"/>
      <c r="K227" s="40"/>
      <c r="L227" s="44"/>
      <c r="M227" s="235"/>
      <c r="N227" s="236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149</v>
      </c>
      <c r="AU227" s="17" t="s">
        <v>86</v>
      </c>
    </row>
    <row r="228" spans="1:47" s="2" customFormat="1" ht="12">
      <c r="A228" s="38"/>
      <c r="B228" s="39"/>
      <c r="C228" s="40"/>
      <c r="D228" s="232" t="s">
        <v>383</v>
      </c>
      <c r="E228" s="40"/>
      <c r="F228" s="283" t="s">
        <v>521</v>
      </c>
      <c r="G228" s="40"/>
      <c r="H228" s="40"/>
      <c r="I228" s="234"/>
      <c r="J228" s="40"/>
      <c r="K228" s="40"/>
      <c r="L228" s="44"/>
      <c r="M228" s="235"/>
      <c r="N228" s="236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383</v>
      </c>
      <c r="AU228" s="17" t="s">
        <v>86</v>
      </c>
    </row>
    <row r="229" spans="1:51" s="13" customFormat="1" ht="12">
      <c r="A229" s="13"/>
      <c r="B229" s="237"/>
      <c r="C229" s="238"/>
      <c r="D229" s="232" t="s">
        <v>151</v>
      </c>
      <c r="E229" s="239" t="s">
        <v>1</v>
      </c>
      <c r="F229" s="240" t="s">
        <v>522</v>
      </c>
      <c r="G229" s="238"/>
      <c r="H229" s="239" t="s">
        <v>1</v>
      </c>
      <c r="I229" s="241"/>
      <c r="J229" s="238"/>
      <c r="K229" s="238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151</v>
      </c>
      <c r="AU229" s="246" t="s">
        <v>86</v>
      </c>
      <c r="AV229" s="13" t="s">
        <v>84</v>
      </c>
      <c r="AW229" s="13" t="s">
        <v>32</v>
      </c>
      <c r="AX229" s="13" t="s">
        <v>76</v>
      </c>
      <c r="AY229" s="246" t="s">
        <v>140</v>
      </c>
    </row>
    <row r="230" spans="1:51" s="13" customFormat="1" ht="12">
      <c r="A230" s="13"/>
      <c r="B230" s="237"/>
      <c r="C230" s="238"/>
      <c r="D230" s="232" t="s">
        <v>151</v>
      </c>
      <c r="E230" s="239" t="s">
        <v>1</v>
      </c>
      <c r="F230" s="240" t="s">
        <v>523</v>
      </c>
      <c r="G230" s="238"/>
      <c r="H230" s="239" t="s">
        <v>1</v>
      </c>
      <c r="I230" s="241"/>
      <c r="J230" s="238"/>
      <c r="K230" s="238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151</v>
      </c>
      <c r="AU230" s="246" t="s">
        <v>86</v>
      </c>
      <c r="AV230" s="13" t="s">
        <v>84</v>
      </c>
      <c r="AW230" s="13" t="s">
        <v>32</v>
      </c>
      <c r="AX230" s="13" t="s">
        <v>76</v>
      </c>
      <c r="AY230" s="246" t="s">
        <v>140</v>
      </c>
    </row>
    <row r="231" spans="1:51" s="14" customFormat="1" ht="12">
      <c r="A231" s="14"/>
      <c r="B231" s="247"/>
      <c r="C231" s="248"/>
      <c r="D231" s="232" t="s">
        <v>151</v>
      </c>
      <c r="E231" s="249" t="s">
        <v>1</v>
      </c>
      <c r="F231" s="250" t="s">
        <v>524</v>
      </c>
      <c r="G231" s="248"/>
      <c r="H231" s="251">
        <v>1059.5</v>
      </c>
      <c r="I231" s="252"/>
      <c r="J231" s="248"/>
      <c r="K231" s="248"/>
      <c r="L231" s="253"/>
      <c r="M231" s="254"/>
      <c r="N231" s="255"/>
      <c r="O231" s="255"/>
      <c r="P231" s="255"/>
      <c r="Q231" s="255"/>
      <c r="R231" s="255"/>
      <c r="S231" s="255"/>
      <c r="T231" s="25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7" t="s">
        <v>151</v>
      </c>
      <c r="AU231" s="257" t="s">
        <v>86</v>
      </c>
      <c r="AV231" s="14" t="s">
        <v>86</v>
      </c>
      <c r="AW231" s="14" t="s">
        <v>32</v>
      </c>
      <c r="AX231" s="14" t="s">
        <v>84</v>
      </c>
      <c r="AY231" s="257" t="s">
        <v>140</v>
      </c>
    </row>
    <row r="232" spans="1:51" s="13" customFormat="1" ht="12">
      <c r="A232" s="13"/>
      <c r="B232" s="237"/>
      <c r="C232" s="238"/>
      <c r="D232" s="232" t="s">
        <v>151</v>
      </c>
      <c r="E232" s="239" t="s">
        <v>1</v>
      </c>
      <c r="F232" s="240" t="s">
        <v>525</v>
      </c>
      <c r="G232" s="238"/>
      <c r="H232" s="239" t="s">
        <v>1</v>
      </c>
      <c r="I232" s="241"/>
      <c r="J232" s="238"/>
      <c r="K232" s="238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151</v>
      </c>
      <c r="AU232" s="246" t="s">
        <v>86</v>
      </c>
      <c r="AV232" s="13" t="s">
        <v>84</v>
      </c>
      <c r="AW232" s="13" t="s">
        <v>32</v>
      </c>
      <c r="AX232" s="13" t="s">
        <v>76</v>
      </c>
      <c r="AY232" s="246" t="s">
        <v>140</v>
      </c>
    </row>
    <row r="233" spans="1:51" s="13" customFormat="1" ht="12">
      <c r="A233" s="13"/>
      <c r="B233" s="237"/>
      <c r="C233" s="238"/>
      <c r="D233" s="232" t="s">
        <v>151</v>
      </c>
      <c r="E233" s="239" t="s">
        <v>1</v>
      </c>
      <c r="F233" s="240" t="s">
        <v>526</v>
      </c>
      <c r="G233" s="238"/>
      <c r="H233" s="239" t="s">
        <v>1</v>
      </c>
      <c r="I233" s="241"/>
      <c r="J233" s="238"/>
      <c r="K233" s="238"/>
      <c r="L233" s="242"/>
      <c r="M233" s="243"/>
      <c r="N233" s="244"/>
      <c r="O233" s="244"/>
      <c r="P233" s="244"/>
      <c r="Q233" s="244"/>
      <c r="R233" s="244"/>
      <c r="S233" s="244"/>
      <c r="T233" s="24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6" t="s">
        <v>151</v>
      </c>
      <c r="AU233" s="246" t="s">
        <v>86</v>
      </c>
      <c r="AV233" s="13" t="s">
        <v>84</v>
      </c>
      <c r="AW233" s="13" t="s">
        <v>32</v>
      </c>
      <c r="AX233" s="13" t="s">
        <v>76</v>
      </c>
      <c r="AY233" s="246" t="s">
        <v>140</v>
      </c>
    </row>
    <row r="234" spans="1:65" s="2" customFormat="1" ht="12">
      <c r="A234" s="38"/>
      <c r="B234" s="39"/>
      <c r="C234" s="219" t="s">
        <v>280</v>
      </c>
      <c r="D234" s="219" t="s">
        <v>142</v>
      </c>
      <c r="E234" s="220" t="s">
        <v>508</v>
      </c>
      <c r="F234" s="221" t="s">
        <v>509</v>
      </c>
      <c r="G234" s="222" t="s">
        <v>240</v>
      </c>
      <c r="H234" s="223">
        <v>144</v>
      </c>
      <c r="I234" s="224"/>
      <c r="J234" s="225">
        <f>ROUND(I234*H234,2)</f>
        <v>0</v>
      </c>
      <c r="K234" s="221" t="s">
        <v>146</v>
      </c>
      <c r="L234" s="44"/>
      <c r="M234" s="226" t="s">
        <v>1</v>
      </c>
      <c r="N234" s="227" t="s">
        <v>41</v>
      </c>
      <c r="O234" s="91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0" t="s">
        <v>147</v>
      </c>
      <c r="AT234" s="230" t="s">
        <v>142</v>
      </c>
      <c r="AU234" s="230" t="s">
        <v>86</v>
      </c>
      <c r="AY234" s="17" t="s">
        <v>140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7" t="s">
        <v>84</v>
      </c>
      <c r="BK234" s="231">
        <f>ROUND(I234*H234,2)</f>
        <v>0</v>
      </c>
      <c r="BL234" s="17" t="s">
        <v>147</v>
      </c>
      <c r="BM234" s="230" t="s">
        <v>527</v>
      </c>
    </row>
    <row r="235" spans="1:47" s="2" customFormat="1" ht="12">
      <c r="A235" s="38"/>
      <c r="B235" s="39"/>
      <c r="C235" s="40"/>
      <c r="D235" s="232" t="s">
        <v>149</v>
      </c>
      <c r="E235" s="40"/>
      <c r="F235" s="233" t="s">
        <v>511</v>
      </c>
      <c r="G235" s="40"/>
      <c r="H235" s="40"/>
      <c r="I235" s="234"/>
      <c r="J235" s="40"/>
      <c r="K235" s="40"/>
      <c r="L235" s="44"/>
      <c r="M235" s="235"/>
      <c r="N235" s="236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149</v>
      </c>
      <c r="AU235" s="17" t="s">
        <v>86</v>
      </c>
    </row>
    <row r="236" spans="1:51" s="13" customFormat="1" ht="12">
      <c r="A236" s="13"/>
      <c r="B236" s="237"/>
      <c r="C236" s="238"/>
      <c r="D236" s="232" t="s">
        <v>151</v>
      </c>
      <c r="E236" s="239" t="s">
        <v>1</v>
      </c>
      <c r="F236" s="240" t="s">
        <v>528</v>
      </c>
      <c r="G236" s="238"/>
      <c r="H236" s="239" t="s">
        <v>1</v>
      </c>
      <c r="I236" s="241"/>
      <c r="J236" s="238"/>
      <c r="K236" s="238"/>
      <c r="L236" s="242"/>
      <c r="M236" s="243"/>
      <c r="N236" s="244"/>
      <c r="O236" s="244"/>
      <c r="P236" s="244"/>
      <c r="Q236" s="244"/>
      <c r="R236" s="244"/>
      <c r="S236" s="244"/>
      <c r="T236" s="24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6" t="s">
        <v>151</v>
      </c>
      <c r="AU236" s="246" t="s">
        <v>86</v>
      </c>
      <c r="AV236" s="13" t="s">
        <v>84</v>
      </c>
      <c r="AW236" s="13" t="s">
        <v>32</v>
      </c>
      <c r="AX236" s="13" t="s">
        <v>76</v>
      </c>
      <c r="AY236" s="246" t="s">
        <v>140</v>
      </c>
    </row>
    <row r="237" spans="1:51" s="14" customFormat="1" ht="12">
      <c r="A237" s="14"/>
      <c r="B237" s="247"/>
      <c r="C237" s="248"/>
      <c r="D237" s="232" t="s">
        <v>151</v>
      </c>
      <c r="E237" s="249" t="s">
        <v>1</v>
      </c>
      <c r="F237" s="250" t="s">
        <v>529</v>
      </c>
      <c r="G237" s="248"/>
      <c r="H237" s="251">
        <v>144</v>
      </c>
      <c r="I237" s="252"/>
      <c r="J237" s="248"/>
      <c r="K237" s="248"/>
      <c r="L237" s="253"/>
      <c r="M237" s="254"/>
      <c r="N237" s="255"/>
      <c r="O237" s="255"/>
      <c r="P237" s="255"/>
      <c r="Q237" s="255"/>
      <c r="R237" s="255"/>
      <c r="S237" s="255"/>
      <c r="T237" s="25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7" t="s">
        <v>151</v>
      </c>
      <c r="AU237" s="257" t="s">
        <v>86</v>
      </c>
      <c r="AV237" s="14" t="s">
        <v>86</v>
      </c>
      <c r="AW237" s="14" t="s">
        <v>32</v>
      </c>
      <c r="AX237" s="14" t="s">
        <v>84</v>
      </c>
      <c r="AY237" s="257" t="s">
        <v>140</v>
      </c>
    </row>
    <row r="238" spans="1:65" s="2" customFormat="1" ht="16.5" customHeight="1">
      <c r="A238" s="38"/>
      <c r="B238" s="39"/>
      <c r="C238" s="219" t="s">
        <v>286</v>
      </c>
      <c r="D238" s="219" t="s">
        <v>142</v>
      </c>
      <c r="E238" s="220" t="s">
        <v>294</v>
      </c>
      <c r="F238" s="221" t="s">
        <v>295</v>
      </c>
      <c r="G238" s="222" t="s">
        <v>240</v>
      </c>
      <c r="H238" s="223">
        <v>250</v>
      </c>
      <c r="I238" s="224"/>
      <c r="J238" s="225">
        <f>ROUND(I238*H238,2)</f>
        <v>0</v>
      </c>
      <c r="K238" s="221" t="s">
        <v>146</v>
      </c>
      <c r="L238" s="44"/>
      <c r="M238" s="226" t="s">
        <v>1</v>
      </c>
      <c r="N238" s="227" t="s">
        <v>41</v>
      </c>
      <c r="O238" s="91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0" t="s">
        <v>147</v>
      </c>
      <c r="AT238" s="230" t="s">
        <v>142</v>
      </c>
      <c r="AU238" s="230" t="s">
        <v>86</v>
      </c>
      <c r="AY238" s="17" t="s">
        <v>140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7" t="s">
        <v>84</v>
      </c>
      <c r="BK238" s="231">
        <f>ROUND(I238*H238,2)</f>
        <v>0</v>
      </c>
      <c r="BL238" s="17" t="s">
        <v>147</v>
      </c>
      <c r="BM238" s="230" t="s">
        <v>530</v>
      </c>
    </row>
    <row r="239" spans="1:47" s="2" customFormat="1" ht="12">
      <c r="A239" s="38"/>
      <c r="B239" s="39"/>
      <c r="C239" s="40"/>
      <c r="D239" s="232" t="s">
        <v>149</v>
      </c>
      <c r="E239" s="40"/>
      <c r="F239" s="233" t="s">
        <v>297</v>
      </c>
      <c r="G239" s="40"/>
      <c r="H239" s="40"/>
      <c r="I239" s="234"/>
      <c r="J239" s="40"/>
      <c r="K239" s="40"/>
      <c r="L239" s="44"/>
      <c r="M239" s="235"/>
      <c r="N239" s="236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149</v>
      </c>
      <c r="AU239" s="17" t="s">
        <v>86</v>
      </c>
    </row>
    <row r="240" spans="1:51" s="13" customFormat="1" ht="12">
      <c r="A240" s="13"/>
      <c r="B240" s="237"/>
      <c r="C240" s="238"/>
      <c r="D240" s="232" t="s">
        <v>151</v>
      </c>
      <c r="E240" s="239" t="s">
        <v>1</v>
      </c>
      <c r="F240" s="240" t="s">
        <v>531</v>
      </c>
      <c r="G240" s="238"/>
      <c r="H240" s="239" t="s">
        <v>1</v>
      </c>
      <c r="I240" s="241"/>
      <c r="J240" s="238"/>
      <c r="K240" s="238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151</v>
      </c>
      <c r="AU240" s="246" t="s">
        <v>86</v>
      </c>
      <c r="AV240" s="13" t="s">
        <v>84</v>
      </c>
      <c r="AW240" s="13" t="s">
        <v>32</v>
      </c>
      <c r="AX240" s="13" t="s">
        <v>76</v>
      </c>
      <c r="AY240" s="246" t="s">
        <v>140</v>
      </c>
    </row>
    <row r="241" spans="1:51" s="13" customFormat="1" ht="12">
      <c r="A241" s="13"/>
      <c r="B241" s="237"/>
      <c r="C241" s="238"/>
      <c r="D241" s="232" t="s">
        <v>151</v>
      </c>
      <c r="E241" s="239" t="s">
        <v>1</v>
      </c>
      <c r="F241" s="240" t="s">
        <v>532</v>
      </c>
      <c r="G241" s="238"/>
      <c r="H241" s="239" t="s">
        <v>1</v>
      </c>
      <c r="I241" s="241"/>
      <c r="J241" s="238"/>
      <c r="K241" s="238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151</v>
      </c>
      <c r="AU241" s="246" t="s">
        <v>86</v>
      </c>
      <c r="AV241" s="13" t="s">
        <v>84</v>
      </c>
      <c r="AW241" s="13" t="s">
        <v>32</v>
      </c>
      <c r="AX241" s="13" t="s">
        <v>76</v>
      </c>
      <c r="AY241" s="246" t="s">
        <v>140</v>
      </c>
    </row>
    <row r="242" spans="1:51" s="13" customFormat="1" ht="12">
      <c r="A242" s="13"/>
      <c r="B242" s="237"/>
      <c r="C242" s="238"/>
      <c r="D242" s="232" t="s">
        <v>151</v>
      </c>
      <c r="E242" s="239" t="s">
        <v>1</v>
      </c>
      <c r="F242" s="240" t="s">
        <v>533</v>
      </c>
      <c r="G242" s="238"/>
      <c r="H242" s="239" t="s">
        <v>1</v>
      </c>
      <c r="I242" s="241"/>
      <c r="J242" s="238"/>
      <c r="K242" s="238"/>
      <c r="L242" s="242"/>
      <c r="M242" s="243"/>
      <c r="N242" s="244"/>
      <c r="O242" s="244"/>
      <c r="P242" s="244"/>
      <c r="Q242" s="244"/>
      <c r="R242" s="244"/>
      <c r="S242" s="244"/>
      <c r="T242" s="24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6" t="s">
        <v>151</v>
      </c>
      <c r="AU242" s="246" t="s">
        <v>86</v>
      </c>
      <c r="AV242" s="13" t="s">
        <v>84</v>
      </c>
      <c r="AW242" s="13" t="s">
        <v>32</v>
      </c>
      <c r="AX242" s="13" t="s">
        <v>76</v>
      </c>
      <c r="AY242" s="246" t="s">
        <v>140</v>
      </c>
    </row>
    <row r="243" spans="1:51" s="14" customFormat="1" ht="12">
      <c r="A243" s="14"/>
      <c r="B243" s="247"/>
      <c r="C243" s="248"/>
      <c r="D243" s="232" t="s">
        <v>151</v>
      </c>
      <c r="E243" s="249" t="s">
        <v>1</v>
      </c>
      <c r="F243" s="250" t="s">
        <v>534</v>
      </c>
      <c r="G243" s="248"/>
      <c r="H243" s="251">
        <v>250</v>
      </c>
      <c r="I243" s="252"/>
      <c r="J243" s="248"/>
      <c r="K243" s="248"/>
      <c r="L243" s="253"/>
      <c r="M243" s="254"/>
      <c r="N243" s="255"/>
      <c r="O243" s="255"/>
      <c r="P243" s="255"/>
      <c r="Q243" s="255"/>
      <c r="R243" s="255"/>
      <c r="S243" s="255"/>
      <c r="T243" s="256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7" t="s">
        <v>151</v>
      </c>
      <c r="AU243" s="257" t="s">
        <v>86</v>
      </c>
      <c r="AV243" s="14" t="s">
        <v>86</v>
      </c>
      <c r="AW243" s="14" t="s">
        <v>32</v>
      </c>
      <c r="AX243" s="14" t="s">
        <v>84</v>
      </c>
      <c r="AY243" s="257" t="s">
        <v>140</v>
      </c>
    </row>
    <row r="244" spans="1:65" s="2" customFormat="1" ht="16.5" customHeight="1">
      <c r="A244" s="38"/>
      <c r="B244" s="39"/>
      <c r="C244" s="219" t="s">
        <v>7</v>
      </c>
      <c r="D244" s="219" t="s">
        <v>142</v>
      </c>
      <c r="E244" s="220" t="s">
        <v>303</v>
      </c>
      <c r="F244" s="221" t="s">
        <v>304</v>
      </c>
      <c r="G244" s="222" t="s">
        <v>145</v>
      </c>
      <c r="H244" s="223">
        <v>20.4</v>
      </c>
      <c r="I244" s="224"/>
      <c r="J244" s="225">
        <f>ROUND(I244*H244,2)</f>
        <v>0</v>
      </c>
      <c r="K244" s="221" t="s">
        <v>146</v>
      </c>
      <c r="L244" s="44"/>
      <c r="M244" s="226" t="s">
        <v>1</v>
      </c>
      <c r="N244" s="227" t="s">
        <v>41</v>
      </c>
      <c r="O244" s="91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0" t="s">
        <v>147</v>
      </c>
      <c r="AT244" s="230" t="s">
        <v>142</v>
      </c>
      <c r="AU244" s="230" t="s">
        <v>86</v>
      </c>
      <c r="AY244" s="17" t="s">
        <v>140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7" t="s">
        <v>84</v>
      </c>
      <c r="BK244" s="231">
        <f>ROUND(I244*H244,2)</f>
        <v>0</v>
      </c>
      <c r="BL244" s="17" t="s">
        <v>147</v>
      </c>
      <c r="BM244" s="230" t="s">
        <v>535</v>
      </c>
    </row>
    <row r="245" spans="1:47" s="2" customFormat="1" ht="12">
      <c r="A245" s="38"/>
      <c r="B245" s="39"/>
      <c r="C245" s="40"/>
      <c r="D245" s="232" t="s">
        <v>149</v>
      </c>
      <c r="E245" s="40"/>
      <c r="F245" s="233" t="s">
        <v>306</v>
      </c>
      <c r="G245" s="40"/>
      <c r="H245" s="40"/>
      <c r="I245" s="234"/>
      <c r="J245" s="40"/>
      <c r="K245" s="40"/>
      <c r="L245" s="44"/>
      <c r="M245" s="235"/>
      <c r="N245" s="236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149</v>
      </c>
      <c r="AU245" s="17" t="s">
        <v>86</v>
      </c>
    </row>
    <row r="246" spans="1:51" s="13" customFormat="1" ht="12">
      <c r="A246" s="13"/>
      <c r="B246" s="237"/>
      <c r="C246" s="238"/>
      <c r="D246" s="232" t="s">
        <v>151</v>
      </c>
      <c r="E246" s="239" t="s">
        <v>1</v>
      </c>
      <c r="F246" s="240" t="s">
        <v>152</v>
      </c>
      <c r="G246" s="238"/>
      <c r="H246" s="239" t="s">
        <v>1</v>
      </c>
      <c r="I246" s="241"/>
      <c r="J246" s="238"/>
      <c r="K246" s="238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151</v>
      </c>
      <c r="AU246" s="246" t="s">
        <v>86</v>
      </c>
      <c r="AV246" s="13" t="s">
        <v>84</v>
      </c>
      <c r="AW246" s="13" t="s">
        <v>32</v>
      </c>
      <c r="AX246" s="13" t="s">
        <v>76</v>
      </c>
      <c r="AY246" s="246" t="s">
        <v>140</v>
      </c>
    </row>
    <row r="247" spans="1:51" s="13" customFormat="1" ht="12">
      <c r="A247" s="13"/>
      <c r="B247" s="237"/>
      <c r="C247" s="238"/>
      <c r="D247" s="232" t="s">
        <v>151</v>
      </c>
      <c r="E247" s="239" t="s">
        <v>1</v>
      </c>
      <c r="F247" s="240" t="s">
        <v>447</v>
      </c>
      <c r="G247" s="238"/>
      <c r="H247" s="239" t="s">
        <v>1</v>
      </c>
      <c r="I247" s="241"/>
      <c r="J247" s="238"/>
      <c r="K247" s="238"/>
      <c r="L247" s="242"/>
      <c r="M247" s="243"/>
      <c r="N247" s="244"/>
      <c r="O247" s="244"/>
      <c r="P247" s="244"/>
      <c r="Q247" s="244"/>
      <c r="R247" s="244"/>
      <c r="S247" s="244"/>
      <c r="T247" s="24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6" t="s">
        <v>151</v>
      </c>
      <c r="AU247" s="246" t="s">
        <v>86</v>
      </c>
      <c r="AV247" s="13" t="s">
        <v>84</v>
      </c>
      <c r="AW247" s="13" t="s">
        <v>32</v>
      </c>
      <c r="AX247" s="13" t="s">
        <v>76</v>
      </c>
      <c r="AY247" s="246" t="s">
        <v>140</v>
      </c>
    </row>
    <row r="248" spans="1:51" s="14" customFormat="1" ht="12">
      <c r="A248" s="14"/>
      <c r="B248" s="247"/>
      <c r="C248" s="248"/>
      <c r="D248" s="232" t="s">
        <v>151</v>
      </c>
      <c r="E248" s="249" t="s">
        <v>1</v>
      </c>
      <c r="F248" s="250" t="s">
        <v>536</v>
      </c>
      <c r="G248" s="248"/>
      <c r="H248" s="251">
        <v>8.1</v>
      </c>
      <c r="I248" s="252"/>
      <c r="J248" s="248"/>
      <c r="K248" s="248"/>
      <c r="L248" s="253"/>
      <c r="M248" s="254"/>
      <c r="N248" s="255"/>
      <c r="O248" s="255"/>
      <c r="P248" s="255"/>
      <c r="Q248" s="255"/>
      <c r="R248" s="255"/>
      <c r="S248" s="255"/>
      <c r="T248" s="25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7" t="s">
        <v>151</v>
      </c>
      <c r="AU248" s="257" t="s">
        <v>86</v>
      </c>
      <c r="AV248" s="14" t="s">
        <v>86</v>
      </c>
      <c r="AW248" s="14" t="s">
        <v>32</v>
      </c>
      <c r="AX248" s="14" t="s">
        <v>76</v>
      </c>
      <c r="AY248" s="257" t="s">
        <v>140</v>
      </c>
    </row>
    <row r="249" spans="1:51" s="13" customFormat="1" ht="12">
      <c r="A249" s="13"/>
      <c r="B249" s="237"/>
      <c r="C249" s="238"/>
      <c r="D249" s="232" t="s">
        <v>151</v>
      </c>
      <c r="E249" s="239" t="s">
        <v>1</v>
      </c>
      <c r="F249" s="240" t="s">
        <v>449</v>
      </c>
      <c r="G249" s="238"/>
      <c r="H249" s="239" t="s">
        <v>1</v>
      </c>
      <c r="I249" s="241"/>
      <c r="J249" s="238"/>
      <c r="K249" s="238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151</v>
      </c>
      <c r="AU249" s="246" t="s">
        <v>86</v>
      </c>
      <c r="AV249" s="13" t="s">
        <v>84</v>
      </c>
      <c r="AW249" s="13" t="s">
        <v>32</v>
      </c>
      <c r="AX249" s="13" t="s">
        <v>76</v>
      </c>
      <c r="AY249" s="246" t="s">
        <v>140</v>
      </c>
    </row>
    <row r="250" spans="1:51" s="14" customFormat="1" ht="12">
      <c r="A250" s="14"/>
      <c r="B250" s="247"/>
      <c r="C250" s="248"/>
      <c r="D250" s="232" t="s">
        <v>151</v>
      </c>
      <c r="E250" s="249" t="s">
        <v>1</v>
      </c>
      <c r="F250" s="250" t="s">
        <v>537</v>
      </c>
      <c r="G250" s="248"/>
      <c r="H250" s="251">
        <v>4.9</v>
      </c>
      <c r="I250" s="252"/>
      <c r="J250" s="248"/>
      <c r="K250" s="248"/>
      <c r="L250" s="253"/>
      <c r="M250" s="254"/>
      <c r="N250" s="255"/>
      <c r="O250" s="255"/>
      <c r="P250" s="255"/>
      <c r="Q250" s="255"/>
      <c r="R250" s="255"/>
      <c r="S250" s="255"/>
      <c r="T250" s="25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7" t="s">
        <v>151</v>
      </c>
      <c r="AU250" s="257" t="s">
        <v>86</v>
      </c>
      <c r="AV250" s="14" t="s">
        <v>86</v>
      </c>
      <c r="AW250" s="14" t="s">
        <v>32</v>
      </c>
      <c r="AX250" s="14" t="s">
        <v>76</v>
      </c>
      <c r="AY250" s="257" t="s">
        <v>140</v>
      </c>
    </row>
    <row r="251" spans="1:51" s="13" customFormat="1" ht="12">
      <c r="A251" s="13"/>
      <c r="B251" s="237"/>
      <c r="C251" s="238"/>
      <c r="D251" s="232" t="s">
        <v>151</v>
      </c>
      <c r="E251" s="239" t="s">
        <v>1</v>
      </c>
      <c r="F251" s="240" t="s">
        <v>538</v>
      </c>
      <c r="G251" s="238"/>
      <c r="H251" s="239" t="s">
        <v>1</v>
      </c>
      <c r="I251" s="241"/>
      <c r="J251" s="238"/>
      <c r="K251" s="238"/>
      <c r="L251" s="242"/>
      <c r="M251" s="243"/>
      <c r="N251" s="244"/>
      <c r="O251" s="244"/>
      <c r="P251" s="244"/>
      <c r="Q251" s="244"/>
      <c r="R251" s="244"/>
      <c r="S251" s="244"/>
      <c r="T251" s="24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6" t="s">
        <v>151</v>
      </c>
      <c r="AU251" s="246" t="s">
        <v>86</v>
      </c>
      <c r="AV251" s="13" t="s">
        <v>84</v>
      </c>
      <c r="AW251" s="13" t="s">
        <v>32</v>
      </c>
      <c r="AX251" s="13" t="s">
        <v>76</v>
      </c>
      <c r="AY251" s="246" t="s">
        <v>140</v>
      </c>
    </row>
    <row r="252" spans="1:51" s="14" customFormat="1" ht="12">
      <c r="A252" s="14"/>
      <c r="B252" s="247"/>
      <c r="C252" s="248"/>
      <c r="D252" s="232" t="s">
        <v>151</v>
      </c>
      <c r="E252" s="249" t="s">
        <v>1</v>
      </c>
      <c r="F252" s="250" t="s">
        <v>539</v>
      </c>
      <c r="G252" s="248"/>
      <c r="H252" s="251">
        <v>3.7</v>
      </c>
      <c r="I252" s="252"/>
      <c r="J252" s="248"/>
      <c r="K252" s="248"/>
      <c r="L252" s="253"/>
      <c r="M252" s="254"/>
      <c r="N252" s="255"/>
      <c r="O252" s="255"/>
      <c r="P252" s="255"/>
      <c r="Q252" s="255"/>
      <c r="R252" s="255"/>
      <c r="S252" s="255"/>
      <c r="T252" s="25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7" t="s">
        <v>151</v>
      </c>
      <c r="AU252" s="257" t="s">
        <v>86</v>
      </c>
      <c r="AV252" s="14" t="s">
        <v>86</v>
      </c>
      <c r="AW252" s="14" t="s">
        <v>32</v>
      </c>
      <c r="AX252" s="14" t="s">
        <v>76</v>
      </c>
      <c r="AY252" s="257" t="s">
        <v>140</v>
      </c>
    </row>
    <row r="253" spans="1:51" s="13" customFormat="1" ht="12">
      <c r="A253" s="13"/>
      <c r="B253" s="237"/>
      <c r="C253" s="238"/>
      <c r="D253" s="232" t="s">
        <v>151</v>
      </c>
      <c r="E253" s="239" t="s">
        <v>1</v>
      </c>
      <c r="F253" s="240" t="s">
        <v>540</v>
      </c>
      <c r="G253" s="238"/>
      <c r="H253" s="239" t="s">
        <v>1</v>
      </c>
      <c r="I253" s="241"/>
      <c r="J253" s="238"/>
      <c r="K253" s="238"/>
      <c r="L253" s="242"/>
      <c r="M253" s="243"/>
      <c r="N253" s="244"/>
      <c r="O253" s="244"/>
      <c r="P253" s="244"/>
      <c r="Q253" s="244"/>
      <c r="R253" s="244"/>
      <c r="S253" s="244"/>
      <c r="T253" s="24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6" t="s">
        <v>151</v>
      </c>
      <c r="AU253" s="246" t="s">
        <v>86</v>
      </c>
      <c r="AV253" s="13" t="s">
        <v>84</v>
      </c>
      <c r="AW253" s="13" t="s">
        <v>32</v>
      </c>
      <c r="AX253" s="13" t="s">
        <v>76</v>
      </c>
      <c r="AY253" s="246" t="s">
        <v>140</v>
      </c>
    </row>
    <row r="254" spans="1:51" s="14" customFormat="1" ht="12">
      <c r="A254" s="14"/>
      <c r="B254" s="247"/>
      <c r="C254" s="248"/>
      <c r="D254" s="232" t="s">
        <v>151</v>
      </c>
      <c r="E254" s="249" t="s">
        <v>1</v>
      </c>
      <c r="F254" s="250" t="s">
        <v>539</v>
      </c>
      <c r="G254" s="248"/>
      <c r="H254" s="251">
        <v>3.7</v>
      </c>
      <c r="I254" s="252"/>
      <c r="J254" s="248"/>
      <c r="K254" s="248"/>
      <c r="L254" s="253"/>
      <c r="M254" s="254"/>
      <c r="N254" s="255"/>
      <c r="O254" s="255"/>
      <c r="P254" s="255"/>
      <c r="Q254" s="255"/>
      <c r="R254" s="255"/>
      <c r="S254" s="255"/>
      <c r="T254" s="25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7" t="s">
        <v>151</v>
      </c>
      <c r="AU254" s="257" t="s">
        <v>86</v>
      </c>
      <c r="AV254" s="14" t="s">
        <v>86</v>
      </c>
      <c r="AW254" s="14" t="s">
        <v>32</v>
      </c>
      <c r="AX254" s="14" t="s">
        <v>76</v>
      </c>
      <c r="AY254" s="257" t="s">
        <v>140</v>
      </c>
    </row>
    <row r="255" spans="1:51" s="15" customFormat="1" ht="12">
      <c r="A255" s="15"/>
      <c r="B255" s="258"/>
      <c r="C255" s="259"/>
      <c r="D255" s="232" t="s">
        <v>151</v>
      </c>
      <c r="E255" s="260" t="s">
        <v>1</v>
      </c>
      <c r="F255" s="261" t="s">
        <v>171</v>
      </c>
      <c r="G255" s="259"/>
      <c r="H255" s="262">
        <v>20.4</v>
      </c>
      <c r="I255" s="263"/>
      <c r="J255" s="259"/>
      <c r="K255" s="259"/>
      <c r="L255" s="264"/>
      <c r="M255" s="265"/>
      <c r="N255" s="266"/>
      <c r="O255" s="266"/>
      <c r="P255" s="266"/>
      <c r="Q255" s="266"/>
      <c r="R255" s="266"/>
      <c r="S255" s="266"/>
      <c r="T255" s="267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8" t="s">
        <v>151</v>
      </c>
      <c r="AU255" s="268" t="s">
        <v>86</v>
      </c>
      <c r="AV255" s="15" t="s">
        <v>147</v>
      </c>
      <c r="AW255" s="15" t="s">
        <v>32</v>
      </c>
      <c r="AX255" s="15" t="s">
        <v>84</v>
      </c>
      <c r="AY255" s="268" t="s">
        <v>140</v>
      </c>
    </row>
    <row r="256" spans="1:65" s="2" customFormat="1" ht="12">
      <c r="A256" s="38"/>
      <c r="B256" s="39"/>
      <c r="C256" s="219" t="s">
        <v>302</v>
      </c>
      <c r="D256" s="219" t="s">
        <v>142</v>
      </c>
      <c r="E256" s="220" t="s">
        <v>541</v>
      </c>
      <c r="F256" s="221" t="s">
        <v>542</v>
      </c>
      <c r="G256" s="222" t="s">
        <v>240</v>
      </c>
      <c r="H256" s="223">
        <v>437</v>
      </c>
      <c r="I256" s="224"/>
      <c r="J256" s="225">
        <f>ROUND(I256*H256,2)</f>
        <v>0</v>
      </c>
      <c r="K256" s="221" t="s">
        <v>146</v>
      </c>
      <c r="L256" s="44"/>
      <c r="M256" s="226" t="s">
        <v>1</v>
      </c>
      <c r="N256" s="227" t="s">
        <v>41</v>
      </c>
      <c r="O256" s="91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0" t="s">
        <v>147</v>
      </c>
      <c r="AT256" s="230" t="s">
        <v>142</v>
      </c>
      <c r="AU256" s="230" t="s">
        <v>86</v>
      </c>
      <c r="AY256" s="17" t="s">
        <v>140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7" t="s">
        <v>84</v>
      </c>
      <c r="BK256" s="231">
        <f>ROUND(I256*H256,2)</f>
        <v>0</v>
      </c>
      <c r="BL256" s="17" t="s">
        <v>147</v>
      </c>
      <c r="BM256" s="230" t="s">
        <v>543</v>
      </c>
    </row>
    <row r="257" spans="1:47" s="2" customFormat="1" ht="12">
      <c r="A257" s="38"/>
      <c r="B257" s="39"/>
      <c r="C257" s="40"/>
      <c r="D257" s="232" t="s">
        <v>149</v>
      </c>
      <c r="E257" s="40"/>
      <c r="F257" s="233" t="s">
        <v>544</v>
      </c>
      <c r="G257" s="40"/>
      <c r="H257" s="40"/>
      <c r="I257" s="234"/>
      <c r="J257" s="40"/>
      <c r="K257" s="40"/>
      <c r="L257" s="44"/>
      <c r="M257" s="235"/>
      <c r="N257" s="236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149</v>
      </c>
      <c r="AU257" s="17" t="s">
        <v>86</v>
      </c>
    </row>
    <row r="258" spans="1:51" s="13" customFormat="1" ht="12">
      <c r="A258" s="13"/>
      <c r="B258" s="237"/>
      <c r="C258" s="238"/>
      <c r="D258" s="232" t="s">
        <v>151</v>
      </c>
      <c r="E258" s="239" t="s">
        <v>1</v>
      </c>
      <c r="F258" s="240" t="s">
        <v>545</v>
      </c>
      <c r="G258" s="238"/>
      <c r="H258" s="239" t="s">
        <v>1</v>
      </c>
      <c r="I258" s="241"/>
      <c r="J258" s="238"/>
      <c r="K258" s="238"/>
      <c r="L258" s="242"/>
      <c r="M258" s="243"/>
      <c r="N258" s="244"/>
      <c r="O258" s="244"/>
      <c r="P258" s="244"/>
      <c r="Q258" s="244"/>
      <c r="R258" s="244"/>
      <c r="S258" s="244"/>
      <c r="T258" s="24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6" t="s">
        <v>151</v>
      </c>
      <c r="AU258" s="246" t="s">
        <v>86</v>
      </c>
      <c r="AV258" s="13" t="s">
        <v>84</v>
      </c>
      <c r="AW258" s="13" t="s">
        <v>32</v>
      </c>
      <c r="AX258" s="13" t="s">
        <v>76</v>
      </c>
      <c r="AY258" s="246" t="s">
        <v>140</v>
      </c>
    </row>
    <row r="259" spans="1:51" s="13" customFormat="1" ht="12">
      <c r="A259" s="13"/>
      <c r="B259" s="237"/>
      <c r="C259" s="238"/>
      <c r="D259" s="232" t="s">
        <v>151</v>
      </c>
      <c r="E259" s="239" t="s">
        <v>1</v>
      </c>
      <c r="F259" s="240" t="s">
        <v>498</v>
      </c>
      <c r="G259" s="238"/>
      <c r="H259" s="239" t="s">
        <v>1</v>
      </c>
      <c r="I259" s="241"/>
      <c r="J259" s="238"/>
      <c r="K259" s="238"/>
      <c r="L259" s="242"/>
      <c r="M259" s="243"/>
      <c r="N259" s="244"/>
      <c r="O259" s="244"/>
      <c r="P259" s="244"/>
      <c r="Q259" s="244"/>
      <c r="R259" s="244"/>
      <c r="S259" s="244"/>
      <c r="T259" s="24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6" t="s">
        <v>151</v>
      </c>
      <c r="AU259" s="246" t="s">
        <v>86</v>
      </c>
      <c r="AV259" s="13" t="s">
        <v>84</v>
      </c>
      <c r="AW259" s="13" t="s">
        <v>32</v>
      </c>
      <c r="AX259" s="13" t="s">
        <v>76</v>
      </c>
      <c r="AY259" s="246" t="s">
        <v>140</v>
      </c>
    </row>
    <row r="260" spans="1:51" s="14" customFormat="1" ht="12">
      <c r="A260" s="14"/>
      <c r="B260" s="247"/>
      <c r="C260" s="248"/>
      <c r="D260" s="232" t="s">
        <v>151</v>
      </c>
      <c r="E260" s="249" t="s">
        <v>1</v>
      </c>
      <c r="F260" s="250" t="s">
        <v>512</v>
      </c>
      <c r="G260" s="248"/>
      <c r="H260" s="251">
        <v>171</v>
      </c>
      <c r="I260" s="252"/>
      <c r="J260" s="248"/>
      <c r="K260" s="248"/>
      <c r="L260" s="253"/>
      <c r="M260" s="254"/>
      <c r="N260" s="255"/>
      <c r="O260" s="255"/>
      <c r="P260" s="255"/>
      <c r="Q260" s="255"/>
      <c r="R260" s="255"/>
      <c r="S260" s="255"/>
      <c r="T260" s="25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7" t="s">
        <v>151</v>
      </c>
      <c r="AU260" s="257" t="s">
        <v>86</v>
      </c>
      <c r="AV260" s="14" t="s">
        <v>86</v>
      </c>
      <c r="AW260" s="14" t="s">
        <v>32</v>
      </c>
      <c r="AX260" s="14" t="s">
        <v>76</v>
      </c>
      <c r="AY260" s="257" t="s">
        <v>140</v>
      </c>
    </row>
    <row r="261" spans="1:51" s="13" customFormat="1" ht="12">
      <c r="A261" s="13"/>
      <c r="B261" s="237"/>
      <c r="C261" s="238"/>
      <c r="D261" s="232" t="s">
        <v>151</v>
      </c>
      <c r="E261" s="239" t="s">
        <v>1</v>
      </c>
      <c r="F261" s="240" t="s">
        <v>500</v>
      </c>
      <c r="G261" s="238"/>
      <c r="H261" s="239" t="s">
        <v>1</v>
      </c>
      <c r="I261" s="241"/>
      <c r="J261" s="238"/>
      <c r="K261" s="238"/>
      <c r="L261" s="242"/>
      <c r="M261" s="243"/>
      <c r="N261" s="244"/>
      <c r="O261" s="244"/>
      <c r="P261" s="244"/>
      <c r="Q261" s="244"/>
      <c r="R261" s="244"/>
      <c r="S261" s="244"/>
      <c r="T261" s="24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6" t="s">
        <v>151</v>
      </c>
      <c r="AU261" s="246" t="s">
        <v>86</v>
      </c>
      <c r="AV261" s="13" t="s">
        <v>84</v>
      </c>
      <c r="AW261" s="13" t="s">
        <v>32</v>
      </c>
      <c r="AX261" s="13" t="s">
        <v>76</v>
      </c>
      <c r="AY261" s="246" t="s">
        <v>140</v>
      </c>
    </row>
    <row r="262" spans="1:51" s="14" customFormat="1" ht="12">
      <c r="A262" s="14"/>
      <c r="B262" s="247"/>
      <c r="C262" s="248"/>
      <c r="D262" s="232" t="s">
        <v>151</v>
      </c>
      <c r="E262" s="249" t="s">
        <v>1</v>
      </c>
      <c r="F262" s="250" t="s">
        <v>513</v>
      </c>
      <c r="G262" s="248"/>
      <c r="H262" s="251">
        <v>189</v>
      </c>
      <c r="I262" s="252"/>
      <c r="J262" s="248"/>
      <c r="K262" s="248"/>
      <c r="L262" s="253"/>
      <c r="M262" s="254"/>
      <c r="N262" s="255"/>
      <c r="O262" s="255"/>
      <c r="P262" s="255"/>
      <c r="Q262" s="255"/>
      <c r="R262" s="255"/>
      <c r="S262" s="255"/>
      <c r="T262" s="256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7" t="s">
        <v>151</v>
      </c>
      <c r="AU262" s="257" t="s">
        <v>86</v>
      </c>
      <c r="AV262" s="14" t="s">
        <v>86</v>
      </c>
      <c r="AW262" s="14" t="s">
        <v>32</v>
      </c>
      <c r="AX262" s="14" t="s">
        <v>76</v>
      </c>
      <c r="AY262" s="257" t="s">
        <v>140</v>
      </c>
    </row>
    <row r="263" spans="1:51" s="13" customFormat="1" ht="12">
      <c r="A263" s="13"/>
      <c r="B263" s="237"/>
      <c r="C263" s="238"/>
      <c r="D263" s="232" t="s">
        <v>151</v>
      </c>
      <c r="E263" s="239" t="s">
        <v>1</v>
      </c>
      <c r="F263" s="240" t="s">
        <v>514</v>
      </c>
      <c r="G263" s="238"/>
      <c r="H263" s="239" t="s">
        <v>1</v>
      </c>
      <c r="I263" s="241"/>
      <c r="J263" s="238"/>
      <c r="K263" s="238"/>
      <c r="L263" s="242"/>
      <c r="M263" s="243"/>
      <c r="N263" s="244"/>
      <c r="O263" s="244"/>
      <c r="P263" s="244"/>
      <c r="Q263" s="244"/>
      <c r="R263" s="244"/>
      <c r="S263" s="244"/>
      <c r="T263" s="24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6" t="s">
        <v>151</v>
      </c>
      <c r="AU263" s="246" t="s">
        <v>86</v>
      </c>
      <c r="AV263" s="13" t="s">
        <v>84</v>
      </c>
      <c r="AW263" s="13" t="s">
        <v>32</v>
      </c>
      <c r="AX263" s="13" t="s">
        <v>76</v>
      </c>
      <c r="AY263" s="246" t="s">
        <v>140</v>
      </c>
    </row>
    <row r="264" spans="1:51" s="14" customFormat="1" ht="12">
      <c r="A264" s="14"/>
      <c r="B264" s="247"/>
      <c r="C264" s="248"/>
      <c r="D264" s="232" t="s">
        <v>151</v>
      </c>
      <c r="E264" s="249" t="s">
        <v>1</v>
      </c>
      <c r="F264" s="250" t="s">
        <v>515</v>
      </c>
      <c r="G264" s="248"/>
      <c r="H264" s="251">
        <v>40</v>
      </c>
      <c r="I264" s="252"/>
      <c r="J264" s="248"/>
      <c r="K264" s="248"/>
      <c r="L264" s="253"/>
      <c r="M264" s="254"/>
      <c r="N264" s="255"/>
      <c r="O264" s="255"/>
      <c r="P264" s="255"/>
      <c r="Q264" s="255"/>
      <c r="R264" s="255"/>
      <c r="S264" s="255"/>
      <c r="T264" s="25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7" t="s">
        <v>151</v>
      </c>
      <c r="AU264" s="257" t="s">
        <v>86</v>
      </c>
      <c r="AV264" s="14" t="s">
        <v>86</v>
      </c>
      <c r="AW264" s="14" t="s">
        <v>32</v>
      </c>
      <c r="AX264" s="14" t="s">
        <v>76</v>
      </c>
      <c r="AY264" s="257" t="s">
        <v>140</v>
      </c>
    </row>
    <row r="265" spans="1:51" s="13" customFormat="1" ht="12">
      <c r="A265" s="13"/>
      <c r="B265" s="237"/>
      <c r="C265" s="238"/>
      <c r="D265" s="232" t="s">
        <v>151</v>
      </c>
      <c r="E265" s="239" t="s">
        <v>1</v>
      </c>
      <c r="F265" s="240" t="s">
        <v>516</v>
      </c>
      <c r="G265" s="238"/>
      <c r="H265" s="239" t="s">
        <v>1</v>
      </c>
      <c r="I265" s="241"/>
      <c r="J265" s="238"/>
      <c r="K265" s="238"/>
      <c r="L265" s="242"/>
      <c r="M265" s="243"/>
      <c r="N265" s="244"/>
      <c r="O265" s="244"/>
      <c r="P265" s="244"/>
      <c r="Q265" s="244"/>
      <c r="R265" s="244"/>
      <c r="S265" s="244"/>
      <c r="T265" s="24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6" t="s">
        <v>151</v>
      </c>
      <c r="AU265" s="246" t="s">
        <v>86</v>
      </c>
      <c r="AV265" s="13" t="s">
        <v>84</v>
      </c>
      <c r="AW265" s="13" t="s">
        <v>32</v>
      </c>
      <c r="AX265" s="13" t="s">
        <v>76</v>
      </c>
      <c r="AY265" s="246" t="s">
        <v>140</v>
      </c>
    </row>
    <row r="266" spans="1:51" s="14" customFormat="1" ht="12">
      <c r="A266" s="14"/>
      <c r="B266" s="247"/>
      <c r="C266" s="248"/>
      <c r="D266" s="232" t="s">
        <v>151</v>
      </c>
      <c r="E266" s="249" t="s">
        <v>1</v>
      </c>
      <c r="F266" s="250" t="s">
        <v>517</v>
      </c>
      <c r="G266" s="248"/>
      <c r="H266" s="251">
        <v>37</v>
      </c>
      <c r="I266" s="252"/>
      <c r="J266" s="248"/>
      <c r="K266" s="248"/>
      <c r="L266" s="253"/>
      <c r="M266" s="254"/>
      <c r="N266" s="255"/>
      <c r="O266" s="255"/>
      <c r="P266" s="255"/>
      <c r="Q266" s="255"/>
      <c r="R266" s="255"/>
      <c r="S266" s="255"/>
      <c r="T266" s="256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7" t="s">
        <v>151</v>
      </c>
      <c r="AU266" s="257" t="s">
        <v>86</v>
      </c>
      <c r="AV266" s="14" t="s">
        <v>86</v>
      </c>
      <c r="AW266" s="14" t="s">
        <v>32</v>
      </c>
      <c r="AX266" s="14" t="s">
        <v>76</v>
      </c>
      <c r="AY266" s="257" t="s">
        <v>140</v>
      </c>
    </row>
    <row r="267" spans="1:51" s="15" customFormat="1" ht="12">
      <c r="A267" s="15"/>
      <c r="B267" s="258"/>
      <c r="C267" s="259"/>
      <c r="D267" s="232" t="s">
        <v>151</v>
      </c>
      <c r="E267" s="260" t="s">
        <v>1</v>
      </c>
      <c r="F267" s="261" t="s">
        <v>171</v>
      </c>
      <c r="G267" s="259"/>
      <c r="H267" s="262">
        <v>437</v>
      </c>
      <c r="I267" s="263"/>
      <c r="J267" s="259"/>
      <c r="K267" s="259"/>
      <c r="L267" s="264"/>
      <c r="M267" s="265"/>
      <c r="N267" s="266"/>
      <c r="O267" s="266"/>
      <c r="P267" s="266"/>
      <c r="Q267" s="266"/>
      <c r="R267" s="266"/>
      <c r="S267" s="266"/>
      <c r="T267" s="267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8" t="s">
        <v>151</v>
      </c>
      <c r="AU267" s="268" t="s">
        <v>86</v>
      </c>
      <c r="AV267" s="15" t="s">
        <v>147</v>
      </c>
      <c r="AW267" s="15" t="s">
        <v>32</v>
      </c>
      <c r="AX267" s="15" t="s">
        <v>84</v>
      </c>
      <c r="AY267" s="268" t="s">
        <v>140</v>
      </c>
    </row>
    <row r="268" spans="1:63" s="12" customFormat="1" ht="22.8" customHeight="1">
      <c r="A268" s="12"/>
      <c r="B268" s="203"/>
      <c r="C268" s="204"/>
      <c r="D268" s="205" t="s">
        <v>75</v>
      </c>
      <c r="E268" s="217" t="s">
        <v>210</v>
      </c>
      <c r="F268" s="217" t="s">
        <v>546</v>
      </c>
      <c r="G268" s="204"/>
      <c r="H268" s="204"/>
      <c r="I268" s="207"/>
      <c r="J268" s="218">
        <f>BK268</f>
        <v>0</v>
      </c>
      <c r="K268" s="204"/>
      <c r="L268" s="209"/>
      <c r="M268" s="210"/>
      <c r="N268" s="211"/>
      <c r="O268" s="211"/>
      <c r="P268" s="212">
        <f>SUM(P269:P277)</f>
        <v>0</v>
      </c>
      <c r="Q268" s="211"/>
      <c r="R268" s="212">
        <f>SUM(R269:R277)</f>
        <v>0.109296</v>
      </c>
      <c r="S268" s="211"/>
      <c r="T268" s="213">
        <f>SUM(T269:T277)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14" t="s">
        <v>84</v>
      </c>
      <c r="AT268" s="215" t="s">
        <v>75</v>
      </c>
      <c r="AU268" s="215" t="s">
        <v>84</v>
      </c>
      <c r="AY268" s="214" t="s">
        <v>140</v>
      </c>
      <c r="BK268" s="216">
        <f>SUM(BK269:BK277)</f>
        <v>0</v>
      </c>
    </row>
    <row r="269" spans="1:65" s="2" customFormat="1" ht="12">
      <c r="A269" s="38"/>
      <c r="B269" s="39"/>
      <c r="C269" s="219" t="s">
        <v>310</v>
      </c>
      <c r="D269" s="219" t="s">
        <v>142</v>
      </c>
      <c r="E269" s="220" t="s">
        <v>547</v>
      </c>
      <c r="F269" s="221" t="s">
        <v>548</v>
      </c>
      <c r="G269" s="222" t="s">
        <v>240</v>
      </c>
      <c r="H269" s="223">
        <v>158.4</v>
      </c>
      <c r="I269" s="224"/>
      <c r="J269" s="225">
        <f>ROUND(I269*H269,2)</f>
        <v>0</v>
      </c>
      <c r="K269" s="221" t="s">
        <v>146</v>
      </c>
      <c r="L269" s="44"/>
      <c r="M269" s="226" t="s">
        <v>1</v>
      </c>
      <c r="N269" s="227" t="s">
        <v>41</v>
      </c>
      <c r="O269" s="91"/>
      <c r="P269" s="228">
        <f>O269*H269</f>
        <v>0</v>
      </c>
      <c r="Q269" s="228">
        <v>0.00069</v>
      </c>
      <c r="R269" s="228">
        <f>Q269*H269</f>
        <v>0.109296</v>
      </c>
      <c r="S269" s="228">
        <v>0</v>
      </c>
      <c r="T269" s="229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0" t="s">
        <v>147</v>
      </c>
      <c r="AT269" s="230" t="s">
        <v>142</v>
      </c>
      <c r="AU269" s="230" t="s">
        <v>86</v>
      </c>
      <c r="AY269" s="17" t="s">
        <v>140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7" t="s">
        <v>84</v>
      </c>
      <c r="BK269" s="231">
        <f>ROUND(I269*H269,2)</f>
        <v>0</v>
      </c>
      <c r="BL269" s="17" t="s">
        <v>147</v>
      </c>
      <c r="BM269" s="230" t="s">
        <v>549</v>
      </c>
    </row>
    <row r="270" spans="1:47" s="2" customFormat="1" ht="12">
      <c r="A270" s="38"/>
      <c r="B270" s="39"/>
      <c r="C270" s="40"/>
      <c r="D270" s="232" t="s">
        <v>149</v>
      </c>
      <c r="E270" s="40"/>
      <c r="F270" s="233" t="s">
        <v>550</v>
      </c>
      <c r="G270" s="40"/>
      <c r="H270" s="40"/>
      <c r="I270" s="234"/>
      <c r="J270" s="40"/>
      <c r="K270" s="40"/>
      <c r="L270" s="44"/>
      <c r="M270" s="235"/>
      <c r="N270" s="236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149</v>
      </c>
      <c r="AU270" s="17" t="s">
        <v>86</v>
      </c>
    </row>
    <row r="271" spans="1:51" s="13" customFormat="1" ht="12">
      <c r="A271" s="13"/>
      <c r="B271" s="237"/>
      <c r="C271" s="238"/>
      <c r="D271" s="232" t="s">
        <v>151</v>
      </c>
      <c r="E271" s="239" t="s">
        <v>1</v>
      </c>
      <c r="F271" s="240" t="s">
        <v>528</v>
      </c>
      <c r="G271" s="238"/>
      <c r="H271" s="239" t="s">
        <v>1</v>
      </c>
      <c r="I271" s="241"/>
      <c r="J271" s="238"/>
      <c r="K271" s="238"/>
      <c r="L271" s="242"/>
      <c r="M271" s="243"/>
      <c r="N271" s="244"/>
      <c r="O271" s="244"/>
      <c r="P271" s="244"/>
      <c r="Q271" s="244"/>
      <c r="R271" s="244"/>
      <c r="S271" s="244"/>
      <c r="T271" s="24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6" t="s">
        <v>151</v>
      </c>
      <c r="AU271" s="246" t="s">
        <v>86</v>
      </c>
      <c r="AV271" s="13" t="s">
        <v>84</v>
      </c>
      <c r="AW271" s="13" t="s">
        <v>32</v>
      </c>
      <c r="AX271" s="13" t="s">
        <v>76</v>
      </c>
      <c r="AY271" s="246" t="s">
        <v>140</v>
      </c>
    </row>
    <row r="272" spans="1:51" s="13" customFormat="1" ht="12">
      <c r="A272" s="13"/>
      <c r="B272" s="237"/>
      <c r="C272" s="238"/>
      <c r="D272" s="232" t="s">
        <v>151</v>
      </c>
      <c r="E272" s="239" t="s">
        <v>1</v>
      </c>
      <c r="F272" s="240" t="s">
        <v>438</v>
      </c>
      <c r="G272" s="238"/>
      <c r="H272" s="239" t="s">
        <v>1</v>
      </c>
      <c r="I272" s="241"/>
      <c r="J272" s="238"/>
      <c r="K272" s="238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151</v>
      </c>
      <c r="AU272" s="246" t="s">
        <v>86</v>
      </c>
      <c r="AV272" s="13" t="s">
        <v>84</v>
      </c>
      <c r="AW272" s="13" t="s">
        <v>32</v>
      </c>
      <c r="AX272" s="13" t="s">
        <v>76</v>
      </c>
      <c r="AY272" s="246" t="s">
        <v>140</v>
      </c>
    </row>
    <row r="273" spans="1:51" s="14" customFormat="1" ht="12">
      <c r="A273" s="14"/>
      <c r="B273" s="247"/>
      <c r="C273" s="248"/>
      <c r="D273" s="232" t="s">
        <v>151</v>
      </c>
      <c r="E273" s="249" t="s">
        <v>1</v>
      </c>
      <c r="F273" s="250" t="s">
        <v>551</v>
      </c>
      <c r="G273" s="248"/>
      <c r="H273" s="251">
        <v>158.4</v>
      </c>
      <c r="I273" s="252"/>
      <c r="J273" s="248"/>
      <c r="K273" s="248"/>
      <c r="L273" s="253"/>
      <c r="M273" s="254"/>
      <c r="N273" s="255"/>
      <c r="O273" s="255"/>
      <c r="P273" s="255"/>
      <c r="Q273" s="255"/>
      <c r="R273" s="255"/>
      <c r="S273" s="255"/>
      <c r="T273" s="256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7" t="s">
        <v>151</v>
      </c>
      <c r="AU273" s="257" t="s">
        <v>86</v>
      </c>
      <c r="AV273" s="14" t="s">
        <v>86</v>
      </c>
      <c r="AW273" s="14" t="s">
        <v>32</v>
      </c>
      <c r="AX273" s="14" t="s">
        <v>84</v>
      </c>
      <c r="AY273" s="257" t="s">
        <v>140</v>
      </c>
    </row>
    <row r="274" spans="1:65" s="2" customFormat="1" ht="16.5" customHeight="1">
      <c r="A274" s="38"/>
      <c r="B274" s="39"/>
      <c r="C274" s="219" t="s">
        <v>385</v>
      </c>
      <c r="D274" s="219" t="s">
        <v>142</v>
      </c>
      <c r="E274" s="220" t="s">
        <v>552</v>
      </c>
      <c r="F274" s="221" t="s">
        <v>553</v>
      </c>
      <c r="G274" s="222" t="s">
        <v>381</v>
      </c>
      <c r="H274" s="223">
        <v>1</v>
      </c>
      <c r="I274" s="224"/>
      <c r="J274" s="225">
        <f>ROUND(I274*H274,2)</f>
        <v>0</v>
      </c>
      <c r="K274" s="221" t="s">
        <v>1</v>
      </c>
      <c r="L274" s="44"/>
      <c r="M274" s="226" t="s">
        <v>1</v>
      </c>
      <c r="N274" s="227" t="s">
        <v>41</v>
      </c>
      <c r="O274" s="91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0" t="s">
        <v>147</v>
      </c>
      <c r="AT274" s="230" t="s">
        <v>142</v>
      </c>
      <c r="AU274" s="230" t="s">
        <v>86</v>
      </c>
      <c r="AY274" s="17" t="s">
        <v>140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7" t="s">
        <v>84</v>
      </c>
      <c r="BK274" s="231">
        <f>ROUND(I274*H274,2)</f>
        <v>0</v>
      </c>
      <c r="BL274" s="17" t="s">
        <v>147</v>
      </c>
      <c r="BM274" s="230" t="s">
        <v>554</v>
      </c>
    </row>
    <row r="275" spans="1:47" s="2" customFormat="1" ht="12">
      <c r="A275" s="38"/>
      <c r="B275" s="39"/>
      <c r="C275" s="40"/>
      <c r="D275" s="232" t="s">
        <v>149</v>
      </c>
      <c r="E275" s="40"/>
      <c r="F275" s="233" t="s">
        <v>553</v>
      </c>
      <c r="G275" s="40"/>
      <c r="H275" s="40"/>
      <c r="I275" s="234"/>
      <c r="J275" s="40"/>
      <c r="K275" s="40"/>
      <c r="L275" s="44"/>
      <c r="M275" s="235"/>
      <c r="N275" s="236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149</v>
      </c>
      <c r="AU275" s="17" t="s">
        <v>86</v>
      </c>
    </row>
    <row r="276" spans="1:47" s="2" customFormat="1" ht="12">
      <c r="A276" s="38"/>
      <c r="B276" s="39"/>
      <c r="C276" s="40"/>
      <c r="D276" s="232" t="s">
        <v>383</v>
      </c>
      <c r="E276" s="40"/>
      <c r="F276" s="283" t="s">
        <v>555</v>
      </c>
      <c r="G276" s="40"/>
      <c r="H276" s="40"/>
      <c r="I276" s="234"/>
      <c r="J276" s="40"/>
      <c r="K276" s="40"/>
      <c r="L276" s="44"/>
      <c r="M276" s="235"/>
      <c r="N276" s="236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383</v>
      </c>
      <c r="AU276" s="17" t="s">
        <v>86</v>
      </c>
    </row>
    <row r="277" spans="1:51" s="14" customFormat="1" ht="12">
      <c r="A277" s="14"/>
      <c r="B277" s="247"/>
      <c r="C277" s="248"/>
      <c r="D277" s="232" t="s">
        <v>151</v>
      </c>
      <c r="E277" s="249" t="s">
        <v>1</v>
      </c>
      <c r="F277" s="250" t="s">
        <v>84</v>
      </c>
      <c r="G277" s="248"/>
      <c r="H277" s="251">
        <v>1</v>
      </c>
      <c r="I277" s="252"/>
      <c r="J277" s="248"/>
      <c r="K277" s="248"/>
      <c r="L277" s="253"/>
      <c r="M277" s="254"/>
      <c r="N277" s="255"/>
      <c r="O277" s="255"/>
      <c r="P277" s="255"/>
      <c r="Q277" s="255"/>
      <c r="R277" s="255"/>
      <c r="S277" s="255"/>
      <c r="T277" s="256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7" t="s">
        <v>151</v>
      </c>
      <c r="AU277" s="257" t="s">
        <v>86</v>
      </c>
      <c r="AV277" s="14" t="s">
        <v>86</v>
      </c>
      <c r="AW277" s="14" t="s">
        <v>32</v>
      </c>
      <c r="AX277" s="14" t="s">
        <v>84</v>
      </c>
      <c r="AY277" s="257" t="s">
        <v>140</v>
      </c>
    </row>
    <row r="278" spans="1:63" s="12" customFormat="1" ht="22.8" customHeight="1">
      <c r="A278" s="12"/>
      <c r="B278" s="203"/>
      <c r="C278" s="204"/>
      <c r="D278" s="205" t="s">
        <v>75</v>
      </c>
      <c r="E278" s="217" t="s">
        <v>308</v>
      </c>
      <c r="F278" s="217" t="s">
        <v>309</v>
      </c>
      <c r="G278" s="204"/>
      <c r="H278" s="204"/>
      <c r="I278" s="207"/>
      <c r="J278" s="218">
        <f>BK278</f>
        <v>0</v>
      </c>
      <c r="K278" s="204"/>
      <c r="L278" s="209"/>
      <c r="M278" s="210"/>
      <c r="N278" s="211"/>
      <c r="O278" s="211"/>
      <c r="P278" s="212">
        <f>SUM(P279:P280)</f>
        <v>0</v>
      </c>
      <c r="Q278" s="211"/>
      <c r="R278" s="212">
        <f>SUM(R279:R280)</f>
        <v>0</v>
      </c>
      <c r="S278" s="211"/>
      <c r="T278" s="213">
        <f>SUM(T279:T280)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14" t="s">
        <v>84</v>
      </c>
      <c r="AT278" s="215" t="s">
        <v>75</v>
      </c>
      <c r="AU278" s="215" t="s">
        <v>84</v>
      </c>
      <c r="AY278" s="214" t="s">
        <v>140</v>
      </c>
      <c r="BK278" s="216">
        <f>SUM(BK279:BK280)</f>
        <v>0</v>
      </c>
    </row>
    <row r="279" spans="1:65" s="2" customFormat="1" ht="21.75" customHeight="1">
      <c r="A279" s="38"/>
      <c r="B279" s="39"/>
      <c r="C279" s="219" t="s">
        <v>392</v>
      </c>
      <c r="D279" s="219" t="s">
        <v>142</v>
      </c>
      <c r="E279" s="220" t="s">
        <v>311</v>
      </c>
      <c r="F279" s="221" t="s">
        <v>312</v>
      </c>
      <c r="G279" s="222" t="s">
        <v>232</v>
      </c>
      <c r="H279" s="223">
        <v>29.549</v>
      </c>
      <c r="I279" s="224"/>
      <c r="J279" s="225">
        <f>ROUND(I279*H279,2)</f>
        <v>0</v>
      </c>
      <c r="K279" s="221" t="s">
        <v>146</v>
      </c>
      <c r="L279" s="44"/>
      <c r="M279" s="226" t="s">
        <v>1</v>
      </c>
      <c r="N279" s="227" t="s">
        <v>41</v>
      </c>
      <c r="O279" s="91"/>
      <c r="P279" s="228">
        <f>O279*H279</f>
        <v>0</v>
      </c>
      <c r="Q279" s="228">
        <v>0</v>
      </c>
      <c r="R279" s="228">
        <f>Q279*H279</f>
        <v>0</v>
      </c>
      <c r="S279" s="228">
        <v>0</v>
      </c>
      <c r="T279" s="229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0" t="s">
        <v>147</v>
      </c>
      <c r="AT279" s="230" t="s">
        <v>142</v>
      </c>
      <c r="AU279" s="230" t="s">
        <v>86</v>
      </c>
      <c r="AY279" s="17" t="s">
        <v>140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7" t="s">
        <v>84</v>
      </c>
      <c r="BK279" s="231">
        <f>ROUND(I279*H279,2)</f>
        <v>0</v>
      </c>
      <c r="BL279" s="17" t="s">
        <v>147</v>
      </c>
      <c r="BM279" s="230" t="s">
        <v>556</v>
      </c>
    </row>
    <row r="280" spans="1:47" s="2" customFormat="1" ht="12">
      <c r="A280" s="38"/>
      <c r="B280" s="39"/>
      <c r="C280" s="40"/>
      <c r="D280" s="232" t="s">
        <v>149</v>
      </c>
      <c r="E280" s="40"/>
      <c r="F280" s="233" t="s">
        <v>314</v>
      </c>
      <c r="G280" s="40"/>
      <c r="H280" s="40"/>
      <c r="I280" s="234"/>
      <c r="J280" s="40"/>
      <c r="K280" s="40"/>
      <c r="L280" s="44"/>
      <c r="M280" s="279"/>
      <c r="N280" s="280"/>
      <c r="O280" s="281"/>
      <c r="P280" s="281"/>
      <c r="Q280" s="281"/>
      <c r="R280" s="281"/>
      <c r="S280" s="281"/>
      <c r="T280" s="28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149</v>
      </c>
      <c r="AU280" s="17" t="s">
        <v>86</v>
      </c>
    </row>
    <row r="281" spans="1:31" s="2" customFormat="1" ht="6.95" customHeight="1">
      <c r="A281" s="38"/>
      <c r="B281" s="66"/>
      <c r="C281" s="67"/>
      <c r="D281" s="67"/>
      <c r="E281" s="67"/>
      <c r="F281" s="67"/>
      <c r="G281" s="67"/>
      <c r="H281" s="67"/>
      <c r="I281" s="67"/>
      <c r="J281" s="67"/>
      <c r="K281" s="67"/>
      <c r="L281" s="44"/>
      <c r="M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</row>
  </sheetData>
  <sheetProtection password="CC35" sheet="1" objects="1" scenarios="1" formatColumns="0" formatRows="0" autoFilter="0"/>
  <autoFilter ref="C121:K28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</row>
    <row r="4" spans="2:46" s="1" customFormat="1" ht="24.95" customHeight="1">
      <c r="B4" s="20"/>
      <c r="D4" s="139" t="s">
        <v>103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Ostravice, Paskov, rekonstrukce LB hráze, 15,400-16,755 - DPS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557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115</v>
      </c>
      <c r="G12" s="38"/>
      <c r="H12" s="38"/>
      <c r="I12" s="141" t="s">
        <v>22</v>
      </c>
      <c r="J12" s="145" t="str">
        <f>'Rekapitulace stavby'!AN8</f>
        <v>10. 12. 2020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40</v>
      </c>
      <c r="E33" s="141" t="s">
        <v>41</v>
      </c>
      <c r="F33" s="155">
        <f>ROUND((SUM(BE118:BE146)),2)</f>
        <v>0</v>
      </c>
      <c r="G33" s="38"/>
      <c r="H33" s="38"/>
      <c r="I33" s="156">
        <v>0.21</v>
      </c>
      <c r="J33" s="155">
        <f>ROUND(((SUM(BE118:BE146))*I33),2)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5">
        <f>ROUND((SUM(BF118:BF146)),2)</f>
        <v>0</v>
      </c>
      <c r="G34" s="38"/>
      <c r="H34" s="38"/>
      <c r="I34" s="156">
        <v>0.15</v>
      </c>
      <c r="J34" s="155">
        <f>ROUND(((SUM(BF118:BF146))*I34),2)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5">
        <f>ROUND((SUM(BG118:BG146)),2)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5">
        <f>ROUND((SUM(BH118:BH146)),2)</f>
        <v>0</v>
      </c>
      <c r="G36" s="38"/>
      <c r="H36" s="38"/>
      <c r="I36" s="156">
        <v>0.15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5">
        <f>ROUND((SUM(BI118:BI146)),2)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Ostravice, Paskov, rekonstrukce LB hráze, 15,400-16,755 - DPS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043903_04 - Příprava území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Paskov</v>
      </c>
      <c r="G89" s="40"/>
      <c r="H89" s="40"/>
      <c r="I89" s="32" t="s">
        <v>22</v>
      </c>
      <c r="J89" s="79" t="str">
        <f>IF(J12="","",J12)</f>
        <v>10. 12. 2020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Povodí Odry, státní podnik</v>
      </c>
      <c r="G91" s="40"/>
      <c r="H91" s="40"/>
      <c r="I91" s="32" t="s">
        <v>30</v>
      </c>
      <c r="J91" s="36" t="str">
        <f>E21</f>
        <v>Lesprojekt Krnov s.r.o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Vlasta Horáková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117</v>
      </c>
      <c r="D94" s="177"/>
      <c r="E94" s="177"/>
      <c r="F94" s="177"/>
      <c r="G94" s="177"/>
      <c r="H94" s="177"/>
      <c r="I94" s="177"/>
      <c r="J94" s="178" t="s">
        <v>118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119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120</v>
      </c>
    </row>
    <row r="97" spans="1:31" s="9" customFormat="1" ht="24.95" customHeight="1">
      <c r="A97" s="9"/>
      <c r="B97" s="180"/>
      <c r="C97" s="181"/>
      <c r="D97" s="182" t="s">
        <v>121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122</v>
      </c>
      <c r="E98" s="189"/>
      <c r="F98" s="189"/>
      <c r="G98" s="189"/>
      <c r="H98" s="189"/>
      <c r="I98" s="189"/>
      <c r="J98" s="190">
        <f>J120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125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5" t="str">
        <f>E7</f>
        <v>Ostravice, Paskov, rekonstrukce LB hráze, 15,400-16,755 - DPS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113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043903_04 - Příprava území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Paskov</v>
      </c>
      <c r="G112" s="40"/>
      <c r="H112" s="40"/>
      <c r="I112" s="32" t="s">
        <v>22</v>
      </c>
      <c r="J112" s="79" t="str">
        <f>IF(J12="","",J12)</f>
        <v>10. 12. 2020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>Povodí Odry, státní podnik</v>
      </c>
      <c r="G114" s="40"/>
      <c r="H114" s="40"/>
      <c r="I114" s="32" t="s">
        <v>30</v>
      </c>
      <c r="J114" s="36" t="str">
        <f>E21</f>
        <v>Lesprojekt Krnov s.r.o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33</v>
      </c>
      <c r="J115" s="36" t="str">
        <f>E24</f>
        <v>Ing. Vlasta Horáková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2"/>
      <c r="B117" s="193"/>
      <c r="C117" s="194" t="s">
        <v>126</v>
      </c>
      <c r="D117" s="195" t="s">
        <v>61</v>
      </c>
      <c r="E117" s="195" t="s">
        <v>57</v>
      </c>
      <c r="F117" s="195" t="s">
        <v>58</v>
      </c>
      <c r="G117" s="195" t="s">
        <v>127</v>
      </c>
      <c r="H117" s="195" t="s">
        <v>128</v>
      </c>
      <c r="I117" s="195" t="s">
        <v>129</v>
      </c>
      <c r="J117" s="195" t="s">
        <v>118</v>
      </c>
      <c r="K117" s="196" t="s">
        <v>130</v>
      </c>
      <c r="L117" s="197"/>
      <c r="M117" s="100" t="s">
        <v>1</v>
      </c>
      <c r="N117" s="101" t="s">
        <v>40</v>
      </c>
      <c r="O117" s="101" t="s">
        <v>131</v>
      </c>
      <c r="P117" s="101" t="s">
        <v>132</v>
      </c>
      <c r="Q117" s="101" t="s">
        <v>133</v>
      </c>
      <c r="R117" s="101" t="s">
        <v>134</v>
      </c>
      <c r="S117" s="101" t="s">
        <v>135</v>
      </c>
      <c r="T117" s="102" t="s">
        <v>136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8"/>
      <c r="B118" s="39"/>
      <c r="C118" s="107" t="s">
        <v>137</v>
      </c>
      <c r="D118" s="40"/>
      <c r="E118" s="40"/>
      <c r="F118" s="40"/>
      <c r="G118" s="40"/>
      <c r="H118" s="40"/>
      <c r="I118" s="40"/>
      <c r="J118" s="198">
        <f>BK118</f>
        <v>0</v>
      </c>
      <c r="K118" s="40"/>
      <c r="L118" s="44"/>
      <c r="M118" s="103"/>
      <c r="N118" s="199"/>
      <c r="O118" s="104"/>
      <c r="P118" s="200">
        <f>P119</f>
        <v>0</v>
      </c>
      <c r="Q118" s="104"/>
      <c r="R118" s="200">
        <f>R119</f>
        <v>0</v>
      </c>
      <c r="S118" s="104"/>
      <c r="T118" s="201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75</v>
      </c>
      <c r="AU118" s="17" t="s">
        <v>120</v>
      </c>
      <c r="BK118" s="202">
        <f>BK119</f>
        <v>0</v>
      </c>
    </row>
    <row r="119" spans="1:63" s="12" customFormat="1" ht="25.9" customHeight="1">
      <c r="A119" s="12"/>
      <c r="B119" s="203"/>
      <c r="C119" s="204"/>
      <c r="D119" s="205" t="s">
        <v>75</v>
      </c>
      <c r="E119" s="206" t="s">
        <v>138</v>
      </c>
      <c r="F119" s="206" t="s">
        <v>139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84</v>
      </c>
      <c r="AT119" s="215" t="s">
        <v>75</v>
      </c>
      <c r="AU119" s="215" t="s">
        <v>76</v>
      </c>
      <c r="AY119" s="214" t="s">
        <v>140</v>
      </c>
      <c r="BK119" s="216">
        <f>BK120</f>
        <v>0</v>
      </c>
    </row>
    <row r="120" spans="1:63" s="12" customFormat="1" ht="22.8" customHeight="1">
      <c r="A120" s="12"/>
      <c r="B120" s="203"/>
      <c r="C120" s="204"/>
      <c r="D120" s="205" t="s">
        <v>75</v>
      </c>
      <c r="E120" s="217" t="s">
        <v>84</v>
      </c>
      <c r="F120" s="217" t="s">
        <v>141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SUM(P121:P146)</f>
        <v>0</v>
      </c>
      <c r="Q120" s="211"/>
      <c r="R120" s="212">
        <f>SUM(R121:R146)</f>
        <v>0</v>
      </c>
      <c r="S120" s="211"/>
      <c r="T120" s="213">
        <f>SUM(T121:T146)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84</v>
      </c>
      <c r="AT120" s="215" t="s">
        <v>75</v>
      </c>
      <c r="AU120" s="215" t="s">
        <v>84</v>
      </c>
      <c r="AY120" s="214" t="s">
        <v>140</v>
      </c>
      <c r="BK120" s="216">
        <f>SUM(BK121:BK146)</f>
        <v>0</v>
      </c>
    </row>
    <row r="121" spans="1:65" s="2" customFormat="1" ht="16.5" customHeight="1">
      <c r="A121" s="38"/>
      <c r="B121" s="39"/>
      <c r="C121" s="219" t="s">
        <v>84</v>
      </c>
      <c r="D121" s="219" t="s">
        <v>142</v>
      </c>
      <c r="E121" s="220" t="s">
        <v>558</v>
      </c>
      <c r="F121" s="221" t="s">
        <v>559</v>
      </c>
      <c r="G121" s="222" t="s">
        <v>480</v>
      </c>
      <c r="H121" s="223">
        <v>87</v>
      </c>
      <c r="I121" s="224"/>
      <c r="J121" s="225">
        <f>ROUND(I121*H121,2)</f>
        <v>0</v>
      </c>
      <c r="K121" s="221" t="s">
        <v>146</v>
      </c>
      <c r="L121" s="44"/>
      <c r="M121" s="226" t="s">
        <v>1</v>
      </c>
      <c r="N121" s="227" t="s">
        <v>41</v>
      </c>
      <c r="O121" s="91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0" t="s">
        <v>147</v>
      </c>
      <c r="AT121" s="230" t="s">
        <v>142</v>
      </c>
      <c r="AU121" s="230" t="s">
        <v>86</v>
      </c>
      <c r="AY121" s="17" t="s">
        <v>140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7" t="s">
        <v>84</v>
      </c>
      <c r="BK121" s="231">
        <f>ROUND(I121*H121,2)</f>
        <v>0</v>
      </c>
      <c r="BL121" s="17" t="s">
        <v>147</v>
      </c>
      <c r="BM121" s="230" t="s">
        <v>560</v>
      </c>
    </row>
    <row r="122" spans="1:47" s="2" customFormat="1" ht="12">
      <c r="A122" s="38"/>
      <c r="B122" s="39"/>
      <c r="C122" s="40"/>
      <c r="D122" s="232" t="s">
        <v>149</v>
      </c>
      <c r="E122" s="40"/>
      <c r="F122" s="233" t="s">
        <v>561</v>
      </c>
      <c r="G122" s="40"/>
      <c r="H122" s="40"/>
      <c r="I122" s="234"/>
      <c r="J122" s="40"/>
      <c r="K122" s="40"/>
      <c r="L122" s="44"/>
      <c r="M122" s="235"/>
      <c r="N122" s="236"/>
      <c r="O122" s="91"/>
      <c r="P122" s="91"/>
      <c r="Q122" s="91"/>
      <c r="R122" s="91"/>
      <c r="S122" s="91"/>
      <c r="T122" s="92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149</v>
      </c>
      <c r="AU122" s="17" t="s">
        <v>86</v>
      </c>
    </row>
    <row r="123" spans="1:65" s="2" customFormat="1" ht="16.5" customHeight="1">
      <c r="A123" s="38"/>
      <c r="B123" s="39"/>
      <c r="C123" s="219" t="s">
        <v>86</v>
      </c>
      <c r="D123" s="219" t="s">
        <v>142</v>
      </c>
      <c r="E123" s="220" t="s">
        <v>562</v>
      </c>
      <c r="F123" s="221" t="s">
        <v>563</v>
      </c>
      <c r="G123" s="222" t="s">
        <v>480</v>
      </c>
      <c r="H123" s="223">
        <v>44</v>
      </c>
      <c r="I123" s="224"/>
      <c r="J123" s="225">
        <f>ROUND(I123*H123,2)</f>
        <v>0</v>
      </c>
      <c r="K123" s="221" t="s">
        <v>146</v>
      </c>
      <c r="L123" s="44"/>
      <c r="M123" s="226" t="s">
        <v>1</v>
      </c>
      <c r="N123" s="227" t="s">
        <v>41</v>
      </c>
      <c r="O123" s="91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0" t="s">
        <v>147</v>
      </c>
      <c r="AT123" s="230" t="s">
        <v>142</v>
      </c>
      <c r="AU123" s="230" t="s">
        <v>86</v>
      </c>
      <c r="AY123" s="17" t="s">
        <v>140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7" t="s">
        <v>84</v>
      </c>
      <c r="BK123" s="231">
        <f>ROUND(I123*H123,2)</f>
        <v>0</v>
      </c>
      <c r="BL123" s="17" t="s">
        <v>147</v>
      </c>
      <c r="BM123" s="230" t="s">
        <v>564</v>
      </c>
    </row>
    <row r="124" spans="1:47" s="2" customFormat="1" ht="12">
      <c r="A124" s="38"/>
      <c r="B124" s="39"/>
      <c r="C124" s="40"/>
      <c r="D124" s="232" t="s">
        <v>149</v>
      </c>
      <c r="E124" s="40"/>
      <c r="F124" s="233" t="s">
        <v>565</v>
      </c>
      <c r="G124" s="40"/>
      <c r="H124" s="40"/>
      <c r="I124" s="234"/>
      <c r="J124" s="40"/>
      <c r="K124" s="40"/>
      <c r="L124" s="44"/>
      <c r="M124" s="235"/>
      <c r="N124" s="236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149</v>
      </c>
      <c r="AU124" s="17" t="s">
        <v>86</v>
      </c>
    </row>
    <row r="125" spans="1:65" s="2" customFormat="1" ht="16.5" customHeight="1">
      <c r="A125" s="38"/>
      <c r="B125" s="39"/>
      <c r="C125" s="219" t="s">
        <v>160</v>
      </c>
      <c r="D125" s="219" t="s">
        <v>142</v>
      </c>
      <c r="E125" s="220" t="s">
        <v>566</v>
      </c>
      <c r="F125" s="221" t="s">
        <v>567</v>
      </c>
      <c r="G125" s="222" t="s">
        <v>480</v>
      </c>
      <c r="H125" s="223">
        <v>31</v>
      </c>
      <c r="I125" s="224"/>
      <c r="J125" s="225">
        <f>ROUND(I125*H125,2)</f>
        <v>0</v>
      </c>
      <c r="K125" s="221" t="s">
        <v>146</v>
      </c>
      <c r="L125" s="44"/>
      <c r="M125" s="226" t="s">
        <v>1</v>
      </c>
      <c r="N125" s="227" t="s">
        <v>41</v>
      </c>
      <c r="O125" s="91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0" t="s">
        <v>147</v>
      </c>
      <c r="AT125" s="230" t="s">
        <v>142</v>
      </c>
      <c r="AU125" s="230" t="s">
        <v>86</v>
      </c>
      <c r="AY125" s="17" t="s">
        <v>140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7" t="s">
        <v>84</v>
      </c>
      <c r="BK125" s="231">
        <f>ROUND(I125*H125,2)</f>
        <v>0</v>
      </c>
      <c r="BL125" s="17" t="s">
        <v>147</v>
      </c>
      <c r="BM125" s="230" t="s">
        <v>568</v>
      </c>
    </row>
    <row r="126" spans="1:47" s="2" customFormat="1" ht="12">
      <c r="A126" s="38"/>
      <c r="B126" s="39"/>
      <c r="C126" s="40"/>
      <c r="D126" s="232" t="s">
        <v>149</v>
      </c>
      <c r="E126" s="40"/>
      <c r="F126" s="233" t="s">
        <v>569</v>
      </c>
      <c r="G126" s="40"/>
      <c r="H126" s="40"/>
      <c r="I126" s="234"/>
      <c r="J126" s="40"/>
      <c r="K126" s="40"/>
      <c r="L126" s="44"/>
      <c r="M126" s="235"/>
      <c r="N126" s="236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149</v>
      </c>
      <c r="AU126" s="17" t="s">
        <v>86</v>
      </c>
    </row>
    <row r="127" spans="1:65" s="2" customFormat="1" ht="16.5" customHeight="1">
      <c r="A127" s="38"/>
      <c r="B127" s="39"/>
      <c r="C127" s="219" t="s">
        <v>147</v>
      </c>
      <c r="D127" s="219" t="s">
        <v>142</v>
      </c>
      <c r="E127" s="220" t="s">
        <v>570</v>
      </c>
      <c r="F127" s="221" t="s">
        <v>571</v>
      </c>
      <c r="G127" s="222" t="s">
        <v>480</v>
      </c>
      <c r="H127" s="223">
        <v>15</v>
      </c>
      <c r="I127" s="224"/>
      <c r="J127" s="225">
        <f>ROUND(I127*H127,2)</f>
        <v>0</v>
      </c>
      <c r="K127" s="221" t="s">
        <v>146</v>
      </c>
      <c r="L127" s="44"/>
      <c r="M127" s="226" t="s">
        <v>1</v>
      </c>
      <c r="N127" s="227" t="s">
        <v>41</v>
      </c>
      <c r="O127" s="91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0" t="s">
        <v>147</v>
      </c>
      <c r="AT127" s="230" t="s">
        <v>142</v>
      </c>
      <c r="AU127" s="230" t="s">
        <v>86</v>
      </c>
      <c r="AY127" s="17" t="s">
        <v>140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7" t="s">
        <v>84</v>
      </c>
      <c r="BK127" s="231">
        <f>ROUND(I127*H127,2)</f>
        <v>0</v>
      </c>
      <c r="BL127" s="17" t="s">
        <v>147</v>
      </c>
      <c r="BM127" s="230" t="s">
        <v>572</v>
      </c>
    </row>
    <row r="128" spans="1:47" s="2" customFormat="1" ht="12">
      <c r="A128" s="38"/>
      <c r="B128" s="39"/>
      <c r="C128" s="40"/>
      <c r="D128" s="232" t="s">
        <v>149</v>
      </c>
      <c r="E128" s="40"/>
      <c r="F128" s="233" t="s">
        <v>573</v>
      </c>
      <c r="G128" s="40"/>
      <c r="H128" s="40"/>
      <c r="I128" s="234"/>
      <c r="J128" s="40"/>
      <c r="K128" s="40"/>
      <c r="L128" s="44"/>
      <c r="M128" s="235"/>
      <c r="N128" s="236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149</v>
      </c>
      <c r="AU128" s="17" t="s">
        <v>86</v>
      </c>
    </row>
    <row r="129" spans="1:65" s="2" customFormat="1" ht="16.5" customHeight="1">
      <c r="A129" s="38"/>
      <c r="B129" s="39"/>
      <c r="C129" s="219" t="s">
        <v>178</v>
      </c>
      <c r="D129" s="219" t="s">
        <v>142</v>
      </c>
      <c r="E129" s="220" t="s">
        <v>574</v>
      </c>
      <c r="F129" s="221" t="s">
        <v>575</v>
      </c>
      <c r="G129" s="222" t="s">
        <v>480</v>
      </c>
      <c r="H129" s="223">
        <v>5</v>
      </c>
      <c r="I129" s="224"/>
      <c r="J129" s="225">
        <f>ROUND(I129*H129,2)</f>
        <v>0</v>
      </c>
      <c r="K129" s="221" t="s">
        <v>146</v>
      </c>
      <c r="L129" s="44"/>
      <c r="M129" s="226" t="s">
        <v>1</v>
      </c>
      <c r="N129" s="227" t="s">
        <v>41</v>
      </c>
      <c r="O129" s="91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0" t="s">
        <v>147</v>
      </c>
      <c r="AT129" s="230" t="s">
        <v>142</v>
      </c>
      <c r="AU129" s="230" t="s">
        <v>86</v>
      </c>
      <c r="AY129" s="17" t="s">
        <v>140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7" t="s">
        <v>84</v>
      </c>
      <c r="BK129" s="231">
        <f>ROUND(I129*H129,2)</f>
        <v>0</v>
      </c>
      <c r="BL129" s="17" t="s">
        <v>147</v>
      </c>
      <c r="BM129" s="230" t="s">
        <v>576</v>
      </c>
    </row>
    <row r="130" spans="1:47" s="2" customFormat="1" ht="12">
      <c r="A130" s="38"/>
      <c r="B130" s="39"/>
      <c r="C130" s="40"/>
      <c r="D130" s="232" t="s">
        <v>149</v>
      </c>
      <c r="E130" s="40"/>
      <c r="F130" s="233" t="s">
        <v>577</v>
      </c>
      <c r="G130" s="40"/>
      <c r="H130" s="40"/>
      <c r="I130" s="234"/>
      <c r="J130" s="40"/>
      <c r="K130" s="40"/>
      <c r="L130" s="44"/>
      <c r="M130" s="235"/>
      <c r="N130" s="236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149</v>
      </c>
      <c r="AU130" s="17" t="s">
        <v>86</v>
      </c>
    </row>
    <row r="131" spans="1:65" s="2" customFormat="1" ht="16.5" customHeight="1">
      <c r="A131" s="38"/>
      <c r="B131" s="39"/>
      <c r="C131" s="219" t="s">
        <v>189</v>
      </c>
      <c r="D131" s="219" t="s">
        <v>142</v>
      </c>
      <c r="E131" s="220" t="s">
        <v>578</v>
      </c>
      <c r="F131" s="221" t="s">
        <v>579</v>
      </c>
      <c r="G131" s="222" t="s">
        <v>480</v>
      </c>
      <c r="H131" s="223">
        <v>182</v>
      </c>
      <c r="I131" s="224"/>
      <c r="J131" s="225">
        <f>ROUND(I131*H131,2)</f>
        <v>0</v>
      </c>
      <c r="K131" s="221" t="s">
        <v>1</v>
      </c>
      <c r="L131" s="44"/>
      <c r="M131" s="226" t="s">
        <v>1</v>
      </c>
      <c r="N131" s="227" t="s">
        <v>41</v>
      </c>
      <c r="O131" s="91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0" t="s">
        <v>147</v>
      </c>
      <c r="AT131" s="230" t="s">
        <v>142</v>
      </c>
      <c r="AU131" s="230" t="s">
        <v>86</v>
      </c>
      <c r="AY131" s="17" t="s">
        <v>140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7" t="s">
        <v>84</v>
      </c>
      <c r="BK131" s="231">
        <f>ROUND(I131*H131,2)</f>
        <v>0</v>
      </c>
      <c r="BL131" s="17" t="s">
        <v>147</v>
      </c>
      <c r="BM131" s="230" t="s">
        <v>580</v>
      </c>
    </row>
    <row r="132" spans="1:47" s="2" customFormat="1" ht="12">
      <c r="A132" s="38"/>
      <c r="B132" s="39"/>
      <c r="C132" s="40"/>
      <c r="D132" s="232" t="s">
        <v>149</v>
      </c>
      <c r="E132" s="40"/>
      <c r="F132" s="233" t="s">
        <v>579</v>
      </c>
      <c r="G132" s="40"/>
      <c r="H132" s="40"/>
      <c r="I132" s="234"/>
      <c r="J132" s="40"/>
      <c r="K132" s="40"/>
      <c r="L132" s="44"/>
      <c r="M132" s="235"/>
      <c r="N132" s="236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149</v>
      </c>
      <c r="AU132" s="17" t="s">
        <v>86</v>
      </c>
    </row>
    <row r="133" spans="1:47" s="2" customFormat="1" ht="12">
      <c r="A133" s="38"/>
      <c r="B133" s="39"/>
      <c r="C133" s="40"/>
      <c r="D133" s="232" t="s">
        <v>383</v>
      </c>
      <c r="E133" s="40"/>
      <c r="F133" s="283" t="s">
        <v>581</v>
      </c>
      <c r="G133" s="40"/>
      <c r="H133" s="40"/>
      <c r="I133" s="234"/>
      <c r="J133" s="40"/>
      <c r="K133" s="40"/>
      <c r="L133" s="44"/>
      <c r="M133" s="235"/>
      <c r="N133" s="236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383</v>
      </c>
      <c r="AU133" s="17" t="s">
        <v>86</v>
      </c>
    </row>
    <row r="134" spans="1:51" s="13" customFormat="1" ht="12">
      <c r="A134" s="13"/>
      <c r="B134" s="237"/>
      <c r="C134" s="238"/>
      <c r="D134" s="232" t="s">
        <v>151</v>
      </c>
      <c r="E134" s="239" t="s">
        <v>1</v>
      </c>
      <c r="F134" s="240" t="s">
        <v>582</v>
      </c>
      <c r="G134" s="238"/>
      <c r="H134" s="239" t="s">
        <v>1</v>
      </c>
      <c r="I134" s="241"/>
      <c r="J134" s="238"/>
      <c r="K134" s="238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151</v>
      </c>
      <c r="AU134" s="246" t="s">
        <v>86</v>
      </c>
      <c r="AV134" s="13" t="s">
        <v>84</v>
      </c>
      <c r="AW134" s="13" t="s">
        <v>32</v>
      </c>
      <c r="AX134" s="13" t="s">
        <v>76</v>
      </c>
      <c r="AY134" s="246" t="s">
        <v>140</v>
      </c>
    </row>
    <row r="135" spans="1:51" s="14" customFormat="1" ht="12">
      <c r="A135" s="14"/>
      <c r="B135" s="247"/>
      <c r="C135" s="248"/>
      <c r="D135" s="232" t="s">
        <v>151</v>
      </c>
      <c r="E135" s="249" t="s">
        <v>1</v>
      </c>
      <c r="F135" s="250" t="s">
        <v>583</v>
      </c>
      <c r="G135" s="248"/>
      <c r="H135" s="251">
        <v>182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7" t="s">
        <v>151</v>
      </c>
      <c r="AU135" s="257" t="s">
        <v>86</v>
      </c>
      <c r="AV135" s="14" t="s">
        <v>86</v>
      </c>
      <c r="AW135" s="14" t="s">
        <v>32</v>
      </c>
      <c r="AX135" s="14" t="s">
        <v>84</v>
      </c>
      <c r="AY135" s="257" t="s">
        <v>140</v>
      </c>
    </row>
    <row r="136" spans="1:65" s="2" customFormat="1" ht="16.5" customHeight="1">
      <c r="A136" s="38"/>
      <c r="B136" s="39"/>
      <c r="C136" s="219" t="s">
        <v>196</v>
      </c>
      <c r="D136" s="219" t="s">
        <v>142</v>
      </c>
      <c r="E136" s="220" t="s">
        <v>584</v>
      </c>
      <c r="F136" s="221" t="s">
        <v>585</v>
      </c>
      <c r="G136" s="222" t="s">
        <v>480</v>
      </c>
      <c r="H136" s="223">
        <v>182</v>
      </c>
      <c r="I136" s="224"/>
      <c r="J136" s="225">
        <f>ROUND(I136*H136,2)</f>
        <v>0</v>
      </c>
      <c r="K136" s="221" t="s">
        <v>1</v>
      </c>
      <c r="L136" s="44"/>
      <c r="M136" s="226" t="s">
        <v>1</v>
      </c>
      <c r="N136" s="227" t="s">
        <v>41</v>
      </c>
      <c r="O136" s="91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0" t="s">
        <v>147</v>
      </c>
      <c r="AT136" s="230" t="s">
        <v>142</v>
      </c>
      <c r="AU136" s="230" t="s">
        <v>86</v>
      </c>
      <c r="AY136" s="17" t="s">
        <v>140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7" t="s">
        <v>84</v>
      </c>
      <c r="BK136" s="231">
        <f>ROUND(I136*H136,2)</f>
        <v>0</v>
      </c>
      <c r="BL136" s="17" t="s">
        <v>147</v>
      </c>
      <c r="BM136" s="230" t="s">
        <v>586</v>
      </c>
    </row>
    <row r="137" spans="1:47" s="2" customFormat="1" ht="12">
      <c r="A137" s="38"/>
      <c r="B137" s="39"/>
      <c r="C137" s="40"/>
      <c r="D137" s="232" t="s">
        <v>149</v>
      </c>
      <c r="E137" s="40"/>
      <c r="F137" s="233" t="s">
        <v>585</v>
      </c>
      <c r="G137" s="40"/>
      <c r="H137" s="40"/>
      <c r="I137" s="234"/>
      <c r="J137" s="40"/>
      <c r="K137" s="40"/>
      <c r="L137" s="44"/>
      <c r="M137" s="235"/>
      <c r="N137" s="236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149</v>
      </c>
      <c r="AU137" s="17" t="s">
        <v>86</v>
      </c>
    </row>
    <row r="138" spans="1:47" s="2" customFormat="1" ht="12">
      <c r="A138" s="38"/>
      <c r="B138" s="39"/>
      <c r="C138" s="40"/>
      <c r="D138" s="232" t="s">
        <v>383</v>
      </c>
      <c r="E138" s="40"/>
      <c r="F138" s="283" t="s">
        <v>587</v>
      </c>
      <c r="G138" s="40"/>
      <c r="H138" s="40"/>
      <c r="I138" s="234"/>
      <c r="J138" s="40"/>
      <c r="K138" s="40"/>
      <c r="L138" s="44"/>
      <c r="M138" s="235"/>
      <c r="N138" s="236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383</v>
      </c>
      <c r="AU138" s="17" t="s">
        <v>86</v>
      </c>
    </row>
    <row r="139" spans="1:51" s="13" customFormat="1" ht="12">
      <c r="A139" s="13"/>
      <c r="B139" s="237"/>
      <c r="C139" s="238"/>
      <c r="D139" s="232" t="s">
        <v>151</v>
      </c>
      <c r="E139" s="239" t="s">
        <v>1</v>
      </c>
      <c r="F139" s="240" t="s">
        <v>582</v>
      </c>
      <c r="G139" s="238"/>
      <c r="H139" s="239" t="s">
        <v>1</v>
      </c>
      <c r="I139" s="241"/>
      <c r="J139" s="238"/>
      <c r="K139" s="238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151</v>
      </c>
      <c r="AU139" s="246" t="s">
        <v>86</v>
      </c>
      <c r="AV139" s="13" t="s">
        <v>84</v>
      </c>
      <c r="AW139" s="13" t="s">
        <v>32</v>
      </c>
      <c r="AX139" s="13" t="s">
        <v>76</v>
      </c>
      <c r="AY139" s="246" t="s">
        <v>140</v>
      </c>
    </row>
    <row r="140" spans="1:51" s="14" customFormat="1" ht="12">
      <c r="A140" s="14"/>
      <c r="B140" s="247"/>
      <c r="C140" s="248"/>
      <c r="D140" s="232" t="s">
        <v>151</v>
      </c>
      <c r="E140" s="249" t="s">
        <v>1</v>
      </c>
      <c r="F140" s="250" t="s">
        <v>583</v>
      </c>
      <c r="G140" s="248"/>
      <c r="H140" s="251">
        <v>182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7" t="s">
        <v>151</v>
      </c>
      <c r="AU140" s="257" t="s">
        <v>86</v>
      </c>
      <c r="AV140" s="14" t="s">
        <v>86</v>
      </c>
      <c r="AW140" s="14" t="s">
        <v>32</v>
      </c>
      <c r="AX140" s="14" t="s">
        <v>84</v>
      </c>
      <c r="AY140" s="257" t="s">
        <v>140</v>
      </c>
    </row>
    <row r="141" spans="1:65" s="2" customFormat="1" ht="16.5" customHeight="1">
      <c r="A141" s="38"/>
      <c r="B141" s="39"/>
      <c r="C141" s="219" t="s">
        <v>203</v>
      </c>
      <c r="D141" s="219" t="s">
        <v>142</v>
      </c>
      <c r="E141" s="220" t="s">
        <v>588</v>
      </c>
      <c r="F141" s="221" t="s">
        <v>589</v>
      </c>
      <c r="G141" s="222" t="s">
        <v>381</v>
      </c>
      <c r="H141" s="223">
        <v>1</v>
      </c>
      <c r="I141" s="224"/>
      <c r="J141" s="225">
        <f>ROUND(I141*H141,2)</f>
        <v>0</v>
      </c>
      <c r="K141" s="221" t="s">
        <v>1</v>
      </c>
      <c r="L141" s="44"/>
      <c r="M141" s="226" t="s">
        <v>1</v>
      </c>
      <c r="N141" s="227" t="s">
        <v>41</v>
      </c>
      <c r="O141" s="91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0" t="s">
        <v>147</v>
      </c>
      <c r="AT141" s="230" t="s">
        <v>142</v>
      </c>
      <c r="AU141" s="230" t="s">
        <v>86</v>
      </c>
      <c r="AY141" s="17" t="s">
        <v>140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7" t="s">
        <v>84</v>
      </c>
      <c r="BK141" s="231">
        <f>ROUND(I141*H141,2)</f>
        <v>0</v>
      </c>
      <c r="BL141" s="17" t="s">
        <v>147</v>
      </c>
      <c r="BM141" s="230" t="s">
        <v>590</v>
      </c>
    </row>
    <row r="142" spans="1:47" s="2" customFormat="1" ht="12">
      <c r="A142" s="38"/>
      <c r="B142" s="39"/>
      <c r="C142" s="40"/>
      <c r="D142" s="232" t="s">
        <v>149</v>
      </c>
      <c r="E142" s="40"/>
      <c r="F142" s="233" t="s">
        <v>589</v>
      </c>
      <c r="G142" s="40"/>
      <c r="H142" s="40"/>
      <c r="I142" s="234"/>
      <c r="J142" s="40"/>
      <c r="K142" s="40"/>
      <c r="L142" s="44"/>
      <c r="M142" s="235"/>
      <c r="N142" s="236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149</v>
      </c>
      <c r="AU142" s="17" t="s">
        <v>86</v>
      </c>
    </row>
    <row r="143" spans="1:47" s="2" customFormat="1" ht="12">
      <c r="A143" s="38"/>
      <c r="B143" s="39"/>
      <c r="C143" s="40"/>
      <c r="D143" s="232" t="s">
        <v>383</v>
      </c>
      <c r="E143" s="40"/>
      <c r="F143" s="283" t="s">
        <v>591</v>
      </c>
      <c r="G143" s="40"/>
      <c r="H143" s="40"/>
      <c r="I143" s="234"/>
      <c r="J143" s="40"/>
      <c r="K143" s="40"/>
      <c r="L143" s="44"/>
      <c r="M143" s="235"/>
      <c r="N143" s="236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383</v>
      </c>
      <c r="AU143" s="17" t="s">
        <v>86</v>
      </c>
    </row>
    <row r="144" spans="1:65" s="2" customFormat="1" ht="16.5" customHeight="1">
      <c r="A144" s="38"/>
      <c r="B144" s="39"/>
      <c r="C144" s="219" t="s">
        <v>210</v>
      </c>
      <c r="D144" s="219" t="s">
        <v>142</v>
      </c>
      <c r="E144" s="220" t="s">
        <v>592</v>
      </c>
      <c r="F144" s="221" t="s">
        <v>593</v>
      </c>
      <c r="G144" s="222" t="s">
        <v>381</v>
      </c>
      <c r="H144" s="223">
        <v>1</v>
      </c>
      <c r="I144" s="224"/>
      <c r="J144" s="225">
        <f>ROUND(I144*H144,2)</f>
        <v>0</v>
      </c>
      <c r="K144" s="221" t="s">
        <v>1</v>
      </c>
      <c r="L144" s="44"/>
      <c r="M144" s="226" t="s">
        <v>1</v>
      </c>
      <c r="N144" s="227" t="s">
        <v>41</v>
      </c>
      <c r="O144" s="91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0" t="s">
        <v>147</v>
      </c>
      <c r="AT144" s="230" t="s">
        <v>142</v>
      </c>
      <c r="AU144" s="230" t="s">
        <v>86</v>
      </c>
      <c r="AY144" s="17" t="s">
        <v>140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7" t="s">
        <v>84</v>
      </c>
      <c r="BK144" s="231">
        <f>ROUND(I144*H144,2)</f>
        <v>0</v>
      </c>
      <c r="BL144" s="17" t="s">
        <v>147</v>
      </c>
      <c r="BM144" s="230" t="s">
        <v>594</v>
      </c>
    </row>
    <row r="145" spans="1:47" s="2" customFormat="1" ht="12">
      <c r="A145" s="38"/>
      <c r="B145" s="39"/>
      <c r="C145" s="40"/>
      <c r="D145" s="232" t="s">
        <v>149</v>
      </c>
      <c r="E145" s="40"/>
      <c r="F145" s="233" t="s">
        <v>593</v>
      </c>
      <c r="G145" s="40"/>
      <c r="H145" s="40"/>
      <c r="I145" s="234"/>
      <c r="J145" s="40"/>
      <c r="K145" s="40"/>
      <c r="L145" s="44"/>
      <c r="M145" s="235"/>
      <c r="N145" s="236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149</v>
      </c>
      <c r="AU145" s="17" t="s">
        <v>86</v>
      </c>
    </row>
    <row r="146" spans="1:47" s="2" customFormat="1" ht="12">
      <c r="A146" s="38"/>
      <c r="B146" s="39"/>
      <c r="C146" s="40"/>
      <c r="D146" s="232" t="s">
        <v>383</v>
      </c>
      <c r="E146" s="40"/>
      <c r="F146" s="283" t="s">
        <v>595</v>
      </c>
      <c r="G146" s="40"/>
      <c r="H146" s="40"/>
      <c r="I146" s="234"/>
      <c r="J146" s="40"/>
      <c r="K146" s="40"/>
      <c r="L146" s="44"/>
      <c r="M146" s="279"/>
      <c r="N146" s="280"/>
      <c r="O146" s="281"/>
      <c r="P146" s="281"/>
      <c r="Q146" s="281"/>
      <c r="R146" s="281"/>
      <c r="S146" s="281"/>
      <c r="T146" s="28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383</v>
      </c>
      <c r="AU146" s="17" t="s">
        <v>86</v>
      </c>
    </row>
    <row r="147" spans="1:31" s="2" customFormat="1" ht="6.95" customHeight="1">
      <c r="A147" s="38"/>
      <c r="B147" s="66"/>
      <c r="C147" s="67"/>
      <c r="D147" s="67"/>
      <c r="E147" s="67"/>
      <c r="F147" s="67"/>
      <c r="G147" s="67"/>
      <c r="H147" s="67"/>
      <c r="I147" s="67"/>
      <c r="J147" s="67"/>
      <c r="K147" s="67"/>
      <c r="L147" s="44"/>
      <c r="M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</sheetData>
  <sheetProtection password="CC35" sheet="1" objects="1" scenarios="1" formatColumns="0" formatRows="0" autoFilter="0"/>
  <autoFilter ref="C117:K146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</row>
    <row r="4" spans="2:46" s="1" customFormat="1" ht="24.95" customHeight="1">
      <c r="B4" s="20"/>
      <c r="D4" s="139" t="s">
        <v>103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Ostravice, Paskov, rekonstrukce LB hráze, 15,400-16,755 - DPS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596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115</v>
      </c>
      <c r="G12" s="38"/>
      <c r="H12" s="38"/>
      <c r="I12" s="141" t="s">
        <v>22</v>
      </c>
      <c r="J12" s="145" t="str">
        <f>'Rekapitulace stavby'!AN8</f>
        <v>10. 12. 2020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ROUND(J117,2)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40</v>
      </c>
      <c r="E33" s="141" t="s">
        <v>41</v>
      </c>
      <c r="F33" s="155">
        <f>ROUND((SUM(BE117:BE175)),2)</f>
        <v>0</v>
      </c>
      <c r="G33" s="38"/>
      <c r="H33" s="38"/>
      <c r="I33" s="156">
        <v>0.21</v>
      </c>
      <c r="J33" s="155">
        <f>ROUND(((SUM(BE117:BE175))*I33),2)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5">
        <f>ROUND((SUM(BF117:BF175)),2)</f>
        <v>0</v>
      </c>
      <c r="G34" s="38"/>
      <c r="H34" s="38"/>
      <c r="I34" s="156">
        <v>0.15</v>
      </c>
      <c r="J34" s="155">
        <f>ROUND(((SUM(BF117:BF175))*I34),2)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5">
        <f>ROUND((SUM(BG117:BG175)),2)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5">
        <f>ROUND((SUM(BH117:BH175)),2)</f>
        <v>0</v>
      </c>
      <c r="G36" s="38"/>
      <c r="H36" s="38"/>
      <c r="I36" s="156">
        <v>0.15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5">
        <f>ROUND((SUM(BI117:BI175)),2)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Ostravice, Paskov, rekonstrukce LB hráze, 15,400-16,755 - DPS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043903_05 -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Paskov</v>
      </c>
      <c r="G89" s="40"/>
      <c r="H89" s="40"/>
      <c r="I89" s="32" t="s">
        <v>22</v>
      </c>
      <c r="J89" s="79" t="str">
        <f>IF(J12="","",J12)</f>
        <v>10. 12. 2020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Povodí Odry, státní podnik</v>
      </c>
      <c r="G91" s="40"/>
      <c r="H91" s="40"/>
      <c r="I91" s="32" t="s">
        <v>30</v>
      </c>
      <c r="J91" s="36" t="str">
        <f>E21</f>
        <v>Lesprojekt Krnov s.r.o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Vlasta Horáková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117</v>
      </c>
      <c r="D94" s="177"/>
      <c r="E94" s="177"/>
      <c r="F94" s="177"/>
      <c r="G94" s="177"/>
      <c r="H94" s="177"/>
      <c r="I94" s="177"/>
      <c r="J94" s="178" t="s">
        <v>118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119</v>
      </c>
      <c r="D96" s="40"/>
      <c r="E96" s="40"/>
      <c r="F96" s="40"/>
      <c r="G96" s="40"/>
      <c r="H96" s="40"/>
      <c r="I96" s="40"/>
      <c r="J96" s="110">
        <f>J117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120</v>
      </c>
    </row>
    <row r="97" spans="1:31" s="9" customFormat="1" ht="24.95" customHeight="1">
      <c r="A97" s="9"/>
      <c r="B97" s="180"/>
      <c r="C97" s="181"/>
      <c r="D97" s="182" t="s">
        <v>597</v>
      </c>
      <c r="E97" s="183"/>
      <c r="F97" s="183"/>
      <c r="G97" s="183"/>
      <c r="H97" s="183"/>
      <c r="I97" s="183"/>
      <c r="J97" s="184">
        <f>J118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pans="1:31" s="2" customFormat="1" ht="6.95" customHeight="1">
      <c r="A103" s="38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4.95" customHeight="1">
      <c r="A104" s="38"/>
      <c r="B104" s="39"/>
      <c r="C104" s="23" t="s">
        <v>125</v>
      </c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2" customHeight="1">
      <c r="A106" s="38"/>
      <c r="B106" s="39"/>
      <c r="C106" s="32" t="s">
        <v>16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6.5" customHeight="1">
      <c r="A107" s="38"/>
      <c r="B107" s="39"/>
      <c r="C107" s="40"/>
      <c r="D107" s="40"/>
      <c r="E107" s="175" t="str">
        <f>E7</f>
        <v>Ostravice, Paskov, rekonstrukce LB hráze, 15,400-16,755 - DPS</v>
      </c>
      <c r="F107" s="32"/>
      <c r="G107" s="32"/>
      <c r="H107" s="32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113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76" t="str">
        <f>E9</f>
        <v>043903_05 - Vedlejší rozpočtové náklady</v>
      </c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20</v>
      </c>
      <c r="D111" s="40"/>
      <c r="E111" s="40"/>
      <c r="F111" s="27" t="str">
        <f>F12</f>
        <v>Paskov</v>
      </c>
      <c r="G111" s="40"/>
      <c r="H111" s="40"/>
      <c r="I111" s="32" t="s">
        <v>22</v>
      </c>
      <c r="J111" s="79" t="str">
        <f>IF(J12="","",J12)</f>
        <v>10. 12. 2020</v>
      </c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5.15" customHeight="1">
      <c r="A113" s="38"/>
      <c r="B113" s="39"/>
      <c r="C113" s="32" t="s">
        <v>24</v>
      </c>
      <c r="D113" s="40"/>
      <c r="E113" s="40"/>
      <c r="F113" s="27" t="str">
        <f>E15</f>
        <v>Povodí Odry, státní podnik</v>
      </c>
      <c r="G113" s="40"/>
      <c r="H113" s="40"/>
      <c r="I113" s="32" t="s">
        <v>30</v>
      </c>
      <c r="J113" s="36" t="str">
        <f>E21</f>
        <v>Lesprojekt Krnov s.r.o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28</v>
      </c>
      <c r="D114" s="40"/>
      <c r="E114" s="40"/>
      <c r="F114" s="27" t="str">
        <f>IF(E18="","",E18)</f>
        <v>Vyplň údaj</v>
      </c>
      <c r="G114" s="40"/>
      <c r="H114" s="40"/>
      <c r="I114" s="32" t="s">
        <v>33</v>
      </c>
      <c r="J114" s="36" t="str">
        <f>E24</f>
        <v>Ing. Vlasta Horáková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0.3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11" customFormat="1" ht="29.25" customHeight="1">
      <c r="A116" s="192"/>
      <c r="B116" s="193"/>
      <c r="C116" s="194" t="s">
        <v>126</v>
      </c>
      <c r="D116" s="195" t="s">
        <v>61</v>
      </c>
      <c r="E116" s="195" t="s">
        <v>57</v>
      </c>
      <c r="F116" s="195" t="s">
        <v>58</v>
      </c>
      <c r="G116" s="195" t="s">
        <v>127</v>
      </c>
      <c r="H116" s="195" t="s">
        <v>128</v>
      </c>
      <c r="I116" s="195" t="s">
        <v>129</v>
      </c>
      <c r="J116" s="195" t="s">
        <v>118</v>
      </c>
      <c r="K116" s="196" t="s">
        <v>130</v>
      </c>
      <c r="L116" s="197"/>
      <c r="M116" s="100" t="s">
        <v>1</v>
      </c>
      <c r="N116" s="101" t="s">
        <v>40</v>
      </c>
      <c r="O116" s="101" t="s">
        <v>131</v>
      </c>
      <c r="P116" s="101" t="s">
        <v>132</v>
      </c>
      <c r="Q116" s="101" t="s">
        <v>133</v>
      </c>
      <c r="R116" s="101" t="s">
        <v>134</v>
      </c>
      <c r="S116" s="101" t="s">
        <v>135</v>
      </c>
      <c r="T116" s="102" t="s">
        <v>136</v>
      </c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pans="1:63" s="2" customFormat="1" ht="22.8" customHeight="1">
      <c r="A117" s="38"/>
      <c r="B117" s="39"/>
      <c r="C117" s="107" t="s">
        <v>137</v>
      </c>
      <c r="D117" s="40"/>
      <c r="E117" s="40"/>
      <c r="F117" s="40"/>
      <c r="G117" s="40"/>
      <c r="H117" s="40"/>
      <c r="I117" s="40"/>
      <c r="J117" s="198">
        <f>BK117</f>
        <v>0</v>
      </c>
      <c r="K117" s="40"/>
      <c r="L117" s="44"/>
      <c r="M117" s="103"/>
      <c r="N117" s="199"/>
      <c r="O117" s="104"/>
      <c r="P117" s="200">
        <f>P118</f>
        <v>0</v>
      </c>
      <c r="Q117" s="104"/>
      <c r="R117" s="200">
        <f>R118</f>
        <v>0</v>
      </c>
      <c r="S117" s="104"/>
      <c r="T117" s="201">
        <f>T118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75</v>
      </c>
      <c r="AU117" s="17" t="s">
        <v>120</v>
      </c>
      <c r="BK117" s="202">
        <f>BK118</f>
        <v>0</v>
      </c>
    </row>
    <row r="118" spans="1:63" s="12" customFormat="1" ht="25.9" customHeight="1">
      <c r="A118" s="12"/>
      <c r="B118" s="203"/>
      <c r="C118" s="204"/>
      <c r="D118" s="205" t="s">
        <v>75</v>
      </c>
      <c r="E118" s="206" t="s">
        <v>598</v>
      </c>
      <c r="F118" s="206" t="s">
        <v>97</v>
      </c>
      <c r="G118" s="204"/>
      <c r="H118" s="204"/>
      <c r="I118" s="207"/>
      <c r="J118" s="208">
        <f>BK118</f>
        <v>0</v>
      </c>
      <c r="K118" s="204"/>
      <c r="L118" s="209"/>
      <c r="M118" s="210"/>
      <c r="N118" s="211"/>
      <c r="O118" s="211"/>
      <c r="P118" s="212">
        <f>SUM(P119:P175)</f>
        <v>0</v>
      </c>
      <c r="Q118" s="211"/>
      <c r="R118" s="212">
        <f>SUM(R119:R175)</f>
        <v>0</v>
      </c>
      <c r="S118" s="211"/>
      <c r="T118" s="213">
        <f>SUM(T119:T175)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4" t="s">
        <v>178</v>
      </c>
      <c r="AT118" s="215" t="s">
        <v>75</v>
      </c>
      <c r="AU118" s="215" t="s">
        <v>76</v>
      </c>
      <c r="AY118" s="214" t="s">
        <v>140</v>
      </c>
      <c r="BK118" s="216">
        <f>SUM(BK119:BK175)</f>
        <v>0</v>
      </c>
    </row>
    <row r="119" spans="1:65" s="2" customFormat="1" ht="12">
      <c r="A119" s="38"/>
      <c r="B119" s="39"/>
      <c r="C119" s="219" t="s">
        <v>84</v>
      </c>
      <c r="D119" s="219" t="s">
        <v>142</v>
      </c>
      <c r="E119" s="220" t="s">
        <v>599</v>
      </c>
      <c r="F119" s="221" t="s">
        <v>600</v>
      </c>
      <c r="G119" s="222" t="s">
        <v>381</v>
      </c>
      <c r="H119" s="223">
        <v>1</v>
      </c>
      <c r="I119" s="224"/>
      <c r="J119" s="225">
        <f>ROUND(I119*H119,2)</f>
        <v>0</v>
      </c>
      <c r="K119" s="221" t="s">
        <v>1</v>
      </c>
      <c r="L119" s="44"/>
      <c r="M119" s="226" t="s">
        <v>1</v>
      </c>
      <c r="N119" s="227" t="s">
        <v>41</v>
      </c>
      <c r="O119" s="91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30" t="s">
        <v>388</v>
      </c>
      <c r="AT119" s="230" t="s">
        <v>142</v>
      </c>
      <c r="AU119" s="230" t="s">
        <v>84</v>
      </c>
      <c r="AY119" s="17" t="s">
        <v>140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7" t="s">
        <v>84</v>
      </c>
      <c r="BK119" s="231">
        <f>ROUND(I119*H119,2)</f>
        <v>0</v>
      </c>
      <c r="BL119" s="17" t="s">
        <v>388</v>
      </c>
      <c r="BM119" s="230" t="s">
        <v>601</v>
      </c>
    </row>
    <row r="120" spans="1:47" s="2" customFormat="1" ht="12">
      <c r="A120" s="38"/>
      <c r="B120" s="39"/>
      <c r="C120" s="40"/>
      <c r="D120" s="232" t="s">
        <v>149</v>
      </c>
      <c r="E120" s="40"/>
      <c r="F120" s="233" t="s">
        <v>600</v>
      </c>
      <c r="G120" s="40"/>
      <c r="H120" s="40"/>
      <c r="I120" s="234"/>
      <c r="J120" s="40"/>
      <c r="K120" s="40"/>
      <c r="L120" s="44"/>
      <c r="M120" s="235"/>
      <c r="N120" s="236"/>
      <c r="O120" s="91"/>
      <c r="P120" s="91"/>
      <c r="Q120" s="91"/>
      <c r="R120" s="91"/>
      <c r="S120" s="91"/>
      <c r="T120" s="92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149</v>
      </c>
      <c r="AU120" s="17" t="s">
        <v>84</v>
      </c>
    </row>
    <row r="121" spans="1:65" s="2" customFormat="1" ht="12">
      <c r="A121" s="38"/>
      <c r="B121" s="39"/>
      <c r="C121" s="219" t="s">
        <v>86</v>
      </c>
      <c r="D121" s="219" t="s">
        <v>142</v>
      </c>
      <c r="E121" s="220" t="s">
        <v>602</v>
      </c>
      <c r="F121" s="221" t="s">
        <v>603</v>
      </c>
      <c r="G121" s="222" t="s">
        <v>381</v>
      </c>
      <c r="H121" s="223">
        <v>1</v>
      </c>
      <c r="I121" s="224"/>
      <c r="J121" s="225">
        <f>ROUND(I121*H121,2)</f>
        <v>0</v>
      </c>
      <c r="K121" s="221" t="s">
        <v>1</v>
      </c>
      <c r="L121" s="44"/>
      <c r="M121" s="226" t="s">
        <v>1</v>
      </c>
      <c r="N121" s="227" t="s">
        <v>41</v>
      </c>
      <c r="O121" s="91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0" t="s">
        <v>388</v>
      </c>
      <c r="AT121" s="230" t="s">
        <v>142</v>
      </c>
      <c r="AU121" s="230" t="s">
        <v>84</v>
      </c>
      <c r="AY121" s="17" t="s">
        <v>140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7" t="s">
        <v>84</v>
      </c>
      <c r="BK121" s="231">
        <f>ROUND(I121*H121,2)</f>
        <v>0</v>
      </c>
      <c r="BL121" s="17" t="s">
        <v>388</v>
      </c>
      <c r="BM121" s="230" t="s">
        <v>604</v>
      </c>
    </row>
    <row r="122" spans="1:47" s="2" customFormat="1" ht="12">
      <c r="A122" s="38"/>
      <c r="B122" s="39"/>
      <c r="C122" s="40"/>
      <c r="D122" s="232" t="s">
        <v>149</v>
      </c>
      <c r="E122" s="40"/>
      <c r="F122" s="233" t="s">
        <v>603</v>
      </c>
      <c r="G122" s="40"/>
      <c r="H122" s="40"/>
      <c r="I122" s="234"/>
      <c r="J122" s="40"/>
      <c r="K122" s="40"/>
      <c r="L122" s="44"/>
      <c r="M122" s="235"/>
      <c r="N122" s="236"/>
      <c r="O122" s="91"/>
      <c r="P122" s="91"/>
      <c r="Q122" s="91"/>
      <c r="R122" s="91"/>
      <c r="S122" s="91"/>
      <c r="T122" s="92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149</v>
      </c>
      <c r="AU122" s="17" t="s">
        <v>84</v>
      </c>
    </row>
    <row r="123" spans="1:65" s="2" customFormat="1" ht="12">
      <c r="A123" s="38"/>
      <c r="B123" s="39"/>
      <c r="C123" s="219" t="s">
        <v>160</v>
      </c>
      <c r="D123" s="219" t="s">
        <v>142</v>
      </c>
      <c r="E123" s="220" t="s">
        <v>605</v>
      </c>
      <c r="F123" s="221" t="s">
        <v>606</v>
      </c>
      <c r="G123" s="222" t="s">
        <v>381</v>
      </c>
      <c r="H123" s="223">
        <v>1</v>
      </c>
      <c r="I123" s="224"/>
      <c r="J123" s="225">
        <f>ROUND(I123*H123,2)</f>
        <v>0</v>
      </c>
      <c r="K123" s="221" t="s">
        <v>1</v>
      </c>
      <c r="L123" s="44"/>
      <c r="M123" s="226" t="s">
        <v>1</v>
      </c>
      <c r="N123" s="227" t="s">
        <v>41</v>
      </c>
      <c r="O123" s="91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0" t="s">
        <v>388</v>
      </c>
      <c r="AT123" s="230" t="s">
        <v>142</v>
      </c>
      <c r="AU123" s="230" t="s">
        <v>84</v>
      </c>
      <c r="AY123" s="17" t="s">
        <v>140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7" t="s">
        <v>84</v>
      </c>
      <c r="BK123" s="231">
        <f>ROUND(I123*H123,2)</f>
        <v>0</v>
      </c>
      <c r="BL123" s="17" t="s">
        <v>388</v>
      </c>
      <c r="BM123" s="230" t="s">
        <v>607</v>
      </c>
    </row>
    <row r="124" spans="1:47" s="2" customFormat="1" ht="12">
      <c r="A124" s="38"/>
      <c r="B124" s="39"/>
      <c r="C124" s="40"/>
      <c r="D124" s="232" t="s">
        <v>149</v>
      </c>
      <c r="E124" s="40"/>
      <c r="F124" s="233" t="s">
        <v>606</v>
      </c>
      <c r="G124" s="40"/>
      <c r="H124" s="40"/>
      <c r="I124" s="234"/>
      <c r="J124" s="40"/>
      <c r="K124" s="40"/>
      <c r="L124" s="44"/>
      <c r="M124" s="235"/>
      <c r="N124" s="236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149</v>
      </c>
      <c r="AU124" s="17" t="s">
        <v>84</v>
      </c>
    </row>
    <row r="125" spans="1:65" s="2" customFormat="1" ht="12">
      <c r="A125" s="38"/>
      <c r="B125" s="39"/>
      <c r="C125" s="219" t="s">
        <v>147</v>
      </c>
      <c r="D125" s="219" t="s">
        <v>142</v>
      </c>
      <c r="E125" s="220" t="s">
        <v>608</v>
      </c>
      <c r="F125" s="221" t="s">
        <v>609</v>
      </c>
      <c r="G125" s="222" t="s">
        <v>381</v>
      </c>
      <c r="H125" s="223">
        <v>1</v>
      </c>
      <c r="I125" s="224"/>
      <c r="J125" s="225">
        <f>ROUND(I125*H125,2)</f>
        <v>0</v>
      </c>
      <c r="K125" s="221" t="s">
        <v>1</v>
      </c>
      <c r="L125" s="44"/>
      <c r="M125" s="226" t="s">
        <v>1</v>
      </c>
      <c r="N125" s="227" t="s">
        <v>41</v>
      </c>
      <c r="O125" s="91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0" t="s">
        <v>388</v>
      </c>
      <c r="AT125" s="230" t="s">
        <v>142</v>
      </c>
      <c r="AU125" s="230" t="s">
        <v>84</v>
      </c>
      <c r="AY125" s="17" t="s">
        <v>140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7" t="s">
        <v>84</v>
      </c>
      <c r="BK125" s="231">
        <f>ROUND(I125*H125,2)</f>
        <v>0</v>
      </c>
      <c r="BL125" s="17" t="s">
        <v>388</v>
      </c>
      <c r="BM125" s="230" t="s">
        <v>610</v>
      </c>
    </row>
    <row r="126" spans="1:47" s="2" customFormat="1" ht="12">
      <c r="A126" s="38"/>
      <c r="B126" s="39"/>
      <c r="C126" s="40"/>
      <c r="D126" s="232" t="s">
        <v>149</v>
      </c>
      <c r="E126" s="40"/>
      <c r="F126" s="233" t="s">
        <v>609</v>
      </c>
      <c r="G126" s="40"/>
      <c r="H126" s="40"/>
      <c r="I126" s="234"/>
      <c r="J126" s="40"/>
      <c r="K126" s="40"/>
      <c r="L126" s="44"/>
      <c r="M126" s="235"/>
      <c r="N126" s="236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149</v>
      </c>
      <c r="AU126" s="17" t="s">
        <v>84</v>
      </c>
    </row>
    <row r="127" spans="1:65" s="2" customFormat="1" ht="12">
      <c r="A127" s="38"/>
      <c r="B127" s="39"/>
      <c r="C127" s="219" t="s">
        <v>178</v>
      </c>
      <c r="D127" s="219" t="s">
        <v>142</v>
      </c>
      <c r="E127" s="220" t="s">
        <v>611</v>
      </c>
      <c r="F127" s="221" t="s">
        <v>612</v>
      </c>
      <c r="G127" s="222" t="s">
        <v>381</v>
      </c>
      <c r="H127" s="223">
        <v>1</v>
      </c>
      <c r="I127" s="224"/>
      <c r="J127" s="225">
        <f>ROUND(I127*H127,2)</f>
        <v>0</v>
      </c>
      <c r="K127" s="221" t="s">
        <v>1</v>
      </c>
      <c r="L127" s="44"/>
      <c r="M127" s="226" t="s">
        <v>1</v>
      </c>
      <c r="N127" s="227" t="s">
        <v>41</v>
      </c>
      <c r="O127" s="91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0" t="s">
        <v>388</v>
      </c>
      <c r="AT127" s="230" t="s">
        <v>142</v>
      </c>
      <c r="AU127" s="230" t="s">
        <v>84</v>
      </c>
      <c r="AY127" s="17" t="s">
        <v>140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7" t="s">
        <v>84</v>
      </c>
      <c r="BK127" s="231">
        <f>ROUND(I127*H127,2)</f>
        <v>0</v>
      </c>
      <c r="BL127" s="17" t="s">
        <v>388</v>
      </c>
      <c r="BM127" s="230" t="s">
        <v>613</v>
      </c>
    </row>
    <row r="128" spans="1:47" s="2" customFormat="1" ht="12">
      <c r="A128" s="38"/>
      <c r="B128" s="39"/>
      <c r="C128" s="40"/>
      <c r="D128" s="232" t="s">
        <v>149</v>
      </c>
      <c r="E128" s="40"/>
      <c r="F128" s="233" t="s">
        <v>612</v>
      </c>
      <c r="G128" s="40"/>
      <c r="H128" s="40"/>
      <c r="I128" s="234"/>
      <c r="J128" s="40"/>
      <c r="K128" s="40"/>
      <c r="L128" s="44"/>
      <c r="M128" s="235"/>
      <c r="N128" s="236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149</v>
      </c>
      <c r="AU128" s="17" t="s">
        <v>84</v>
      </c>
    </row>
    <row r="129" spans="1:65" s="2" customFormat="1" ht="21.75" customHeight="1">
      <c r="A129" s="38"/>
      <c r="B129" s="39"/>
      <c r="C129" s="219" t="s">
        <v>189</v>
      </c>
      <c r="D129" s="219" t="s">
        <v>142</v>
      </c>
      <c r="E129" s="220" t="s">
        <v>614</v>
      </c>
      <c r="F129" s="221" t="s">
        <v>615</v>
      </c>
      <c r="G129" s="222" t="s">
        <v>381</v>
      </c>
      <c r="H129" s="223">
        <v>1</v>
      </c>
      <c r="I129" s="224"/>
      <c r="J129" s="225">
        <f>ROUND(I129*H129,2)</f>
        <v>0</v>
      </c>
      <c r="K129" s="221" t="s">
        <v>1</v>
      </c>
      <c r="L129" s="44"/>
      <c r="M129" s="226" t="s">
        <v>1</v>
      </c>
      <c r="N129" s="227" t="s">
        <v>41</v>
      </c>
      <c r="O129" s="91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0" t="s">
        <v>388</v>
      </c>
      <c r="AT129" s="230" t="s">
        <v>142</v>
      </c>
      <c r="AU129" s="230" t="s">
        <v>84</v>
      </c>
      <c r="AY129" s="17" t="s">
        <v>140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7" t="s">
        <v>84</v>
      </c>
      <c r="BK129" s="231">
        <f>ROUND(I129*H129,2)</f>
        <v>0</v>
      </c>
      <c r="BL129" s="17" t="s">
        <v>388</v>
      </c>
      <c r="BM129" s="230" t="s">
        <v>616</v>
      </c>
    </row>
    <row r="130" spans="1:47" s="2" customFormat="1" ht="12">
      <c r="A130" s="38"/>
      <c r="B130" s="39"/>
      <c r="C130" s="40"/>
      <c r="D130" s="232" t="s">
        <v>149</v>
      </c>
      <c r="E130" s="40"/>
      <c r="F130" s="233" t="s">
        <v>615</v>
      </c>
      <c r="G130" s="40"/>
      <c r="H130" s="40"/>
      <c r="I130" s="234"/>
      <c r="J130" s="40"/>
      <c r="K130" s="40"/>
      <c r="L130" s="44"/>
      <c r="M130" s="235"/>
      <c r="N130" s="236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149</v>
      </c>
      <c r="AU130" s="17" t="s">
        <v>84</v>
      </c>
    </row>
    <row r="131" spans="1:65" s="2" customFormat="1" ht="12">
      <c r="A131" s="38"/>
      <c r="B131" s="39"/>
      <c r="C131" s="219" t="s">
        <v>196</v>
      </c>
      <c r="D131" s="219" t="s">
        <v>142</v>
      </c>
      <c r="E131" s="220" t="s">
        <v>617</v>
      </c>
      <c r="F131" s="221" t="s">
        <v>618</v>
      </c>
      <c r="G131" s="222" t="s">
        <v>381</v>
      </c>
      <c r="H131" s="223">
        <v>1</v>
      </c>
      <c r="I131" s="224"/>
      <c r="J131" s="225">
        <f>ROUND(I131*H131,2)</f>
        <v>0</v>
      </c>
      <c r="K131" s="221" t="s">
        <v>1</v>
      </c>
      <c r="L131" s="44"/>
      <c r="M131" s="226" t="s">
        <v>1</v>
      </c>
      <c r="N131" s="227" t="s">
        <v>41</v>
      </c>
      <c r="O131" s="91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0" t="s">
        <v>388</v>
      </c>
      <c r="AT131" s="230" t="s">
        <v>142</v>
      </c>
      <c r="AU131" s="230" t="s">
        <v>84</v>
      </c>
      <c r="AY131" s="17" t="s">
        <v>140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7" t="s">
        <v>84</v>
      </c>
      <c r="BK131" s="231">
        <f>ROUND(I131*H131,2)</f>
        <v>0</v>
      </c>
      <c r="BL131" s="17" t="s">
        <v>388</v>
      </c>
      <c r="BM131" s="230" t="s">
        <v>619</v>
      </c>
    </row>
    <row r="132" spans="1:47" s="2" customFormat="1" ht="12">
      <c r="A132" s="38"/>
      <c r="B132" s="39"/>
      <c r="C132" s="40"/>
      <c r="D132" s="232" t="s">
        <v>149</v>
      </c>
      <c r="E132" s="40"/>
      <c r="F132" s="233" t="s">
        <v>618</v>
      </c>
      <c r="G132" s="40"/>
      <c r="H132" s="40"/>
      <c r="I132" s="234"/>
      <c r="J132" s="40"/>
      <c r="K132" s="40"/>
      <c r="L132" s="44"/>
      <c r="M132" s="235"/>
      <c r="N132" s="236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149</v>
      </c>
      <c r="AU132" s="17" t="s">
        <v>84</v>
      </c>
    </row>
    <row r="133" spans="1:65" s="2" customFormat="1" ht="12">
      <c r="A133" s="38"/>
      <c r="B133" s="39"/>
      <c r="C133" s="219" t="s">
        <v>203</v>
      </c>
      <c r="D133" s="219" t="s">
        <v>142</v>
      </c>
      <c r="E133" s="220" t="s">
        <v>620</v>
      </c>
      <c r="F133" s="221" t="s">
        <v>621</v>
      </c>
      <c r="G133" s="222" t="s">
        <v>381</v>
      </c>
      <c r="H133" s="223">
        <v>1</v>
      </c>
      <c r="I133" s="224"/>
      <c r="J133" s="225">
        <f>ROUND(I133*H133,2)</f>
        <v>0</v>
      </c>
      <c r="K133" s="221" t="s">
        <v>1</v>
      </c>
      <c r="L133" s="44"/>
      <c r="M133" s="226" t="s">
        <v>1</v>
      </c>
      <c r="N133" s="227" t="s">
        <v>41</v>
      </c>
      <c r="O133" s="91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0" t="s">
        <v>388</v>
      </c>
      <c r="AT133" s="230" t="s">
        <v>142</v>
      </c>
      <c r="AU133" s="230" t="s">
        <v>84</v>
      </c>
      <c r="AY133" s="17" t="s">
        <v>140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7" t="s">
        <v>84</v>
      </c>
      <c r="BK133" s="231">
        <f>ROUND(I133*H133,2)</f>
        <v>0</v>
      </c>
      <c r="BL133" s="17" t="s">
        <v>388</v>
      </c>
      <c r="BM133" s="230" t="s">
        <v>622</v>
      </c>
    </row>
    <row r="134" spans="1:47" s="2" customFormat="1" ht="12">
      <c r="A134" s="38"/>
      <c r="B134" s="39"/>
      <c r="C134" s="40"/>
      <c r="D134" s="232" t="s">
        <v>149</v>
      </c>
      <c r="E134" s="40"/>
      <c r="F134" s="233" t="s">
        <v>623</v>
      </c>
      <c r="G134" s="40"/>
      <c r="H134" s="40"/>
      <c r="I134" s="234"/>
      <c r="J134" s="40"/>
      <c r="K134" s="40"/>
      <c r="L134" s="44"/>
      <c r="M134" s="235"/>
      <c r="N134" s="236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149</v>
      </c>
      <c r="AU134" s="17" t="s">
        <v>84</v>
      </c>
    </row>
    <row r="135" spans="1:65" s="2" customFormat="1" ht="16.5" customHeight="1">
      <c r="A135" s="38"/>
      <c r="B135" s="39"/>
      <c r="C135" s="219" t="s">
        <v>210</v>
      </c>
      <c r="D135" s="219" t="s">
        <v>142</v>
      </c>
      <c r="E135" s="220" t="s">
        <v>624</v>
      </c>
      <c r="F135" s="221" t="s">
        <v>625</v>
      </c>
      <c r="G135" s="222" t="s">
        <v>381</v>
      </c>
      <c r="H135" s="223">
        <v>1</v>
      </c>
      <c r="I135" s="224"/>
      <c r="J135" s="225">
        <f>ROUND(I135*H135,2)</f>
        <v>0</v>
      </c>
      <c r="K135" s="221" t="s">
        <v>1</v>
      </c>
      <c r="L135" s="44"/>
      <c r="M135" s="226" t="s">
        <v>1</v>
      </c>
      <c r="N135" s="227" t="s">
        <v>41</v>
      </c>
      <c r="O135" s="91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0" t="s">
        <v>388</v>
      </c>
      <c r="AT135" s="230" t="s">
        <v>142</v>
      </c>
      <c r="AU135" s="230" t="s">
        <v>84</v>
      </c>
      <c r="AY135" s="17" t="s">
        <v>140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7" t="s">
        <v>84</v>
      </c>
      <c r="BK135" s="231">
        <f>ROUND(I135*H135,2)</f>
        <v>0</v>
      </c>
      <c r="BL135" s="17" t="s">
        <v>388</v>
      </c>
      <c r="BM135" s="230" t="s">
        <v>626</v>
      </c>
    </row>
    <row r="136" spans="1:47" s="2" customFormat="1" ht="12">
      <c r="A136" s="38"/>
      <c r="B136" s="39"/>
      <c r="C136" s="40"/>
      <c r="D136" s="232" t="s">
        <v>149</v>
      </c>
      <c r="E136" s="40"/>
      <c r="F136" s="233" t="s">
        <v>625</v>
      </c>
      <c r="G136" s="40"/>
      <c r="H136" s="40"/>
      <c r="I136" s="234"/>
      <c r="J136" s="40"/>
      <c r="K136" s="40"/>
      <c r="L136" s="44"/>
      <c r="M136" s="235"/>
      <c r="N136" s="236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149</v>
      </c>
      <c r="AU136" s="17" t="s">
        <v>84</v>
      </c>
    </row>
    <row r="137" spans="1:65" s="2" customFormat="1" ht="16.5" customHeight="1">
      <c r="A137" s="38"/>
      <c r="B137" s="39"/>
      <c r="C137" s="219" t="s">
        <v>218</v>
      </c>
      <c r="D137" s="219" t="s">
        <v>142</v>
      </c>
      <c r="E137" s="220" t="s">
        <v>627</v>
      </c>
      <c r="F137" s="221" t="s">
        <v>628</v>
      </c>
      <c r="G137" s="222" t="s">
        <v>381</v>
      </c>
      <c r="H137" s="223">
        <v>1</v>
      </c>
      <c r="I137" s="224"/>
      <c r="J137" s="225">
        <f>ROUND(I137*H137,2)</f>
        <v>0</v>
      </c>
      <c r="K137" s="221" t="s">
        <v>1</v>
      </c>
      <c r="L137" s="44"/>
      <c r="M137" s="226" t="s">
        <v>1</v>
      </c>
      <c r="N137" s="227" t="s">
        <v>41</v>
      </c>
      <c r="O137" s="91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0" t="s">
        <v>388</v>
      </c>
      <c r="AT137" s="230" t="s">
        <v>142</v>
      </c>
      <c r="AU137" s="230" t="s">
        <v>84</v>
      </c>
      <c r="AY137" s="17" t="s">
        <v>140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7" t="s">
        <v>84</v>
      </c>
      <c r="BK137" s="231">
        <f>ROUND(I137*H137,2)</f>
        <v>0</v>
      </c>
      <c r="BL137" s="17" t="s">
        <v>388</v>
      </c>
      <c r="BM137" s="230" t="s">
        <v>629</v>
      </c>
    </row>
    <row r="138" spans="1:47" s="2" customFormat="1" ht="12">
      <c r="A138" s="38"/>
      <c r="B138" s="39"/>
      <c r="C138" s="40"/>
      <c r="D138" s="232" t="s">
        <v>149</v>
      </c>
      <c r="E138" s="40"/>
      <c r="F138" s="233" t="s">
        <v>628</v>
      </c>
      <c r="G138" s="40"/>
      <c r="H138" s="40"/>
      <c r="I138" s="234"/>
      <c r="J138" s="40"/>
      <c r="K138" s="40"/>
      <c r="L138" s="44"/>
      <c r="M138" s="235"/>
      <c r="N138" s="236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149</v>
      </c>
      <c r="AU138" s="17" t="s">
        <v>84</v>
      </c>
    </row>
    <row r="139" spans="1:65" s="2" customFormat="1" ht="21.75" customHeight="1">
      <c r="A139" s="38"/>
      <c r="B139" s="39"/>
      <c r="C139" s="219" t="s">
        <v>225</v>
      </c>
      <c r="D139" s="219" t="s">
        <v>142</v>
      </c>
      <c r="E139" s="220" t="s">
        <v>630</v>
      </c>
      <c r="F139" s="221" t="s">
        <v>631</v>
      </c>
      <c r="G139" s="222" t="s">
        <v>381</v>
      </c>
      <c r="H139" s="223">
        <v>1</v>
      </c>
      <c r="I139" s="224"/>
      <c r="J139" s="225">
        <f>ROUND(I139*H139,2)</f>
        <v>0</v>
      </c>
      <c r="K139" s="221" t="s">
        <v>1</v>
      </c>
      <c r="L139" s="44"/>
      <c r="M139" s="226" t="s">
        <v>1</v>
      </c>
      <c r="N139" s="227" t="s">
        <v>41</v>
      </c>
      <c r="O139" s="91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0" t="s">
        <v>388</v>
      </c>
      <c r="AT139" s="230" t="s">
        <v>142</v>
      </c>
      <c r="AU139" s="230" t="s">
        <v>84</v>
      </c>
      <c r="AY139" s="17" t="s">
        <v>140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7" t="s">
        <v>84</v>
      </c>
      <c r="BK139" s="231">
        <f>ROUND(I139*H139,2)</f>
        <v>0</v>
      </c>
      <c r="BL139" s="17" t="s">
        <v>388</v>
      </c>
      <c r="BM139" s="230" t="s">
        <v>632</v>
      </c>
    </row>
    <row r="140" spans="1:47" s="2" customFormat="1" ht="12">
      <c r="A140" s="38"/>
      <c r="B140" s="39"/>
      <c r="C140" s="40"/>
      <c r="D140" s="232" t="s">
        <v>149</v>
      </c>
      <c r="E140" s="40"/>
      <c r="F140" s="233" t="s">
        <v>631</v>
      </c>
      <c r="G140" s="40"/>
      <c r="H140" s="40"/>
      <c r="I140" s="234"/>
      <c r="J140" s="40"/>
      <c r="K140" s="40"/>
      <c r="L140" s="44"/>
      <c r="M140" s="235"/>
      <c r="N140" s="236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149</v>
      </c>
      <c r="AU140" s="17" t="s">
        <v>84</v>
      </c>
    </row>
    <row r="141" spans="1:65" s="2" customFormat="1" ht="21.75" customHeight="1">
      <c r="A141" s="38"/>
      <c r="B141" s="39"/>
      <c r="C141" s="219" t="s">
        <v>105</v>
      </c>
      <c r="D141" s="219" t="s">
        <v>142</v>
      </c>
      <c r="E141" s="220" t="s">
        <v>633</v>
      </c>
      <c r="F141" s="221" t="s">
        <v>634</v>
      </c>
      <c r="G141" s="222" t="s">
        <v>381</v>
      </c>
      <c r="H141" s="223">
        <v>1</v>
      </c>
      <c r="I141" s="224"/>
      <c r="J141" s="225">
        <f>ROUND(I141*H141,2)</f>
        <v>0</v>
      </c>
      <c r="K141" s="221" t="s">
        <v>1</v>
      </c>
      <c r="L141" s="44"/>
      <c r="M141" s="226" t="s">
        <v>1</v>
      </c>
      <c r="N141" s="227" t="s">
        <v>41</v>
      </c>
      <c r="O141" s="91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0" t="s">
        <v>388</v>
      </c>
      <c r="AT141" s="230" t="s">
        <v>142</v>
      </c>
      <c r="AU141" s="230" t="s">
        <v>84</v>
      </c>
      <c r="AY141" s="17" t="s">
        <v>140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7" t="s">
        <v>84</v>
      </c>
      <c r="BK141" s="231">
        <f>ROUND(I141*H141,2)</f>
        <v>0</v>
      </c>
      <c r="BL141" s="17" t="s">
        <v>388</v>
      </c>
      <c r="BM141" s="230" t="s">
        <v>635</v>
      </c>
    </row>
    <row r="142" spans="1:47" s="2" customFormat="1" ht="12">
      <c r="A142" s="38"/>
      <c r="B142" s="39"/>
      <c r="C142" s="40"/>
      <c r="D142" s="232" t="s">
        <v>149</v>
      </c>
      <c r="E142" s="40"/>
      <c r="F142" s="233" t="s">
        <v>634</v>
      </c>
      <c r="G142" s="40"/>
      <c r="H142" s="40"/>
      <c r="I142" s="234"/>
      <c r="J142" s="40"/>
      <c r="K142" s="40"/>
      <c r="L142" s="44"/>
      <c r="M142" s="235"/>
      <c r="N142" s="236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149</v>
      </c>
      <c r="AU142" s="17" t="s">
        <v>84</v>
      </c>
    </row>
    <row r="143" spans="1:47" s="2" customFormat="1" ht="12">
      <c r="A143" s="38"/>
      <c r="B143" s="39"/>
      <c r="C143" s="40"/>
      <c r="D143" s="232" t="s">
        <v>383</v>
      </c>
      <c r="E143" s="40"/>
      <c r="F143" s="283" t="s">
        <v>636</v>
      </c>
      <c r="G143" s="40"/>
      <c r="H143" s="40"/>
      <c r="I143" s="234"/>
      <c r="J143" s="40"/>
      <c r="K143" s="40"/>
      <c r="L143" s="44"/>
      <c r="M143" s="235"/>
      <c r="N143" s="236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383</v>
      </c>
      <c r="AU143" s="17" t="s">
        <v>84</v>
      </c>
    </row>
    <row r="144" spans="1:65" s="2" customFormat="1" ht="21.75" customHeight="1">
      <c r="A144" s="38"/>
      <c r="B144" s="39"/>
      <c r="C144" s="219" t="s">
        <v>237</v>
      </c>
      <c r="D144" s="219" t="s">
        <v>142</v>
      </c>
      <c r="E144" s="220" t="s">
        <v>637</v>
      </c>
      <c r="F144" s="221" t="s">
        <v>638</v>
      </c>
      <c r="G144" s="222" t="s">
        <v>240</v>
      </c>
      <c r="H144" s="223">
        <v>70</v>
      </c>
      <c r="I144" s="224"/>
      <c r="J144" s="225">
        <f>ROUND(I144*H144,2)</f>
        <v>0</v>
      </c>
      <c r="K144" s="221" t="s">
        <v>1</v>
      </c>
      <c r="L144" s="44"/>
      <c r="M144" s="226" t="s">
        <v>1</v>
      </c>
      <c r="N144" s="227" t="s">
        <v>41</v>
      </c>
      <c r="O144" s="91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0" t="s">
        <v>388</v>
      </c>
      <c r="AT144" s="230" t="s">
        <v>142</v>
      </c>
      <c r="AU144" s="230" t="s">
        <v>84</v>
      </c>
      <c r="AY144" s="17" t="s">
        <v>140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7" t="s">
        <v>84</v>
      </c>
      <c r="BK144" s="231">
        <f>ROUND(I144*H144,2)</f>
        <v>0</v>
      </c>
      <c r="BL144" s="17" t="s">
        <v>388</v>
      </c>
      <c r="BM144" s="230" t="s">
        <v>639</v>
      </c>
    </row>
    <row r="145" spans="1:47" s="2" customFormat="1" ht="12">
      <c r="A145" s="38"/>
      <c r="B145" s="39"/>
      <c r="C145" s="40"/>
      <c r="D145" s="232" t="s">
        <v>149</v>
      </c>
      <c r="E145" s="40"/>
      <c r="F145" s="233" t="s">
        <v>638</v>
      </c>
      <c r="G145" s="40"/>
      <c r="H145" s="40"/>
      <c r="I145" s="234"/>
      <c r="J145" s="40"/>
      <c r="K145" s="40"/>
      <c r="L145" s="44"/>
      <c r="M145" s="235"/>
      <c r="N145" s="236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149</v>
      </c>
      <c r="AU145" s="17" t="s">
        <v>84</v>
      </c>
    </row>
    <row r="146" spans="1:47" s="2" customFormat="1" ht="12">
      <c r="A146" s="38"/>
      <c r="B146" s="39"/>
      <c r="C146" s="40"/>
      <c r="D146" s="232" t="s">
        <v>383</v>
      </c>
      <c r="E146" s="40"/>
      <c r="F146" s="283" t="s">
        <v>640</v>
      </c>
      <c r="G146" s="40"/>
      <c r="H146" s="40"/>
      <c r="I146" s="234"/>
      <c r="J146" s="40"/>
      <c r="K146" s="40"/>
      <c r="L146" s="44"/>
      <c r="M146" s="235"/>
      <c r="N146" s="236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383</v>
      </c>
      <c r="AU146" s="17" t="s">
        <v>84</v>
      </c>
    </row>
    <row r="147" spans="1:51" s="13" customFormat="1" ht="12">
      <c r="A147" s="13"/>
      <c r="B147" s="237"/>
      <c r="C147" s="238"/>
      <c r="D147" s="232" t="s">
        <v>151</v>
      </c>
      <c r="E147" s="239" t="s">
        <v>1</v>
      </c>
      <c r="F147" s="240" t="s">
        <v>641</v>
      </c>
      <c r="G147" s="238"/>
      <c r="H147" s="239" t="s">
        <v>1</v>
      </c>
      <c r="I147" s="241"/>
      <c r="J147" s="238"/>
      <c r="K147" s="238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151</v>
      </c>
      <c r="AU147" s="246" t="s">
        <v>84</v>
      </c>
      <c r="AV147" s="13" t="s">
        <v>84</v>
      </c>
      <c r="AW147" s="13" t="s">
        <v>32</v>
      </c>
      <c r="AX147" s="13" t="s">
        <v>76</v>
      </c>
      <c r="AY147" s="246" t="s">
        <v>140</v>
      </c>
    </row>
    <row r="148" spans="1:51" s="14" customFormat="1" ht="12">
      <c r="A148" s="14"/>
      <c r="B148" s="247"/>
      <c r="C148" s="248"/>
      <c r="D148" s="232" t="s">
        <v>151</v>
      </c>
      <c r="E148" s="249" t="s">
        <v>1</v>
      </c>
      <c r="F148" s="250" t="s">
        <v>642</v>
      </c>
      <c r="G148" s="248"/>
      <c r="H148" s="251">
        <v>70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7" t="s">
        <v>151</v>
      </c>
      <c r="AU148" s="257" t="s">
        <v>84</v>
      </c>
      <c r="AV148" s="14" t="s">
        <v>86</v>
      </c>
      <c r="AW148" s="14" t="s">
        <v>32</v>
      </c>
      <c r="AX148" s="14" t="s">
        <v>84</v>
      </c>
      <c r="AY148" s="257" t="s">
        <v>140</v>
      </c>
    </row>
    <row r="149" spans="1:65" s="2" customFormat="1" ht="16.5" customHeight="1">
      <c r="A149" s="38"/>
      <c r="B149" s="39"/>
      <c r="C149" s="219" t="s">
        <v>245</v>
      </c>
      <c r="D149" s="219" t="s">
        <v>142</v>
      </c>
      <c r="E149" s="220" t="s">
        <v>643</v>
      </c>
      <c r="F149" s="221" t="s">
        <v>644</v>
      </c>
      <c r="G149" s="222" t="s">
        <v>381</v>
      </c>
      <c r="H149" s="223">
        <v>1</v>
      </c>
      <c r="I149" s="224"/>
      <c r="J149" s="225">
        <f>ROUND(I149*H149,2)</f>
        <v>0</v>
      </c>
      <c r="K149" s="221" t="s">
        <v>1</v>
      </c>
      <c r="L149" s="44"/>
      <c r="M149" s="226" t="s">
        <v>1</v>
      </c>
      <c r="N149" s="227" t="s">
        <v>41</v>
      </c>
      <c r="O149" s="91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0" t="s">
        <v>388</v>
      </c>
      <c r="AT149" s="230" t="s">
        <v>142</v>
      </c>
      <c r="AU149" s="230" t="s">
        <v>84</v>
      </c>
      <c r="AY149" s="17" t="s">
        <v>140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7" t="s">
        <v>84</v>
      </c>
      <c r="BK149" s="231">
        <f>ROUND(I149*H149,2)</f>
        <v>0</v>
      </c>
      <c r="BL149" s="17" t="s">
        <v>388</v>
      </c>
      <c r="BM149" s="230" t="s">
        <v>645</v>
      </c>
    </row>
    <row r="150" spans="1:47" s="2" customFormat="1" ht="12">
      <c r="A150" s="38"/>
      <c r="B150" s="39"/>
      <c r="C150" s="40"/>
      <c r="D150" s="232" t="s">
        <v>149</v>
      </c>
      <c r="E150" s="40"/>
      <c r="F150" s="233" t="s">
        <v>644</v>
      </c>
      <c r="G150" s="40"/>
      <c r="H150" s="40"/>
      <c r="I150" s="234"/>
      <c r="J150" s="40"/>
      <c r="K150" s="40"/>
      <c r="L150" s="44"/>
      <c r="M150" s="235"/>
      <c r="N150" s="236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149</v>
      </c>
      <c r="AU150" s="17" t="s">
        <v>84</v>
      </c>
    </row>
    <row r="151" spans="1:47" s="2" customFormat="1" ht="12">
      <c r="A151" s="38"/>
      <c r="B151" s="39"/>
      <c r="C151" s="40"/>
      <c r="D151" s="232" t="s">
        <v>383</v>
      </c>
      <c r="E151" s="40"/>
      <c r="F151" s="283" t="s">
        <v>646</v>
      </c>
      <c r="G151" s="40"/>
      <c r="H151" s="40"/>
      <c r="I151" s="234"/>
      <c r="J151" s="40"/>
      <c r="K151" s="40"/>
      <c r="L151" s="44"/>
      <c r="M151" s="235"/>
      <c r="N151" s="236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383</v>
      </c>
      <c r="AU151" s="17" t="s">
        <v>84</v>
      </c>
    </row>
    <row r="152" spans="1:65" s="2" customFormat="1" ht="16.5" customHeight="1">
      <c r="A152" s="38"/>
      <c r="B152" s="39"/>
      <c r="C152" s="219" t="s">
        <v>8</v>
      </c>
      <c r="D152" s="219" t="s">
        <v>142</v>
      </c>
      <c r="E152" s="220" t="s">
        <v>647</v>
      </c>
      <c r="F152" s="221" t="s">
        <v>648</v>
      </c>
      <c r="G152" s="222" t="s">
        <v>381</v>
      </c>
      <c r="H152" s="223">
        <v>1</v>
      </c>
      <c r="I152" s="224"/>
      <c r="J152" s="225">
        <f>ROUND(I152*H152,2)</f>
        <v>0</v>
      </c>
      <c r="K152" s="221" t="s">
        <v>1</v>
      </c>
      <c r="L152" s="44"/>
      <c r="M152" s="226" t="s">
        <v>1</v>
      </c>
      <c r="N152" s="227" t="s">
        <v>41</v>
      </c>
      <c r="O152" s="91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0" t="s">
        <v>388</v>
      </c>
      <c r="AT152" s="230" t="s">
        <v>142</v>
      </c>
      <c r="AU152" s="230" t="s">
        <v>84</v>
      </c>
      <c r="AY152" s="17" t="s">
        <v>140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7" t="s">
        <v>84</v>
      </c>
      <c r="BK152" s="231">
        <f>ROUND(I152*H152,2)</f>
        <v>0</v>
      </c>
      <c r="BL152" s="17" t="s">
        <v>388</v>
      </c>
      <c r="BM152" s="230" t="s">
        <v>649</v>
      </c>
    </row>
    <row r="153" spans="1:47" s="2" customFormat="1" ht="12">
      <c r="A153" s="38"/>
      <c r="B153" s="39"/>
      <c r="C153" s="40"/>
      <c r="D153" s="232" t="s">
        <v>149</v>
      </c>
      <c r="E153" s="40"/>
      <c r="F153" s="233" t="s">
        <v>650</v>
      </c>
      <c r="G153" s="40"/>
      <c r="H153" s="40"/>
      <c r="I153" s="234"/>
      <c r="J153" s="40"/>
      <c r="K153" s="40"/>
      <c r="L153" s="44"/>
      <c r="M153" s="235"/>
      <c r="N153" s="236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149</v>
      </c>
      <c r="AU153" s="17" t="s">
        <v>84</v>
      </c>
    </row>
    <row r="154" spans="1:47" s="2" customFormat="1" ht="12">
      <c r="A154" s="38"/>
      <c r="B154" s="39"/>
      <c r="C154" s="40"/>
      <c r="D154" s="232" t="s">
        <v>383</v>
      </c>
      <c r="E154" s="40"/>
      <c r="F154" s="283" t="s">
        <v>651</v>
      </c>
      <c r="G154" s="40"/>
      <c r="H154" s="40"/>
      <c r="I154" s="234"/>
      <c r="J154" s="40"/>
      <c r="K154" s="40"/>
      <c r="L154" s="44"/>
      <c r="M154" s="235"/>
      <c r="N154" s="236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383</v>
      </c>
      <c r="AU154" s="17" t="s">
        <v>84</v>
      </c>
    </row>
    <row r="155" spans="1:65" s="2" customFormat="1" ht="16.5" customHeight="1">
      <c r="A155" s="38"/>
      <c r="B155" s="39"/>
      <c r="C155" s="219" t="s">
        <v>256</v>
      </c>
      <c r="D155" s="219" t="s">
        <v>142</v>
      </c>
      <c r="E155" s="220" t="s">
        <v>652</v>
      </c>
      <c r="F155" s="221" t="s">
        <v>653</v>
      </c>
      <c r="G155" s="222" t="s">
        <v>381</v>
      </c>
      <c r="H155" s="223">
        <v>70</v>
      </c>
      <c r="I155" s="224"/>
      <c r="J155" s="225">
        <f>ROUND(I155*H155,2)</f>
        <v>0</v>
      </c>
      <c r="K155" s="221" t="s">
        <v>1</v>
      </c>
      <c r="L155" s="44"/>
      <c r="M155" s="226" t="s">
        <v>1</v>
      </c>
      <c r="N155" s="227" t="s">
        <v>41</v>
      </c>
      <c r="O155" s="91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0" t="s">
        <v>388</v>
      </c>
      <c r="AT155" s="230" t="s">
        <v>142</v>
      </c>
      <c r="AU155" s="230" t="s">
        <v>84</v>
      </c>
      <c r="AY155" s="17" t="s">
        <v>140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7" t="s">
        <v>84</v>
      </c>
      <c r="BK155" s="231">
        <f>ROUND(I155*H155,2)</f>
        <v>0</v>
      </c>
      <c r="BL155" s="17" t="s">
        <v>388</v>
      </c>
      <c r="BM155" s="230" t="s">
        <v>654</v>
      </c>
    </row>
    <row r="156" spans="1:47" s="2" customFormat="1" ht="12">
      <c r="A156" s="38"/>
      <c r="B156" s="39"/>
      <c r="C156" s="40"/>
      <c r="D156" s="232" t="s">
        <v>149</v>
      </c>
      <c r="E156" s="40"/>
      <c r="F156" s="233" t="s">
        <v>653</v>
      </c>
      <c r="G156" s="40"/>
      <c r="H156" s="40"/>
      <c r="I156" s="234"/>
      <c r="J156" s="40"/>
      <c r="K156" s="40"/>
      <c r="L156" s="44"/>
      <c r="M156" s="235"/>
      <c r="N156" s="236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149</v>
      </c>
      <c r="AU156" s="17" t="s">
        <v>84</v>
      </c>
    </row>
    <row r="157" spans="1:47" s="2" customFormat="1" ht="12">
      <c r="A157" s="38"/>
      <c r="B157" s="39"/>
      <c r="C157" s="40"/>
      <c r="D157" s="232" t="s">
        <v>383</v>
      </c>
      <c r="E157" s="40"/>
      <c r="F157" s="283" t="s">
        <v>655</v>
      </c>
      <c r="G157" s="40"/>
      <c r="H157" s="40"/>
      <c r="I157" s="234"/>
      <c r="J157" s="40"/>
      <c r="K157" s="40"/>
      <c r="L157" s="44"/>
      <c r="M157" s="235"/>
      <c r="N157" s="236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383</v>
      </c>
      <c r="AU157" s="17" t="s">
        <v>84</v>
      </c>
    </row>
    <row r="158" spans="1:51" s="13" customFormat="1" ht="12">
      <c r="A158" s="13"/>
      <c r="B158" s="237"/>
      <c r="C158" s="238"/>
      <c r="D158" s="232" t="s">
        <v>151</v>
      </c>
      <c r="E158" s="239" t="s">
        <v>1</v>
      </c>
      <c r="F158" s="240" t="s">
        <v>656</v>
      </c>
      <c r="G158" s="238"/>
      <c r="H158" s="239" t="s">
        <v>1</v>
      </c>
      <c r="I158" s="241"/>
      <c r="J158" s="238"/>
      <c r="K158" s="238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151</v>
      </c>
      <c r="AU158" s="246" t="s">
        <v>84</v>
      </c>
      <c r="AV158" s="13" t="s">
        <v>84</v>
      </c>
      <c r="AW158" s="13" t="s">
        <v>32</v>
      </c>
      <c r="AX158" s="13" t="s">
        <v>76</v>
      </c>
      <c r="AY158" s="246" t="s">
        <v>140</v>
      </c>
    </row>
    <row r="159" spans="1:51" s="13" customFormat="1" ht="12">
      <c r="A159" s="13"/>
      <c r="B159" s="237"/>
      <c r="C159" s="238"/>
      <c r="D159" s="232" t="s">
        <v>151</v>
      </c>
      <c r="E159" s="239" t="s">
        <v>1</v>
      </c>
      <c r="F159" s="240" t="s">
        <v>657</v>
      </c>
      <c r="G159" s="238"/>
      <c r="H159" s="239" t="s">
        <v>1</v>
      </c>
      <c r="I159" s="241"/>
      <c r="J159" s="238"/>
      <c r="K159" s="238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151</v>
      </c>
      <c r="AU159" s="246" t="s">
        <v>84</v>
      </c>
      <c r="AV159" s="13" t="s">
        <v>84</v>
      </c>
      <c r="AW159" s="13" t="s">
        <v>32</v>
      </c>
      <c r="AX159" s="13" t="s">
        <v>76</v>
      </c>
      <c r="AY159" s="246" t="s">
        <v>140</v>
      </c>
    </row>
    <row r="160" spans="1:51" s="14" customFormat="1" ht="12">
      <c r="A160" s="14"/>
      <c r="B160" s="247"/>
      <c r="C160" s="248"/>
      <c r="D160" s="232" t="s">
        <v>151</v>
      </c>
      <c r="E160" s="249" t="s">
        <v>1</v>
      </c>
      <c r="F160" s="250" t="s">
        <v>658</v>
      </c>
      <c r="G160" s="248"/>
      <c r="H160" s="251">
        <v>60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7" t="s">
        <v>151</v>
      </c>
      <c r="AU160" s="257" t="s">
        <v>84</v>
      </c>
      <c r="AV160" s="14" t="s">
        <v>86</v>
      </c>
      <c r="AW160" s="14" t="s">
        <v>32</v>
      </c>
      <c r="AX160" s="14" t="s">
        <v>76</v>
      </c>
      <c r="AY160" s="257" t="s">
        <v>140</v>
      </c>
    </row>
    <row r="161" spans="1:51" s="13" customFormat="1" ht="12">
      <c r="A161" s="13"/>
      <c r="B161" s="237"/>
      <c r="C161" s="238"/>
      <c r="D161" s="232" t="s">
        <v>151</v>
      </c>
      <c r="E161" s="239" t="s">
        <v>1</v>
      </c>
      <c r="F161" s="240" t="s">
        <v>659</v>
      </c>
      <c r="G161" s="238"/>
      <c r="H161" s="239" t="s">
        <v>1</v>
      </c>
      <c r="I161" s="241"/>
      <c r="J161" s="238"/>
      <c r="K161" s="238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151</v>
      </c>
      <c r="AU161" s="246" t="s">
        <v>84</v>
      </c>
      <c r="AV161" s="13" t="s">
        <v>84</v>
      </c>
      <c r="AW161" s="13" t="s">
        <v>32</v>
      </c>
      <c r="AX161" s="13" t="s">
        <v>76</v>
      </c>
      <c r="AY161" s="246" t="s">
        <v>140</v>
      </c>
    </row>
    <row r="162" spans="1:51" s="14" customFormat="1" ht="12">
      <c r="A162" s="14"/>
      <c r="B162" s="247"/>
      <c r="C162" s="248"/>
      <c r="D162" s="232" t="s">
        <v>151</v>
      </c>
      <c r="E162" s="249" t="s">
        <v>1</v>
      </c>
      <c r="F162" s="250" t="s">
        <v>218</v>
      </c>
      <c r="G162" s="248"/>
      <c r="H162" s="251">
        <v>10</v>
      </c>
      <c r="I162" s="252"/>
      <c r="J162" s="248"/>
      <c r="K162" s="248"/>
      <c r="L162" s="253"/>
      <c r="M162" s="254"/>
      <c r="N162" s="255"/>
      <c r="O162" s="255"/>
      <c r="P162" s="255"/>
      <c r="Q162" s="255"/>
      <c r="R162" s="255"/>
      <c r="S162" s="255"/>
      <c r="T162" s="25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7" t="s">
        <v>151</v>
      </c>
      <c r="AU162" s="257" t="s">
        <v>84</v>
      </c>
      <c r="AV162" s="14" t="s">
        <v>86</v>
      </c>
      <c r="AW162" s="14" t="s">
        <v>32</v>
      </c>
      <c r="AX162" s="14" t="s">
        <v>76</v>
      </c>
      <c r="AY162" s="257" t="s">
        <v>140</v>
      </c>
    </row>
    <row r="163" spans="1:51" s="15" customFormat="1" ht="12">
      <c r="A163" s="15"/>
      <c r="B163" s="258"/>
      <c r="C163" s="259"/>
      <c r="D163" s="232" t="s">
        <v>151</v>
      </c>
      <c r="E163" s="260" t="s">
        <v>1</v>
      </c>
      <c r="F163" s="261" t="s">
        <v>171</v>
      </c>
      <c r="G163" s="259"/>
      <c r="H163" s="262">
        <v>70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8" t="s">
        <v>151</v>
      </c>
      <c r="AU163" s="268" t="s">
        <v>84</v>
      </c>
      <c r="AV163" s="15" t="s">
        <v>147</v>
      </c>
      <c r="AW163" s="15" t="s">
        <v>32</v>
      </c>
      <c r="AX163" s="15" t="s">
        <v>84</v>
      </c>
      <c r="AY163" s="268" t="s">
        <v>140</v>
      </c>
    </row>
    <row r="164" spans="1:65" s="2" customFormat="1" ht="12">
      <c r="A164" s="38"/>
      <c r="B164" s="39"/>
      <c r="C164" s="219" t="s">
        <v>265</v>
      </c>
      <c r="D164" s="219" t="s">
        <v>142</v>
      </c>
      <c r="E164" s="220" t="s">
        <v>660</v>
      </c>
      <c r="F164" s="221" t="s">
        <v>661</v>
      </c>
      <c r="G164" s="222" t="s">
        <v>381</v>
      </c>
      <c r="H164" s="223">
        <v>1</v>
      </c>
      <c r="I164" s="224"/>
      <c r="J164" s="225">
        <f>ROUND(I164*H164,2)</f>
        <v>0</v>
      </c>
      <c r="K164" s="221" t="s">
        <v>1</v>
      </c>
      <c r="L164" s="44"/>
      <c r="M164" s="226" t="s">
        <v>1</v>
      </c>
      <c r="N164" s="227" t="s">
        <v>41</v>
      </c>
      <c r="O164" s="91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0" t="s">
        <v>388</v>
      </c>
      <c r="AT164" s="230" t="s">
        <v>142</v>
      </c>
      <c r="AU164" s="230" t="s">
        <v>84</v>
      </c>
      <c r="AY164" s="17" t="s">
        <v>140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7" t="s">
        <v>84</v>
      </c>
      <c r="BK164" s="231">
        <f>ROUND(I164*H164,2)</f>
        <v>0</v>
      </c>
      <c r="BL164" s="17" t="s">
        <v>388</v>
      </c>
      <c r="BM164" s="230" t="s">
        <v>662</v>
      </c>
    </row>
    <row r="165" spans="1:47" s="2" customFormat="1" ht="12">
      <c r="A165" s="38"/>
      <c r="B165" s="39"/>
      <c r="C165" s="40"/>
      <c r="D165" s="232" t="s">
        <v>149</v>
      </c>
      <c r="E165" s="40"/>
      <c r="F165" s="233" t="s">
        <v>661</v>
      </c>
      <c r="G165" s="40"/>
      <c r="H165" s="40"/>
      <c r="I165" s="234"/>
      <c r="J165" s="40"/>
      <c r="K165" s="40"/>
      <c r="L165" s="44"/>
      <c r="M165" s="235"/>
      <c r="N165" s="236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149</v>
      </c>
      <c r="AU165" s="17" t="s">
        <v>84</v>
      </c>
    </row>
    <row r="166" spans="1:65" s="2" customFormat="1" ht="16.5" customHeight="1">
      <c r="A166" s="38"/>
      <c r="B166" s="39"/>
      <c r="C166" s="219" t="s">
        <v>273</v>
      </c>
      <c r="D166" s="219" t="s">
        <v>142</v>
      </c>
      <c r="E166" s="220" t="s">
        <v>663</v>
      </c>
      <c r="F166" s="221" t="s">
        <v>664</v>
      </c>
      <c r="G166" s="222" t="s">
        <v>381</v>
      </c>
      <c r="H166" s="223">
        <v>1</v>
      </c>
      <c r="I166" s="224"/>
      <c r="J166" s="225">
        <f>ROUND(I166*H166,2)</f>
        <v>0</v>
      </c>
      <c r="K166" s="221" t="s">
        <v>1</v>
      </c>
      <c r="L166" s="44"/>
      <c r="M166" s="226" t="s">
        <v>1</v>
      </c>
      <c r="N166" s="227" t="s">
        <v>41</v>
      </c>
      <c r="O166" s="91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0" t="s">
        <v>388</v>
      </c>
      <c r="AT166" s="230" t="s">
        <v>142</v>
      </c>
      <c r="AU166" s="230" t="s">
        <v>84</v>
      </c>
      <c r="AY166" s="17" t="s">
        <v>140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7" t="s">
        <v>84</v>
      </c>
      <c r="BK166" s="231">
        <f>ROUND(I166*H166,2)</f>
        <v>0</v>
      </c>
      <c r="BL166" s="17" t="s">
        <v>388</v>
      </c>
      <c r="BM166" s="230" t="s">
        <v>665</v>
      </c>
    </row>
    <row r="167" spans="1:47" s="2" customFormat="1" ht="12">
      <c r="A167" s="38"/>
      <c r="B167" s="39"/>
      <c r="C167" s="40"/>
      <c r="D167" s="232" t="s">
        <v>149</v>
      </c>
      <c r="E167" s="40"/>
      <c r="F167" s="233" t="s">
        <v>664</v>
      </c>
      <c r="G167" s="40"/>
      <c r="H167" s="40"/>
      <c r="I167" s="234"/>
      <c r="J167" s="40"/>
      <c r="K167" s="40"/>
      <c r="L167" s="44"/>
      <c r="M167" s="235"/>
      <c r="N167" s="236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149</v>
      </c>
      <c r="AU167" s="17" t="s">
        <v>84</v>
      </c>
    </row>
    <row r="168" spans="1:65" s="2" customFormat="1" ht="12">
      <c r="A168" s="38"/>
      <c r="B168" s="39"/>
      <c r="C168" s="219" t="s">
        <v>280</v>
      </c>
      <c r="D168" s="219" t="s">
        <v>142</v>
      </c>
      <c r="E168" s="220" t="s">
        <v>666</v>
      </c>
      <c r="F168" s="221" t="s">
        <v>667</v>
      </c>
      <c r="G168" s="222" t="s">
        <v>381</v>
      </c>
      <c r="H168" s="223">
        <v>1</v>
      </c>
      <c r="I168" s="224"/>
      <c r="J168" s="225">
        <f>ROUND(I168*H168,2)</f>
        <v>0</v>
      </c>
      <c r="K168" s="221" t="s">
        <v>1</v>
      </c>
      <c r="L168" s="44"/>
      <c r="M168" s="226" t="s">
        <v>1</v>
      </c>
      <c r="N168" s="227" t="s">
        <v>41</v>
      </c>
      <c r="O168" s="91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0" t="s">
        <v>388</v>
      </c>
      <c r="AT168" s="230" t="s">
        <v>142</v>
      </c>
      <c r="AU168" s="230" t="s">
        <v>84</v>
      </c>
      <c r="AY168" s="17" t="s">
        <v>140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7" t="s">
        <v>84</v>
      </c>
      <c r="BK168" s="231">
        <f>ROUND(I168*H168,2)</f>
        <v>0</v>
      </c>
      <c r="BL168" s="17" t="s">
        <v>388</v>
      </c>
      <c r="BM168" s="230" t="s">
        <v>668</v>
      </c>
    </row>
    <row r="169" spans="1:47" s="2" customFormat="1" ht="12">
      <c r="A169" s="38"/>
      <c r="B169" s="39"/>
      <c r="C169" s="40"/>
      <c r="D169" s="232" t="s">
        <v>149</v>
      </c>
      <c r="E169" s="40"/>
      <c r="F169" s="233" t="s">
        <v>667</v>
      </c>
      <c r="G169" s="40"/>
      <c r="H169" s="40"/>
      <c r="I169" s="234"/>
      <c r="J169" s="40"/>
      <c r="K169" s="40"/>
      <c r="L169" s="44"/>
      <c r="M169" s="235"/>
      <c r="N169" s="236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149</v>
      </c>
      <c r="AU169" s="17" t="s">
        <v>84</v>
      </c>
    </row>
    <row r="170" spans="1:65" s="2" customFormat="1" ht="16.5" customHeight="1">
      <c r="A170" s="38"/>
      <c r="B170" s="39"/>
      <c r="C170" s="219" t="s">
        <v>286</v>
      </c>
      <c r="D170" s="219" t="s">
        <v>142</v>
      </c>
      <c r="E170" s="220" t="s">
        <v>669</v>
      </c>
      <c r="F170" s="221" t="s">
        <v>670</v>
      </c>
      <c r="G170" s="222" t="s">
        <v>381</v>
      </c>
      <c r="H170" s="223">
        <v>1</v>
      </c>
      <c r="I170" s="224"/>
      <c r="J170" s="225">
        <f>ROUND(I170*H170,2)</f>
        <v>0</v>
      </c>
      <c r="K170" s="221" t="s">
        <v>1</v>
      </c>
      <c r="L170" s="44"/>
      <c r="M170" s="226" t="s">
        <v>1</v>
      </c>
      <c r="N170" s="227" t="s">
        <v>41</v>
      </c>
      <c r="O170" s="91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0" t="s">
        <v>388</v>
      </c>
      <c r="AT170" s="230" t="s">
        <v>142</v>
      </c>
      <c r="AU170" s="230" t="s">
        <v>84</v>
      </c>
      <c r="AY170" s="17" t="s">
        <v>140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7" t="s">
        <v>84</v>
      </c>
      <c r="BK170" s="231">
        <f>ROUND(I170*H170,2)</f>
        <v>0</v>
      </c>
      <c r="BL170" s="17" t="s">
        <v>388</v>
      </c>
      <c r="BM170" s="230" t="s">
        <v>671</v>
      </c>
    </row>
    <row r="171" spans="1:47" s="2" customFormat="1" ht="12">
      <c r="A171" s="38"/>
      <c r="B171" s="39"/>
      <c r="C171" s="40"/>
      <c r="D171" s="232" t="s">
        <v>149</v>
      </c>
      <c r="E171" s="40"/>
      <c r="F171" s="233" t="s">
        <v>672</v>
      </c>
      <c r="G171" s="40"/>
      <c r="H171" s="40"/>
      <c r="I171" s="234"/>
      <c r="J171" s="40"/>
      <c r="K171" s="40"/>
      <c r="L171" s="44"/>
      <c r="M171" s="235"/>
      <c r="N171" s="236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149</v>
      </c>
      <c r="AU171" s="17" t="s">
        <v>84</v>
      </c>
    </row>
    <row r="172" spans="1:65" s="2" customFormat="1" ht="16.5" customHeight="1">
      <c r="A172" s="38"/>
      <c r="B172" s="39"/>
      <c r="C172" s="219" t="s">
        <v>7</v>
      </c>
      <c r="D172" s="219" t="s">
        <v>142</v>
      </c>
      <c r="E172" s="220" t="s">
        <v>673</v>
      </c>
      <c r="F172" s="221" t="s">
        <v>674</v>
      </c>
      <c r="G172" s="222" t="s">
        <v>381</v>
      </c>
      <c r="H172" s="223">
        <v>1</v>
      </c>
      <c r="I172" s="224"/>
      <c r="J172" s="225">
        <f>ROUND(I172*H172,2)</f>
        <v>0</v>
      </c>
      <c r="K172" s="221" t="s">
        <v>1</v>
      </c>
      <c r="L172" s="44"/>
      <c r="M172" s="226" t="s">
        <v>1</v>
      </c>
      <c r="N172" s="227" t="s">
        <v>41</v>
      </c>
      <c r="O172" s="91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0" t="s">
        <v>388</v>
      </c>
      <c r="AT172" s="230" t="s">
        <v>142</v>
      </c>
      <c r="AU172" s="230" t="s">
        <v>84</v>
      </c>
      <c r="AY172" s="17" t="s">
        <v>140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7" t="s">
        <v>84</v>
      </c>
      <c r="BK172" s="231">
        <f>ROUND(I172*H172,2)</f>
        <v>0</v>
      </c>
      <c r="BL172" s="17" t="s">
        <v>388</v>
      </c>
      <c r="BM172" s="230" t="s">
        <v>675</v>
      </c>
    </row>
    <row r="173" spans="1:47" s="2" customFormat="1" ht="12">
      <c r="A173" s="38"/>
      <c r="B173" s="39"/>
      <c r="C173" s="40"/>
      <c r="D173" s="232" t="s">
        <v>149</v>
      </c>
      <c r="E173" s="40"/>
      <c r="F173" s="233" t="s">
        <v>674</v>
      </c>
      <c r="G173" s="40"/>
      <c r="H173" s="40"/>
      <c r="I173" s="234"/>
      <c r="J173" s="40"/>
      <c r="K173" s="40"/>
      <c r="L173" s="44"/>
      <c r="M173" s="235"/>
      <c r="N173" s="236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149</v>
      </c>
      <c r="AU173" s="17" t="s">
        <v>84</v>
      </c>
    </row>
    <row r="174" spans="1:65" s="2" customFormat="1" ht="16.5" customHeight="1">
      <c r="A174" s="38"/>
      <c r="B174" s="39"/>
      <c r="C174" s="219" t="s">
        <v>302</v>
      </c>
      <c r="D174" s="219" t="s">
        <v>142</v>
      </c>
      <c r="E174" s="220" t="s">
        <v>676</v>
      </c>
      <c r="F174" s="221" t="s">
        <v>677</v>
      </c>
      <c r="G174" s="222" t="s">
        <v>381</v>
      </c>
      <c r="H174" s="223">
        <v>1</v>
      </c>
      <c r="I174" s="224"/>
      <c r="J174" s="225">
        <f>ROUND(I174*H174,2)</f>
        <v>0</v>
      </c>
      <c r="K174" s="221" t="s">
        <v>1</v>
      </c>
      <c r="L174" s="44"/>
      <c r="M174" s="226" t="s">
        <v>1</v>
      </c>
      <c r="N174" s="227" t="s">
        <v>41</v>
      </c>
      <c r="O174" s="91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0" t="s">
        <v>388</v>
      </c>
      <c r="AT174" s="230" t="s">
        <v>142</v>
      </c>
      <c r="AU174" s="230" t="s">
        <v>84</v>
      </c>
      <c r="AY174" s="17" t="s">
        <v>140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7" t="s">
        <v>84</v>
      </c>
      <c r="BK174" s="231">
        <f>ROUND(I174*H174,2)</f>
        <v>0</v>
      </c>
      <c r="BL174" s="17" t="s">
        <v>388</v>
      </c>
      <c r="BM174" s="230" t="s">
        <v>678</v>
      </c>
    </row>
    <row r="175" spans="1:47" s="2" customFormat="1" ht="12">
      <c r="A175" s="38"/>
      <c r="B175" s="39"/>
      <c r="C175" s="40"/>
      <c r="D175" s="232" t="s">
        <v>149</v>
      </c>
      <c r="E175" s="40"/>
      <c r="F175" s="233" t="s">
        <v>679</v>
      </c>
      <c r="G175" s="40"/>
      <c r="H175" s="40"/>
      <c r="I175" s="234"/>
      <c r="J175" s="40"/>
      <c r="K175" s="40"/>
      <c r="L175" s="44"/>
      <c r="M175" s="279"/>
      <c r="N175" s="280"/>
      <c r="O175" s="281"/>
      <c r="P175" s="281"/>
      <c r="Q175" s="281"/>
      <c r="R175" s="281"/>
      <c r="S175" s="281"/>
      <c r="T175" s="28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149</v>
      </c>
      <c r="AU175" s="17" t="s">
        <v>84</v>
      </c>
    </row>
    <row r="176" spans="1:31" s="2" customFormat="1" ht="6.95" customHeight="1">
      <c r="A176" s="38"/>
      <c r="B176" s="66"/>
      <c r="C176" s="67"/>
      <c r="D176" s="67"/>
      <c r="E176" s="67"/>
      <c r="F176" s="67"/>
      <c r="G176" s="67"/>
      <c r="H176" s="67"/>
      <c r="I176" s="67"/>
      <c r="J176" s="67"/>
      <c r="K176" s="67"/>
      <c r="L176" s="44"/>
      <c r="M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</row>
  </sheetData>
  <sheetProtection password="CC35" sheet="1" objects="1" scenarios="1" formatColumns="0" formatRows="0" autoFilter="0"/>
  <autoFilter ref="C116:K175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7"/>
      <c r="C3" s="138"/>
      <c r="D3" s="138"/>
      <c r="E3" s="138"/>
      <c r="F3" s="138"/>
      <c r="G3" s="138"/>
      <c r="H3" s="20"/>
    </row>
    <row r="4" spans="2:8" s="1" customFormat="1" ht="24.95" customHeight="1">
      <c r="B4" s="20"/>
      <c r="C4" s="139" t="s">
        <v>680</v>
      </c>
      <c r="H4" s="20"/>
    </row>
    <row r="5" spans="2:8" s="1" customFormat="1" ht="12" customHeight="1">
      <c r="B5" s="20"/>
      <c r="C5" s="284" t="s">
        <v>13</v>
      </c>
      <c r="D5" s="148" t="s">
        <v>14</v>
      </c>
      <c r="E5" s="1"/>
      <c r="F5" s="1"/>
      <c r="H5" s="20"/>
    </row>
    <row r="6" spans="2:8" s="1" customFormat="1" ht="36.95" customHeight="1">
      <c r="B6" s="20"/>
      <c r="C6" s="285" t="s">
        <v>16</v>
      </c>
      <c r="D6" s="286" t="s">
        <v>17</v>
      </c>
      <c r="E6" s="1"/>
      <c r="F6" s="1"/>
      <c r="H6" s="20"/>
    </row>
    <row r="7" spans="2:8" s="1" customFormat="1" ht="16.5" customHeight="1">
      <c r="B7" s="20"/>
      <c r="C7" s="141" t="s">
        <v>22</v>
      </c>
      <c r="D7" s="145" t="str">
        <f>'Rekapitulace stavby'!AN8</f>
        <v>10. 12. 2020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92"/>
      <c r="B9" s="287"/>
      <c r="C9" s="288" t="s">
        <v>57</v>
      </c>
      <c r="D9" s="289" t="s">
        <v>58</v>
      </c>
      <c r="E9" s="289" t="s">
        <v>127</v>
      </c>
      <c r="F9" s="290" t="s">
        <v>681</v>
      </c>
      <c r="G9" s="192"/>
      <c r="H9" s="287"/>
    </row>
    <row r="10" spans="1:8" s="2" customFormat="1" ht="26.4" customHeight="1">
      <c r="A10" s="38"/>
      <c r="B10" s="44"/>
      <c r="C10" s="291" t="s">
        <v>682</v>
      </c>
      <c r="D10" s="291" t="s">
        <v>82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92" t="s">
        <v>99</v>
      </c>
      <c r="D11" s="293" t="s">
        <v>1</v>
      </c>
      <c r="E11" s="294" t="s">
        <v>1</v>
      </c>
      <c r="F11" s="295">
        <v>478</v>
      </c>
      <c r="G11" s="38"/>
      <c r="H11" s="44"/>
    </row>
    <row r="12" spans="1:8" s="2" customFormat="1" ht="16.8" customHeight="1">
      <c r="A12" s="38"/>
      <c r="B12" s="44"/>
      <c r="C12" s="296" t="s">
        <v>1</v>
      </c>
      <c r="D12" s="296" t="s">
        <v>186</v>
      </c>
      <c r="E12" s="17" t="s">
        <v>1</v>
      </c>
      <c r="F12" s="297">
        <v>0</v>
      </c>
      <c r="G12" s="38"/>
      <c r="H12" s="44"/>
    </row>
    <row r="13" spans="1:8" s="2" customFormat="1" ht="16.8" customHeight="1">
      <c r="A13" s="38"/>
      <c r="B13" s="44"/>
      <c r="C13" s="296" t="s">
        <v>1</v>
      </c>
      <c r="D13" s="296" t="s">
        <v>187</v>
      </c>
      <c r="E13" s="17" t="s">
        <v>1</v>
      </c>
      <c r="F13" s="297">
        <v>0</v>
      </c>
      <c r="G13" s="38"/>
      <c r="H13" s="44"/>
    </row>
    <row r="14" spans="1:8" s="2" customFormat="1" ht="16.8" customHeight="1">
      <c r="A14" s="38"/>
      <c r="B14" s="44"/>
      <c r="C14" s="296" t="s">
        <v>1</v>
      </c>
      <c r="D14" s="296" t="s">
        <v>152</v>
      </c>
      <c r="E14" s="17" t="s">
        <v>1</v>
      </c>
      <c r="F14" s="297">
        <v>0</v>
      </c>
      <c r="G14" s="38"/>
      <c r="H14" s="44"/>
    </row>
    <row r="15" spans="1:8" s="2" customFormat="1" ht="16.8" customHeight="1">
      <c r="A15" s="38"/>
      <c r="B15" s="44"/>
      <c r="C15" s="296" t="s">
        <v>99</v>
      </c>
      <c r="D15" s="296" t="s">
        <v>188</v>
      </c>
      <c r="E15" s="17" t="s">
        <v>1</v>
      </c>
      <c r="F15" s="297">
        <v>478</v>
      </c>
      <c r="G15" s="38"/>
      <c r="H15" s="44"/>
    </row>
    <row r="16" spans="1:8" s="2" customFormat="1" ht="16.8" customHeight="1">
      <c r="A16" s="38"/>
      <c r="B16" s="44"/>
      <c r="C16" s="298" t="s">
        <v>683</v>
      </c>
      <c r="D16" s="38"/>
      <c r="E16" s="38"/>
      <c r="F16" s="38"/>
      <c r="G16" s="38"/>
      <c r="H16" s="44"/>
    </row>
    <row r="17" spans="1:8" s="2" customFormat="1" ht="12">
      <c r="A17" s="38"/>
      <c r="B17" s="44"/>
      <c r="C17" s="296" t="s">
        <v>179</v>
      </c>
      <c r="D17" s="296" t="s">
        <v>180</v>
      </c>
      <c r="E17" s="17" t="s">
        <v>145</v>
      </c>
      <c r="F17" s="297">
        <v>490</v>
      </c>
      <c r="G17" s="38"/>
      <c r="H17" s="44"/>
    </row>
    <row r="18" spans="1:8" s="2" customFormat="1" ht="16.8" customHeight="1">
      <c r="A18" s="38"/>
      <c r="B18" s="44"/>
      <c r="C18" s="296" t="s">
        <v>204</v>
      </c>
      <c r="D18" s="296" t="s">
        <v>205</v>
      </c>
      <c r="E18" s="17" t="s">
        <v>145</v>
      </c>
      <c r="F18" s="297">
        <v>512.2</v>
      </c>
      <c r="G18" s="38"/>
      <c r="H18" s="44"/>
    </row>
    <row r="19" spans="1:8" s="2" customFormat="1" ht="16.8" customHeight="1">
      <c r="A19" s="38"/>
      <c r="B19" s="44"/>
      <c r="C19" s="292" t="s">
        <v>216</v>
      </c>
      <c r="D19" s="293" t="s">
        <v>1</v>
      </c>
      <c r="E19" s="294" t="s">
        <v>1</v>
      </c>
      <c r="F19" s="295">
        <v>575.4</v>
      </c>
      <c r="G19" s="38"/>
      <c r="H19" s="44"/>
    </row>
    <row r="20" spans="1:8" s="2" customFormat="1" ht="16.8" customHeight="1">
      <c r="A20" s="38"/>
      <c r="B20" s="44"/>
      <c r="C20" s="296" t="s">
        <v>1</v>
      </c>
      <c r="D20" s="296" t="s">
        <v>215</v>
      </c>
      <c r="E20" s="17" t="s">
        <v>1</v>
      </c>
      <c r="F20" s="297">
        <v>0</v>
      </c>
      <c r="G20" s="38"/>
      <c r="H20" s="44"/>
    </row>
    <row r="21" spans="1:8" s="2" customFormat="1" ht="16.8" customHeight="1">
      <c r="A21" s="38"/>
      <c r="B21" s="44"/>
      <c r="C21" s="296" t="s">
        <v>1</v>
      </c>
      <c r="D21" s="296" t="s">
        <v>152</v>
      </c>
      <c r="E21" s="17" t="s">
        <v>1</v>
      </c>
      <c r="F21" s="297">
        <v>0</v>
      </c>
      <c r="G21" s="38"/>
      <c r="H21" s="44"/>
    </row>
    <row r="22" spans="1:8" s="2" customFormat="1" ht="16.8" customHeight="1">
      <c r="A22" s="38"/>
      <c r="B22" s="44"/>
      <c r="C22" s="296" t="s">
        <v>216</v>
      </c>
      <c r="D22" s="296" t="s">
        <v>217</v>
      </c>
      <c r="E22" s="17" t="s">
        <v>1</v>
      </c>
      <c r="F22" s="297">
        <v>575.4</v>
      </c>
      <c r="G22" s="38"/>
      <c r="H22" s="44"/>
    </row>
    <row r="23" spans="1:8" s="2" customFormat="1" ht="16.8" customHeight="1">
      <c r="A23" s="38"/>
      <c r="B23" s="44"/>
      <c r="C23" s="292" t="s">
        <v>101</v>
      </c>
      <c r="D23" s="293" t="s">
        <v>1</v>
      </c>
      <c r="E23" s="294" t="s">
        <v>1</v>
      </c>
      <c r="F23" s="295">
        <v>119.8</v>
      </c>
      <c r="G23" s="38"/>
      <c r="H23" s="44"/>
    </row>
    <row r="24" spans="1:8" s="2" customFormat="1" ht="16.8" customHeight="1">
      <c r="A24" s="38"/>
      <c r="B24" s="44"/>
      <c r="C24" s="296" t="s">
        <v>1</v>
      </c>
      <c r="D24" s="296" t="s">
        <v>152</v>
      </c>
      <c r="E24" s="17" t="s">
        <v>1</v>
      </c>
      <c r="F24" s="297">
        <v>0</v>
      </c>
      <c r="G24" s="38"/>
      <c r="H24" s="44"/>
    </row>
    <row r="25" spans="1:8" s="2" customFormat="1" ht="16.8" customHeight="1">
      <c r="A25" s="38"/>
      <c r="B25" s="44"/>
      <c r="C25" s="296" t="s">
        <v>101</v>
      </c>
      <c r="D25" s="296" t="s">
        <v>159</v>
      </c>
      <c r="E25" s="17" t="s">
        <v>1</v>
      </c>
      <c r="F25" s="297">
        <v>119.8</v>
      </c>
      <c r="G25" s="38"/>
      <c r="H25" s="44"/>
    </row>
    <row r="26" spans="1:8" s="2" customFormat="1" ht="16.8" customHeight="1">
      <c r="A26" s="38"/>
      <c r="B26" s="44"/>
      <c r="C26" s="298" t="s">
        <v>683</v>
      </c>
      <c r="D26" s="38"/>
      <c r="E26" s="38"/>
      <c r="F26" s="38"/>
      <c r="G26" s="38"/>
      <c r="H26" s="44"/>
    </row>
    <row r="27" spans="1:8" s="2" customFormat="1" ht="12">
      <c r="A27" s="38"/>
      <c r="B27" s="44"/>
      <c r="C27" s="296" t="s">
        <v>155</v>
      </c>
      <c r="D27" s="296" t="s">
        <v>156</v>
      </c>
      <c r="E27" s="17" t="s">
        <v>145</v>
      </c>
      <c r="F27" s="297">
        <v>119.8</v>
      </c>
      <c r="G27" s="38"/>
      <c r="H27" s="44"/>
    </row>
    <row r="28" spans="1:8" s="2" customFormat="1" ht="16.8" customHeight="1">
      <c r="A28" s="38"/>
      <c r="B28" s="44"/>
      <c r="C28" s="296" t="s">
        <v>197</v>
      </c>
      <c r="D28" s="296" t="s">
        <v>198</v>
      </c>
      <c r="E28" s="17" t="s">
        <v>145</v>
      </c>
      <c r="F28" s="297">
        <v>119.8</v>
      </c>
      <c r="G28" s="38"/>
      <c r="H28" s="44"/>
    </row>
    <row r="29" spans="1:8" s="2" customFormat="1" ht="16.8" customHeight="1">
      <c r="A29" s="38"/>
      <c r="B29" s="44"/>
      <c r="C29" s="292" t="s">
        <v>104</v>
      </c>
      <c r="D29" s="293" t="s">
        <v>1</v>
      </c>
      <c r="E29" s="294" t="s">
        <v>1</v>
      </c>
      <c r="F29" s="295">
        <v>12</v>
      </c>
      <c r="G29" s="38"/>
      <c r="H29" s="44"/>
    </row>
    <row r="30" spans="1:8" s="2" customFormat="1" ht="16.8" customHeight="1">
      <c r="A30" s="38"/>
      <c r="B30" s="44"/>
      <c r="C30" s="296" t="s">
        <v>1</v>
      </c>
      <c r="D30" s="296" t="s">
        <v>183</v>
      </c>
      <c r="E30" s="17" t="s">
        <v>1</v>
      </c>
      <c r="F30" s="297">
        <v>0</v>
      </c>
      <c r="G30" s="38"/>
      <c r="H30" s="44"/>
    </row>
    <row r="31" spans="1:8" s="2" customFormat="1" ht="16.8" customHeight="1">
      <c r="A31" s="38"/>
      <c r="B31" s="44"/>
      <c r="C31" s="296" t="s">
        <v>1</v>
      </c>
      <c r="D31" s="296" t="s">
        <v>184</v>
      </c>
      <c r="E31" s="17" t="s">
        <v>1</v>
      </c>
      <c r="F31" s="297">
        <v>0</v>
      </c>
      <c r="G31" s="38"/>
      <c r="H31" s="44"/>
    </row>
    <row r="32" spans="1:8" s="2" customFormat="1" ht="16.8" customHeight="1">
      <c r="A32" s="38"/>
      <c r="B32" s="44"/>
      <c r="C32" s="296" t="s">
        <v>1</v>
      </c>
      <c r="D32" s="296" t="s">
        <v>152</v>
      </c>
      <c r="E32" s="17" t="s">
        <v>1</v>
      </c>
      <c r="F32" s="297">
        <v>0</v>
      </c>
      <c r="G32" s="38"/>
      <c r="H32" s="44"/>
    </row>
    <row r="33" spans="1:8" s="2" customFormat="1" ht="16.8" customHeight="1">
      <c r="A33" s="38"/>
      <c r="B33" s="44"/>
      <c r="C33" s="296" t="s">
        <v>104</v>
      </c>
      <c r="D33" s="296" t="s">
        <v>185</v>
      </c>
      <c r="E33" s="17" t="s">
        <v>1</v>
      </c>
      <c r="F33" s="297">
        <v>12</v>
      </c>
      <c r="G33" s="38"/>
      <c r="H33" s="44"/>
    </row>
    <row r="34" spans="1:8" s="2" customFormat="1" ht="16.8" customHeight="1">
      <c r="A34" s="38"/>
      <c r="B34" s="44"/>
      <c r="C34" s="298" t="s">
        <v>683</v>
      </c>
      <c r="D34" s="38"/>
      <c r="E34" s="38"/>
      <c r="F34" s="38"/>
      <c r="G34" s="38"/>
      <c r="H34" s="44"/>
    </row>
    <row r="35" spans="1:8" s="2" customFormat="1" ht="12">
      <c r="A35" s="38"/>
      <c r="B35" s="44"/>
      <c r="C35" s="296" t="s">
        <v>179</v>
      </c>
      <c r="D35" s="296" t="s">
        <v>180</v>
      </c>
      <c r="E35" s="17" t="s">
        <v>145</v>
      </c>
      <c r="F35" s="297">
        <v>490</v>
      </c>
      <c r="G35" s="38"/>
      <c r="H35" s="44"/>
    </row>
    <row r="36" spans="1:8" s="2" customFormat="1" ht="12">
      <c r="A36" s="38"/>
      <c r="B36" s="44"/>
      <c r="C36" s="296" t="s">
        <v>190</v>
      </c>
      <c r="D36" s="296" t="s">
        <v>191</v>
      </c>
      <c r="E36" s="17" t="s">
        <v>145</v>
      </c>
      <c r="F36" s="297">
        <v>120</v>
      </c>
      <c r="G36" s="38"/>
      <c r="H36" s="44"/>
    </row>
    <row r="37" spans="1:8" s="2" customFormat="1" ht="16.8" customHeight="1">
      <c r="A37" s="38"/>
      <c r="B37" s="44"/>
      <c r="C37" s="296" t="s">
        <v>204</v>
      </c>
      <c r="D37" s="296" t="s">
        <v>205</v>
      </c>
      <c r="E37" s="17" t="s">
        <v>145</v>
      </c>
      <c r="F37" s="297">
        <v>512.2</v>
      </c>
      <c r="G37" s="38"/>
      <c r="H37" s="44"/>
    </row>
    <row r="38" spans="1:8" s="2" customFormat="1" ht="16.8" customHeight="1">
      <c r="A38" s="38"/>
      <c r="B38" s="44"/>
      <c r="C38" s="296" t="s">
        <v>230</v>
      </c>
      <c r="D38" s="296" t="s">
        <v>231</v>
      </c>
      <c r="E38" s="17" t="s">
        <v>232</v>
      </c>
      <c r="F38" s="297">
        <v>24</v>
      </c>
      <c r="G38" s="38"/>
      <c r="H38" s="44"/>
    </row>
    <row r="39" spans="1:8" s="2" customFormat="1" ht="16.8" customHeight="1">
      <c r="A39" s="38"/>
      <c r="B39" s="44"/>
      <c r="C39" s="296" t="s">
        <v>226</v>
      </c>
      <c r="D39" s="296" t="s">
        <v>227</v>
      </c>
      <c r="E39" s="17" t="s">
        <v>145</v>
      </c>
      <c r="F39" s="297">
        <v>12</v>
      </c>
      <c r="G39" s="38"/>
      <c r="H39" s="44"/>
    </row>
    <row r="40" spans="1:8" s="2" customFormat="1" ht="16.8" customHeight="1">
      <c r="A40" s="38"/>
      <c r="B40" s="44"/>
      <c r="C40" s="292" t="s">
        <v>106</v>
      </c>
      <c r="D40" s="293" t="s">
        <v>107</v>
      </c>
      <c r="E40" s="294" t="s">
        <v>1</v>
      </c>
      <c r="F40" s="295">
        <v>22.2</v>
      </c>
      <c r="G40" s="38"/>
      <c r="H40" s="44"/>
    </row>
    <row r="41" spans="1:8" s="2" customFormat="1" ht="16.8" customHeight="1">
      <c r="A41" s="38"/>
      <c r="B41" s="44"/>
      <c r="C41" s="296" t="s">
        <v>1</v>
      </c>
      <c r="D41" s="296" t="s">
        <v>176</v>
      </c>
      <c r="E41" s="17" t="s">
        <v>1</v>
      </c>
      <c r="F41" s="297">
        <v>0</v>
      </c>
      <c r="G41" s="38"/>
      <c r="H41" s="44"/>
    </row>
    <row r="42" spans="1:8" s="2" customFormat="1" ht="16.8" customHeight="1">
      <c r="A42" s="38"/>
      <c r="B42" s="44"/>
      <c r="C42" s="296" t="s">
        <v>1</v>
      </c>
      <c r="D42" s="296" t="s">
        <v>152</v>
      </c>
      <c r="E42" s="17" t="s">
        <v>1</v>
      </c>
      <c r="F42" s="297">
        <v>0</v>
      </c>
      <c r="G42" s="38"/>
      <c r="H42" s="44"/>
    </row>
    <row r="43" spans="1:8" s="2" customFormat="1" ht="16.8" customHeight="1">
      <c r="A43" s="38"/>
      <c r="B43" s="44"/>
      <c r="C43" s="296" t="s">
        <v>106</v>
      </c>
      <c r="D43" s="296" t="s">
        <v>177</v>
      </c>
      <c r="E43" s="17" t="s">
        <v>1</v>
      </c>
      <c r="F43" s="297">
        <v>22.2</v>
      </c>
      <c r="G43" s="38"/>
      <c r="H43" s="44"/>
    </row>
    <row r="44" spans="1:8" s="2" customFormat="1" ht="16.8" customHeight="1">
      <c r="A44" s="38"/>
      <c r="B44" s="44"/>
      <c r="C44" s="298" t="s">
        <v>683</v>
      </c>
      <c r="D44" s="38"/>
      <c r="E44" s="38"/>
      <c r="F44" s="38"/>
      <c r="G44" s="38"/>
      <c r="H44" s="44"/>
    </row>
    <row r="45" spans="1:8" s="2" customFormat="1" ht="12">
      <c r="A45" s="38"/>
      <c r="B45" s="44"/>
      <c r="C45" s="296" t="s">
        <v>172</v>
      </c>
      <c r="D45" s="296" t="s">
        <v>173</v>
      </c>
      <c r="E45" s="17" t="s">
        <v>145</v>
      </c>
      <c r="F45" s="297">
        <v>22.2</v>
      </c>
      <c r="G45" s="38"/>
      <c r="H45" s="44"/>
    </row>
    <row r="46" spans="1:8" s="2" customFormat="1" ht="16.8" customHeight="1">
      <c r="A46" s="38"/>
      <c r="B46" s="44"/>
      <c r="C46" s="296" t="s">
        <v>204</v>
      </c>
      <c r="D46" s="296" t="s">
        <v>205</v>
      </c>
      <c r="E46" s="17" t="s">
        <v>145</v>
      </c>
      <c r="F46" s="297">
        <v>512.2</v>
      </c>
      <c r="G46" s="38"/>
      <c r="H46" s="44"/>
    </row>
    <row r="47" spans="1:8" s="2" customFormat="1" ht="16.8" customHeight="1">
      <c r="A47" s="38"/>
      <c r="B47" s="44"/>
      <c r="C47" s="292" t="s">
        <v>109</v>
      </c>
      <c r="D47" s="293" t="s">
        <v>1</v>
      </c>
      <c r="E47" s="294" t="s">
        <v>1</v>
      </c>
      <c r="F47" s="295">
        <v>262.5</v>
      </c>
      <c r="G47" s="38"/>
      <c r="H47" s="44"/>
    </row>
    <row r="48" spans="1:8" s="2" customFormat="1" ht="16.8" customHeight="1">
      <c r="A48" s="38"/>
      <c r="B48" s="44"/>
      <c r="C48" s="296" t="s">
        <v>1</v>
      </c>
      <c r="D48" s="296" t="s">
        <v>243</v>
      </c>
      <c r="E48" s="17" t="s">
        <v>1</v>
      </c>
      <c r="F48" s="297">
        <v>0</v>
      </c>
      <c r="G48" s="38"/>
      <c r="H48" s="44"/>
    </row>
    <row r="49" spans="1:8" s="2" customFormat="1" ht="16.8" customHeight="1">
      <c r="A49" s="38"/>
      <c r="B49" s="44"/>
      <c r="C49" s="296" t="s">
        <v>109</v>
      </c>
      <c r="D49" s="296" t="s">
        <v>244</v>
      </c>
      <c r="E49" s="17" t="s">
        <v>1</v>
      </c>
      <c r="F49" s="297">
        <v>262.5</v>
      </c>
      <c r="G49" s="38"/>
      <c r="H49" s="44"/>
    </row>
    <row r="50" spans="1:8" s="2" customFormat="1" ht="16.8" customHeight="1">
      <c r="A50" s="38"/>
      <c r="B50" s="44"/>
      <c r="C50" s="298" t="s">
        <v>683</v>
      </c>
      <c r="D50" s="38"/>
      <c r="E50" s="38"/>
      <c r="F50" s="38"/>
      <c r="G50" s="38"/>
      <c r="H50" s="44"/>
    </row>
    <row r="51" spans="1:8" s="2" customFormat="1" ht="16.8" customHeight="1">
      <c r="A51" s="38"/>
      <c r="B51" s="44"/>
      <c r="C51" s="296" t="s">
        <v>238</v>
      </c>
      <c r="D51" s="296" t="s">
        <v>239</v>
      </c>
      <c r="E51" s="17" t="s">
        <v>240</v>
      </c>
      <c r="F51" s="297">
        <v>262.5</v>
      </c>
      <c r="G51" s="38"/>
      <c r="H51" s="44"/>
    </row>
    <row r="52" spans="1:8" s="2" customFormat="1" ht="16.8" customHeight="1">
      <c r="A52" s="38"/>
      <c r="B52" s="44"/>
      <c r="C52" s="296" t="s">
        <v>246</v>
      </c>
      <c r="D52" s="296" t="s">
        <v>247</v>
      </c>
      <c r="E52" s="17" t="s">
        <v>240</v>
      </c>
      <c r="F52" s="297">
        <v>262.5</v>
      </c>
      <c r="G52" s="38"/>
      <c r="H52" s="44"/>
    </row>
    <row r="53" spans="1:8" s="2" customFormat="1" ht="16.8" customHeight="1">
      <c r="A53" s="38"/>
      <c r="B53" s="44"/>
      <c r="C53" s="296" t="s">
        <v>266</v>
      </c>
      <c r="D53" s="296" t="s">
        <v>267</v>
      </c>
      <c r="E53" s="17" t="s">
        <v>240</v>
      </c>
      <c r="F53" s="297">
        <v>816.7</v>
      </c>
      <c r="G53" s="38"/>
      <c r="H53" s="44"/>
    </row>
    <row r="54" spans="1:8" s="2" customFormat="1" ht="16.8" customHeight="1">
      <c r="A54" s="38"/>
      <c r="B54" s="44"/>
      <c r="C54" s="296" t="s">
        <v>258</v>
      </c>
      <c r="D54" s="296" t="s">
        <v>259</v>
      </c>
      <c r="E54" s="17" t="s">
        <v>260</v>
      </c>
      <c r="F54" s="297">
        <v>6.054</v>
      </c>
      <c r="G54" s="38"/>
      <c r="H54" s="44"/>
    </row>
    <row r="55" spans="1:8" s="2" customFormat="1" ht="16.8" customHeight="1">
      <c r="A55" s="38"/>
      <c r="B55" s="44"/>
      <c r="C55" s="292" t="s">
        <v>111</v>
      </c>
      <c r="D55" s="293" t="s">
        <v>1</v>
      </c>
      <c r="E55" s="294" t="s">
        <v>1</v>
      </c>
      <c r="F55" s="295">
        <v>342.9</v>
      </c>
      <c r="G55" s="38"/>
      <c r="H55" s="44"/>
    </row>
    <row r="56" spans="1:8" s="2" customFormat="1" ht="16.8" customHeight="1">
      <c r="A56" s="38"/>
      <c r="B56" s="44"/>
      <c r="C56" s="296" t="s">
        <v>1</v>
      </c>
      <c r="D56" s="296" t="s">
        <v>291</v>
      </c>
      <c r="E56" s="17" t="s">
        <v>1</v>
      </c>
      <c r="F56" s="297">
        <v>0</v>
      </c>
      <c r="G56" s="38"/>
      <c r="H56" s="44"/>
    </row>
    <row r="57" spans="1:8" s="2" customFormat="1" ht="16.8" customHeight="1">
      <c r="A57" s="38"/>
      <c r="B57" s="44"/>
      <c r="C57" s="296" t="s">
        <v>1</v>
      </c>
      <c r="D57" s="296" t="s">
        <v>152</v>
      </c>
      <c r="E57" s="17" t="s">
        <v>1</v>
      </c>
      <c r="F57" s="297">
        <v>0</v>
      </c>
      <c r="G57" s="38"/>
      <c r="H57" s="44"/>
    </row>
    <row r="58" spans="1:8" s="2" customFormat="1" ht="16.8" customHeight="1">
      <c r="A58" s="38"/>
      <c r="B58" s="44"/>
      <c r="C58" s="296" t="s">
        <v>111</v>
      </c>
      <c r="D58" s="296" t="s">
        <v>292</v>
      </c>
      <c r="E58" s="17" t="s">
        <v>1</v>
      </c>
      <c r="F58" s="297">
        <v>342.9</v>
      </c>
      <c r="G58" s="38"/>
      <c r="H58" s="44"/>
    </row>
    <row r="59" spans="1:8" s="2" customFormat="1" ht="16.8" customHeight="1">
      <c r="A59" s="38"/>
      <c r="B59" s="44"/>
      <c r="C59" s="298" t="s">
        <v>683</v>
      </c>
      <c r="D59" s="38"/>
      <c r="E59" s="38"/>
      <c r="F59" s="38"/>
      <c r="G59" s="38"/>
      <c r="H59" s="44"/>
    </row>
    <row r="60" spans="1:8" s="2" customFormat="1" ht="16.8" customHeight="1">
      <c r="A60" s="38"/>
      <c r="B60" s="44"/>
      <c r="C60" s="296" t="s">
        <v>287</v>
      </c>
      <c r="D60" s="296" t="s">
        <v>288</v>
      </c>
      <c r="E60" s="17" t="s">
        <v>240</v>
      </c>
      <c r="F60" s="297">
        <v>342.9</v>
      </c>
      <c r="G60" s="38"/>
      <c r="H60" s="44"/>
    </row>
    <row r="61" spans="1:8" s="2" customFormat="1" ht="16.8" customHeight="1">
      <c r="A61" s="38"/>
      <c r="B61" s="44"/>
      <c r="C61" s="296" t="s">
        <v>251</v>
      </c>
      <c r="D61" s="296" t="s">
        <v>252</v>
      </c>
      <c r="E61" s="17" t="s">
        <v>240</v>
      </c>
      <c r="F61" s="297">
        <v>342.9</v>
      </c>
      <c r="G61" s="38"/>
      <c r="H61" s="44"/>
    </row>
    <row r="62" spans="1:8" s="2" customFormat="1" ht="16.8" customHeight="1">
      <c r="A62" s="38"/>
      <c r="B62" s="44"/>
      <c r="C62" s="296" t="s">
        <v>281</v>
      </c>
      <c r="D62" s="296" t="s">
        <v>282</v>
      </c>
      <c r="E62" s="17" t="s">
        <v>240</v>
      </c>
      <c r="F62" s="297">
        <v>342.9</v>
      </c>
      <c r="G62" s="38"/>
      <c r="H62" s="44"/>
    </row>
    <row r="63" spans="1:8" s="2" customFormat="1" ht="16.8" customHeight="1">
      <c r="A63" s="38"/>
      <c r="B63" s="44"/>
      <c r="C63" s="296" t="s">
        <v>258</v>
      </c>
      <c r="D63" s="296" t="s">
        <v>259</v>
      </c>
      <c r="E63" s="17" t="s">
        <v>260</v>
      </c>
      <c r="F63" s="297">
        <v>6.054</v>
      </c>
      <c r="G63" s="38"/>
      <c r="H63" s="44"/>
    </row>
    <row r="64" spans="1:8" s="2" customFormat="1" ht="16.8" customHeight="1">
      <c r="A64" s="38"/>
      <c r="B64" s="44"/>
      <c r="C64" s="292" t="s">
        <v>684</v>
      </c>
      <c r="D64" s="293" t="s">
        <v>1</v>
      </c>
      <c r="E64" s="294" t="s">
        <v>1</v>
      </c>
      <c r="F64" s="295">
        <v>80.1</v>
      </c>
      <c r="G64" s="38"/>
      <c r="H64" s="44"/>
    </row>
    <row r="65" spans="1:8" s="2" customFormat="1" ht="16.8" customHeight="1">
      <c r="A65" s="38"/>
      <c r="B65" s="44"/>
      <c r="C65" s="292" t="s">
        <v>153</v>
      </c>
      <c r="D65" s="293" t="s">
        <v>1</v>
      </c>
      <c r="E65" s="294" t="s">
        <v>1</v>
      </c>
      <c r="F65" s="295">
        <v>110.8</v>
      </c>
      <c r="G65" s="38"/>
      <c r="H65" s="44"/>
    </row>
    <row r="66" spans="1:8" s="2" customFormat="1" ht="16.8" customHeight="1">
      <c r="A66" s="38"/>
      <c r="B66" s="44"/>
      <c r="C66" s="296" t="s">
        <v>1</v>
      </c>
      <c r="D66" s="296" t="s">
        <v>152</v>
      </c>
      <c r="E66" s="17" t="s">
        <v>1</v>
      </c>
      <c r="F66" s="297">
        <v>0</v>
      </c>
      <c r="G66" s="38"/>
      <c r="H66" s="44"/>
    </row>
    <row r="67" spans="1:8" s="2" customFormat="1" ht="16.8" customHeight="1">
      <c r="A67" s="38"/>
      <c r="B67" s="44"/>
      <c r="C67" s="296" t="s">
        <v>153</v>
      </c>
      <c r="D67" s="296" t="s">
        <v>154</v>
      </c>
      <c r="E67" s="17" t="s">
        <v>1</v>
      </c>
      <c r="F67" s="297">
        <v>110.8</v>
      </c>
      <c r="G67" s="38"/>
      <c r="H67" s="44"/>
    </row>
    <row r="68" spans="1:8" s="2" customFormat="1" ht="26.4" customHeight="1">
      <c r="A68" s="38"/>
      <c r="B68" s="44"/>
      <c r="C68" s="291" t="s">
        <v>685</v>
      </c>
      <c r="D68" s="291" t="s">
        <v>88</v>
      </c>
      <c r="E68" s="38"/>
      <c r="F68" s="38"/>
      <c r="G68" s="38"/>
      <c r="H68" s="44"/>
    </row>
    <row r="69" spans="1:8" s="2" customFormat="1" ht="16.8" customHeight="1">
      <c r="A69" s="38"/>
      <c r="B69" s="44"/>
      <c r="C69" s="292" t="s">
        <v>99</v>
      </c>
      <c r="D69" s="293" t="s">
        <v>1</v>
      </c>
      <c r="E69" s="294" t="s">
        <v>1</v>
      </c>
      <c r="F69" s="295">
        <v>12327.8</v>
      </c>
      <c r="G69" s="38"/>
      <c r="H69" s="44"/>
    </row>
    <row r="70" spans="1:8" s="2" customFormat="1" ht="16.8" customHeight="1">
      <c r="A70" s="38"/>
      <c r="B70" s="44"/>
      <c r="C70" s="296" t="s">
        <v>1</v>
      </c>
      <c r="D70" s="296" t="s">
        <v>186</v>
      </c>
      <c r="E70" s="17" t="s">
        <v>1</v>
      </c>
      <c r="F70" s="297">
        <v>0</v>
      </c>
      <c r="G70" s="38"/>
      <c r="H70" s="44"/>
    </row>
    <row r="71" spans="1:8" s="2" customFormat="1" ht="16.8" customHeight="1">
      <c r="A71" s="38"/>
      <c r="B71" s="44"/>
      <c r="C71" s="296" t="s">
        <v>1</v>
      </c>
      <c r="D71" s="296" t="s">
        <v>187</v>
      </c>
      <c r="E71" s="17" t="s">
        <v>1</v>
      </c>
      <c r="F71" s="297">
        <v>0</v>
      </c>
      <c r="G71" s="38"/>
      <c r="H71" s="44"/>
    </row>
    <row r="72" spans="1:8" s="2" customFormat="1" ht="16.8" customHeight="1">
      <c r="A72" s="38"/>
      <c r="B72" s="44"/>
      <c r="C72" s="296" t="s">
        <v>1</v>
      </c>
      <c r="D72" s="296" t="s">
        <v>152</v>
      </c>
      <c r="E72" s="17" t="s">
        <v>1</v>
      </c>
      <c r="F72" s="297">
        <v>0</v>
      </c>
      <c r="G72" s="38"/>
      <c r="H72" s="44"/>
    </row>
    <row r="73" spans="1:8" s="2" customFormat="1" ht="16.8" customHeight="1">
      <c r="A73" s="38"/>
      <c r="B73" s="44"/>
      <c r="C73" s="296" t="s">
        <v>99</v>
      </c>
      <c r="D73" s="296" t="s">
        <v>350</v>
      </c>
      <c r="E73" s="17" t="s">
        <v>1</v>
      </c>
      <c r="F73" s="297">
        <v>12327.8</v>
      </c>
      <c r="G73" s="38"/>
      <c r="H73" s="44"/>
    </row>
    <row r="74" spans="1:8" s="2" customFormat="1" ht="16.8" customHeight="1">
      <c r="A74" s="38"/>
      <c r="B74" s="44"/>
      <c r="C74" s="298" t="s">
        <v>683</v>
      </c>
      <c r="D74" s="38"/>
      <c r="E74" s="38"/>
      <c r="F74" s="38"/>
      <c r="G74" s="38"/>
      <c r="H74" s="44"/>
    </row>
    <row r="75" spans="1:8" s="2" customFormat="1" ht="12">
      <c r="A75" s="38"/>
      <c r="B75" s="44"/>
      <c r="C75" s="296" t="s">
        <v>179</v>
      </c>
      <c r="D75" s="296" t="s">
        <v>180</v>
      </c>
      <c r="E75" s="17" t="s">
        <v>145</v>
      </c>
      <c r="F75" s="297">
        <v>12454.4</v>
      </c>
      <c r="G75" s="38"/>
      <c r="H75" s="44"/>
    </row>
    <row r="76" spans="1:8" s="2" customFormat="1" ht="16.8" customHeight="1">
      <c r="A76" s="38"/>
      <c r="B76" s="44"/>
      <c r="C76" s="296" t="s">
        <v>204</v>
      </c>
      <c r="D76" s="296" t="s">
        <v>205</v>
      </c>
      <c r="E76" s="17" t="s">
        <v>145</v>
      </c>
      <c r="F76" s="297">
        <v>13015.5</v>
      </c>
      <c r="G76" s="38"/>
      <c r="H76" s="44"/>
    </row>
    <row r="77" spans="1:8" s="2" customFormat="1" ht="16.8" customHeight="1">
      <c r="A77" s="38"/>
      <c r="B77" s="44"/>
      <c r="C77" s="292" t="s">
        <v>398</v>
      </c>
      <c r="D77" s="293" t="s">
        <v>1</v>
      </c>
      <c r="E77" s="294" t="s">
        <v>1</v>
      </c>
      <c r="F77" s="295">
        <v>46.2</v>
      </c>
      <c r="G77" s="38"/>
      <c r="H77" s="44"/>
    </row>
    <row r="78" spans="1:8" s="2" customFormat="1" ht="16.8" customHeight="1">
      <c r="A78" s="38"/>
      <c r="B78" s="44"/>
      <c r="C78" s="296" t="s">
        <v>1</v>
      </c>
      <c r="D78" s="296" t="s">
        <v>397</v>
      </c>
      <c r="E78" s="17" t="s">
        <v>1</v>
      </c>
      <c r="F78" s="297">
        <v>0</v>
      </c>
      <c r="G78" s="38"/>
      <c r="H78" s="44"/>
    </row>
    <row r="79" spans="1:8" s="2" customFormat="1" ht="16.8" customHeight="1">
      <c r="A79" s="38"/>
      <c r="B79" s="44"/>
      <c r="C79" s="296" t="s">
        <v>398</v>
      </c>
      <c r="D79" s="296" t="s">
        <v>399</v>
      </c>
      <c r="E79" s="17" t="s">
        <v>1</v>
      </c>
      <c r="F79" s="297">
        <v>46.2</v>
      </c>
      <c r="G79" s="38"/>
      <c r="H79" s="44"/>
    </row>
    <row r="80" spans="1:8" s="2" customFormat="1" ht="16.8" customHeight="1">
      <c r="A80" s="38"/>
      <c r="B80" s="44"/>
      <c r="C80" s="298" t="s">
        <v>683</v>
      </c>
      <c r="D80" s="38"/>
      <c r="E80" s="38"/>
      <c r="F80" s="38"/>
      <c r="G80" s="38"/>
      <c r="H80" s="44"/>
    </row>
    <row r="81" spans="1:8" s="2" customFormat="1" ht="16.8" customHeight="1">
      <c r="A81" s="38"/>
      <c r="B81" s="44"/>
      <c r="C81" s="296" t="s">
        <v>393</v>
      </c>
      <c r="D81" s="296" t="s">
        <v>394</v>
      </c>
      <c r="E81" s="17" t="s">
        <v>240</v>
      </c>
      <c r="F81" s="297">
        <v>46.2</v>
      </c>
      <c r="G81" s="38"/>
      <c r="H81" s="44"/>
    </row>
    <row r="82" spans="1:8" s="2" customFormat="1" ht="16.8" customHeight="1">
      <c r="A82" s="38"/>
      <c r="B82" s="44"/>
      <c r="C82" s="296" t="s">
        <v>401</v>
      </c>
      <c r="D82" s="296" t="s">
        <v>402</v>
      </c>
      <c r="E82" s="17" t="s">
        <v>240</v>
      </c>
      <c r="F82" s="297">
        <v>56</v>
      </c>
      <c r="G82" s="38"/>
      <c r="H82" s="44"/>
    </row>
    <row r="83" spans="1:8" s="2" customFormat="1" ht="16.8" customHeight="1">
      <c r="A83" s="38"/>
      <c r="B83" s="44"/>
      <c r="C83" s="292" t="s">
        <v>216</v>
      </c>
      <c r="D83" s="293" t="s">
        <v>1</v>
      </c>
      <c r="E83" s="294" t="s">
        <v>1</v>
      </c>
      <c r="F83" s="295">
        <v>13339.2</v>
      </c>
      <c r="G83" s="38"/>
      <c r="H83" s="44"/>
    </row>
    <row r="84" spans="1:8" s="2" customFormat="1" ht="16.8" customHeight="1">
      <c r="A84" s="38"/>
      <c r="B84" s="44"/>
      <c r="C84" s="296" t="s">
        <v>1</v>
      </c>
      <c r="D84" s="296" t="s">
        <v>215</v>
      </c>
      <c r="E84" s="17" t="s">
        <v>1</v>
      </c>
      <c r="F84" s="297">
        <v>0</v>
      </c>
      <c r="G84" s="38"/>
      <c r="H84" s="44"/>
    </row>
    <row r="85" spans="1:8" s="2" customFormat="1" ht="16.8" customHeight="1">
      <c r="A85" s="38"/>
      <c r="B85" s="44"/>
      <c r="C85" s="296" t="s">
        <v>1</v>
      </c>
      <c r="D85" s="296" t="s">
        <v>152</v>
      </c>
      <c r="E85" s="17" t="s">
        <v>1</v>
      </c>
      <c r="F85" s="297">
        <v>0</v>
      </c>
      <c r="G85" s="38"/>
      <c r="H85" s="44"/>
    </row>
    <row r="86" spans="1:8" s="2" customFormat="1" ht="16.8" customHeight="1">
      <c r="A86" s="38"/>
      <c r="B86" s="44"/>
      <c r="C86" s="296" t="s">
        <v>216</v>
      </c>
      <c r="D86" s="296" t="s">
        <v>357</v>
      </c>
      <c r="E86" s="17" t="s">
        <v>1</v>
      </c>
      <c r="F86" s="297">
        <v>13339.2</v>
      </c>
      <c r="G86" s="38"/>
      <c r="H86" s="44"/>
    </row>
    <row r="87" spans="1:8" s="2" customFormat="1" ht="16.8" customHeight="1">
      <c r="A87" s="38"/>
      <c r="B87" s="44"/>
      <c r="C87" s="292" t="s">
        <v>101</v>
      </c>
      <c r="D87" s="293" t="s">
        <v>1</v>
      </c>
      <c r="E87" s="294" t="s">
        <v>1</v>
      </c>
      <c r="F87" s="295">
        <v>1265.6</v>
      </c>
      <c r="G87" s="38"/>
      <c r="H87" s="44"/>
    </row>
    <row r="88" spans="1:8" s="2" customFormat="1" ht="16.8" customHeight="1">
      <c r="A88" s="38"/>
      <c r="B88" s="44"/>
      <c r="C88" s="296" t="s">
        <v>1</v>
      </c>
      <c r="D88" s="296" t="s">
        <v>152</v>
      </c>
      <c r="E88" s="17" t="s">
        <v>1</v>
      </c>
      <c r="F88" s="297">
        <v>0</v>
      </c>
      <c r="G88" s="38"/>
      <c r="H88" s="44"/>
    </row>
    <row r="89" spans="1:8" s="2" customFormat="1" ht="16.8" customHeight="1">
      <c r="A89" s="38"/>
      <c r="B89" s="44"/>
      <c r="C89" s="296" t="s">
        <v>101</v>
      </c>
      <c r="D89" s="296" t="s">
        <v>334</v>
      </c>
      <c r="E89" s="17" t="s">
        <v>1</v>
      </c>
      <c r="F89" s="297">
        <v>1265.6</v>
      </c>
      <c r="G89" s="38"/>
      <c r="H89" s="44"/>
    </row>
    <row r="90" spans="1:8" s="2" customFormat="1" ht="16.8" customHeight="1">
      <c r="A90" s="38"/>
      <c r="B90" s="44"/>
      <c r="C90" s="298" t="s">
        <v>683</v>
      </c>
      <c r="D90" s="38"/>
      <c r="E90" s="38"/>
      <c r="F90" s="38"/>
      <c r="G90" s="38"/>
      <c r="H90" s="44"/>
    </row>
    <row r="91" spans="1:8" s="2" customFormat="1" ht="12">
      <c r="A91" s="38"/>
      <c r="B91" s="44"/>
      <c r="C91" s="296" t="s">
        <v>155</v>
      </c>
      <c r="D91" s="296" t="s">
        <v>156</v>
      </c>
      <c r="E91" s="17" t="s">
        <v>145</v>
      </c>
      <c r="F91" s="297">
        <v>1265.6</v>
      </c>
      <c r="G91" s="38"/>
      <c r="H91" s="44"/>
    </row>
    <row r="92" spans="1:8" s="2" customFormat="1" ht="16.8" customHeight="1">
      <c r="A92" s="38"/>
      <c r="B92" s="44"/>
      <c r="C92" s="296" t="s">
        <v>197</v>
      </c>
      <c r="D92" s="296" t="s">
        <v>198</v>
      </c>
      <c r="E92" s="17" t="s">
        <v>145</v>
      </c>
      <c r="F92" s="297">
        <v>1265.6</v>
      </c>
      <c r="G92" s="38"/>
      <c r="H92" s="44"/>
    </row>
    <row r="93" spans="1:8" s="2" customFormat="1" ht="16.8" customHeight="1">
      <c r="A93" s="38"/>
      <c r="B93" s="44"/>
      <c r="C93" s="292" t="s">
        <v>104</v>
      </c>
      <c r="D93" s="293" t="s">
        <v>1</v>
      </c>
      <c r="E93" s="294" t="s">
        <v>1</v>
      </c>
      <c r="F93" s="295">
        <v>126.6</v>
      </c>
      <c r="G93" s="38"/>
      <c r="H93" s="44"/>
    </row>
    <row r="94" spans="1:8" s="2" customFormat="1" ht="16.8" customHeight="1">
      <c r="A94" s="38"/>
      <c r="B94" s="44"/>
      <c r="C94" s="296" t="s">
        <v>1</v>
      </c>
      <c r="D94" s="296" t="s">
        <v>183</v>
      </c>
      <c r="E94" s="17" t="s">
        <v>1</v>
      </c>
      <c r="F94" s="297">
        <v>0</v>
      </c>
      <c r="G94" s="38"/>
      <c r="H94" s="44"/>
    </row>
    <row r="95" spans="1:8" s="2" customFormat="1" ht="16.8" customHeight="1">
      <c r="A95" s="38"/>
      <c r="B95" s="44"/>
      <c r="C95" s="296" t="s">
        <v>1</v>
      </c>
      <c r="D95" s="296" t="s">
        <v>184</v>
      </c>
      <c r="E95" s="17" t="s">
        <v>1</v>
      </c>
      <c r="F95" s="297">
        <v>0</v>
      </c>
      <c r="G95" s="38"/>
      <c r="H95" s="44"/>
    </row>
    <row r="96" spans="1:8" s="2" customFormat="1" ht="16.8" customHeight="1">
      <c r="A96" s="38"/>
      <c r="B96" s="44"/>
      <c r="C96" s="296" t="s">
        <v>1</v>
      </c>
      <c r="D96" s="296" t="s">
        <v>152</v>
      </c>
      <c r="E96" s="17" t="s">
        <v>1</v>
      </c>
      <c r="F96" s="297">
        <v>0</v>
      </c>
      <c r="G96" s="38"/>
      <c r="H96" s="44"/>
    </row>
    <row r="97" spans="1:8" s="2" customFormat="1" ht="16.8" customHeight="1">
      <c r="A97" s="38"/>
      <c r="B97" s="44"/>
      <c r="C97" s="296" t="s">
        <v>104</v>
      </c>
      <c r="D97" s="296" t="s">
        <v>349</v>
      </c>
      <c r="E97" s="17" t="s">
        <v>1</v>
      </c>
      <c r="F97" s="297">
        <v>126.6</v>
      </c>
      <c r="G97" s="38"/>
      <c r="H97" s="44"/>
    </row>
    <row r="98" spans="1:8" s="2" customFormat="1" ht="16.8" customHeight="1">
      <c r="A98" s="38"/>
      <c r="B98" s="44"/>
      <c r="C98" s="298" t="s">
        <v>683</v>
      </c>
      <c r="D98" s="38"/>
      <c r="E98" s="38"/>
      <c r="F98" s="38"/>
      <c r="G98" s="38"/>
      <c r="H98" s="44"/>
    </row>
    <row r="99" spans="1:8" s="2" customFormat="1" ht="12">
      <c r="A99" s="38"/>
      <c r="B99" s="44"/>
      <c r="C99" s="296" t="s">
        <v>179</v>
      </c>
      <c r="D99" s="296" t="s">
        <v>180</v>
      </c>
      <c r="E99" s="17" t="s">
        <v>145</v>
      </c>
      <c r="F99" s="297">
        <v>12454.4</v>
      </c>
      <c r="G99" s="38"/>
      <c r="H99" s="44"/>
    </row>
    <row r="100" spans="1:8" s="2" customFormat="1" ht="12">
      <c r="A100" s="38"/>
      <c r="B100" s="44"/>
      <c r="C100" s="296" t="s">
        <v>190</v>
      </c>
      <c r="D100" s="296" t="s">
        <v>191</v>
      </c>
      <c r="E100" s="17" t="s">
        <v>145</v>
      </c>
      <c r="F100" s="297">
        <v>1266</v>
      </c>
      <c r="G100" s="38"/>
      <c r="H100" s="44"/>
    </row>
    <row r="101" spans="1:8" s="2" customFormat="1" ht="16.8" customHeight="1">
      <c r="A101" s="38"/>
      <c r="B101" s="44"/>
      <c r="C101" s="296" t="s">
        <v>204</v>
      </c>
      <c r="D101" s="296" t="s">
        <v>205</v>
      </c>
      <c r="E101" s="17" t="s">
        <v>145</v>
      </c>
      <c r="F101" s="297">
        <v>13015.5</v>
      </c>
      <c r="G101" s="38"/>
      <c r="H101" s="44"/>
    </row>
    <row r="102" spans="1:8" s="2" customFormat="1" ht="16.8" customHeight="1">
      <c r="A102" s="38"/>
      <c r="B102" s="44"/>
      <c r="C102" s="296" t="s">
        <v>230</v>
      </c>
      <c r="D102" s="296" t="s">
        <v>231</v>
      </c>
      <c r="E102" s="17" t="s">
        <v>232</v>
      </c>
      <c r="F102" s="297">
        <v>253.2</v>
      </c>
      <c r="G102" s="38"/>
      <c r="H102" s="44"/>
    </row>
    <row r="103" spans="1:8" s="2" customFormat="1" ht="16.8" customHeight="1">
      <c r="A103" s="38"/>
      <c r="B103" s="44"/>
      <c r="C103" s="296" t="s">
        <v>226</v>
      </c>
      <c r="D103" s="296" t="s">
        <v>227</v>
      </c>
      <c r="E103" s="17" t="s">
        <v>145</v>
      </c>
      <c r="F103" s="297">
        <v>126.6</v>
      </c>
      <c r="G103" s="38"/>
      <c r="H103" s="44"/>
    </row>
    <row r="104" spans="1:8" s="2" customFormat="1" ht="16.8" customHeight="1">
      <c r="A104" s="38"/>
      <c r="B104" s="44"/>
      <c r="C104" s="292" t="s">
        <v>106</v>
      </c>
      <c r="D104" s="293" t="s">
        <v>107</v>
      </c>
      <c r="E104" s="294" t="s">
        <v>1</v>
      </c>
      <c r="F104" s="295">
        <v>561.1</v>
      </c>
      <c r="G104" s="38"/>
      <c r="H104" s="44"/>
    </row>
    <row r="105" spans="1:8" s="2" customFormat="1" ht="16.8" customHeight="1">
      <c r="A105" s="38"/>
      <c r="B105" s="44"/>
      <c r="C105" s="296" t="s">
        <v>1</v>
      </c>
      <c r="D105" s="296" t="s">
        <v>176</v>
      </c>
      <c r="E105" s="17" t="s">
        <v>1</v>
      </c>
      <c r="F105" s="297">
        <v>0</v>
      </c>
      <c r="G105" s="38"/>
      <c r="H105" s="44"/>
    </row>
    <row r="106" spans="1:8" s="2" customFormat="1" ht="16.8" customHeight="1">
      <c r="A106" s="38"/>
      <c r="B106" s="44"/>
      <c r="C106" s="296" t="s">
        <v>1</v>
      </c>
      <c r="D106" s="296" t="s">
        <v>152</v>
      </c>
      <c r="E106" s="17" t="s">
        <v>1</v>
      </c>
      <c r="F106" s="297">
        <v>0</v>
      </c>
      <c r="G106" s="38"/>
      <c r="H106" s="44"/>
    </row>
    <row r="107" spans="1:8" s="2" customFormat="1" ht="16.8" customHeight="1">
      <c r="A107" s="38"/>
      <c r="B107" s="44"/>
      <c r="C107" s="296" t="s">
        <v>106</v>
      </c>
      <c r="D107" s="296" t="s">
        <v>347</v>
      </c>
      <c r="E107" s="17" t="s">
        <v>1</v>
      </c>
      <c r="F107" s="297">
        <v>561.1</v>
      </c>
      <c r="G107" s="38"/>
      <c r="H107" s="44"/>
    </row>
    <row r="108" spans="1:8" s="2" customFormat="1" ht="16.8" customHeight="1">
      <c r="A108" s="38"/>
      <c r="B108" s="44"/>
      <c r="C108" s="298" t="s">
        <v>683</v>
      </c>
      <c r="D108" s="38"/>
      <c r="E108" s="38"/>
      <c r="F108" s="38"/>
      <c r="G108" s="38"/>
      <c r="H108" s="44"/>
    </row>
    <row r="109" spans="1:8" s="2" customFormat="1" ht="12">
      <c r="A109" s="38"/>
      <c r="B109" s="44"/>
      <c r="C109" s="296" t="s">
        <v>172</v>
      </c>
      <c r="D109" s="296" t="s">
        <v>173</v>
      </c>
      <c r="E109" s="17" t="s">
        <v>145</v>
      </c>
      <c r="F109" s="297">
        <v>561.1</v>
      </c>
      <c r="G109" s="38"/>
      <c r="H109" s="44"/>
    </row>
    <row r="110" spans="1:8" s="2" customFormat="1" ht="16.8" customHeight="1">
      <c r="A110" s="38"/>
      <c r="B110" s="44"/>
      <c r="C110" s="296" t="s">
        <v>204</v>
      </c>
      <c r="D110" s="296" t="s">
        <v>205</v>
      </c>
      <c r="E110" s="17" t="s">
        <v>145</v>
      </c>
      <c r="F110" s="297">
        <v>13015.5</v>
      </c>
      <c r="G110" s="38"/>
      <c r="H110" s="44"/>
    </row>
    <row r="111" spans="1:8" s="2" customFormat="1" ht="16.8" customHeight="1">
      <c r="A111" s="38"/>
      <c r="B111" s="44"/>
      <c r="C111" s="292" t="s">
        <v>109</v>
      </c>
      <c r="D111" s="293" t="s">
        <v>1</v>
      </c>
      <c r="E111" s="294" t="s">
        <v>1</v>
      </c>
      <c r="F111" s="295">
        <v>3139.5</v>
      </c>
      <c r="G111" s="38"/>
      <c r="H111" s="44"/>
    </row>
    <row r="112" spans="1:8" s="2" customFormat="1" ht="16.8" customHeight="1">
      <c r="A112" s="38"/>
      <c r="B112" s="44"/>
      <c r="C112" s="296" t="s">
        <v>1</v>
      </c>
      <c r="D112" s="296" t="s">
        <v>243</v>
      </c>
      <c r="E112" s="17" t="s">
        <v>1</v>
      </c>
      <c r="F112" s="297">
        <v>0</v>
      </c>
      <c r="G112" s="38"/>
      <c r="H112" s="44"/>
    </row>
    <row r="113" spans="1:8" s="2" customFormat="1" ht="16.8" customHeight="1">
      <c r="A113" s="38"/>
      <c r="B113" s="44"/>
      <c r="C113" s="296" t="s">
        <v>1</v>
      </c>
      <c r="D113" s="296" t="s">
        <v>355</v>
      </c>
      <c r="E113" s="17" t="s">
        <v>1</v>
      </c>
      <c r="F113" s="297">
        <v>0</v>
      </c>
      <c r="G113" s="38"/>
      <c r="H113" s="44"/>
    </row>
    <row r="114" spans="1:8" s="2" customFormat="1" ht="16.8" customHeight="1">
      <c r="A114" s="38"/>
      <c r="B114" s="44"/>
      <c r="C114" s="296" t="s">
        <v>109</v>
      </c>
      <c r="D114" s="296" t="s">
        <v>366</v>
      </c>
      <c r="E114" s="17" t="s">
        <v>1</v>
      </c>
      <c r="F114" s="297">
        <v>3139.5</v>
      </c>
      <c r="G114" s="38"/>
      <c r="H114" s="44"/>
    </row>
    <row r="115" spans="1:8" s="2" customFormat="1" ht="16.8" customHeight="1">
      <c r="A115" s="38"/>
      <c r="B115" s="44"/>
      <c r="C115" s="298" t="s">
        <v>683</v>
      </c>
      <c r="D115" s="38"/>
      <c r="E115" s="38"/>
      <c r="F115" s="38"/>
      <c r="G115" s="38"/>
      <c r="H115" s="44"/>
    </row>
    <row r="116" spans="1:8" s="2" customFormat="1" ht="16.8" customHeight="1">
      <c r="A116" s="38"/>
      <c r="B116" s="44"/>
      <c r="C116" s="296" t="s">
        <v>362</v>
      </c>
      <c r="D116" s="296" t="s">
        <v>363</v>
      </c>
      <c r="E116" s="17" t="s">
        <v>240</v>
      </c>
      <c r="F116" s="297">
        <v>3139.5</v>
      </c>
      <c r="G116" s="38"/>
      <c r="H116" s="44"/>
    </row>
    <row r="117" spans="1:8" s="2" customFormat="1" ht="16.8" customHeight="1">
      <c r="A117" s="38"/>
      <c r="B117" s="44"/>
      <c r="C117" s="296" t="s">
        <v>246</v>
      </c>
      <c r="D117" s="296" t="s">
        <v>247</v>
      </c>
      <c r="E117" s="17" t="s">
        <v>240</v>
      </c>
      <c r="F117" s="297">
        <v>3139.5</v>
      </c>
      <c r="G117" s="38"/>
      <c r="H117" s="44"/>
    </row>
    <row r="118" spans="1:8" s="2" customFormat="1" ht="16.8" customHeight="1">
      <c r="A118" s="38"/>
      <c r="B118" s="44"/>
      <c r="C118" s="296" t="s">
        <v>266</v>
      </c>
      <c r="D118" s="296" t="s">
        <v>267</v>
      </c>
      <c r="E118" s="17" t="s">
        <v>240</v>
      </c>
      <c r="F118" s="297">
        <v>17783.8</v>
      </c>
      <c r="G118" s="38"/>
      <c r="H118" s="44"/>
    </row>
    <row r="119" spans="1:8" s="2" customFormat="1" ht="16.8" customHeight="1">
      <c r="A119" s="38"/>
      <c r="B119" s="44"/>
      <c r="C119" s="296" t="s">
        <v>258</v>
      </c>
      <c r="D119" s="296" t="s">
        <v>259</v>
      </c>
      <c r="E119" s="17" t="s">
        <v>260</v>
      </c>
      <c r="F119" s="297">
        <v>128.882</v>
      </c>
      <c r="G119" s="38"/>
      <c r="H119" s="44"/>
    </row>
    <row r="120" spans="1:8" s="2" customFormat="1" ht="16.8" customHeight="1">
      <c r="A120" s="38"/>
      <c r="B120" s="44"/>
      <c r="C120" s="292" t="s">
        <v>111</v>
      </c>
      <c r="D120" s="293" t="s">
        <v>1</v>
      </c>
      <c r="E120" s="294" t="s">
        <v>1</v>
      </c>
      <c r="F120" s="295">
        <v>9748.7</v>
      </c>
      <c r="G120" s="38"/>
      <c r="H120" s="44"/>
    </row>
    <row r="121" spans="1:8" s="2" customFormat="1" ht="16.8" customHeight="1">
      <c r="A121" s="38"/>
      <c r="B121" s="44"/>
      <c r="C121" s="296" t="s">
        <v>1</v>
      </c>
      <c r="D121" s="296" t="s">
        <v>291</v>
      </c>
      <c r="E121" s="17" t="s">
        <v>1</v>
      </c>
      <c r="F121" s="297">
        <v>0</v>
      </c>
      <c r="G121" s="38"/>
      <c r="H121" s="44"/>
    </row>
    <row r="122" spans="1:8" s="2" customFormat="1" ht="16.8" customHeight="1">
      <c r="A122" s="38"/>
      <c r="B122" s="44"/>
      <c r="C122" s="296" t="s">
        <v>1</v>
      </c>
      <c r="D122" s="296" t="s">
        <v>355</v>
      </c>
      <c r="E122" s="17" t="s">
        <v>1</v>
      </c>
      <c r="F122" s="297">
        <v>0</v>
      </c>
      <c r="G122" s="38"/>
      <c r="H122" s="44"/>
    </row>
    <row r="123" spans="1:8" s="2" customFormat="1" ht="16.8" customHeight="1">
      <c r="A123" s="38"/>
      <c r="B123" s="44"/>
      <c r="C123" s="296" t="s">
        <v>1</v>
      </c>
      <c r="D123" s="296" t="s">
        <v>152</v>
      </c>
      <c r="E123" s="17" t="s">
        <v>1</v>
      </c>
      <c r="F123" s="297">
        <v>0</v>
      </c>
      <c r="G123" s="38"/>
      <c r="H123" s="44"/>
    </row>
    <row r="124" spans="1:8" s="2" customFormat="1" ht="16.8" customHeight="1">
      <c r="A124" s="38"/>
      <c r="B124" s="44"/>
      <c r="C124" s="296" t="s">
        <v>111</v>
      </c>
      <c r="D124" s="296" t="s">
        <v>378</v>
      </c>
      <c r="E124" s="17" t="s">
        <v>1</v>
      </c>
      <c r="F124" s="297">
        <v>9748.7</v>
      </c>
      <c r="G124" s="38"/>
      <c r="H124" s="44"/>
    </row>
    <row r="125" spans="1:8" s="2" customFormat="1" ht="16.8" customHeight="1">
      <c r="A125" s="38"/>
      <c r="B125" s="44"/>
      <c r="C125" s="298" t="s">
        <v>683</v>
      </c>
      <c r="D125" s="38"/>
      <c r="E125" s="38"/>
      <c r="F125" s="38"/>
      <c r="G125" s="38"/>
      <c r="H125" s="44"/>
    </row>
    <row r="126" spans="1:8" s="2" customFormat="1" ht="16.8" customHeight="1">
      <c r="A126" s="38"/>
      <c r="B126" s="44"/>
      <c r="C126" s="296" t="s">
        <v>287</v>
      </c>
      <c r="D126" s="296" t="s">
        <v>288</v>
      </c>
      <c r="E126" s="17" t="s">
        <v>240</v>
      </c>
      <c r="F126" s="297">
        <v>9748.7</v>
      </c>
      <c r="G126" s="38"/>
      <c r="H126" s="44"/>
    </row>
    <row r="127" spans="1:8" s="2" customFormat="1" ht="16.8" customHeight="1">
      <c r="A127" s="38"/>
      <c r="B127" s="44"/>
      <c r="C127" s="296" t="s">
        <v>251</v>
      </c>
      <c r="D127" s="296" t="s">
        <v>252</v>
      </c>
      <c r="E127" s="17" t="s">
        <v>240</v>
      </c>
      <c r="F127" s="297">
        <v>9748.7</v>
      </c>
      <c r="G127" s="38"/>
      <c r="H127" s="44"/>
    </row>
    <row r="128" spans="1:8" s="2" customFormat="1" ht="16.8" customHeight="1">
      <c r="A128" s="38"/>
      <c r="B128" s="44"/>
      <c r="C128" s="296" t="s">
        <v>281</v>
      </c>
      <c r="D128" s="296" t="s">
        <v>282</v>
      </c>
      <c r="E128" s="17" t="s">
        <v>240</v>
      </c>
      <c r="F128" s="297">
        <v>9748.7</v>
      </c>
      <c r="G128" s="38"/>
      <c r="H128" s="44"/>
    </row>
    <row r="129" spans="1:8" s="2" customFormat="1" ht="16.8" customHeight="1">
      <c r="A129" s="38"/>
      <c r="B129" s="44"/>
      <c r="C129" s="296" t="s">
        <v>258</v>
      </c>
      <c r="D129" s="296" t="s">
        <v>259</v>
      </c>
      <c r="E129" s="17" t="s">
        <v>260</v>
      </c>
      <c r="F129" s="297">
        <v>128.882</v>
      </c>
      <c r="G129" s="38"/>
      <c r="H129" s="44"/>
    </row>
    <row r="130" spans="1:8" s="2" customFormat="1" ht="16.8" customHeight="1">
      <c r="A130" s="38"/>
      <c r="B130" s="44"/>
      <c r="C130" s="292" t="s">
        <v>684</v>
      </c>
      <c r="D130" s="293" t="s">
        <v>1</v>
      </c>
      <c r="E130" s="294" t="s">
        <v>1</v>
      </c>
      <c r="F130" s="295">
        <v>1907.5</v>
      </c>
      <c r="G130" s="38"/>
      <c r="H130" s="44"/>
    </row>
    <row r="131" spans="1:8" s="2" customFormat="1" ht="16.8" customHeight="1">
      <c r="A131" s="38"/>
      <c r="B131" s="44"/>
      <c r="C131" s="292" t="s">
        <v>153</v>
      </c>
      <c r="D131" s="293" t="s">
        <v>1</v>
      </c>
      <c r="E131" s="294" t="s">
        <v>1</v>
      </c>
      <c r="F131" s="295">
        <v>2805.3</v>
      </c>
      <c r="G131" s="38"/>
      <c r="H131" s="44"/>
    </row>
    <row r="132" spans="1:8" s="2" customFormat="1" ht="16.8" customHeight="1">
      <c r="A132" s="38"/>
      <c r="B132" s="44"/>
      <c r="C132" s="296" t="s">
        <v>1</v>
      </c>
      <c r="D132" s="296" t="s">
        <v>152</v>
      </c>
      <c r="E132" s="17" t="s">
        <v>1</v>
      </c>
      <c r="F132" s="297">
        <v>0</v>
      </c>
      <c r="G132" s="38"/>
      <c r="H132" s="44"/>
    </row>
    <row r="133" spans="1:8" s="2" customFormat="1" ht="16.8" customHeight="1">
      <c r="A133" s="38"/>
      <c r="B133" s="44"/>
      <c r="C133" s="296" t="s">
        <v>153</v>
      </c>
      <c r="D133" s="296" t="s">
        <v>332</v>
      </c>
      <c r="E133" s="17" t="s">
        <v>1</v>
      </c>
      <c r="F133" s="297">
        <v>2805.3</v>
      </c>
      <c r="G133" s="38"/>
      <c r="H133" s="44"/>
    </row>
    <row r="134" spans="1:8" s="2" customFormat="1" ht="26.4" customHeight="1">
      <c r="A134" s="38"/>
      <c r="B134" s="44"/>
      <c r="C134" s="291" t="s">
        <v>686</v>
      </c>
      <c r="D134" s="291" t="s">
        <v>91</v>
      </c>
      <c r="E134" s="38"/>
      <c r="F134" s="38"/>
      <c r="G134" s="38"/>
      <c r="H134" s="44"/>
    </row>
    <row r="135" spans="1:8" s="2" customFormat="1" ht="16.8" customHeight="1">
      <c r="A135" s="38"/>
      <c r="B135" s="44"/>
      <c r="C135" s="292" t="s">
        <v>99</v>
      </c>
      <c r="D135" s="293" t="s">
        <v>99</v>
      </c>
      <c r="E135" s="294" t="s">
        <v>1</v>
      </c>
      <c r="F135" s="295">
        <v>47.6</v>
      </c>
      <c r="G135" s="38"/>
      <c r="H135" s="44"/>
    </row>
    <row r="136" spans="1:8" s="2" customFormat="1" ht="16.8" customHeight="1">
      <c r="A136" s="38"/>
      <c r="B136" s="44"/>
      <c r="C136" s="296" t="s">
        <v>1</v>
      </c>
      <c r="D136" s="296" t="s">
        <v>455</v>
      </c>
      <c r="E136" s="17" t="s">
        <v>1</v>
      </c>
      <c r="F136" s="297">
        <v>0</v>
      </c>
      <c r="G136" s="38"/>
      <c r="H136" s="44"/>
    </row>
    <row r="137" spans="1:8" s="2" customFormat="1" ht="16.8" customHeight="1">
      <c r="A137" s="38"/>
      <c r="B137" s="44"/>
      <c r="C137" s="296" t="s">
        <v>1</v>
      </c>
      <c r="D137" s="296" t="s">
        <v>187</v>
      </c>
      <c r="E137" s="17" t="s">
        <v>1</v>
      </c>
      <c r="F137" s="297">
        <v>0</v>
      </c>
      <c r="G137" s="38"/>
      <c r="H137" s="44"/>
    </row>
    <row r="138" spans="1:8" s="2" customFormat="1" ht="16.8" customHeight="1">
      <c r="A138" s="38"/>
      <c r="B138" s="44"/>
      <c r="C138" s="296" t="s">
        <v>1</v>
      </c>
      <c r="D138" s="296" t="s">
        <v>152</v>
      </c>
      <c r="E138" s="17" t="s">
        <v>1</v>
      </c>
      <c r="F138" s="297">
        <v>0</v>
      </c>
      <c r="G138" s="38"/>
      <c r="H138" s="44"/>
    </row>
    <row r="139" spans="1:8" s="2" customFormat="1" ht="16.8" customHeight="1">
      <c r="A139" s="38"/>
      <c r="B139" s="44"/>
      <c r="C139" s="296" t="s">
        <v>99</v>
      </c>
      <c r="D139" s="296" t="s">
        <v>456</v>
      </c>
      <c r="E139" s="17" t="s">
        <v>1</v>
      </c>
      <c r="F139" s="297">
        <v>47.6</v>
      </c>
      <c r="G139" s="38"/>
      <c r="H139" s="44"/>
    </row>
    <row r="140" spans="1:8" s="2" customFormat="1" ht="16.8" customHeight="1">
      <c r="A140" s="38"/>
      <c r="B140" s="44"/>
      <c r="C140" s="298" t="s">
        <v>683</v>
      </c>
      <c r="D140" s="38"/>
      <c r="E140" s="38"/>
      <c r="F140" s="38"/>
      <c r="G140" s="38"/>
      <c r="H140" s="44"/>
    </row>
    <row r="141" spans="1:8" s="2" customFormat="1" ht="12">
      <c r="A141" s="38"/>
      <c r="B141" s="44"/>
      <c r="C141" s="296" t="s">
        <v>179</v>
      </c>
      <c r="D141" s="296" t="s">
        <v>180</v>
      </c>
      <c r="E141" s="17" t="s">
        <v>145</v>
      </c>
      <c r="F141" s="297">
        <v>47.6</v>
      </c>
      <c r="G141" s="38"/>
      <c r="H141" s="44"/>
    </row>
    <row r="142" spans="1:8" s="2" customFormat="1" ht="16.8" customHeight="1">
      <c r="A142" s="38"/>
      <c r="B142" s="44"/>
      <c r="C142" s="296" t="s">
        <v>457</v>
      </c>
      <c r="D142" s="296" t="s">
        <v>458</v>
      </c>
      <c r="E142" s="17" t="s">
        <v>145</v>
      </c>
      <c r="F142" s="297">
        <v>47.6</v>
      </c>
      <c r="G142" s="38"/>
      <c r="H142" s="44"/>
    </row>
    <row r="143" spans="1:8" s="2" customFormat="1" ht="16.8" customHeight="1">
      <c r="A143" s="38"/>
      <c r="B143" s="44"/>
      <c r="C143" s="292" t="s">
        <v>101</v>
      </c>
      <c r="D143" s="293" t="s">
        <v>1</v>
      </c>
      <c r="E143" s="294" t="s">
        <v>1</v>
      </c>
      <c r="F143" s="295">
        <v>5.4</v>
      </c>
      <c r="G143" s="38"/>
      <c r="H143" s="44"/>
    </row>
    <row r="144" spans="1:8" s="2" customFormat="1" ht="16.8" customHeight="1">
      <c r="A144" s="38"/>
      <c r="B144" s="44"/>
      <c r="C144" s="296" t="s">
        <v>1</v>
      </c>
      <c r="D144" s="296" t="s">
        <v>152</v>
      </c>
      <c r="E144" s="17" t="s">
        <v>1</v>
      </c>
      <c r="F144" s="297">
        <v>0</v>
      </c>
      <c r="G144" s="38"/>
      <c r="H144" s="44"/>
    </row>
    <row r="145" spans="1:8" s="2" customFormat="1" ht="16.8" customHeight="1">
      <c r="A145" s="38"/>
      <c r="B145" s="44"/>
      <c r="C145" s="296" t="s">
        <v>1</v>
      </c>
      <c r="D145" s="296" t="s">
        <v>447</v>
      </c>
      <c r="E145" s="17" t="s">
        <v>1</v>
      </c>
      <c r="F145" s="297">
        <v>0</v>
      </c>
      <c r="G145" s="38"/>
      <c r="H145" s="44"/>
    </row>
    <row r="146" spans="1:8" s="2" customFormat="1" ht="16.8" customHeight="1">
      <c r="A146" s="38"/>
      <c r="B146" s="44"/>
      <c r="C146" s="296" t="s">
        <v>1</v>
      </c>
      <c r="D146" s="296" t="s">
        <v>448</v>
      </c>
      <c r="E146" s="17" t="s">
        <v>1</v>
      </c>
      <c r="F146" s="297">
        <v>1.8</v>
      </c>
      <c r="G146" s="38"/>
      <c r="H146" s="44"/>
    </row>
    <row r="147" spans="1:8" s="2" customFormat="1" ht="16.8" customHeight="1">
      <c r="A147" s="38"/>
      <c r="B147" s="44"/>
      <c r="C147" s="296" t="s">
        <v>1</v>
      </c>
      <c r="D147" s="296" t="s">
        <v>449</v>
      </c>
      <c r="E147" s="17" t="s">
        <v>1</v>
      </c>
      <c r="F147" s="297">
        <v>0</v>
      </c>
      <c r="G147" s="38"/>
      <c r="H147" s="44"/>
    </row>
    <row r="148" spans="1:8" s="2" customFormat="1" ht="16.8" customHeight="1">
      <c r="A148" s="38"/>
      <c r="B148" s="44"/>
      <c r="C148" s="296" t="s">
        <v>1</v>
      </c>
      <c r="D148" s="296" t="s">
        <v>450</v>
      </c>
      <c r="E148" s="17" t="s">
        <v>1</v>
      </c>
      <c r="F148" s="297">
        <v>3.6</v>
      </c>
      <c r="G148" s="38"/>
      <c r="H148" s="44"/>
    </row>
    <row r="149" spans="1:8" s="2" customFormat="1" ht="16.8" customHeight="1">
      <c r="A149" s="38"/>
      <c r="B149" s="44"/>
      <c r="C149" s="296" t="s">
        <v>101</v>
      </c>
      <c r="D149" s="296" t="s">
        <v>171</v>
      </c>
      <c r="E149" s="17" t="s">
        <v>1</v>
      </c>
      <c r="F149" s="297">
        <v>5.4</v>
      </c>
      <c r="G149" s="38"/>
      <c r="H149" s="44"/>
    </row>
    <row r="150" spans="1:8" s="2" customFormat="1" ht="16.8" customHeight="1">
      <c r="A150" s="38"/>
      <c r="B150" s="44"/>
      <c r="C150" s="298" t="s">
        <v>683</v>
      </c>
      <c r="D150" s="38"/>
      <c r="E150" s="38"/>
      <c r="F150" s="38"/>
      <c r="G150" s="38"/>
      <c r="H150" s="44"/>
    </row>
    <row r="151" spans="1:8" s="2" customFormat="1" ht="12">
      <c r="A151" s="38"/>
      <c r="B151" s="44"/>
      <c r="C151" s="296" t="s">
        <v>443</v>
      </c>
      <c r="D151" s="296" t="s">
        <v>444</v>
      </c>
      <c r="E151" s="17" t="s">
        <v>145</v>
      </c>
      <c r="F151" s="297">
        <v>5.4</v>
      </c>
      <c r="G151" s="38"/>
      <c r="H151" s="44"/>
    </row>
    <row r="152" spans="1:8" s="2" customFormat="1" ht="16.8" customHeight="1">
      <c r="A152" s="38"/>
      <c r="B152" s="44"/>
      <c r="C152" s="296" t="s">
        <v>161</v>
      </c>
      <c r="D152" s="296" t="s">
        <v>162</v>
      </c>
      <c r="E152" s="17" t="s">
        <v>145</v>
      </c>
      <c r="F152" s="297">
        <v>56.3</v>
      </c>
      <c r="G152" s="38"/>
      <c r="H152" s="44"/>
    </row>
    <row r="153" spans="1:8" s="2" customFormat="1" ht="16.8" customHeight="1">
      <c r="A153" s="38"/>
      <c r="B153" s="44"/>
      <c r="C153" s="292" t="s">
        <v>687</v>
      </c>
      <c r="D153" s="293" t="s">
        <v>688</v>
      </c>
      <c r="E153" s="294" t="s">
        <v>1</v>
      </c>
      <c r="F153" s="295">
        <v>7304</v>
      </c>
      <c r="G153" s="38"/>
      <c r="H153" s="44"/>
    </row>
    <row r="154" spans="1:8" s="2" customFormat="1" ht="16.8" customHeight="1">
      <c r="A154" s="38"/>
      <c r="B154" s="44"/>
      <c r="C154" s="292" t="s">
        <v>689</v>
      </c>
      <c r="D154" s="293" t="s">
        <v>690</v>
      </c>
      <c r="E154" s="294" t="s">
        <v>1</v>
      </c>
      <c r="F154" s="295">
        <v>6640</v>
      </c>
      <c r="G154" s="38"/>
      <c r="H154" s="44"/>
    </row>
    <row r="155" spans="1:8" s="2" customFormat="1" ht="16.8" customHeight="1">
      <c r="A155" s="38"/>
      <c r="B155" s="44"/>
      <c r="C155" s="292" t="s">
        <v>153</v>
      </c>
      <c r="D155" s="293" t="s">
        <v>427</v>
      </c>
      <c r="E155" s="294" t="s">
        <v>1</v>
      </c>
      <c r="F155" s="295">
        <v>50.9</v>
      </c>
      <c r="G155" s="38"/>
      <c r="H155" s="44"/>
    </row>
    <row r="156" spans="1:8" s="2" customFormat="1" ht="16.8" customHeight="1">
      <c r="A156" s="38"/>
      <c r="B156" s="44"/>
      <c r="C156" s="296" t="s">
        <v>1</v>
      </c>
      <c r="D156" s="296" t="s">
        <v>441</v>
      </c>
      <c r="E156" s="17" t="s">
        <v>1</v>
      </c>
      <c r="F156" s="297">
        <v>0</v>
      </c>
      <c r="G156" s="38"/>
      <c r="H156" s="44"/>
    </row>
    <row r="157" spans="1:8" s="2" customFormat="1" ht="16.8" customHeight="1">
      <c r="A157" s="38"/>
      <c r="B157" s="44"/>
      <c r="C157" s="296" t="s">
        <v>153</v>
      </c>
      <c r="D157" s="296" t="s">
        <v>442</v>
      </c>
      <c r="E157" s="17" t="s">
        <v>1</v>
      </c>
      <c r="F157" s="297">
        <v>50.9</v>
      </c>
      <c r="G157" s="38"/>
      <c r="H157" s="44"/>
    </row>
    <row r="158" spans="1:8" s="2" customFormat="1" ht="16.8" customHeight="1">
      <c r="A158" s="38"/>
      <c r="B158" s="44"/>
      <c r="C158" s="298" t="s">
        <v>683</v>
      </c>
      <c r="D158" s="38"/>
      <c r="E158" s="38"/>
      <c r="F158" s="38"/>
      <c r="G158" s="38"/>
      <c r="H158" s="44"/>
    </row>
    <row r="159" spans="1:8" s="2" customFormat="1" ht="16.8" customHeight="1">
      <c r="A159" s="38"/>
      <c r="B159" s="44"/>
      <c r="C159" s="296" t="s">
        <v>143</v>
      </c>
      <c r="D159" s="296" t="s">
        <v>144</v>
      </c>
      <c r="E159" s="17" t="s">
        <v>145</v>
      </c>
      <c r="F159" s="297">
        <v>50.9</v>
      </c>
      <c r="G159" s="38"/>
      <c r="H159" s="44"/>
    </row>
    <row r="160" spans="1:8" s="2" customFormat="1" ht="16.8" customHeight="1">
      <c r="A160" s="38"/>
      <c r="B160" s="44"/>
      <c r="C160" s="296" t="s">
        <v>161</v>
      </c>
      <c r="D160" s="296" t="s">
        <v>162</v>
      </c>
      <c r="E160" s="17" t="s">
        <v>145</v>
      </c>
      <c r="F160" s="297">
        <v>56.3</v>
      </c>
      <c r="G160" s="38"/>
      <c r="H160" s="44"/>
    </row>
    <row r="161" spans="1:8" s="2" customFormat="1" ht="16.8" customHeight="1">
      <c r="A161" s="38"/>
      <c r="B161" s="44"/>
      <c r="C161" s="296" t="s">
        <v>219</v>
      </c>
      <c r="D161" s="296" t="s">
        <v>220</v>
      </c>
      <c r="E161" s="17" t="s">
        <v>145</v>
      </c>
      <c r="F161" s="297">
        <v>50.9</v>
      </c>
      <c r="G161" s="38"/>
      <c r="H161" s="44"/>
    </row>
    <row r="162" spans="1:8" s="2" customFormat="1" ht="7.4" customHeight="1">
      <c r="A162" s="38"/>
      <c r="B162" s="171"/>
      <c r="C162" s="172"/>
      <c r="D162" s="172"/>
      <c r="E162" s="172"/>
      <c r="F162" s="172"/>
      <c r="G162" s="172"/>
      <c r="H162" s="44"/>
    </row>
    <row r="163" spans="1:8" s="2" customFormat="1" ht="12">
      <c r="A163" s="38"/>
      <c r="B163" s="38"/>
      <c r="C163" s="38"/>
      <c r="D163" s="38"/>
      <c r="E163" s="38"/>
      <c r="F163" s="38"/>
      <c r="G163" s="38"/>
      <c r="H163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PC-BOHDANA\Bohdana</dc:creator>
  <cp:keywords/>
  <dc:description/>
  <cp:lastModifiedBy>PC-BOHDANA\Bohdana</cp:lastModifiedBy>
  <dcterms:created xsi:type="dcterms:W3CDTF">2021-03-29T11:44:33Z</dcterms:created>
  <dcterms:modified xsi:type="dcterms:W3CDTF">2021-03-29T11:44:42Z</dcterms:modified>
  <cp:category/>
  <cp:version/>
  <cp:contentType/>
  <cp:contentStatus/>
</cp:coreProperties>
</file>