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_TECHNICKÁ SKUPINA\DOKUMENTAČNÍ  KOMISE\Dokumentační komise 2021\DK 03_2021 březen\Oprava po havárii vody vnitřních prostor budovy čp. 54 Dolní Beřkovic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E106" i="1" s="1"/>
  <c r="J106" i="1" s="1"/>
  <c r="M101" i="1"/>
  <c r="J101" i="1"/>
  <c r="N101" i="1" s="1"/>
  <c r="J100" i="1"/>
  <c r="M100" i="1" s="1"/>
  <c r="E96" i="1"/>
  <c r="E98" i="1" s="1"/>
  <c r="E86" i="1" s="1"/>
  <c r="J86" i="1" s="1"/>
  <c r="E91" i="1"/>
  <c r="J82" i="1"/>
  <c r="E78" i="1"/>
  <c r="E80" i="1" s="1"/>
  <c r="M73" i="1"/>
  <c r="N73" i="1" s="1"/>
  <c r="J73" i="1"/>
  <c r="E69" i="1"/>
  <c r="E64" i="1"/>
  <c r="E71" i="1" s="1"/>
  <c r="M60" i="1"/>
  <c r="J60" i="1"/>
  <c r="N60" i="1" s="1"/>
  <c r="E58" i="1"/>
  <c r="E56" i="1"/>
  <c r="J51" i="1"/>
  <c r="J48" i="1"/>
  <c r="M48" i="1" s="1"/>
  <c r="N48" i="1" s="1"/>
  <c r="M47" i="1"/>
  <c r="N47" i="1" s="1"/>
  <c r="J47" i="1"/>
  <c r="J44" i="1"/>
  <c r="M42" i="1"/>
  <c r="J42" i="1"/>
  <c r="N42" i="1" s="1"/>
  <c r="J41" i="1"/>
  <c r="M41" i="1" s="1"/>
  <c r="N41" i="1" s="1"/>
  <c r="M40" i="1"/>
  <c r="M37" i="1" s="1"/>
  <c r="J40" i="1"/>
  <c r="N40" i="1" s="1"/>
  <c r="N37" i="1" s="1"/>
  <c r="J37" i="1"/>
  <c r="M35" i="1"/>
  <c r="J35" i="1"/>
  <c r="N35" i="1" s="1"/>
  <c r="J34" i="1"/>
  <c r="M34" i="1" s="1"/>
  <c r="E33" i="1"/>
  <c r="E25" i="1"/>
  <c r="E20" i="1"/>
  <c r="E27" i="1" s="1"/>
  <c r="E15" i="1" s="1"/>
  <c r="J15" i="1" s="1"/>
  <c r="M12" i="1"/>
  <c r="J12" i="1"/>
  <c r="N12" i="1" s="1"/>
  <c r="J11" i="1"/>
  <c r="M11" i="1" s="1"/>
  <c r="N11" i="1" s="1"/>
  <c r="M10" i="1"/>
  <c r="N10" i="1" s="1"/>
  <c r="J10" i="1"/>
  <c r="J9" i="1"/>
  <c r="M30" i="1" l="1"/>
  <c r="N34" i="1"/>
  <c r="N30" i="1" s="1"/>
  <c r="M15" i="1"/>
  <c r="M5" i="1" s="1"/>
  <c r="J5" i="1"/>
  <c r="M86" i="1"/>
  <c r="N86" i="1" s="1"/>
  <c r="M106" i="1"/>
  <c r="N106" i="1"/>
  <c r="N44" i="1"/>
  <c r="N82" i="1"/>
  <c r="N100" i="1"/>
  <c r="M9" i="1"/>
  <c r="N9" i="1" s="1"/>
  <c r="M44" i="1"/>
  <c r="J50" i="1"/>
  <c r="M51" i="1"/>
  <c r="M50" i="1" s="1"/>
  <c r="M82" i="1"/>
  <c r="J30" i="1"/>
  <c r="N51" i="1" l="1"/>
  <c r="N50" i="1" s="1"/>
  <c r="N29" i="1"/>
  <c r="N107" i="1" s="1"/>
  <c r="M29" i="1"/>
  <c r="K107" i="1" s="1"/>
  <c r="J29" i="1"/>
  <c r="I107" i="1" s="1"/>
  <c r="N15" i="1"/>
  <c r="N5" i="1" s="1"/>
</calcChain>
</file>

<file path=xl/sharedStrings.xml><?xml version="1.0" encoding="utf-8"?>
<sst xmlns="http://schemas.openxmlformats.org/spreadsheetml/2006/main" count="166" uniqueCount="99">
  <si>
    <r>
      <rPr>
        <b/>
        <sz val="14"/>
        <rFont val="Arial"/>
        <family val="2"/>
      </rPr>
      <t>Rozpočet nákladů na opravy</t>
    </r>
  </si>
  <si>
    <r>
      <rPr>
        <b/>
        <sz val="9.5"/>
        <rFont val="Arial"/>
        <family val="2"/>
      </rPr>
      <t xml:space="preserve">Číslo PU/ŠU:   4214003749
</t>
    </r>
    <r>
      <rPr>
        <sz val="8.5"/>
        <rFont val="Arial"/>
        <family val="2"/>
      </rPr>
      <t>Číslo zakázky:   M210007836                                                                                                     Objekt:   Povodí Labe - vytopení nemovitosti Datum vzniku PU/ŠU:   17.02.2021</t>
    </r>
  </si>
  <si>
    <r>
      <rPr>
        <sz val="10"/>
        <rFont val="Arial"/>
        <family val="2"/>
      </rPr>
      <t>Typ ceny</t>
    </r>
  </si>
  <si>
    <r>
      <rPr>
        <sz val="10"/>
        <rFont val="Arial"/>
        <family val="2"/>
      </rPr>
      <t>Kód položky</t>
    </r>
  </si>
  <si>
    <r>
      <rPr>
        <sz val="10"/>
        <rFont val="Arial"/>
        <family val="2"/>
      </rPr>
      <t>Popis</t>
    </r>
  </si>
  <si>
    <r>
      <rPr>
        <sz val="10"/>
        <rFont val="Arial"/>
        <family val="2"/>
      </rPr>
      <t>Množství [MJ]</t>
    </r>
  </si>
  <si>
    <r>
      <rPr>
        <sz val="10"/>
        <rFont val="Arial"/>
        <family val="2"/>
      </rPr>
      <t>MJ</t>
    </r>
  </si>
  <si>
    <r>
      <rPr>
        <sz val="10"/>
        <rFont val="Arial"/>
        <family val="2"/>
      </rPr>
      <t>Nová jednotková cena bez DPH [Kč/MJ]</t>
    </r>
  </si>
  <si>
    <r>
      <rPr>
        <b/>
        <sz val="10"/>
        <rFont val="Arial"/>
        <family val="2"/>
      </rPr>
      <t>Celkem nová cena bez DPH</t>
    </r>
  </si>
  <si>
    <r>
      <rPr>
        <sz val="10"/>
        <rFont val="Arial"/>
        <family val="2"/>
      </rPr>
      <t>Sazba DPH</t>
    </r>
  </si>
  <si>
    <r>
      <rPr>
        <sz val="10"/>
        <rFont val="Arial"/>
        <family val="2"/>
      </rPr>
      <t>DPH</t>
    </r>
  </si>
  <si>
    <r>
      <rPr>
        <sz val="10"/>
        <rFont val="Arial"/>
        <family val="2"/>
      </rPr>
      <t>Celkem nová cena včetně DPH</t>
    </r>
  </si>
  <si>
    <t>HSV</t>
  </si>
  <si>
    <t>Práce a dodávky HSV</t>
  </si>
  <si>
    <t>Úpravy povrchů, podlahy a osazování výplní</t>
  </si>
  <si>
    <r>
      <rPr>
        <b/>
        <sz val="8"/>
        <rFont val="Arial"/>
        <family val="2"/>
        <charset val="238"/>
      </rPr>
      <t>byt pan Šípek v 2.NP
3. Koupelna (2*1,25*(2,4+2,45))</t>
    </r>
  </si>
  <si>
    <t>součet</t>
  </si>
  <si>
    <r>
      <rPr>
        <sz val="8"/>
        <rFont val="Arial"/>
        <family val="2"/>
      </rPr>
      <t>orientační</t>
    </r>
  </si>
  <si>
    <r>
      <rPr>
        <sz val="8"/>
        <rFont val="Arial"/>
        <family val="2"/>
      </rPr>
      <t>6122P4711</t>
    </r>
  </si>
  <si>
    <r>
      <rPr>
        <sz val="8"/>
        <rFont val="Arial"/>
        <family val="2"/>
      </rPr>
      <t>Oprava vápenné nebo vápenocementové štukové omítky vnitřních stěn v rozsahu do 10% - Demontáž</t>
    </r>
  </si>
  <si>
    <t>m2</t>
  </si>
  <si>
    <r>
      <rPr>
        <sz val="8"/>
        <rFont val="Arial"/>
        <family val="2"/>
      </rPr>
      <t>6122P4712</t>
    </r>
  </si>
  <si>
    <r>
      <rPr>
        <sz val="8"/>
        <rFont val="Arial"/>
        <family val="2"/>
      </rPr>
      <t>Oprava vápenné nebo vápenocementové štukové omítky vnitřních stěn v rozsahu do 10% - Odvoz suti</t>
    </r>
  </si>
  <si>
    <t>orientační</t>
  </si>
  <si>
    <t>6122P4713</t>
  </si>
  <si>
    <t>Oprava vápenné nebo vápenocementové štukové omítky vnitřních stěn v rozsahu do 10% - Montáž</t>
  </si>
  <si>
    <r>
      <rPr>
        <sz val="8"/>
        <rFont val="Arial"/>
        <family val="2"/>
      </rPr>
      <t>6122P4715</t>
    </r>
  </si>
  <si>
    <r>
      <rPr>
        <sz val="8"/>
        <rFont val="Arial"/>
        <family val="2"/>
      </rPr>
      <t>Oprava vápenné nebo vápenocementové štukové omítky vnitřních stěn v rozsahu do 10% - Materiál</t>
    </r>
  </si>
  <si>
    <t>Ostatní konstrukce a práce, bourání</t>
  </si>
  <si>
    <r>
      <rPr>
        <sz val="8"/>
        <rFont val="Arial"/>
        <family val="2"/>
      </rPr>
      <t>9522P1114</t>
    </r>
  </si>
  <si>
    <r>
      <rPr>
        <sz val="8"/>
        <rFont val="Arial"/>
        <family val="2"/>
      </rPr>
      <t>Úklid vnitřních prostor budov nebo objektů před předáním do užívání</t>
    </r>
  </si>
  <si>
    <t>byt pan Šípek v 2.NP
1. ložnice 5,45*3,00</t>
  </si>
  <si>
    <t>2. zádveří 2,55*1,7</t>
  </si>
  <si>
    <t>3. koupelna 2,4*2,45</t>
  </si>
  <si>
    <t>4. kuchyň 3,85*4,5</t>
  </si>
  <si>
    <t>Mezisoučet</t>
  </si>
  <si>
    <t>byt paní Pernisové v 2.NP
1. ložnice 5,45*3,15</t>
  </si>
  <si>
    <t>byt paní Pernisové v 1.NP
1. dětský pokoj 5</t>
  </si>
  <si>
    <t>2. komora první část 2</t>
  </si>
  <si>
    <t>3. komora druhá část 0,5</t>
  </si>
  <si>
    <t>nebytový prostor v 1.NP
1. příruční sklad 4,5*3,9</t>
  </si>
  <si>
    <t>PSV</t>
  </si>
  <si>
    <t>Práce a dodávky PSV</t>
  </si>
  <si>
    <r>
      <rPr>
        <b/>
        <sz val="9.5"/>
        <rFont val="Arial"/>
        <family val="2"/>
      </rPr>
      <t>Konstrukce tesařské</t>
    </r>
  </si>
  <si>
    <r>
      <rPr>
        <sz val="8"/>
        <rFont val="Arial"/>
        <family val="2"/>
      </rPr>
      <t>7625P4913</t>
    </r>
  </si>
  <si>
    <r>
      <rPr>
        <sz val="8"/>
        <rFont val="Arial"/>
        <family val="2"/>
      </rPr>
      <t>Podlaha z desek dřevotřískových tl. 25 mm - Montáž</t>
    </r>
  </si>
  <si>
    <r>
      <rPr>
        <sz val="8"/>
        <rFont val="Arial"/>
        <family val="2"/>
      </rPr>
      <t>7625P4915</t>
    </r>
  </si>
  <si>
    <r>
      <rPr>
        <sz val="8"/>
        <rFont val="Arial"/>
        <family val="2"/>
      </rPr>
      <t>Podlaha z desek dřevotřískových tl. 25 mm - Materiál</t>
    </r>
  </si>
  <si>
    <t>Podlahy skládané</t>
  </si>
  <si>
    <r>
      <rPr>
        <sz val="8"/>
        <rFont val="Arial"/>
        <family val="2"/>
      </rPr>
      <t>7752P1613</t>
    </r>
  </si>
  <si>
    <r>
      <rPr>
        <sz val="8"/>
        <rFont val="Arial"/>
        <family val="2"/>
      </rPr>
      <t>Plovoucí podlaha laminátová spojovaná zaklapnutím tl. 7 mm - Montáž</t>
    </r>
  </si>
  <si>
    <r>
      <rPr>
        <sz val="8"/>
        <rFont val="Arial"/>
        <family val="2"/>
      </rPr>
      <t>7752P1615</t>
    </r>
  </si>
  <si>
    <r>
      <rPr>
        <sz val="8"/>
        <rFont val="Arial"/>
        <family val="2"/>
      </rPr>
      <t>Plovoucí podlaha laminátová spojovaná zaklapnutím tl. 7 mm - Materiál</t>
    </r>
  </si>
  <si>
    <r>
      <rPr>
        <sz val="8"/>
        <rFont val="Arial"/>
        <family val="2"/>
      </rPr>
      <t>7752P8214</t>
    </r>
  </si>
  <si>
    <r>
      <rPr>
        <sz val="8"/>
        <rFont val="Arial"/>
        <family val="2"/>
      </rPr>
      <t>Plovoucí podlaha - podložka pod desky - Montáž včetně materiálu</t>
    </r>
  </si>
  <si>
    <t>Podlahy povlakové</t>
  </si>
  <si>
    <r>
      <rPr>
        <sz val="8"/>
        <rFont val="Arial"/>
        <family val="2"/>
      </rPr>
      <t>7761P4113</t>
    </r>
  </si>
  <si>
    <r>
      <rPr>
        <sz val="8"/>
        <rFont val="Arial"/>
        <family val="2"/>
      </rPr>
      <t>Podlaha z textilních podlahovin z pásů lepených bez podložky - Montáž</t>
    </r>
  </si>
  <si>
    <r>
      <rPr>
        <sz val="8"/>
        <rFont val="Arial"/>
        <family val="2"/>
      </rPr>
      <t>7761P4115</t>
    </r>
  </si>
  <si>
    <r>
      <rPr>
        <sz val="8"/>
        <rFont val="Arial"/>
        <family val="2"/>
      </rPr>
      <t>Podlaha z textilních podlahovin z pásů lepených bez podložky - Materiál</t>
    </r>
  </si>
  <si>
    <t>Dokončovací práce - malby a tapety</t>
  </si>
  <si>
    <r>
      <rPr>
        <sz val="8"/>
        <rFont val="Arial"/>
        <family val="2"/>
      </rPr>
      <t>7844P1314</t>
    </r>
  </si>
  <si>
    <r>
      <rPr>
        <sz val="8"/>
        <rFont val="Arial"/>
        <family val="2"/>
      </rPr>
      <t>Oškrábání staré malby před provedením malby - Montáž včetně materiálu</t>
    </r>
  </si>
  <si>
    <t>byt pan Šípek v 2.NP
1. ložnice (5,45*3,00)+10</t>
  </si>
  <si>
    <t>2. zádveří (2,55*1,7)+3</t>
  </si>
  <si>
    <t>3. koupelna (2,4*2,45)+2</t>
  </si>
  <si>
    <t>4. kuchyň 3</t>
  </si>
  <si>
    <t>byt paní Pernisové v 2.NP
1. ložnice (5,45*3,15)+6</t>
  </si>
  <si>
    <r>
      <rPr>
        <sz val="8"/>
        <rFont val="Arial"/>
        <family val="2"/>
      </rPr>
      <t>7844P1514</t>
    </r>
  </si>
  <si>
    <r>
      <rPr>
        <sz val="8"/>
        <rFont val="Arial"/>
        <family val="2"/>
      </rPr>
      <t>Izolování proteklin na podkladu před provedením malby - Montáž včetně materiálu</t>
    </r>
  </si>
  <si>
    <t>nebytový prostor v 1.NP
1. příruční sklad 2</t>
  </si>
  <si>
    <r>
      <rPr>
        <sz val="8"/>
        <rFont val="Arial"/>
        <family val="2"/>
      </rPr>
      <t>7844P1814</t>
    </r>
  </si>
  <si>
    <r>
      <rPr>
        <sz val="8"/>
        <rFont val="Arial"/>
        <family val="2"/>
      </rPr>
      <t>Lokální vyrovnání podkladu před provedením malby - Montáž včetně materiálu</t>
    </r>
  </si>
  <si>
    <t>byt pan Šípek v 2.NP
1. ložnice 10</t>
  </si>
  <si>
    <t>2. zádveří 3</t>
  </si>
  <si>
    <t>3. koupelna 2</t>
  </si>
  <si>
    <t>byt paní Pernisové v 2.NP
1. ložnice 6</t>
  </si>
  <si>
    <r>
      <rPr>
        <sz val="8"/>
        <rFont val="Arial"/>
        <family val="2"/>
      </rPr>
      <t>7844P2514</t>
    </r>
  </si>
  <si>
    <r>
      <rPr>
        <sz val="8"/>
        <rFont val="Arial"/>
        <family val="2"/>
      </rPr>
      <t>Zakrytí konstrukcí nebo prvků před provedením malby - Montáž včetně materiálu</t>
    </r>
  </si>
  <si>
    <t>byt pan Šípek v 2.NP
4. kuchyně 3*5</t>
  </si>
  <si>
    <t>byt paní Pernisové v 1.NP
1. dětský pokoj 5,45*2,85</t>
  </si>
  <si>
    <r>
      <rPr>
        <sz val="8"/>
        <rFont val="Arial"/>
        <family val="2"/>
      </rPr>
      <t>7846P1313</t>
    </r>
  </si>
  <si>
    <r>
      <rPr>
        <sz val="8"/>
        <rFont val="Arial"/>
        <family val="2"/>
      </rPr>
      <t>Dvojnásobná bílá malba ze směsi za sucha dobře otěruvzdorná - Montáž</t>
    </r>
  </si>
  <si>
    <t>byt pan Šípek v 2.NP
1. ložnice (2*2,9*(5,45+3,0)+5,45*3,0)</t>
  </si>
  <si>
    <t>2. zádveří (2*2,9*(2,55+1,7)+2,55*1,7)</t>
  </si>
  <si>
    <t>3. koupelna (2*1,25*(2,4+2,45)+2,4*2,45)</t>
  </si>
  <si>
    <t>4. kuchyň (2*2,9*(3,85+4,5)+3,85*4,5)</t>
  </si>
  <si>
    <t>byt paní Pernisové v 1.NP
1. dětský pokoj (2*(2,85*3,55)+5,45*3,55)</t>
  </si>
  <si>
    <t>2. komora první část (2*3,0*(1,7+1,6)+1,7*1,6)</t>
  </si>
  <si>
    <t>3. komora druhá část (2*3,0*(2,5+2,2)+2,5*2,2)</t>
  </si>
  <si>
    <t>nebytový prostor v 1.NP
1. příruční sklad (2*2,9*(4,5+3,9)+4,5*3,9)</t>
  </si>
  <si>
    <r>
      <rPr>
        <sz val="8"/>
        <rFont val="Arial"/>
        <family val="2"/>
      </rPr>
      <t>7846P1315</t>
    </r>
  </si>
  <si>
    <r>
      <rPr>
        <sz val="8"/>
        <rFont val="Arial"/>
        <family val="2"/>
      </rPr>
      <t>Dvojnásobná bílá malba ze směsi za sucha dobře otěruvzdorná - Materiál</t>
    </r>
  </si>
  <si>
    <r>
      <rPr>
        <sz val="8"/>
        <rFont val="Arial"/>
        <family val="2"/>
      </rPr>
      <t>7846P1413</t>
    </r>
  </si>
  <si>
    <r>
      <rPr>
        <sz val="8"/>
        <rFont val="Arial"/>
        <family val="2"/>
      </rPr>
      <t>Dvojnásobná barevná malba ze směsi za sucha dobře otěruvzdorná - Montáž</t>
    </r>
  </si>
  <si>
    <t>byt paní Pernisové v 2.NP
1. ložnice (2*2,9*(5,45+3,15))</t>
  </si>
  <si>
    <r>
      <rPr>
        <sz val="8"/>
        <rFont val="Arial"/>
        <family val="2"/>
      </rPr>
      <t>7846P1415</t>
    </r>
  </si>
  <si>
    <r>
      <rPr>
        <sz val="8"/>
        <rFont val="Arial"/>
        <family val="2"/>
      </rPr>
      <t>Dvojnásobná barevná malba ze směsi za sucha dobře otěruvzdorná - Materiál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</si>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</sst>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name val="Arial"/>
    </font>
    <font>
      <b/>
      <sz val="14"/>
      <name val="Arial"/>
      <family val="2"/>
    </font>
    <font>
      <b/>
      <sz val="9.5"/>
      <name val="Arial"/>
      <family val="2"/>
    </font>
    <font>
      <sz val="8.5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b/>
      <sz val="9.5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</font>
    <font>
      <sz val="8"/>
      <name val="Arial"/>
      <family val="2"/>
    </font>
    <font>
      <sz val="8"/>
      <name val="Arial"/>
      <family val="2"/>
      <charset val="238"/>
    </font>
    <font>
      <sz val="8"/>
      <color rgb="FF000000"/>
      <name val="Arial"/>
      <family val="2"/>
    </font>
    <font>
      <b/>
      <sz val="9.5"/>
      <name val="Arial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30"/>
    </xf>
    <xf numFmtId="0" fontId="0" fillId="0" borderId="0" xfId="0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4" xfId="0" applyNumberFormat="1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" fontId="10" fillId="0" borderId="0" xfId="0" applyNumberFormat="1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center" vertical="top"/>
    </xf>
    <xf numFmtId="4" fontId="13" fillId="0" borderId="5" xfId="0" applyNumberFormat="1" applyFont="1" applyFill="1" applyBorder="1" applyAlignment="1">
      <alignment horizontal="right" vertical="top"/>
    </xf>
    <xf numFmtId="10" fontId="13" fillId="0" borderId="5" xfId="0" applyNumberFormat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right" vertical="top"/>
    </xf>
    <xf numFmtId="4" fontId="13" fillId="0" borderId="5" xfId="0" applyNumberFormat="1" applyFont="1" applyFill="1" applyBorder="1" applyAlignment="1">
      <alignment horizontal="right" vertical="top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164" fontId="13" fillId="0" borderId="6" xfId="0" applyNumberFormat="1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horizontal="right" vertical="top"/>
    </xf>
    <xf numFmtId="10" fontId="13" fillId="0" borderId="6" xfId="0" applyNumberFormat="1" applyFont="1" applyFill="1" applyBorder="1" applyAlignment="1">
      <alignment horizontal="center" vertical="top"/>
    </xf>
    <xf numFmtId="4" fontId="13" fillId="0" borderId="6" xfId="0" applyNumberFormat="1" applyFont="1" applyFill="1" applyBorder="1" applyAlignment="1">
      <alignment horizontal="center" vertical="top"/>
    </xf>
    <xf numFmtId="164" fontId="13" fillId="0" borderId="0" xfId="0" applyNumberFormat="1" applyFont="1" applyFill="1" applyBorder="1" applyAlignment="1">
      <alignment horizontal="center" vertical="top"/>
    </xf>
    <xf numFmtId="10" fontId="13" fillId="0" borderId="0" xfId="0" applyNumberFormat="1" applyFont="1" applyFill="1" applyBorder="1" applyAlignment="1">
      <alignment horizontal="center" vertical="top"/>
    </xf>
    <xf numFmtId="4" fontId="13" fillId="0" borderId="0" xfId="0" applyNumberFormat="1" applyFont="1" applyFill="1" applyBorder="1" applyAlignment="1">
      <alignment horizontal="center" vertical="top"/>
    </xf>
    <xf numFmtId="1" fontId="20" fillId="0" borderId="5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 wrapText="1"/>
    </xf>
    <xf numFmtId="4" fontId="22" fillId="0" borderId="0" xfId="0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right" vertical="top"/>
    </xf>
    <xf numFmtId="4" fontId="22" fillId="0" borderId="0" xfId="0" applyNumberFormat="1" applyFont="1" applyFill="1" applyBorder="1" applyAlignment="1">
      <alignment horizontal="right" vertical="top"/>
    </xf>
    <xf numFmtId="164" fontId="15" fillId="0" borderId="7" xfId="0" applyNumberFormat="1" applyFont="1" applyFill="1" applyBorder="1" applyAlignment="1">
      <alignment horizontal="right" shrinkToFit="1"/>
    </xf>
    <xf numFmtId="1" fontId="20" fillId="0" borderId="5" xfId="0" applyNumberFormat="1" applyFont="1" applyFill="1" applyBorder="1" applyAlignment="1">
      <alignment horizontal="left" vertical="top" shrinkToFit="1"/>
    </xf>
    <xf numFmtId="164" fontId="13" fillId="0" borderId="8" xfId="0" applyNumberFormat="1" applyFont="1" applyFill="1" applyBorder="1" applyAlignment="1">
      <alignment horizontal="right" vertical="top"/>
    </xf>
    <xf numFmtId="164" fontId="13" fillId="0" borderId="9" xfId="0" applyNumberFormat="1" applyFont="1" applyFill="1" applyBorder="1" applyAlignment="1">
      <alignment horizontal="right" vertical="top"/>
    </xf>
    <xf numFmtId="164" fontId="13" fillId="0" borderId="6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164" fontId="13" fillId="0" borderId="7" xfId="0" applyNumberFormat="1" applyFont="1" applyFill="1" applyBorder="1" applyAlignment="1">
      <alignment horizontal="right" vertical="top"/>
    </xf>
    <xf numFmtId="4" fontId="13" fillId="0" borderId="5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center" vertical="top"/>
    </xf>
    <xf numFmtId="4" fontId="23" fillId="0" borderId="0" xfId="0" applyNumberFormat="1" applyFont="1" applyFill="1" applyBorder="1" applyAlignment="1">
      <alignment horizontal="right"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164" fontId="13" fillId="0" borderId="8" xfId="0" applyNumberFormat="1" applyFont="1" applyFill="1" applyBorder="1" applyAlignment="1">
      <alignment horizontal="center" vertical="top"/>
    </xf>
    <xf numFmtId="164" fontId="13" fillId="0" borderId="9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right" vertical="top"/>
    </xf>
    <xf numFmtId="164" fontId="25" fillId="0" borderId="6" xfId="0" applyNumberFormat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4" fontId="24" fillId="0" borderId="0" xfId="0" applyNumberFormat="1" applyFont="1" applyFill="1" applyBorder="1" applyAlignment="1">
      <alignment horizontal="right" vertical="top"/>
    </xf>
    <xf numFmtId="4" fontId="24" fillId="0" borderId="0" xfId="0" applyNumberFormat="1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selection activeCell="D21" sqref="D21"/>
    </sheetView>
  </sheetViews>
  <sheetFormatPr defaultRowHeight="15" x14ac:dyDescent="0.25"/>
  <cols>
    <col min="1" max="1" width="5.85546875" style="2" customWidth="1"/>
    <col min="2" max="2" width="7.7109375" style="2" bestFit="1" customWidth="1"/>
    <col min="3" max="3" width="14" style="2" bestFit="1" customWidth="1"/>
    <col min="4" max="4" width="41" style="2" customWidth="1"/>
    <col min="5" max="5" width="1.85546875" style="2" customWidth="1"/>
    <col min="6" max="6" width="8" style="2" customWidth="1"/>
    <col min="7" max="7" width="1" style="2" customWidth="1"/>
    <col min="8" max="8" width="5.85546875" style="2" customWidth="1"/>
    <col min="9" max="9" width="13" style="2" customWidth="1"/>
    <col min="10" max="10" width="16" style="2" customWidth="1"/>
    <col min="11" max="11" width="1" style="2" customWidth="1"/>
    <col min="12" max="12" width="6.85546875" style="2" customWidth="1"/>
    <col min="13" max="13" width="16" style="2" customWidth="1"/>
    <col min="14" max="14" width="1.85546875" style="2" customWidth="1"/>
    <col min="15" max="15" width="13.85546875" style="2" customWidth="1"/>
    <col min="16" max="16" width="1.85546875" style="2" customWidth="1"/>
    <col min="17" max="16384" width="9.140625" style="2"/>
  </cols>
  <sheetData>
    <row r="1" spans="1:16" ht="44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9.950000000000003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40.35" customHeight="1" x14ac:dyDescent="0.25">
      <c r="A4" s="5"/>
      <c r="B4" s="5" t="s">
        <v>2</v>
      </c>
      <c r="C4" s="6" t="s">
        <v>3</v>
      </c>
      <c r="D4" s="7" t="s">
        <v>4</v>
      </c>
      <c r="E4" s="8" t="s">
        <v>5</v>
      </c>
      <c r="F4" s="9"/>
      <c r="G4" s="10" t="s">
        <v>6</v>
      </c>
      <c r="H4" s="11"/>
      <c r="I4" s="7" t="s">
        <v>7</v>
      </c>
      <c r="J4" s="12" t="s">
        <v>8</v>
      </c>
      <c r="K4" s="8" t="s">
        <v>9</v>
      </c>
      <c r="L4" s="9"/>
      <c r="M4" s="7" t="s">
        <v>10</v>
      </c>
      <c r="N4" s="8" t="s">
        <v>11</v>
      </c>
      <c r="O4" s="9"/>
    </row>
    <row r="5" spans="1:16" s="20" customFormat="1" ht="15.75" x14ac:dyDescent="0.25">
      <c r="A5" s="14"/>
      <c r="B5" s="14"/>
      <c r="C5" s="15" t="s">
        <v>12</v>
      </c>
      <c r="D5" s="15" t="s">
        <v>13</v>
      </c>
      <c r="E5" s="16"/>
      <c r="F5" s="16"/>
      <c r="G5" s="16"/>
      <c r="H5" s="16"/>
      <c r="I5" s="14"/>
      <c r="J5" s="17">
        <f>J15+J12+J11+J10+J9</f>
        <v>0</v>
      </c>
      <c r="K5" s="16"/>
      <c r="L5" s="16"/>
      <c r="M5" s="17">
        <f>M15+M12+M11+M10+M9</f>
        <v>0</v>
      </c>
      <c r="N5" s="18">
        <f>N15+N12+N11+N10+N9</f>
        <v>0</v>
      </c>
      <c r="O5" s="19"/>
    </row>
    <row r="6" spans="1:16" s="13" customFormat="1" ht="16.5" customHeight="1" x14ac:dyDescent="0.25">
      <c r="A6" s="21"/>
      <c r="B6" s="21"/>
      <c r="C6" s="22">
        <v>6</v>
      </c>
      <c r="D6" s="23" t="s">
        <v>14</v>
      </c>
      <c r="E6" s="24"/>
      <c r="F6" s="24"/>
      <c r="G6" s="24"/>
      <c r="H6" s="24"/>
      <c r="I6" s="21"/>
      <c r="J6" s="21"/>
      <c r="K6" s="24"/>
      <c r="L6" s="24"/>
      <c r="M6" s="21"/>
      <c r="N6" s="24"/>
      <c r="O6" s="24"/>
    </row>
    <row r="7" spans="1:16" s="13" customFormat="1" ht="22.5" x14ac:dyDescent="0.2">
      <c r="A7" s="21"/>
      <c r="B7" s="21"/>
      <c r="C7" s="21"/>
      <c r="D7" s="25" t="s">
        <v>15</v>
      </c>
      <c r="E7" s="26">
        <v>12.125</v>
      </c>
      <c r="F7" s="26"/>
      <c r="G7" s="24"/>
      <c r="H7" s="24"/>
      <c r="I7" s="21"/>
      <c r="J7" s="21"/>
      <c r="K7" s="24"/>
      <c r="L7" s="24"/>
      <c r="M7" s="21"/>
      <c r="N7" s="24"/>
      <c r="O7" s="24"/>
    </row>
    <row r="8" spans="1:16" s="13" customFormat="1" ht="12.75" x14ac:dyDescent="0.2">
      <c r="A8" s="21"/>
      <c r="B8" s="21"/>
      <c r="C8" s="21"/>
      <c r="D8" s="27" t="s">
        <v>16</v>
      </c>
      <c r="E8" s="26">
        <v>12.125</v>
      </c>
      <c r="F8" s="26"/>
      <c r="G8" s="24"/>
      <c r="H8" s="24"/>
      <c r="I8" s="21"/>
      <c r="J8" s="21"/>
      <c r="K8" s="24"/>
      <c r="L8" s="24"/>
      <c r="M8" s="21"/>
      <c r="N8" s="24"/>
      <c r="O8" s="24"/>
    </row>
    <row r="9" spans="1:16" s="13" customFormat="1" ht="22.5" x14ac:dyDescent="0.25">
      <c r="A9" s="28"/>
      <c r="B9" s="29" t="s">
        <v>17</v>
      </c>
      <c r="C9" s="29" t="s">
        <v>18</v>
      </c>
      <c r="D9" s="30" t="s">
        <v>19</v>
      </c>
      <c r="E9" s="31">
        <v>12.125</v>
      </c>
      <c r="F9" s="31"/>
      <c r="G9" s="32" t="s">
        <v>20</v>
      </c>
      <c r="H9" s="32"/>
      <c r="I9" s="33">
        <v>0</v>
      </c>
      <c r="J9" s="33">
        <f>E9*I9</f>
        <v>0</v>
      </c>
      <c r="K9" s="34">
        <v>0.15</v>
      </c>
      <c r="L9" s="35"/>
      <c r="M9" s="33">
        <f>J9*0.15</f>
        <v>0</v>
      </c>
      <c r="N9" s="36">
        <f>J9+M9</f>
        <v>0</v>
      </c>
      <c r="O9" s="36"/>
    </row>
    <row r="10" spans="1:16" s="13" customFormat="1" ht="22.5" x14ac:dyDescent="0.25">
      <c r="A10" s="28"/>
      <c r="B10" s="29" t="s">
        <v>17</v>
      </c>
      <c r="C10" s="29" t="s">
        <v>21</v>
      </c>
      <c r="D10" s="30" t="s">
        <v>22</v>
      </c>
      <c r="E10" s="31">
        <v>12.125</v>
      </c>
      <c r="F10" s="31"/>
      <c r="G10" s="32" t="s">
        <v>20</v>
      </c>
      <c r="H10" s="32"/>
      <c r="I10" s="33">
        <v>0</v>
      </c>
      <c r="J10" s="33">
        <f>E10*I10</f>
        <v>0</v>
      </c>
      <c r="K10" s="34">
        <v>0.15</v>
      </c>
      <c r="L10" s="35"/>
      <c r="M10" s="33">
        <f>J10*0.15</f>
        <v>0</v>
      </c>
      <c r="N10" s="36">
        <f>J10+M10</f>
        <v>0</v>
      </c>
      <c r="O10" s="36"/>
    </row>
    <row r="11" spans="1:16" s="13" customFormat="1" ht="22.5" x14ac:dyDescent="0.25">
      <c r="A11" s="28"/>
      <c r="B11" s="28" t="s">
        <v>23</v>
      </c>
      <c r="C11" s="37" t="s">
        <v>24</v>
      </c>
      <c r="D11" s="38" t="s">
        <v>25</v>
      </c>
      <c r="E11" s="31">
        <v>12.125</v>
      </c>
      <c r="F11" s="31"/>
      <c r="G11" s="32" t="s">
        <v>20</v>
      </c>
      <c r="H11" s="32"/>
      <c r="I11" s="33">
        <v>0</v>
      </c>
      <c r="J11" s="33">
        <f>E11*I11</f>
        <v>0</v>
      </c>
      <c r="K11" s="34">
        <v>0.15</v>
      </c>
      <c r="L11" s="35"/>
      <c r="M11" s="33">
        <f>J11*0.15</f>
        <v>0</v>
      </c>
      <c r="N11" s="36">
        <f>J11+M11</f>
        <v>0</v>
      </c>
      <c r="O11" s="36"/>
    </row>
    <row r="12" spans="1:16" s="13" customFormat="1" ht="22.5" x14ac:dyDescent="0.25">
      <c r="A12" s="28"/>
      <c r="B12" s="29" t="s">
        <v>17</v>
      </c>
      <c r="C12" s="29" t="s">
        <v>26</v>
      </c>
      <c r="D12" s="30" t="s">
        <v>27</v>
      </c>
      <c r="E12" s="31">
        <v>12.125</v>
      </c>
      <c r="F12" s="31"/>
      <c r="G12" s="32" t="s">
        <v>20</v>
      </c>
      <c r="H12" s="32"/>
      <c r="I12" s="33">
        <v>0</v>
      </c>
      <c r="J12" s="33">
        <f>E12*I12</f>
        <v>0</v>
      </c>
      <c r="K12" s="34">
        <v>0.15</v>
      </c>
      <c r="L12" s="35"/>
      <c r="M12" s="33">
        <f>J12*0.15</f>
        <v>0</v>
      </c>
      <c r="N12" s="36">
        <f>J12+M12</f>
        <v>0</v>
      </c>
      <c r="O12" s="36"/>
    </row>
    <row r="13" spans="1:16" s="13" customFormat="1" ht="12.75" x14ac:dyDescent="0.25">
      <c r="A13" s="21"/>
      <c r="B13" s="39"/>
      <c r="C13" s="39"/>
      <c r="D13" s="40"/>
      <c r="E13" s="41"/>
      <c r="F13" s="41"/>
      <c r="G13" s="42"/>
      <c r="H13" s="42"/>
      <c r="I13" s="43"/>
      <c r="J13" s="43"/>
      <c r="K13" s="44"/>
      <c r="L13" s="44"/>
      <c r="M13" s="43"/>
      <c r="N13" s="45"/>
      <c r="O13" s="45"/>
    </row>
    <row r="14" spans="1:16" s="13" customFormat="1" ht="15.75" x14ac:dyDescent="0.25">
      <c r="A14" s="21"/>
      <c r="B14" s="39"/>
      <c r="C14" s="22">
        <v>9</v>
      </c>
      <c r="D14" s="23" t="s">
        <v>28</v>
      </c>
      <c r="E14" s="46"/>
      <c r="F14" s="46"/>
      <c r="G14" s="24"/>
      <c r="H14" s="24"/>
      <c r="I14" s="43"/>
      <c r="J14" s="43"/>
      <c r="K14" s="47"/>
      <c r="L14" s="47"/>
      <c r="M14" s="43"/>
      <c r="N14" s="48"/>
      <c r="O14" s="48"/>
    </row>
    <row r="15" spans="1:16" s="13" customFormat="1" ht="20.25" customHeight="1" x14ac:dyDescent="0.25">
      <c r="A15" s="49"/>
      <c r="B15" s="37" t="s">
        <v>17</v>
      </c>
      <c r="C15" s="37" t="s">
        <v>29</v>
      </c>
      <c r="D15" s="38" t="s">
        <v>30</v>
      </c>
      <c r="E15" s="31">
        <f>E27</f>
        <v>106.176</v>
      </c>
      <c r="F15" s="31"/>
      <c r="G15" s="32" t="s">
        <v>20</v>
      </c>
      <c r="H15" s="32"/>
      <c r="I15" s="33">
        <v>0</v>
      </c>
      <c r="J15" s="33">
        <f>E15*I15</f>
        <v>0</v>
      </c>
      <c r="K15" s="34">
        <v>0.15</v>
      </c>
      <c r="L15" s="35"/>
      <c r="M15" s="33">
        <f>J15*0.15</f>
        <v>0</v>
      </c>
      <c r="N15" s="36">
        <f>J15+M15</f>
        <v>0</v>
      </c>
      <c r="O15" s="36"/>
    </row>
    <row r="16" spans="1:16" s="13" customFormat="1" ht="22.5" x14ac:dyDescent="0.25">
      <c r="A16" s="21"/>
      <c r="B16" s="39"/>
      <c r="C16" s="39"/>
      <c r="D16" s="50" t="s">
        <v>31</v>
      </c>
      <c r="E16" s="51">
        <v>16.350000000000001</v>
      </c>
      <c r="F16" s="51"/>
      <c r="G16" s="24"/>
      <c r="H16" s="24"/>
      <c r="I16" s="43"/>
      <c r="J16" s="43"/>
      <c r="K16" s="47"/>
      <c r="L16" s="47"/>
      <c r="M16" s="43"/>
      <c r="N16" s="48"/>
      <c r="O16" s="48"/>
    </row>
    <row r="17" spans="1:15" s="13" customFormat="1" ht="20.25" customHeight="1" x14ac:dyDescent="0.25">
      <c r="A17" s="21"/>
      <c r="B17" s="21"/>
      <c r="C17" s="21"/>
      <c r="D17" s="50" t="s">
        <v>32</v>
      </c>
      <c r="E17" s="51">
        <v>4.335</v>
      </c>
      <c r="F17" s="51"/>
      <c r="G17" s="24"/>
      <c r="H17" s="24"/>
      <c r="I17" s="43"/>
      <c r="J17" s="43"/>
      <c r="K17" s="52"/>
      <c r="L17" s="52"/>
      <c r="M17" s="43"/>
      <c r="N17" s="53"/>
      <c r="O17" s="53"/>
    </row>
    <row r="18" spans="1:15" s="13" customFormat="1" ht="12.75" x14ac:dyDescent="0.25">
      <c r="A18" s="21"/>
      <c r="B18" s="39"/>
      <c r="C18" s="39"/>
      <c r="D18" s="50" t="s">
        <v>33</v>
      </c>
      <c r="E18" s="51">
        <v>5.88</v>
      </c>
      <c r="F18" s="51"/>
      <c r="G18" s="24"/>
      <c r="H18" s="24"/>
      <c r="I18" s="43"/>
      <c r="J18" s="43"/>
      <c r="K18" s="47"/>
      <c r="L18" s="47"/>
      <c r="M18" s="43"/>
      <c r="N18" s="48"/>
      <c r="O18" s="48"/>
    </row>
    <row r="19" spans="1:15" s="13" customFormat="1" ht="20.25" customHeight="1" x14ac:dyDescent="0.25">
      <c r="A19" s="21"/>
      <c r="B19" s="21"/>
      <c r="C19" s="21"/>
      <c r="D19" s="54" t="s">
        <v>34</v>
      </c>
      <c r="E19" s="51">
        <v>17.324999999999999</v>
      </c>
      <c r="F19" s="51"/>
      <c r="G19" s="24"/>
      <c r="H19" s="24"/>
      <c r="I19" s="43"/>
      <c r="J19" s="43"/>
      <c r="K19" s="52"/>
      <c r="L19" s="52"/>
      <c r="M19" s="43"/>
      <c r="N19" s="53"/>
      <c r="O19" s="53"/>
    </row>
    <row r="20" spans="1:15" s="13" customFormat="1" ht="20.25" customHeight="1" x14ac:dyDescent="0.25">
      <c r="A20" s="21"/>
      <c r="B20" s="21"/>
      <c r="C20" s="21"/>
      <c r="D20" s="55" t="s">
        <v>35</v>
      </c>
      <c r="E20" s="51">
        <f>E16+E17+E18+E19</f>
        <v>43.89</v>
      </c>
      <c r="F20" s="51"/>
      <c r="G20" s="24"/>
      <c r="H20" s="24"/>
      <c r="I20" s="43"/>
      <c r="J20" s="43"/>
      <c r="K20" s="52"/>
      <c r="L20" s="52"/>
      <c r="M20" s="43"/>
      <c r="N20" s="53"/>
      <c r="O20" s="53"/>
    </row>
    <row r="21" spans="1:15" s="13" customFormat="1" ht="22.5" x14ac:dyDescent="0.25">
      <c r="A21" s="21"/>
      <c r="B21" s="39"/>
      <c r="C21" s="39"/>
      <c r="D21" s="50" t="s">
        <v>36</v>
      </c>
      <c r="E21" s="51">
        <v>17.167999999999999</v>
      </c>
      <c r="F21" s="51"/>
      <c r="G21" s="24"/>
      <c r="H21" s="24"/>
      <c r="I21" s="43"/>
      <c r="J21" s="43"/>
      <c r="K21" s="47"/>
      <c r="L21" s="47"/>
      <c r="M21" s="43"/>
      <c r="N21" s="48"/>
      <c r="O21" s="48"/>
    </row>
    <row r="22" spans="1:15" s="13" customFormat="1" ht="20.25" customHeight="1" x14ac:dyDescent="0.25">
      <c r="A22" s="21"/>
      <c r="B22" s="21"/>
      <c r="C22" s="21"/>
      <c r="D22" s="50" t="s">
        <v>37</v>
      </c>
      <c r="E22" s="51">
        <v>19.347999999999999</v>
      </c>
      <c r="F22" s="51"/>
      <c r="G22" s="24"/>
      <c r="H22" s="24"/>
      <c r="I22" s="43"/>
      <c r="J22" s="43"/>
      <c r="K22" s="52"/>
      <c r="L22" s="52"/>
      <c r="M22" s="43"/>
      <c r="N22" s="53"/>
      <c r="O22" s="53"/>
    </row>
    <row r="23" spans="1:15" s="13" customFormat="1" ht="12.75" x14ac:dyDescent="0.25">
      <c r="A23" s="21"/>
      <c r="B23" s="39"/>
      <c r="C23" s="39"/>
      <c r="D23" s="54" t="s">
        <v>38</v>
      </c>
      <c r="E23" s="51">
        <v>2.72</v>
      </c>
      <c r="F23" s="51"/>
      <c r="G23" s="24"/>
      <c r="H23" s="24"/>
      <c r="I23" s="43"/>
      <c r="J23" s="43"/>
      <c r="K23" s="47"/>
      <c r="L23" s="47"/>
      <c r="M23" s="43"/>
      <c r="N23" s="48"/>
      <c r="O23" s="48"/>
    </row>
    <row r="24" spans="1:15" s="13" customFormat="1" ht="20.25" customHeight="1" x14ac:dyDescent="0.25">
      <c r="A24" s="21"/>
      <c r="B24" s="21"/>
      <c r="C24" s="21"/>
      <c r="D24" s="54" t="s">
        <v>39</v>
      </c>
      <c r="E24" s="51">
        <v>5.5</v>
      </c>
      <c r="F24" s="51"/>
      <c r="G24" s="24"/>
      <c r="H24" s="24"/>
      <c r="I24" s="43"/>
      <c r="J24" s="43"/>
      <c r="K24" s="52"/>
      <c r="L24" s="52"/>
      <c r="M24" s="43"/>
      <c r="N24" s="53"/>
      <c r="O24" s="53"/>
    </row>
    <row r="25" spans="1:15" s="13" customFormat="1" ht="12.75" x14ac:dyDescent="0.25">
      <c r="A25" s="21"/>
      <c r="B25" s="39"/>
      <c r="C25" s="39"/>
      <c r="D25" s="55" t="s">
        <v>35</v>
      </c>
      <c r="E25" s="51">
        <f>E21+E22+E23+E24</f>
        <v>44.735999999999997</v>
      </c>
      <c r="F25" s="51"/>
      <c r="G25" s="24"/>
      <c r="H25" s="24"/>
      <c r="I25" s="43"/>
      <c r="J25" s="43"/>
      <c r="K25" s="47"/>
      <c r="L25" s="47"/>
      <c r="M25" s="43"/>
      <c r="N25" s="48"/>
      <c r="O25" s="48"/>
    </row>
    <row r="26" spans="1:15" s="13" customFormat="1" ht="20.25" customHeight="1" x14ac:dyDescent="0.25">
      <c r="A26" s="21"/>
      <c r="B26" s="21"/>
      <c r="C26" s="21"/>
      <c r="D26" s="50" t="s">
        <v>40</v>
      </c>
      <c r="E26" s="51">
        <v>17.55</v>
      </c>
      <c r="F26" s="51"/>
      <c r="G26" s="24"/>
      <c r="H26" s="24"/>
      <c r="I26" s="43"/>
      <c r="J26" s="43"/>
      <c r="K26" s="52"/>
      <c r="L26" s="52"/>
      <c r="M26" s="43"/>
      <c r="N26" s="53"/>
      <c r="O26" s="53"/>
    </row>
    <row r="27" spans="1:15" s="13" customFormat="1" ht="12.75" x14ac:dyDescent="0.25">
      <c r="A27" s="21"/>
      <c r="B27" s="39"/>
      <c r="C27" s="39"/>
      <c r="D27" s="56" t="s">
        <v>16</v>
      </c>
      <c r="E27" s="51">
        <f>E20+E25+E26</f>
        <v>106.176</v>
      </c>
      <c r="F27" s="51"/>
      <c r="G27" s="24"/>
      <c r="H27" s="24"/>
      <c r="I27" s="43"/>
      <c r="J27" s="43"/>
      <c r="K27" s="47"/>
      <c r="L27" s="47"/>
      <c r="M27" s="43"/>
      <c r="N27" s="48"/>
      <c r="O27" s="48"/>
    </row>
    <row r="28" spans="1:15" s="13" customFormat="1" ht="20.25" customHeight="1" x14ac:dyDescent="0.25">
      <c r="A28" s="21"/>
      <c r="B28" s="21"/>
      <c r="C28" s="21"/>
      <c r="D28" s="21"/>
      <c r="E28" s="46"/>
      <c r="F28" s="46"/>
      <c r="G28" s="24"/>
      <c r="H28" s="24"/>
      <c r="I28" s="43"/>
      <c r="J28" s="43"/>
      <c r="K28" s="52"/>
      <c r="L28" s="52"/>
      <c r="M28" s="43"/>
      <c r="N28" s="53"/>
      <c r="O28" s="53"/>
    </row>
    <row r="29" spans="1:15" s="13" customFormat="1" ht="15.75" x14ac:dyDescent="0.25">
      <c r="A29" s="21"/>
      <c r="B29" s="21"/>
      <c r="C29" s="15" t="s">
        <v>41</v>
      </c>
      <c r="D29" s="15" t="s">
        <v>42</v>
      </c>
      <c r="E29" s="46"/>
      <c r="F29" s="46"/>
      <c r="G29" s="24"/>
      <c r="H29" s="24"/>
      <c r="I29" s="43"/>
      <c r="J29" s="17">
        <f>J30+J37+J44+J50</f>
        <v>0</v>
      </c>
      <c r="K29" s="57"/>
      <c r="L29" s="57"/>
      <c r="M29" s="17">
        <f>M30+M37+M44+M50</f>
        <v>0</v>
      </c>
      <c r="N29" s="58">
        <f>N30+N37+N44+N50</f>
        <v>0</v>
      </c>
      <c r="O29" s="58"/>
    </row>
    <row r="30" spans="1:15" s="13" customFormat="1" ht="15.75" x14ac:dyDescent="0.25">
      <c r="A30" s="21"/>
      <c r="B30" s="21"/>
      <c r="C30" s="14">
        <v>762</v>
      </c>
      <c r="D30" s="59" t="s">
        <v>43</v>
      </c>
      <c r="E30" s="46"/>
      <c r="F30" s="46"/>
      <c r="G30" s="24"/>
      <c r="H30" s="24"/>
      <c r="I30" s="43"/>
      <c r="J30" s="60">
        <f>J34+J35</f>
        <v>0</v>
      </c>
      <c r="K30" s="61"/>
      <c r="L30" s="61"/>
      <c r="M30" s="60">
        <f>M34+M35</f>
        <v>0</v>
      </c>
      <c r="N30" s="62">
        <f>N34+N35</f>
        <v>0</v>
      </c>
      <c r="O30" s="62"/>
    </row>
    <row r="31" spans="1:15" s="13" customFormat="1" ht="22.5" x14ac:dyDescent="0.25">
      <c r="A31" s="21"/>
      <c r="B31" s="21"/>
      <c r="C31" s="21"/>
      <c r="D31" s="50" t="s">
        <v>31</v>
      </c>
      <c r="E31" s="51">
        <v>16.350000000000001</v>
      </c>
      <c r="F31" s="51"/>
      <c r="G31" s="24"/>
      <c r="H31" s="24"/>
      <c r="I31" s="43"/>
      <c r="J31" s="43"/>
      <c r="K31" s="52"/>
      <c r="L31" s="52"/>
      <c r="M31" s="43"/>
      <c r="N31" s="53"/>
      <c r="O31" s="53"/>
    </row>
    <row r="32" spans="1:15" s="13" customFormat="1" ht="22.5" x14ac:dyDescent="0.25">
      <c r="A32" s="21"/>
      <c r="B32" s="21"/>
      <c r="C32" s="21"/>
      <c r="D32" s="50" t="s">
        <v>36</v>
      </c>
      <c r="E32" s="51">
        <v>17.167999999999999</v>
      </c>
      <c r="F32" s="51"/>
      <c r="G32" s="24"/>
      <c r="H32" s="24"/>
      <c r="I32" s="43"/>
      <c r="J32" s="43"/>
      <c r="K32" s="52"/>
      <c r="L32" s="52"/>
      <c r="M32" s="43"/>
      <c r="N32" s="53"/>
      <c r="O32" s="53"/>
    </row>
    <row r="33" spans="1:15" s="13" customFormat="1" ht="12.75" x14ac:dyDescent="0.2">
      <c r="A33" s="21"/>
      <c r="B33" s="21"/>
      <c r="C33" s="21"/>
      <c r="D33" s="27" t="s">
        <v>16</v>
      </c>
      <c r="E33" s="63">
        <f>E31+E32</f>
        <v>33.518000000000001</v>
      </c>
      <c r="F33" s="63"/>
      <c r="G33" s="24"/>
      <c r="H33" s="24"/>
      <c r="I33" s="21"/>
      <c r="J33" s="21"/>
      <c r="K33" s="24"/>
      <c r="L33" s="24"/>
      <c r="M33" s="21"/>
      <c r="N33" s="24"/>
      <c r="O33" s="24"/>
    </row>
    <row r="34" spans="1:15" s="13" customFormat="1" ht="12.75" x14ac:dyDescent="0.25">
      <c r="A34" s="64"/>
      <c r="B34" s="30" t="s">
        <v>17</v>
      </c>
      <c r="C34" s="30" t="s">
        <v>44</v>
      </c>
      <c r="D34" s="30" t="s">
        <v>45</v>
      </c>
      <c r="E34" s="65">
        <v>33.518000000000001</v>
      </c>
      <c r="F34" s="66"/>
      <c r="G34" s="32" t="s">
        <v>20</v>
      </c>
      <c r="H34" s="32"/>
      <c r="I34" s="33">
        <v>0</v>
      </c>
      <c r="J34" s="33">
        <f>E34*I34</f>
        <v>0</v>
      </c>
      <c r="K34" s="34">
        <v>0.15</v>
      </c>
      <c r="L34" s="35"/>
      <c r="M34" s="33">
        <f>J34*0.15</f>
        <v>0</v>
      </c>
      <c r="N34" s="36">
        <f>J34+M34</f>
        <v>0</v>
      </c>
      <c r="O34" s="36"/>
    </row>
    <row r="35" spans="1:15" s="13" customFormat="1" ht="12.75" x14ac:dyDescent="0.25">
      <c r="A35" s="64"/>
      <c r="B35" s="30" t="s">
        <v>17</v>
      </c>
      <c r="C35" s="30" t="s">
        <v>46</v>
      </c>
      <c r="D35" s="30" t="s">
        <v>47</v>
      </c>
      <c r="E35" s="65">
        <v>33.518000000000001</v>
      </c>
      <c r="F35" s="66"/>
      <c r="G35" s="32" t="s">
        <v>20</v>
      </c>
      <c r="H35" s="32"/>
      <c r="I35" s="33">
        <v>0</v>
      </c>
      <c r="J35" s="33">
        <f>E35*I35</f>
        <v>0</v>
      </c>
      <c r="K35" s="34">
        <v>0.15</v>
      </c>
      <c r="L35" s="35"/>
      <c r="M35" s="33">
        <f>J35*0.15</f>
        <v>0</v>
      </c>
      <c r="N35" s="36">
        <f>J35+M35</f>
        <v>0</v>
      </c>
      <c r="O35" s="36"/>
    </row>
    <row r="36" spans="1:15" s="13" customFormat="1" ht="12.75" x14ac:dyDescent="0.25">
      <c r="A36" s="21"/>
      <c r="B36" s="21"/>
      <c r="C36" s="21"/>
      <c r="D36" s="21"/>
      <c r="E36" s="67"/>
      <c r="F36" s="67"/>
      <c r="G36" s="24"/>
      <c r="H36" s="24"/>
      <c r="I36" s="43"/>
      <c r="J36" s="43"/>
      <c r="K36" s="52"/>
      <c r="L36" s="52"/>
      <c r="M36" s="43"/>
      <c r="N36" s="53"/>
      <c r="O36" s="53"/>
    </row>
    <row r="37" spans="1:15" s="13" customFormat="1" ht="15.75" x14ac:dyDescent="0.25">
      <c r="A37" s="21"/>
      <c r="B37" s="21"/>
      <c r="C37" s="14">
        <v>775</v>
      </c>
      <c r="D37" s="68" t="s">
        <v>48</v>
      </c>
      <c r="E37" s="51"/>
      <c r="F37" s="51"/>
      <c r="G37" s="24"/>
      <c r="H37" s="24"/>
      <c r="I37" s="43"/>
      <c r="J37" s="60">
        <f>J40+J41+J42</f>
        <v>0</v>
      </c>
      <c r="K37" s="61"/>
      <c r="L37" s="61"/>
      <c r="M37" s="60">
        <f>M40+M41+M42</f>
        <v>0</v>
      </c>
      <c r="N37" s="62">
        <f>N40+N41+N42</f>
        <v>0</v>
      </c>
      <c r="O37" s="62"/>
    </row>
    <row r="38" spans="1:15" s="13" customFormat="1" ht="22.5" x14ac:dyDescent="0.25">
      <c r="A38" s="21"/>
      <c r="B38" s="21"/>
      <c r="C38" s="21"/>
      <c r="D38" s="50" t="s">
        <v>31</v>
      </c>
      <c r="E38" s="51">
        <v>16.350000000000001</v>
      </c>
      <c r="F38" s="51"/>
      <c r="G38" s="24"/>
      <c r="H38" s="24"/>
      <c r="I38" s="43"/>
      <c r="J38" s="43"/>
      <c r="K38" s="52"/>
      <c r="L38" s="52"/>
      <c r="M38" s="43"/>
      <c r="N38" s="53"/>
      <c r="O38" s="53"/>
    </row>
    <row r="39" spans="1:15" s="13" customFormat="1" ht="12.75" x14ac:dyDescent="0.25">
      <c r="A39" s="21"/>
      <c r="B39" s="21"/>
      <c r="C39" s="21"/>
      <c r="D39" s="27" t="s">
        <v>16</v>
      </c>
      <c r="E39" s="69">
        <v>16.350000000000001</v>
      </c>
      <c r="F39" s="69"/>
      <c r="G39" s="24"/>
      <c r="H39" s="24"/>
      <c r="I39" s="43"/>
      <c r="J39" s="43"/>
      <c r="K39" s="52"/>
      <c r="L39" s="52"/>
      <c r="M39" s="43"/>
      <c r="N39" s="53"/>
      <c r="O39" s="53"/>
    </row>
    <row r="40" spans="1:15" s="13" customFormat="1" ht="22.5" x14ac:dyDescent="0.25">
      <c r="A40" s="28"/>
      <c r="B40" s="29" t="s">
        <v>17</v>
      </c>
      <c r="C40" s="29" t="s">
        <v>49</v>
      </c>
      <c r="D40" s="30" t="s">
        <v>50</v>
      </c>
      <c r="E40" s="65">
        <v>16.350000000000001</v>
      </c>
      <c r="F40" s="66"/>
      <c r="G40" s="32" t="s">
        <v>20</v>
      </c>
      <c r="H40" s="32"/>
      <c r="I40" s="33">
        <v>0</v>
      </c>
      <c r="J40" s="33">
        <f>E40*I40</f>
        <v>0</v>
      </c>
      <c r="K40" s="34">
        <v>0.15</v>
      </c>
      <c r="L40" s="35"/>
      <c r="M40" s="33">
        <f>J40*0.15</f>
        <v>0</v>
      </c>
      <c r="N40" s="36">
        <f>J40+M40</f>
        <v>0</v>
      </c>
      <c r="O40" s="36"/>
    </row>
    <row r="41" spans="1:15" s="13" customFormat="1" ht="22.5" x14ac:dyDescent="0.25">
      <c r="A41" s="28"/>
      <c r="B41" s="29" t="s">
        <v>17</v>
      </c>
      <c r="C41" s="29" t="s">
        <v>51</v>
      </c>
      <c r="D41" s="30" t="s">
        <v>52</v>
      </c>
      <c r="E41" s="65">
        <v>16.350000000000001</v>
      </c>
      <c r="F41" s="66"/>
      <c r="G41" s="32" t="s">
        <v>20</v>
      </c>
      <c r="H41" s="32"/>
      <c r="I41" s="33">
        <v>0</v>
      </c>
      <c r="J41" s="33">
        <f>E41*I41</f>
        <v>0</v>
      </c>
      <c r="K41" s="34">
        <v>0.15</v>
      </c>
      <c r="L41" s="35"/>
      <c r="M41" s="33">
        <f>J41*0.15</f>
        <v>0</v>
      </c>
      <c r="N41" s="36">
        <f>J41+M41</f>
        <v>0</v>
      </c>
      <c r="O41" s="36"/>
    </row>
    <row r="42" spans="1:15" s="13" customFormat="1" ht="22.5" x14ac:dyDescent="0.25">
      <c r="A42" s="28"/>
      <c r="B42" s="29" t="s">
        <v>17</v>
      </c>
      <c r="C42" s="29" t="s">
        <v>53</v>
      </c>
      <c r="D42" s="30" t="s">
        <v>54</v>
      </c>
      <c r="E42" s="65">
        <v>16.350000000000001</v>
      </c>
      <c r="F42" s="66"/>
      <c r="G42" s="32" t="s">
        <v>20</v>
      </c>
      <c r="H42" s="32"/>
      <c r="I42" s="33">
        <v>0</v>
      </c>
      <c r="J42" s="33">
        <f>E42*I42</f>
        <v>0</v>
      </c>
      <c r="K42" s="34">
        <v>0.15</v>
      </c>
      <c r="L42" s="35"/>
      <c r="M42" s="33">
        <f>J42*0.15</f>
        <v>0</v>
      </c>
      <c r="N42" s="36">
        <f>J42+M42</f>
        <v>0</v>
      </c>
      <c r="O42" s="36"/>
    </row>
    <row r="43" spans="1:15" s="13" customFormat="1" ht="12.75" x14ac:dyDescent="0.25">
      <c r="A43" s="21"/>
      <c r="B43" s="21"/>
      <c r="C43" s="21"/>
      <c r="D43" s="21"/>
      <c r="E43" s="67"/>
      <c r="F43" s="67"/>
      <c r="G43" s="24"/>
      <c r="H43" s="24"/>
      <c r="I43" s="43"/>
      <c r="J43" s="43"/>
      <c r="K43" s="52"/>
      <c r="L43" s="52"/>
      <c r="M43" s="43"/>
      <c r="N43" s="53"/>
      <c r="O43" s="53"/>
    </row>
    <row r="44" spans="1:15" s="13" customFormat="1" ht="15.75" x14ac:dyDescent="0.25">
      <c r="A44" s="21"/>
      <c r="B44" s="21"/>
      <c r="C44" s="14">
        <v>776</v>
      </c>
      <c r="D44" s="68" t="s">
        <v>55</v>
      </c>
      <c r="E44" s="51"/>
      <c r="F44" s="51"/>
      <c r="G44" s="24"/>
      <c r="H44" s="24"/>
      <c r="I44" s="43"/>
      <c r="J44" s="60">
        <f>J47+J48</f>
        <v>0</v>
      </c>
      <c r="K44" s="61"/>
      <c r="L44" s="61"/>
      <c r="M44" s="60">
        <f>M47+M48</f>
        <v>0</v>
      </c>
      <c r="N44" s="62">
        <f>N47+N48</f>
        <v>0</v>
      </c>
      <c r="O44" s="62"/>
    </row>
    <row r="45" spans="1:15" s="13" customFormat="1" ht="22.5" x14ac:dyDescent="0.25">
      <c r="A45" s="21"/>
      <c r="B45" s="21"/>
      <c r="C45" s="21"/>
      <c r="D45" s="50" t="s">
        <v>36</v>
      </c>
      <c r="E45" s="51">
        <v>17.167999999999999</v>
      </c>
      <c r="F45" s="51"/>
      <c r="G45" s="24"/>
      <c r="H45" s="24"/>
      <c r="I45" s="43"/>
      <c r="J45" s="43"/>
      <c r="K45" s="52"/>
      <c r="L45" s="52"/>
      <c r="M45" s="43"/>
      <c r="N45" s="53"/>
      <c r="O45" s="53"/>
    </row>
    <row r="46" spans="1:15" s="13" customFormat="1" ht="12.75" x14ac:dyDescent="0.25">
      <c r="A46" s="21"/>
      <c r="B46" s="21"/>
      <c r="C46" s="21"/>
      <c r="D46" s="27" t="s">
        <v>16</v>
      </c>
      <c r="E46" s="69">
        <v>17.167999999999999</v>
      </c>
      <c r="F46" s="69"/>
      <c r="G46" s="24"/>
      <c r="H46" s="24"/>
      <c r="I46" s="43"/>
      <c r="J46" s="43"/>
      <c r="K46" s="52"/>
      <c r="L46" s="52"/>
      <c r="M46" s="43"/>
      <c r="N46" s="53"/>
      <c r="O46" s="53"/>
    </row>
    <row r="47" spans="1:15" s="13" customFormat="1" ht="22.5" x14ac:dyDescent="0.25">
      <c r="A47" s="49"/>
      <c r="B47" s="29" t="s">
        <v>17</v>
      </c>
      <c r="C47" s="29" t="s">
        <v>56</v>
      </c>
      <c r="D47" s="30" t="s">
        <v>57</v>
      </c>
      <c r="E47" s="65">
        <v>17.167999999999999</v>
      </c>
      <c r="F47" s="66"/>
      <c r="G47" s="32" t="s">
        <v>20</v>
      </c>
      <c r="H47" s="32"/>
      <c r="I47" s="33">
        <v>0</v>
      </c>
      <c r="J47" s="33">
        <f>E47*I47</f>
        <v>0</v>
      </c>
      <c r="K47" s="34">
        <v>0.15</v>
      </c>
      <c r="L47" s="35"/>
      <c r="M47" s="33">
        <f>J47*0.15</f>
        <v>0</v>
      </c>
      <c r="N47" s="36">
        <f>J47+M47</f>
        <v>0</v>
      </c>
      <c r="O47" s="36"/>
    </row>
    <row r="48" spans="1:15" s="13" customFormat="1" ht="22.5" x14ac:dyDescent="0.25">
      <c r="A48" s="49"/>
      <c r="B48" s="29" t="s">
        <v>17</v>
      </c>
      <c r="C48" s="29" t="s">
        <v>58</v>
      </c>
      <c r="D48" s="30" t="s">
        <v>59</v>
      </c>
      <c r="E48" s="65">
        <v>17.167999999999999</v>
      </c>
      <c r="F48" s="66"/>
      <c r="G48" s="32" t="s">
        <v>20</v>
      </c>
      <c r="H48" s="32"/>
      <c r="I48" s="33">
        <v>0</v>
      </c>
      <c r="J48" s="70">
        <f>E48*I48</f>
        <v>0</v>
      </c>
      <c r="K48" s="34">
        <v>0.15</v>
      </c>
      <c r="L48" s="35"/>
      <c r="M48" s="33">
        <f>J48*0.15</f>
        <v>0</v>
      </c>
      <c r="N48" s="71">
        <f>M48+J48</f>
        <v>0</v>
      </c>
      <c r="O48" s="71"/>
    </row>
    <row r="49" spans="1:15" s="13" customFormat="1" ht="12.75" x14ac:dyDescent="0.25">
      <c r="A49" s="21"/>
      <c r="B49" s="21"/>
      <c r="C49" s="21"/>
      <c r="D49" s="21"/>
      <c r="E49" s="41"/>
      <c r="F49" s="41"/>
      <c r="G49" s="24"/>
      <c r="H49" s="24"/>
      <c r="I49" s="43"/>
      <c r="J49" s="72"/>
      <c r="K49" s="73"/>
      <c r="L49" s="73"/>
      <c r="M49" s="72"/>
      <c r="N49" s="73"/>
      <c r="O49" s="73"/>
    </row>
    <row r="50" spans="1:15" s="13" customFormat="1" ht="15.75" x14ac:dyDescent="0.25">
      <c r="A50" s="21"/>
      <c r="B50" s="21"/>
      <c r="C50" s="14">
        <v>784</v>
      </c>
      <c r="D50" s="68" t="s">
        <v>60</v>
      </c>
      <c r="E50" s="74"/>
      <c r="F50" s="74"/>
      <c r="G50" s="24"/>
      <c r="H50" s="24"/>
      <c r="I50" s="43"/>
      <c r="J50" s="75">
        <f>J51+J60+J73+J82+J86+J100+J101+J106</f>
        <v>0</v>
      </c>
      <c r="K50" s="76"/>
      <c r="L50" s="76"/>
      <c r="M50" s="75">
        <f>M51+M60+M73+M82+M86+M100+M101+M106</f>
        <v>0</v>
      </c>
      <c r="N50" s="77">
        <f>N51+N60+N73+N82+N86+N100+N101+N106</f>
        <v>0</v>
      </c>
      <c r="O50" s="77"/>
    </row>
    <row r="51" spans="1:15" ht="22.5" x14ac:dyDescent="0.25">
      <c r="A51" s="49"/>
      <c r="B51" s="29" t="s">
        <v>17</v>
      </c>
      <c r="C51" s="29" t="s">
        <v>61</v>
      </c>
      <c r="D51" s="30" t="s">
        <v>62</v>
      </c>
      <c r="E51" s="78">
        <v>67.733000000000004</v>
      </c>
      <c r="F51" s="79"/>
      <c r="G51" s="32" t="s">
        <v>20</v>
      </c>
      <c r="H51" s="32"/>
      <c r="I51" s="33">
        <v>0</v>
      </c>
      <c r="J51" s="70">
        <f>E51*I51</f>
        <v>0</v>
      </c>
      <c r="K51" s="34">
        <v>0.15</v>
      </c>
      <c r="L51" s="35"/>
      <c r="M51" s="33">
        <f>J51*0.15</f>
        <v>0</v>
      </c>
      <c r="N51" s="71">
        <f>J51+M51</f>
        <v>0</v>
      </c>
      <c r="O51" s="71"/>
    </row>
    <row r="52" spans="1:15" ht="22.5" x14ac:dyDescent="0.25">
      <c r="A52" s="21"/>
      <c r="B52" s="21"/>
      <c r="C52" s="21"/>
      <c r="D52" s="50" t="s">
        <v>63</v>
      </c>
      <c r="E52" s="41">
        <v>26.35</v>
      </c>
      <c r="F52" s="41"/>
      <c r="G52" s="24"/>
      <c r="H52" s="24"/>
      <c r="I52" s="43"/>
      <c r="J52" s="72"/>
      <c r="K52" s="73"/>
      <c r="L52" s="73"/>
      <c r="M52" s="72"/>
      <c r="N52" s="73"/>
      <c r="O52" s="73"/>
    </row>
    <row r="53" spans="1:15" x14ac:dyDescent="0.25">
      <c r="A53" s="21"/>
      <c r="B53" s="21"/>
      <c r="C53" s="21"/>
      <c r="D53" s="50" t="s">
        <v>64</v>
      </c>
      <c r="E53" s="46">
        <v>7.335</v>
      </c>
      <c r="F53" s="46"/>
      <c r="G53" s="24"/>
      <c r="H53" s="24"/>
      <c r="I53" s="43"/>
      <c r="J53" s="72"/>
      <c r="K53" s="73"/>
      <c r="L53" s="73"/>
      <c r="M53" s="72"/>
      <c r="N53" s="73"/>
      <c r="O53" s="73"/>
    </row>
    <row r="54" spans="1:15" x14ac:dyDescent="0.25">
      <c r="A54" s="21"/>
      <c r="B54" s="21"/>
      <c r="C54" s="21"/>
      <c r="D54" s="50" t="s">
        <v>65</v>
      </c>
      <c r="E54" s="46">
        <v>7.88</v>
      </c>
      <c r="F54" s="46"/>
      <c r="G54" s="24"/>
      <c r="H54" s="24"/>
      <c r="I54" s="21"/>
      <c r="J54" s="72"/>
      <c r="K54" s="73"/>
      <c r="L54" s="73"/>
      <c r="M54" s="72"/>
      <c r="N54" s="73"/>
      <c r="O54" s="73"/>
    </row>
    <row r="55" spans="1:15" x14ac:dyDescent="0.25">
      <c r="A55" s="21"/>
      <c r="B55" s="21"/>
      <c r="C55" s="21"/>
      <c r="D55" s="54" t="s">
        <v>66</v>
      </c>
      <c r="E55" s="46">
        <v>3</v>
      </c>
      <c r="F55" s="46"/>
      <c r="G55" s="24"/>
      <c r="H55" s="24"/>
      <c r="I55" s="43"/>
      <c r="J55" s="72"/>
      <c r="K55" s="73"/>
      <c r="L55" s="73"/>
      <c r="M55" s="72"/>
      <c r="N55" s="73"/>
      <c r="O55" s="73"/>
    </row>
    <row r="56" spans="1:15" x14ac:dyDescent="0.25">
      <c r="A56" s="21"/>
      <c r="B56" s="21"/>
      <c r="C56" s="21"/>
      <c r="D56" s="55" t="s">
        <v>35</v>
      </c>
      <c r="E56" s="46">
        <f>E52+E53+E54+E55</f>
        <v>44.565000000000005</v>
      </c>
      <c r="F56" s="46"/>
      <c r="G56" s="24"/>
      <c r="H56" s="24"/>
      <c r="I56" s="21"/>
      <c r="J56" s="72"/>
      <c r="K56" s="73"/>
      <c r="L56" s="73"/>
      <c r="M56" s="72"/>
      <c r="N56" s="73"/>
      <c r="O56" s="73"/>
    </row>
    <row r="57" spans="1:15" ht="22.5" x14ac:dyDescent="0.25">
      <c r="A57" s="21"/>
      <c r="B57" s="21"/>
      <c r="C57" s="21"/>
      <c r="D57" s="50" t="s">
        <v>67</v>
      </c>
      <c r="E57" s="46">
        <v>23.167999999999999</v>
      </c>
      <c r="F57" s="46"/>
      <c r="G57" s="24"/>
      <c r="H57" s="24"/>
      <c r="I57" s="43"/>
      <c r="J57" s="72"/>
      <c r="K57" s="73"/>
      <c r="L57" s="73"/>
      <c r="M57" s="72"/>
      <c r="N57" s="73"/>
      <c r="O57" s="73"/>
    </row>
    <row r="58" spans="1:15" x14ac:dyDescent="0.25">
      <c r="A58" s="21"/>
      <c r="B58" s="21"/>
      <c r="C58" s="21"/>
      <c r="D58" s="27" t="s">
        <v>16</v>
      </c>
      <c r="E58" s="74">
        <f>E57+E56</f>
        <v>67.733000000000004</v>
      </c>
      <c r="F58" s="74"/>
      <c r="G58" s="24"/>
      <c r="H58" s="24"/>
      <c r="I58" s="21"/>
      <c r="J58" s="72"/>
      <c r="K58" s="73"/>
      <c r="L58" s="73"/>
      <c r="M58" s="72"/>
      <c r="N58" s="73"/>
      <c r="O58" s="73"/>
    </row>
    <row r="59" spans="1:15" x14ac:dyDescent="0.25">
      <c r="A59" s="28"/>
      <c r="B59" s="28"/>
      <c r="C59" s="28"/>
      <c r="D59" s="28"/>
      <c r="E59" s="78"/>
      <c r="F59" s="79"/>
      <c r="G59" s="32"/>
      <c r="H59" s="32"/>
      <c r="I59" s="33"/>
      <c r="J59" s="70"/>
      <c r="K59" s="71"/>
      <c r="L59" s="71"/>
      <c r="M59" s="70"/>
      <c r="N59" s="71"/>
      <c r="O59" s="71"/>
    </row>
    <row r="60" spans="1:15" ht="22.5" x14ac:dyDescent="0.25">
      <c r="A60" s="49"/>
      <c r="B60" s="29" t="s">
        <v>17</v>
      </c>
      <c r="C60" s="29" t="s">
        <v>68</v>
      </c>
      <c r="D60" s="30" t="s">
        <v>69</v>
      </c>
      <c r="E60" s="78">
        <v>53.232999999999997</v>
      </c>
      <c r="F60" s="79"/>
      <c r="G60" s="32" t="s">
        <v>20</v>
      </c>
      <c r="H60" s="32"/>
      <c r="I60" s="33">
        <v>0</v>
      </c>
      <c r="J60" s="70">
        <f>E60*I60</f>
        <v>0</v>
      </c>
      <c r="K60" s="34">
        <v>0.15</v>
      </c>
      <c r="L60" s="35"/>
      <c r="M60" s="33">
        <f>J60*0.15</f>
        <v>0</v>
      </c>
      <c r="N60" s="71">
        <f>J60+M60</f>
        <v>0</v>
      </c>
      <c r="O60" s="71"/>
    </row>
    <row r="61" spans="1:15" ht="22.5" x14ac:dyDescent="0.25">
      <c r="A61" s="21"/>
      <c r="B61" s="21"/>
      <c r="C61" s="21"/>
      <c r="D61" s="50" t="s">
        <v>31</v>
      </c>
      <c r="E61" s="41">
        <v>16.350000000000001</v>
      </c>
      <c r="F61" s="41"/>
      <c r="G61" s="24"/>
      <c r="H61" s="24"/>
      <c r="I61" s="43"/>
      <c r="J61" s="72"/>
      <c r="K61" s="73"/>
      <c r="L61" s="73"/>
      <c r="M61" s="72"/>
      <c r="N61" s="73"/>
      <c r="O61" s="73"/>
    </row>
    <row r="62" spans="1:15" x14ac:dyDescent="0.25">
      <c r="A62" s="21"/>
      <c r="B62" s="21"/>
      <c r="C62" s="21"/>
      <c r="D62" s="50" t="s">
        <v>32</v>
      </c>
      <c r="E62" s="46">
        <v>4.335</v>
      </c>
      <c r="F62" s="46"/>
      <c r="G62" s="24"/>
      <c r="H62" s="24"/>
      <c r="I62" s="43"/>
      <c r="J62" s="72"/>
      <c r="K62" s="73"/>
      <c r="L62" s="73"/>
      <c r="M62" s="72"/>
      <c r="N62" s="73"/>
      <c r="O62" s="73"/>
    </row>
    <row r="63" spans="1:15" x14ac:dyDescent="0.25">
      <c r="A63" s="21"/>
      <c r="B63" s="21"/>
      <c r="C63" s="21"/>
      <c r="D63" s="50" t="s">
        <v>33</v>
      </c>
      <c r="E63" s="46">
        <v>5.88</v>
      </c>
      <c r="F63" s="46"/>
      <c r="G63" s="24"/>
      <c r="H63" s="24"/>
      <c r="I63" s="43"/>
      <c r="J63" s="72"/>
      <c r="K63" s="73"/>
      <c r="L63" s="73"/>
      <c r="M63" s="72"/>
      <c r="N63" s="73"/>
      <c r="O63" s="73"/>
    </row>
    <row r="64" spans="1:15" x14ac:dyDescent="0.25">
      <c r="A64" s="21"/>
      <c r="B64" s="21"/>
      <c r="C64" s="21"/>
      <c r="D64" s="55" t="s">
        <v>35</v>
      </c>
      <c r="E64" s="46">
        <f>E61+E62+E63</f>
        <v>26.565000000000001</v>
      </c>
      <c r="F64" s="46"/>
      <c r="G64" s="24"/>
      <c r="H64" s="24"/>
      <c r="I64" s="21"/>
      <c r="J64" s="72"/>
      <c r="K64" s="73"/>
      <c r="L64" s="73"/>
      <c r="M64" s="72"/>
      <c r="N64" s="73"/>
      <c r="O64" s="73"/>
    </row>
    <row r="65" spans="1:15" ht="22.5" x14ac:dyDescent="0.25">
      <c r="A65" s="21"/>
      <c r="B65" s="21"/>
      <c r="C65" s="21"/>
      <c r="D65" s="50" t="s">
        <v>36</v>
      </c>
      <c r="E65" s="46">
        <v>17.167999999999999</v>
      </c>
      <c r="F65" s="46"/>
      <c r="G65" s="24"/>
      <c r="H65" s="24"/>
      <c r="I65" s="43"/>
      <c r="J65" s="72"/>
      <c r="K65" s="73"/>
      <c r="L65" s="73"/>
      <c r="M65" s="72"/>
      <c r="N65" s="73"/>
      <c r="O65" s="73"/>
    </row>
    <row r="66" spans="1:15" ht="22.5" x14ac:dyDescent="0.25">
      <c r="A66" s="21"/>
      <c r="B66" s="21"/>
      <c r="C66" s="21"/>
      <c r="D66" s="50" t="s">
        <v>37</v>
      </c>
      <c r="E66" s="46">
        <v>5</v>
      </c>
      <c r="F66" s="46"/>
      <c r="G66" s="24"/>
      <c r="H66" s="24"/>
      <c r="I66" s="43"/>
      <c r="J66" s="72"/>
      <c r="K66" s="73"/>
      <c r="L66" s="73"/>
      <c r="M66" s="72"/>
      <c r="N66" s="73"/>
      <c r="O66" s="73"/>
    </row>
    <row r="67" spans="1:15" x14ac:dyDescent="0.25">
      <c r="A67" s="21"/>
      <c r="B67" s="21"/>
      <c r="C67" s="21"/>
      <c r="D67" s="54" t="s">
        <v>38</v>
      </c>
      <c r="E67" s="46">
        <v>2</v>
      </c>
      <c r="F67" s="46"/>
      <c r="G67" s="24"/>
      <c r="H67" s="24"/>
      <c r="I67" s="43"/>
      <c r="J67" s="72"/>
      <c r="K67" s="73"/>
      <c r="L67" s="73"/>
      <c r="M67" s="72"/>
      <c r="N67" s="73"/>
      <c r="O67" s="73"/>
    </row>
    <row r="68" spans="1:15" x14ac:dyDescent="0.25">
      <c r="A68" s="21"/>
      <c r="B68" s="21"/>
      <c r="C68" s="21"/>
      <c r="D68" s="54" t="s">
        <v>39</v>
      </c>
      <c r="E68" s="46">
        <v>0.5</v>
      </c>
      <c r="F68" s="46"/>
      <c r="G68" s="24"/>
      <c r="H68" s="24"/>
      <c r="I68" s="43"/>
      <c r="J68" s="72"/>
      <c r="K68" s="73"/>
      <c r="L68" s="73"/>
      <c r="M68" s="72"/>
      <c r="N68" s="73"/>
      <c r="O68" s="73"/>
    </row>
    <row r="69" spans="1:15" x14ac:dyDescent="0.25">
      <c r="A69" s="21"/>
      <c r="B69" s="21"/>
      <c r="C69" s="21"/>
      <c r="D69" s="55" t="s">
        <v>35</v>
      </c>
      <c r="E69" s="46">
        <f>E65+E66+E67+E68</f>
        <v>24.667999999999999</v>
      </c>
      <c r="F69" s="46"/>
      <c r="G69" s="24"/>
      <c r="H69" s="24"/>
      <c r="I69" s="43"/>
      <c r="J69" s="72"/>
      <c r="K69" s="73"/>
      <c r="L69" s="73"/>
      <c r="M69" s="72"/>
      <c r="N69" s="73"/>
      <c r="O69" s="73"/>
    </row>
    <row r="70" spans="1:15" ht="22.5" x14ac:dyDescent="0.25">
      <c r="A70" s="21"/>
      <c r="B70" s="21"/>
      <c r="C70" s="21"/>
      <c r="D70" s="50" t="s">
        <v>70</v>
      </c>
      <c r="E70" s="46">
        <v>2</v>
      </c>
      <c r="F70" s="46"/>
      <c r="G70" s="24"/>
      <c r="H70" s="24"/>
      <c r="I70" s="21"/>
      <c r="J70" s="72"/>
      <c r="K70" s="73"/>
      <c r="L70" s="73"/>
      <c r="M70" s="72"/>
      <c r="N70" s="73"/>
      <c r="O70" s="73"/>
    </row>
    <row r="71" spans="1:15" x14ac:dyDescent="0.25">
      <c r="A71" s="21"/>
      <c r="B71" s="21"/>
      <c r="C71" s="21"/>
      <c r="D71" s="27" t="s">
        <v>16</v>
      </c>
      <c r="E71" s="46">
        <f>E64+E69+E70</f>
        <v>53.233000000000004</v>
      </c>
      <c r="F71" s="46"/>
      <c r="G71" s="24"/>
      <c r="H71" s="24"/>
      <c r="I71" s="43"/>
      <c r="J71" s="72"/>
      <c r="K71" s="73"/>
      <c r="L71" s="73"/>
      <c r="M71" s="72"/>
      <c r="N71" s="73"/>
      <c r="O71" s="73"/>
    </row>
    <row r="72" spans="1:15" x14ac:dyDescent="0.25">
      <c r="A72" s="21"/>
      <c r="B72" s="21"/>
      <c r="C72" s="21"/>
      <c r="D72" s="21"/>
      <c r="E72" s="74"/>
      <c r="F72" s="74"/>
      <c r="G72" s="24"/>
      <c r="H72" s="24"/>
      <c r="I72" s="21"/>
      <c r="J72" s="72"/>
      <c r="K72" s="73"/>
      <c r="L72" s="73"/>
      <c r="M72" s="72"/>
      <c r="N72" s="73"/>
      <c r="O72" s="73"/>
    </row>
    <row r="73" spans="1:15" ht="22.5" x14ac:dyDescent="0.25">
      <c r="A73" s="49"/>
      <c r="B73" s="29" t="s">
        <v>17</v>
      </c>
      <c r="C73" s="29" t="s">
        <v>71</v>
      </c>
      <c r="D73" s="30" t="s">
        <v>72</v>
      </c>
      <c r="E73" s="78">
        <v>24</v>
      </c>
      <c r="F73" s="79"/>
      <c r="G73" s="32" t="s">
        <v>20</v>
      </c>
      <c r="H73" s="32"/>
      <c r="I73" s="33">
        <v>0</v>
      </c>
      <c r="J73" s="70">
        <f>E73*I73</f>
        <v>0</v>
      </c>
      <c r="K73" s="34">
        <v>0.15</v>
      </c>
      <c r="L73" s="35"/>
      <c r="M73" s="33">
        <f>J73*0.15</f>
        <v>0</v>
      </c>
      <c r="N73" s="71">
        <f>J73+M73</f>
        <v>0</v>
      </c>
      <c r="O73" s="71"/>
    </row>
    <row r="74" spans="1:15" ht="22.5" x14ac:dyDescent="0.25">
      <c r="A74" s="21"/>
      <c r="B74" s="21"/>
      <c r="C74" s="21"/>
      <c r="D74" s="50" t="s">
        <v>73</v>
      </c>
      <c r="E74" s="41">
        <v>10</v>
      </c>
      <c r="F74" s="41"/>
      <c r="G74" s="24"/>
      <c r="H74" s="24"/>
      <c r="I74" s="21"/>
      <c r="J74" s="72"/>
      <c r="K74" s="73"/>
      <c r="L74" s="73"/>
      <c r="M74" s="72"/>
      <c r="N74" s="73"/>
      <c r="O74" s="73"/>
    </row>
    <row r="75" spans="1:15" x14ac:dyDescent="0.25">
      <c r="A75" s="21"/>
      <c r="B75" s="21"/>
      <c r="C75" s="21"/>
      <c r="D75" s="50" t="s">
        <v>74</v>
      </c>
      <c r="E75" s="46">
        <v>3</v>
      </c>
      <c r="F75" s="46"/>
      <c r="G75" s="24"/>
      <c r="H75" s="24"/>
      <c r="I75" s="43"/>
      <c r="J75" s="72"/>
      <c r="K75" s="73"/>
      <c r="L75" s="73"/>
      <c r="M75" s="72"/>
      <c r="N75" s="73"/>
      <c r="O75" s="73"/>
    </row>
    <row r="76" spans="1:15" x14ac:dyDescent="0.25">
      <c r="A76" s="21"/>
      <c r="B76" s="21"/>
      <c r="C76" s="21"/>
      <c r="D76" s="50" t="s">
        <v>75</v>
      </c>
      <c r="E76" s="46">
        <v>2</v>
      </c>
      <c r="F76" s="46"/>
      <c r="G76" s="24"/>
      <c r="H76" s="24"/>
      <c r="I76" s="43"/>
      <c r="J76" s="72"/>
      <c r="K76" s="73"/>
      <c r="L76" s="73"/>
      <c r="M76" s="72"/>
      <c r="N76" s="73"/>
      <c r="O76" s="73"/>
    </row>
    <row r="77" spans="1:15" x14ac:dyDescent="0.25">
      <c r="A77" s="21"/>
      <c r="B77" s="21"/>
      <c r="C77" s="21"/>
      <c r="D77" s="54" t="s">
        <v>66</v>
      </c>
      <c r="E77" s="46">
        <v>3</v>
      </c>
      <c r="F77" s="46"/>
      <c r="G77" s="24"/>
      <c r="H77" s="24"/>
      <c r="I77" s="43"/>
      <c r="J77" s="72"/>
      <c r="K77" s="73"/>
      <c r="L77" s="73"/>
      <c r="M77" s="72"/>
      <c r="N77" s="73"/>
      <c r="O77" s="73"/>
    </row>
    <row r="78" spans="1:15" x14ac:dyDescent="0.25">
      <c r="A78" s="21"/>
      <c r="B78" s="21"/>
      <c r="C78" s="21"/>
      <c r="D78" s="55" t="s">
        <v>35</v>
      </c>
      <c r="E78" s="46">
        <f>E74+E75+E76+E77</f>
        <v>18</v>
      </c>
      <c r="F78" s="46"/>
      <c r="G78" s="24"/>
      <c r="H78" s="24"/>
      <c r="I78" s="43"/>
      <c r="J78" s="72"/>
      <c r="K78" s="73"/>
      <c r="L78" s="73"/>
      <c r="M78" s="72"/>
      <c r="N78" s="73"/>
      <c r="O78" s="73"/>
    </row>
    <row r="79" spans="1:15" ht="22.5" x14ac:dyDescent="0.25">
      <c r="A79" s="21"/>
      <c r="B79" s="21"/>
      <c r="C79" s="21"/>
      <c r="D79" s="50" t="s">
        <v>76</v>
      </c>
      <c r="E79" s="46">
        <v>6</v>
      </c>
      <c r="F79" s="46"/>
      <c r="G79" s="24"/>
      <c r="H79" s="24"/>
      <c r="I79" s="43"/>
      <c r="J79" s="72"/>
      <c r="K79" s="73"/>
      <c r="L79" s="73"/>
      <c r="M79" s="72"/>
      <c r="N79" s="73"/>
      <c r="O79" s="73"/>
    </row>
    <row r="80" spans="1:15" x14ac:dyDescent="0.25">
      <c r="A80" s="21"/>
      <c r="B80" s="21"/>
      <c r="C80" s="21"/>
      <c r="D80" s="27" t="s">
        <v>16</v>
      </c>
      <c r="E80" s="46">
        <f>E78+E79</f>
        <v>24</v>
      </c>
      <c r="F80" s="46"/>
      <c r="G80" s="24"/>
      <c r="H80" s="24"/>
      <c r="I80" s="43"/>
      <c r="J80" s="72"/>
      <c r="K80" s="73"/>
      <c r="L80" s="73"/>
      <c r="M80" s="72"/>
      <c r="N80" s="73"/>
      <c r="O80" s="73"/>
    </row>
    <row r="81" spans="1:15" x14ac:dyDescent="0.25">
      <c r="A81" s="21"/>
      <c r="B81" s="21"/>
      <c r="C81" s="21"/>
      <c r="D81" s="21"/>
      <c r="E81" s="74"/>
      <c r="F81" s="74"/>
      <c r="G81" s="24"/>
      <c r="H81" s="24"/>
      <c r="I81" s="21"/>
      <c r="J81" s="72"/>
      <c r="K81" s="73"/>
      <c r="L81" s="73"/>
      <c r="M81" s="72"/>
      <c r="N81" s="73"/>
      <c r="O81" s="73"/>
    </row>
    <row r="82" spans="1:15" ht="22.5" x14ac:dyDescent="0.25">
      <c r="A82" s="49"/>
      <c r="B82" s="29" t="s">
        <v>17</v>
      </c>
      <c r="C82" s="29" t="s">
        <v>77</v>
      </c>
      <c r="D82" s="30" t="s">
        <v>78</v>
      </c>
      <c r="E82" s="78">
        <v>15.532999999999999</v>
      </c>
      <c r="F82" s="79"/>
      <c r="G82" s="32" t="s">
        <v>20</v>
      </c>
      <c r="H82" s="32"/>
      <c r="I82" s="33">
        <v>0</v>
      </c>
      <c r="J82" s="70">
        <f>E82*I82</f>
        <v>0</v>
      </c>
      <c r="K82" s="34">
        <v>0.15</v>
      </c>
      <c r="L82" s="35"/>
      <c r="M82" s="33">
        <f>J82*0.15</f>
        <v>0</v>
      </c>
      <c r="N82" s="71">
        <f>J82+M82</f>
        <v>0</v>
      </c>
      <c r="O82" s="71"/>
    </row>
    <row r="83" spans="1:15" ht="22.5" x14ac:dyDescent="0.25">
      <c r="A83" s="21"/>
      <c r="B83" s="21"/>
      <c r="C83" s="21"/>
      <c r="D83" s="50" t="s">
        <v>79</v>
      </c>
      <c r="E83" s="41">
        <v>15</v>
      </c>
      <c r="F83" s="41"/>
      <c r="G83" s="24"/>
      <c r="H83" s="24"/>
      <c r="I83" s="43"/>
      <c r="J83" s="72"/>
      <c r="K83" s="73"/>
      <c r="L83" s="73"/>
      <c r="M83" s="72"/>
      <c r="N83" s="73"/>
      <c r="O83" s="73"/>
    </row>
    <row r="84" spans="1:15" ht="22.5" x14ac:dyDescent="0.25">
      <c r="A84" s="21"/>
      <c r="B84" s="21"/>
      <c r="C84" s="21"/>
      <c r="D84" s="50" t="s">
        <v>80</v>
      </c>
      <c r="E84" s="46">
        <v>15.532999999999999</v>
      </c>
      <c r="F84" s="46"/>
      <c r="G84" s="24"/>
      <c r="H84" s="24"/>
      <c r="I84" s="43"/>
      <c r="J84" s="72"/>
      <c r="K84" s="73"/>
      <c r="L84" s="73"/>
      <c r="M84" s="72"/>
      <c r="N84" s="73"/>
      <c r="O84" s="73"/>
    </row>
    <row r="85" spans="1:15" x14ac:dyDescent="0.25">
      <c r="A85" s="21"/>
      <c r="B85" s="21"/>
      <c r="C85" s="21"/>
      <c r="D85" s="27"/>
      <c r="E85" s="74"/>
      <c r="F85" s="74"/>
      <c r="G85" s="24"/>
      <c r="H85" s="24"/>
      <c r="I85" s="21"/>
      <c r="J85" s="72"/>
      <c r="K85" s="73"/>
      <c r="L85" s="73"/>
      <c r="M85" s="72"/>
      <c r="N85" s="73"/>
      <c r="O85" s="73"/>
    </row>
    <row r="86" spans="1:15" ht="22.5" x14ac:dyDescent="0.25">
      <c r="A86" s="49"/>
      <c r="B86" s="29" t="s">
        <v>17</v>
      </c>
      <c r="C86" s="29" t="s">
        <v>81</v>
      </c>
      <c r="D86" s="30" t="s">
        <v>82</v>
      </c>
      <c r="E86" s="78">
        <f>E98</f>
        <v>357.346</v>
      </c>
      <c r="F86" s="79"/>
      <c r="G86" s="32" t="s">
        <v>20</v>
      </c>
      <c r="H86" s="32"/>
      <c r="I86" s="33">
        <v>0</v>
      </c>
      <c r="J86" s="70">
        <f>E86*I86</f>
        <v>0</v>
      </c>
      <c r="K86" s="34">
        <v>0.15</v>
      </c>
      <c r="L86" s="35"/>
      <c r="M86" s="33">
        <f>J86*0.15</f>
        <v>0</v>
      </c>
      <c r="N86" s="71">
        <f>J86+M86</f>
        <v>0</v>
      </c>
      <c r="O86" s="71"/>
    </row>
    <row r="87" spans="1:15" ht="22.5" x14ac:dyDescent="0.25">
      <c r="A87" s="21"/>
      <c r="B87" s="21"/>
      <c r="C87" s="21"/>
      <c r="D87" s="50" t="s">
        <v>83</v>
      </c>
      <c r="E87" s="41">
        <v>65.36</v>
      </c>
      <c r="F87" s="41"/>
      <c r="G87" s="24"/>
      <c r="H87" s="24"/>
      <c r="I87" s="21"/>
      <c r="J87" s="72"/>
      <c r="K87" s="73"/>
      <c r="L87" s="73"/>
      <c r="M87" s="72"/>
      <c r="N87" s="73"/>
      <c r="O87" s="73"/>
    </row>
    <row r="88" spans="1:15" x14ac:dyDescent="0.25">
      <c r="A88" s="21"/>
      <c r="B88" s="21"/>
      <c r="C88" s="21"/>
      <c r="D88" s="50" t="s">
        <v>84</v>
      </c>
      <c r="E88" s="46">
        <v>28.984999999999999</v>
      </c>
      <c r="F88" s="46"/>
      <c r="G88" s="24"/>
      <c r="H88" s="24"/>
      <c r="I88" s="43"/>
      <c r="J88" s="72"/>
      <c r="K88" s="73"/>
      <c r="L88" s="73"/>
      <c r="M88" s="72"/>
      <c r="N88" s="73"/>
      <c r="O88" s="73"/>
    </row>
    <row r="89" spans="1:15" x14ac:dyDescent="0.25">
      <c r="A89" s="21"/>
      <c r="B89" s="21"/>
      <c r="C89" s="21"/>
      <c r="D89" s="50" t="s">
        <v>85</v>
      </c>
      <c r="E89" s="46">
        <v>18.004999999999999</v>
      </c>
      <c r="F89" s="46"/>
      <c r="G89" s="24"/>
      <c r="H89" s="24"/>
      <c r="I89" s="21"/>
      <c r="J89" s="72"/>
      <c r="K89" s="73"/>
      <c r="L89" s="73"/>
      <c r="M89" s="72"/>
      <c r="N89" s="73"/>
      <c r="O89" s="73"/>
    </row>
    <row r="90" spans="1:15" x14ac:dyDescent="0.25">
      <c r="A90" s="21"/>
      <c r="B90" s="21"/>
      <c r="C90" s="21"/>
      <c r="D90" s="54" t="s">
        <v>86</v>
      </c>
      <c r="E90" s="46">
        <v>65.754999999999995</v>
      </c>
      <c r="F90" s="46"/>
      <c r="G90" s="24"/>
      <c r="H90" s="24"/>
      <c r="I90" s="43"/>
      <c r="J90" s="72"/>
      <c r="K90" s="73"/>
      <c r="L90" s="73"/>
      <c r="M90" s="72"/>
      <c r="N90" s="73"/>
      <c r="O90" s="73"/>
    </row>
    <row r="91" spans="1:15" x14ac:dyDescent="0.25">
      <c r="A91" s="21"/>
      <c r="B91" s="21"/>
      <c r="C91" s="21"/>
      <c r="D91" s="55" t="s">
        <v>35</v>
      </c>
      <c r="E91" s="46">
        <f>E87+E88+E89+E90</f>
        <v>178.10499999999999</v>
      </c>
      <c r="F91" s="46"/>
      <c r="G91" s="24"/>
      <c r="H91" s="24"/>
      <c r="I91" s="43"/>
      <c r="J91" s="72"/>
      <c r="K91" s="73"/>
      <c r="L91" s="73"/>
      <c r="M91" s="72"/>
      <c r="N91" s="73"/>
      <c r="O91" s="73"/>
    </row>
    <row r="92" spans="1:15" ht="22.5" x14ac:dyDescent="0.25">
      <c r="A92" s="21"/>
      <c r="B92" s="21"/>
      <c r="C92" s="21"/>
      <c r="D92" s="50" t="s">
        <v>36</v>
      </c>
      <c r="E92" s="46">
        <v>17.167999999999999</v>
      </c>
      <c r="F92" s="46"/>
      <c r="G92" s="24"/>
      <c r="H92" s="24"/>
      <c r="I92" s="43"/>
      <c r="J92" s="72"/>
      <c r="K92" s="73"/>
      <c r="L92" s="73"/>
      <c r="M92" s="72"/>
      <c r="N92" s="73"/>
      <c r="O92" s="73"/>
    </row>
    <row r="93" spans="1:15" ht="22.5" x14ac:dyDescent="0.25">
      <c r="A93" s="21"/>
      <c r="B93" s="21"/>
      <c r="C93" s="21"/>
      <c r="D93" s="50" t="s">
        <v>87</v>
      </c>
      <c r="E93" s="46">
        <v>39.582999999999998</v>
      </c>
      <c r="F93" s="46"/>
      <c r="G93" s="24"/>
      <c r="H93" s="24"/>
      <c r="I93" s="43"/>
      <c r="J93" s="72"/>
      <c r="K93" s="73"/>
      <c r="L93" s="73"/>
      <c r="M93" s="72"/>
      <c r="N93" s="73"/>
      <c r="O93" s="73"/>
    </row>
    <row r="94" spans="1:15" x14ac:dyDescent="0.25">
      <c r="A94" s="21"/>
      <c r="B94" s="21"/>
      <c r="C94" s="21"/>
      <c r="D94" s="54" t="s">
        <v>88</v>
      </c>
      <c r="E94" s="46">
        <v>22.52</v>
      </c>
      <c r="F94" s="46"/>
      <c r="G94" s="24"/>
      <c r="H94" s="24"/>
      <c r="I94" s="43"/>
      <c r="J94" s="72"/>
      <c r="K94" s="73"/>
      <c r="L94" s="73"/>
      <c r="M94" s="72"/>
      <c r="N94" s="73"/>
      <c r="O94" s="73"/>
    </row>
    <row r="95" spans="1:15" x14ac:dyDescent="0.25">
      <c r="A95" s="21"/>
      <c r="B95" s="21"/>
      <c r="C95" s="21"/>
      <c r="D95" s="54" t="s">
        <v>89</v>
      </c>
      <c r="E95" s="46">
        <v>33.700000000000003</v>
      </c>
      <c r="F95" s="46"/>
      <c r="G95" s="24"/>
      <c r="H95" s="24"/>
      <c r="I95" s="43"/>
      <c r="J95" s="72"/>
      <c r="K95" s="73"/>
      <c r="L95" s="73"/>
      <c r="M95" s="72"/>
      <c r="N95" s="73"/>
      <c r="O95" s="73"/>
    </row>
    <row r="96" spans="1:15" x14ac:dyDescent="0.25">
      <c r="A96" s="21"/>
      <c r="B96" s="21"/>
      <c r="C96" s="21"/>
      <c r="D96" s="55" t="s">
        <v>35</v>
      </c>
      <c r="E96" s="46">
        <f>E92+E93+E94+E95</f>
        <v>112.971</v>
      </c>
      <c r="F96" s="46"/>
      <c r="G96" s="24"/>
      <c r="H96" s="24"/>
      <c r="I96" s="21"/>
      <c r="J96" s="72"/>
      <c r="K96" s="73"/>
      <c r="L96" s="73"/>
      <c r="M96" s="72"/>
      <c r="N96" s="73"/>
      <c r="O96" s="73"/>
    </row>
    <row r="97" spans="1:15" ht="22.5" x14ac:dyDescent="0.25">
      <c r="A97" s="21"/>
      <c r="B97" s="21"/>
      <c r="C97" s="21"/>
      <c r="D97" s="50" t="s">
        <v>90</v>
      </c>
      <c r="E97" s="46">
        <v>66.27</v>
      </c>
      <c r="F97" s="46"/>
      <c r="G97" s="24"/>
      <c r="H97" s="24"/>
      <c r="I97" s="43"/>
      <c r="J97" s="72"/>
      <c r="K97" s="73"/>
      <c r="L97" s="73"/>
      <c r="M97" s="72"/>
      <c r="N97" s="73"/>
      <c r="O97" s="73"/>
    </row>
    <row r="98" spans="1:15" x14ac:dyDescent="0.25">
      <c r="A98" s="21"/>
      <c r="B98" s="21"/>
      <c r="C98" s="21"/>
      <c r="D98" s="27" t="s">
        <v>16</v>
      </c>
      <c r="E98" s="46">
        <f>E91+E96+E97</f>
        <v>357.346</v>
      </c>
      <c r="F98" s="46"/>
      <c r="G98" s="24"/>
      <c r="H98" s="24"/>
      <c r="I98" s="43"/>
      <c r="J98" s="72"/>
      <c r="K98" s="73"/>
      <c r="L98" s="73"/>
      <c r="M98" s="72"/>
      <c r="N98" s="73"/>
      <c r="O98" s="73"/>
    </row>
    <row r="99" spans="1:15" x14ac:dyDescent="0.25">
      <c r="A99" s="21"/>
      <c r="B99" s="21"/>
      <c r="C99" s="21"/>
      <c r="D99" s="21"/>
      <c r="E99" s="74"/>
      <c r="F99" s="74"/>
      <c r="G99" s="24"/>
      <c r="H99" s="24"/>
      <c r="I99" s="43"/>
      <c r="J99" s="72"/>
      <c r="K99" s="73"/>
      <c r="L99" s="73"/>
      <c r="M99" s="72"/>
      <c r="N99" s="73"/>
      <c r="O99" s="73"/>
    </row>
    <row r="100" spans="1:15" ht="22.5" x14ac:dyDescent="0.25">
      <c r="A100" s="49"/>
      <c r="B100" s="29" t="s">
        <v>17</v>
      </c>
      <c r="C100" s="29" t="s">
        <v>91</v>
      </c>
      <c r="D100" s="30" t="s">
        <v>92</v>
      </c>
      <c r="E100" s="78">
        <v>357.346</v>
      </c>
      <c r="F100" s="79"/>
      <c r="G100" s="32" t="s">
        <v>20</v>
      </c>
      <c r="H100" s="32"/>
      <c r="I100" s="33">
        <v>0</v>
      </c>
      <c r="J100" s="70">
        <f>E100*I100</f>
        <v>0</v>
      </c>
      <c r="K100" s="34">
        <v>0.15</v>
      </c>
      <c r="L100" s="35"/>
      <c r="M100" s="33">
        <f>J100*0.15</f>
        <v>0</v>
      </c>
      <c r="N100" s="71">
        <f>J100+M100</f>
        <v>0</v>
      </c>
      <c r="O100" s="71"/>
    </row>
    <row r="101" spans="1:15" ht="22.5" x14ac:dyDescent="0.25">
      <c r="A101" s="49"/>
      <c r="B101" s="29" t="s">
        <v>17</v>
      </c>
      <c r="C101" s="29" t="s">
        <v>93</v>
      </c>
      <c r="D101" s="30" t="s">
        <v>94</v>
      </c>
      <c r="E101" s="78">
        <v>65.412999999999997</v>
      </c>
      <c r="F101" s="79"/>
      <c r="G101" s="32" t="s">
        <v>20</v>
      </c>
      <c r="H101" s="32"/>
      <c r="I101" s="33">
        <v>0</v>
      </c>
      <c r="J101" s="70">
        <f>E101*I101</f>
        <v>0</v>
      </c>
      <c r="K101" s="34">
        <v>0.15</v>
      </c>
      <c r="L101" s="35"/>
      <c r="M101" s="33">
        <f>J101*0.15</f>
        <v>0</v>
      </c>
      <c r="N101" s="71">
        <f>J101+M101</f>
        <v>0</v>
      </c>
      <c r="O101" s="71"/>
    </row>
    <row r="102" spans="1:15" ht="22.5" x14ac:dyDescent="0.25">
      <c r="A102" s="21"/>
      <c r="B102" s="21"/>
      <c r="C102" s="21"/>
      <c r="D102" s="50" t="s">
        <v>95</v>
      </c>
      <c r="E102" s="41">
        <v>49.88</v>
      </c>
      <c r="F102" s="41"/>
      <c r="G102" s="24"/>
      <c r="H102" s="24"/>
      <c r="I102" s="43"/>
      <c r="J102" s="72"/>
      <c r="K102" s="73"/>
      <c r="L102" s="73"/>
      <c r="M102" s="72"/>
      <c r="N102" s="73"/>
      <c r="O102" s="73"/>
    </row>
    <row r="103" spans="1:15" ht="22.5" x14ac:dyDescent="0.25">
      <c r="A103" s="21"/>
      <c r="B103" s="21"/>
      <c r="C103" s="21"/>
      <c r="D103" s="50" t="s">
        <v>80</v>
      </c>
      <c r="E103" s="46">
        <v>15.532999999999999</v>
      </c>
      <c r="F103" s="46"/>
      <c r="G103" s="24"/>
      <c r="H103" s="24"/>
      <c r="I103" s="43"/>
      <c r="J103" s="72"/>
      <c r="K103" s="73"/>
      <c r="L103" s="73"/>
      <c r="M103" s="72"/>
      <c r="N103" s="73"/>
      <c r="O103" s="73"/>
    </row>
    <row r="104" spans="1:15" x14ac:dyDescent="0.25">
      <c r="A104" s="21"/>
      <c r="B104" s="21"/>
      <c r="C104" s="21"/>
      <c r="D104" s="27" t="s">
        <v>16</v>
      </c>
      <c r="E104" s="46">
        <f>E102+E103</f>
        <v>65.412999999999997</v>
      </c>
      <c r="F104" s="46"/>
      <c r="G104" s="24"/>
      <c r="H104" s="24"/>
      <c r="I104" s="43"/>
      <c r="J104" s="72"/>
      <c r="K104" s="73"/>
      <c r="L104" s="73"/>
      <c r="M104" s="72"/>
      <c r="N104" s="73"/>
      <c r="O104" s="73"/>
    </row>
    <row r="105" spans="1:15" x14ac:dyDescent="0.25">
      <c r="A105" s="21"/>
      <c r="B105" s="21"/>
      <c r="C105" s="21"/>
      <c r="D105" s="21"/>
      <c r="E105" s="74"/>
      <c r="F105" s="74"/>
      <c r="G105" s="24"/>
      <c r="H105" s="24"/>
      <c r="I105" s="43"/>
      <c r="J105" s="72"/>
      <c r="K105" s="73"/>
      <c r="L105" s="73"/>
      <c r="M105" s="72"/>
      <c r="N105" s="73"/>
      <c r="O105" s="73"/>
    </row>
    <row r="106" spans="1:15" ht="22.5" x14ac:dyDescent="0.25">
      <c r="A106" s="49"/>
      <c r="B106" s="29" t="s">
        <v>17</v>
      </c>
      <c r="C106" s="29" t="s">
        <v>96</v>
      </c>
      <c r="D106" s="30" t="s">
        <v>97</v>
      </c>
      <c r="E106" s="78">
        <f>E104+E105</f>
        <v>65.412999999999997</v>
      </c>
      <c r="F106" s="79"/>
      <c r="G106" s="32" t="s">
        <v>20</v>
      </c>
      <c r="H106" s="32"/>
      <c r="I106" s="33">
        <v>0</v>
      </c>
      <c r="J106" s="70">
        <f>E106*I106</f>
        <v>0</v>
      </c>
      <c r="K106" s="34">
        <v>0.15</v>
      </c>
      <c r="L106" s="35"/>
      <c r="M106" s="33">
        <f>J106*0.15</f>
        <v>0</v>
      </c>
      <c r="N106" s="71">
        <f>J106+M106</f>
        <v>0</v>
      </c>
      <c r="O106" s="71"/>
    </row>
    <row r="107" spans="1:15" ht="18" x14ac:dyDescent="0.25">
      <c r="A107" s="80" t="s">
        <v>98</v>
      </c>
      <c r="B107" s="80"/>
      <c r="C107" s="80"/>
      <c r="D107" s="80"/>
      <c r="E107" s="81"/>
      <c r="F107" s="81"/>
      <c r="G107" s="82"/>
      <c r="H107" s="82"/>
      <c r="I107" s="83">
        <f>J29+J5</f>
        <v>0</v>
      </c>
      <c r="J107" s="83"/>
      <c r="K107" s="84">
        <f>M29+M5</f>
        <v>0</v>
      </c>
      <c r="L107" s="84"/>
      <c r="M107" s="84"/>
      <c r="N107" s="84">
        <f>N29+N5</f>
        <v>0</v>
      </c>
      <c r="O107" s="84"/>
    </row>
    <row r="108" spans="1:15" x14ac:dyDescent="0.25">
      <c r="A108" s="21"/>
      <c r="B108" s="21"/>
      <c r="C108" s="21"/>
      <c r="D108" s="21"/>
      <c r="E108" s="46"/>
      <c r="F108" s="46"/>
      <c r="G108" s="24"/>
      <c r="H108" s="24"/>
      <c r="I108" s="43"/>
      <c r="J108" s="72"/>
      <c r="K108" s="73"/>
      <c r="L108" s="73"/>
      <c r="M108" s="72"/>
      <c r="N108" s="73"/>
      <c r="O108" s="73"/>
    </row>
    <row r="109" spans="1:15" x14ac:dyDescent="0.25">
      <c r="A109" s="21"/>
      <c r="B109" s="21"/>
      <c r="C109" s="21"/>
      <c r="D109" s="21"/>
      <c r="E109" s="46"/>
      <c r="F109" s="46"/>
      <c r="G109" s="24"/>
      <c r="H109" s="24"/>
      <c r="I109" s="43"/>
      <c r="J109" s="72"/>
      <c r="K109" s="73"/>
      <c r="L109" s="73"/>
      <c r="M109" s="72"/>
      <c r="N109" s="73"/>
      <c r="O109" s="73"/>
    </row>
    <row r="110" spans="1:15" x14ac:dyDescent="0.25">
      <c r="A110" s="21"/>
      <c r="B110" s="21"/>
      <c r="C110" s="21"/>
      <c r="D110" s="21"/>
      <c r="E110" s="46"/>
      <c r="F110" s="46"/>
      <c r="G110" s="24"/>
      <c r="H110" s="24"/>
      <c r="I110" s="43"/>
      <c r="J110" s="72"/>
      <c r="K110" s="73"/>
      <c r="L110" s="73"/>
      <c r="M110" s="72"/>
      <c r="N110" s="73"/>
      <c r="O110" s="73"/>
    </row>
    <row r="111" spans="1:15" x14ac:dyDescent="0.25">
      <c r="A111" s="21"/>
      <c r="B111" s="21"/>
      <c r="C111" s="21"/>
      <c r="D111" s="21"/>
      <c r="E111" s="46"/>
      <c r="F111" s="46"/>
      <c r="G111" s="24"/>
      <c r="H111" s="24"/>
      <c r="I111" s="43"/>
      <c r="J111" s="72"/>
      <c r="K111" s="73"/>
      <c r="L111" s="73"/>
      <c r="M111" s="72"/>
      <c r="N111" s="73"/>
      <c r="O111" s="73"/>
    </row>
    <row r="112" spans="1:15" x14ac:dyDescent="0.25">
      <c r="A112" s="21"/>
      <c r="B112" s="21"/>
      <c r="C112" s="21"/>
      <c r="D112" s="21"/>
      <c r="E112" s="46"/>
      <c r="F112" s="46"/>
      <c r="G112" s="24"/>
      <c r="H112" s="24"/>
      <c r="I112" s="43"/>
      <c r="J112" s="72"/>
      <c r="K112" s="73"/>
      <c r="L112" s="73"/>
      <c r="M112" s="72"/>
      <c r="N112" s="73"/>
      <c r="O112" s="73"/>
    </row>
    <row r="113" spans="1:15" x14ac:dyDescent="0.25">
      <c r="A113" s="21"/>
      <c r="B113" s="21"/>
      <c r="C113" s="21"/>
      <c r="D113" s="21"/>
      <c r="E113" s="46"/>
      <c r="F113" s="46"/>
      <c r="G113" s="24"/>
      <c r="H113" s="24"/>
      <c r="I113" s="43"/>
      <c r="J113" s="72"/>
      <c r="K113" s="73"/>
      <c r="L113" s="73"/>
      <c r="M113" s="72"/>
      <c r="N113" s="73"/>
      <c r="O113" s="73"/>
    </row>
    <row r="114" spans="1:15" x14ac:dyDescent="0.25">
      <c r="A114" s="21"/>
      <c r="B114" s="21"/>
      <c r="C114" s="21"/>
      <c r="D114" s="21"/>
      <c r="E114" s="46"/>
      <c r="F114" s="46"/>
      <c r="G114" s="24"/>
      <c r="H114" s="24"/>
      <c r="I114" s="43"/>
      <c r="J114" s="72"/>
      <c r="K114" s="73"/>
      <c r="L114" s="73"/>
      <c r="M114" s="72"/>
      <c r="N114" s="73"/>
      <c r="O114" s="73"/>
    </row>
    <row r="115" spans="1:15" x14ac:dyDescent="0.25">
      <c r="A115" s="21"/>
      <c r="B115" s="21"/>
      <c r="C115" s="21"/>
      <c r="D115" s="21"/>
      <c r="E115" s="46"/>
      <c r="F115" s="46"/>
      <c r="G115" s="24"/>
      <c r="H115" s="24"/>
      <c r="I115" s="43"/>
      <c r="J115" s="72"/>
      <c r="K115" s="73"/>
      <c r="L115" s="73"/>
      <c r="M115" s="72"/>
      <c r="N115" s="73"/>
      <c r="O115" s="73"/>
    </row>
  </sheetData>
  <mergeCells count="453">
    <mergeCell ref="E114:F114"/>
    <mergeCell ref="G114:H114"/>
    <mergeCell ref="K114:L114"/>
    <mergeCell ref="N114:O114"/>
    <mergeCell ref="E115:F115"/>
    <mergeCell ref="G115:H115"/>
    <mergeCell ref="K115:L115"/>
    <mergeCell ref="N115:O115"/>
    <mergeCell ref="E112:F112"/>
    <mergeCell ref="G112:H112"/>
    <mergeCell ref="K112:L112"/>
    <mergeCell ref="N112:O112"/>
    <mergeCell ref="E113:F113"/>
    <mergeCell ref="G113:H113"/>
    <mergeCell ref="K113:L113"/>
    <mergeCell ref="N113:O113"/>
    <mergeCell ref="E110:F110"/>
    <mergeCell ref="G110:H110"/>
    <mergeCell ref="K110:L110"/>
    <mergeCell ref="N110:O110"/>
    <mergeCell ref="E111:F111"/>
    <mergeCell ref="G111:H111"/>
    <mergeCell ref="K111:L111"/>
    <mergeCell ref="N111:O111"/>
    <mergeCell ref="E108:F108"/>
    <mergeCell ref="G108:H108"/>
    <mergeCell ref="K108:L108"/>
    <mergeCell ref="N108:O108"/>
    <mergeCell ref="E109:F109"/>
    <mergeCell ref="G109:H109"/>
    <mergeCell ref="K109:L109"/>
    <mergeCell ref="N109:O109"/>
    <mergeCell ref="A107:D107"/>
    <mergeCell ref="E107:F107"/>
    <mergeCell ref="G107:H107"/>
    <mergeCell ref="I107:J107"/>
    <mergeCell ref="K107:M107"/>
    <mergeCell ref="N107:O107"/>
    <mergeCell ref="E105:F105"/>
    <mergeCell ref="G105:H105"/>
    <mergeCell ref="K105:L105"/>
    <mergeCell ref="N105:O105"/>
    <mergeCell ref="E106:F106"/>
    <mergeCell ref="G106:H106"/>
    <mergeCell ref="K106:L106"/>
    <mergeCell ref="N106:O106"/>
    <mergeCell ref="E103:F103"/>
    <mergeCell ref="G103:H103"/>
    <mergeCell ref="K103:L103"/>
    <mergeCell ref="N103:O103"/>
    <mergeCell ref="E104:F104"/>
    <mergeCell ref="G104:H104"/>
    <mergeCell ref="K104:L104"/>
    <mergeCell ref="N104:O104"/>
    <mergeCell ref="E101:F101"/>
    <mergeCell ref="G101:H101"/>
    <mergeCell ref="K101:L101"/>
    <mergeCell ref="N101:O101"/>
    <mergeCell ref="E102:F102"/>
    <mergeCell ref="G102:H102"/>
    <mergeCell ref="K102:L102"/>
    <mergeCell ref="N102:O102"/>
    <mergeCell ref="E99:F99"/>
    <mergeCell ref="G99:H99"/>
    <mergeCell ref="K99:L99"/>
    <mergeCell ref="N99:O99"/>
    <mergeCell ref="E100:F100"/>
    <mergeCell ref="G100:H100"/>
    <mergeCell ref="K100:L100"/>
    <mergeCell ref="N100:O100"/>
    <mergeCell ref="E97:F97"/>
    <mergeCell ref="G97:H97"/>
    <mergeCell ref="K97:L97"/>
    <mergeCell ref="N97:O97"/>
    <mergeCell ref="E98:F98"/>
    <mergeCell ref="G98:H98"/>
    <mergeCell ref="K98:L98"/>
    <mergeCell ref="N98:O98"/>
    <mergeCell ref="E95:F95"/>
    <mergeCell ref="G95:H95"/>
    <mergeCell ref="K95:L95"/>
    <mergeCell ref="N95:O95"/>
    <mergeCell ref="E96:F96"/>
    <mergeCell ref="G96:H96"/>
    <mergeCell ref="K96:L96"/>
    <mergeCell ref="N96:O96"/>
    <mergeCell ref="E93:F93"/>
    <mergeCell ref="G93:H93"/>
    <mergeCell ref="K93:L93"/>
    <mergeCell ref="N93:O93"/>
    <mergeCell ref="E94:F94"/>
    <mergeCell ref="G94:H94"/>
    <mergeCell ref="K94:L94"/>
    <mergeCell ref="N94:O94"/>
    <mergeCell ref="E91:F91"/>
    <mergeCell ref="G91:H91"/>
    <mergeCell ref="K91:L91"/>
    <mergeCell ref="N91:O91"/>
    <mergeCell ref="E92:F92"/>
    <mergeCell ref="G92:H92"/>
    <mergeCell ref="K92:L92"/>
    <mergeCell ref="N92:O92"/>
    <mergeCell ref="E89:F89"/>
    <mergeCell ref="G89:H89"/>
    <mergeCell ref="K89:L89"/>
    <mergeCell ref="N89:O89"/>
    <mergeCell ref="E90:F90"/>
    <mergeCell ref="G90:H90"/>
    <mergeCell ref="K90:L90"/>
    <mergeCell ref="N90:O90"/>
    <mergeCell ref="E87:F87"/>
    <mergeCell ref="G87:H87"/>
    <mergeCell ref="K87:L87"/>
    <mergeCell ref="N87:O87"/>
    <mergeCell ref="E88:F88"/>
    <mergeCell ref="G88:H88"/>
    <mergeCell ref="K88:L88"/>
    <mergeCell ref="N88:O88"/>
    <mergeCell ref="E85:F85"/>
    <mergeCell ref="G85:H85"/>
    <mergeCell ref="K85:L85"/>
    <mergeCell ref="N85:O85"/>
    <mergeCell ref="E86:F86"/>
    <mergeCell ref="G86:H86"/>
    <mergeCell ref="K86:L86"/>
    <mergeCell ref="N86:O86"/>
    <mergeCell ref="E83:F83"/>
    <mergeCell ref="G83:H83"/>
    <mergeCell ref="K83:L83"/>
    <mergeCell ref="N83:O83"/>
    <mergeCell ref="E84:F84"/>
    <mergeCell ref="G84:H84"/>
    <mergeCell ref="K84:L84"/>
    <mergeCell ref="N84:O84"/>
    <mergeCell ref="E81:F81"/>
    <mergeCell ref="G81:H81"/>
    <mergeCell ref="K81:L81"/>
    <mergeCell ref="N81:O81"/>
    <mergeCell ref="E82:F82"/>
    <mergeCell ref="G82:H82"/>
    <mergeCell ref="K82:L82"/>
    <mergeCell ref="N82:O82"/>
    <mergeCell ref="E79:F79"/>
    <mergeCell ref="G79:H79"/>
    <mergeCell ref="K79:L79"/>
    <mergeCell ref="N79:O79"/>
    <mergeCell ref="E80:F80"/>
    <mergeCell ref="G80:H80"/>
    <mergeCell ref="K80:L80"/>
    <mergeCell ref="N80:O80"/>
    <mergeCell ref="E77:F77"/>
    <mergeCell ref="G77:H77"/>
    <mergeCell ref="K77:L77"/>
    <mergeCell ref="N77:O77"/>
    <mergeCell ref="E78:F78"/>
    <mergeCell ref="G78:H78"/>
    <mergeCell ref="K78:L78"/>
    <mergeCell ref="N78:O78"/>
    <mergeCell ref="E75:F75"/>
    <mergeCell ref="G75:H75"/>
    <mergeCell ref="K75:L75"/>
    <mergeCell ref="N75:O75"/>
    <mergeCell ref="E76:F76"/>
    <mergeCell ref="G76:H76"/>
    <mergeCell ref="K76:L76"/>
    <mergeCell ref="N76:O76"/>
    <mergeCell ref="E73:F73"/>
    <mergeCell ref="G73:H73"/>
    <mergeCell ref="K73:L73"/>
    <mergeCell ref="N73:O73"/>
    <mergeCell ref="E74:F74"/>
    <mergeCell ref="G74:H74"/>
    <mergeCell ref="K74:L74"/>
    <mergeCell ref="N74:O74"/>
    <mergeCell ref="E71:F71"/>
    <mergeCell ref="G71:H71"/>
    <mergeCell ref="K71:L71"/>
    <mergeCell ref="N71:O71"/>
    <mergeCell ref="E72:F72"/>
    <mergeCell ref="G72:H72"/>
    <mergeCell ref="K72:L72"/>
    <mergeCell ref="N72:O72"/>
    <mergeCell ref="E69:F69"/>
    <mergeCell ref="G69:H69"/>
    <mergeCell ref="K69:L69"/>
    <mergeCell ref="N69:O69"/>
    <mergeCell ref="E70:F70"/>
    <mergeCell ref="G70:H70"/>
    <mergeCell ref="K70:L70"/>
    <mergeCell ref="N70:O70"/>
    <mergeCell ref="E67:F67"/>
    <mergeCell ref="G67:H67"/>
    <mergeCell ref="K67:L67"/>
    <mergeCell ref="N67:O67"/>
    <mergeCell ref="E68:F68"/>
    <mergeCell ref="G68:H68"/>
    <mergeCell ref="K68:L68"/>
    <mergeCell ref="N68:O68"/>
    <mergeCell ref="E65:F65"/>
    <mergeCell ref="G65:H65"/>
    <mergeCell ref="K65:L65"/>
    <mergeCell ref="N65:O65"/>
    <mergeCell ref="E66:F66"/>
    <mergeCell ref="G66:H66"/>
    <mergeCell ref="K66:L66"/>
    <mergeCell ref="N66:O66"/>
    <mergeCell ref="E63:F63"/>
    <mergeCell ref="G63:H63"/>
    <mergeCell ref="K63:L63"/>
    <mergeCell ref="N63:O63"/>
    <mergeCell ref="E64:F64"/>
    <mergeCell ref="G64:H64"/>
    <mergeCell ref="K64:L64"/>
    <mergeCell ref="N64:O64"/>
    <mergeCell ref="E61:F61"/>
    <mergeCell ref="G61:H61"/>
    <mergeCell ref="K61:L61"/>
    <mergeCell ref="N61:O61"/>
    <mergeCell ref="E62:F62"/>
    <mergeCell ref="G62:H62"/>
    <mergeCell ref="K62:L62"/>
    <mergeCell ref="N62:O62"/>
    <mergeCell ref="E59:F59"/>
    <mergeCell ref="G59:H59"/>
    <mergeCell ref="K59:L59"/>
    <mergeCell ref="N59:O59"/>
    <mergeCell ref="E60:F60"/>
    <mergeCell ref="G60:H60"/>
    <mergeCell ref="K60:L60"/>
    <mergeCell ref="N60:O60"/>
    <mergeCell ref="E57:F57"/>
    <mergeCell ref="G57:H57"/>
    <mergeCell ref="K57:L57"/>
    <mergeCell ref="N57:O57"/>
    <mergeCell ref="E58:F58"/>
    <mergeCell ref="G58:H58"/>
    <mergeCell ref="K58:L58"/>
    <mergeCell ref="N58:O58"/>
    <mergeCell ref="E55:F55"/>
    <mergeCell ref="G55:H55"/>
    <mergeCell ref="K55:L55"/>
    <mergeCell ref="N55:O55"/>
    <mergeCell ref="E56:F56"/>
    <mergeCell ref="G56:H56"/>
    <mergeCell ref="K56:L56"/>
    <mergeCell ref="N56:O56"/>
    <mergeCell ref="E53:F53"/>
    <mergeCell ref="G53:H53"/>
    <mergeCell ref="K53:L53"/>
    <mergeCell ref="N53:O53"/>
    <mergeCell ref="E54:F54"/>
    <mergeCell ref="G54:H54"/>
    <mergeCell ref="K54:L54"/>
    <mergeCell ref="N54:O54"/>
    <mergeCell ref="E51:F51"/>
    <mergeCell ref="G51:H51"/>
    <mergeCell ref="K51:L51"/>
    <mergeCell ref="N51:O51"/>
    <mergeCell ref="E52:F52"/>
    <mergeCell ref="G52:H52"/>
    <mergeCell ref="K52:L52"/>
    <mergeCell ref="N52:O52"/>
    <mergeCell ref="E49:F49"/>
    <mergeCell ref="G49:H49"/>
    <mergeCell ref="K49:L49"/>
    <mergeCell ref="N49:O49"/>
    <mergeCell ref="E50:F50"/>
    <mergeCell ref="G50:H50"/>
    <mergeCell ref="K50:L50"/>
    <mergeCell ref="N50:O50"/>
    <mergeCell ref="E47:F47"/>
    <mergeCell ref="G47:H47"/>
    <mergeCell ref="K47:L47"/>
    <mergeCell ref="N47:O47"/>
    <mergeCell ref="E48:F48"/>
    <mergeCell ref="G48:H48"/>
    <mergeCell ref="K48:L48"/>
    <mergeCell ref="N48:O48"/>
    <mergeCell ref="E45:F45"/>
    <mergeCell ref="G45:H45"/>
    <mergeCell ref="K45:L45"/>
    <mergeCell ref="N45:O45"/>
    <mergeCell ref="E46:F46"/>
    <mergeCell ref="G46:H46"/>
    <mergeCell ref="K46:L46"/>
    <mergeCell ref="N46:O46"/>
    <mergeCell ref="E43:F43"/>
    <mergeCell ref="G43:H43"/>
    <mergeCell ref="K43:L43"/>
    <mergeCell ref="N43:O43"/>
    <mergeCell ref="E44:F44"/>
    <mergeCell ref="G44:H44"/>
    <mergeCell ref="K44:L44"/>
    <mergeCell ref="N44:O44"/>
    <mergeCell ref="E41:F41"/>
    <mergeCell ref="G41:H41"/>
    <mergeCell ref="K41:L41"/>
    <mergeCell ref="N41:O41"/>
    <mergeCell ref="E42:F42"/>
    <mergeCell ref="G42:H42"/>
    <mergeCell ref="K42:L42"/>
    <mergeCell ref="N42:O42"/>
    <mergeCell ref="E39:F39"/>
    <mergeCell ref="G39:H39"/>
    <mergeCell ref="K39:L39"/>
    <mergeCell ref="N39:O39"/>
    <mergeCell ref="E40:F40"/>
    <mergeCell ref="G40:H40"/>
    <mergeCell ref="K40:L40"/>
    <mergeCell ref="N40:O40"/>
    <mergeCell ref="E37:F37"/>
    <mergeCell ref="G37:H37"/>
    <mergeCell ref="K37:L37"/>
    <mergeCell ref="N37:O37"/>
    <mergeCell ref="E38:F38"/>
    <mergeCell ref="G38:H38"/>
    <mergeCell ref="K38:L38"/>
    <mergeCell ref="N38:O38"/>
    <mergeCell ref="E35:F35"/>
    <mergeCell ref="G35:H35"/>
    <mergeCell ref="K35:L35"/>
    <mergeCell ref="N35:O35"/>
    <mergeCell ref="E36:F36"/>
    <mergeCell ref="G36:H36"/>
    <mergeCell ref="K36:L36"/>
    <mergeCell ref="N36:O36"/>
    <mergeCell ref="E33:F33"/>
    <mergeCell ref="G33:H33"/>
    <mergeCell ref="K33:L33"/>
    <mergeCell ref="N33:O33"/>
    <mergeCell ref="E34:F34"/>
    <mergeCell ref="G34:H34"/>
    <mergeCell ref="K34:L34"/>
    <mergeCell ref="N34:O34"/>
    <mergeCell ref="E31:F31"/>
    <mergeCell ref="G31:H31"/>
    <mergeCell ref="K31:L31"/>
    <mergeCell ref="N31:O31"/>
    <mergeCell ref="E32:F32"/>
    <mergeCell ref="G32:H32"/>
    <mergeCell ref="K32:L32"/>
    <mergeCell ref="N32:O32"/>
    <mergeCell ref="E29:F29"/>
    <mergeCell ref="G29:H29"/>
    <mergeCell ref="K29:L29"/>
    <mergeCell ref="N29:O29"/>
    <mergeCell ref="E30:F30"/>
    <mergeCell ref="G30:H30"/>
    <mergeCell ref="K30:L30"/>
    <mergeCell ref="N30:O30"/>
    <mergeCell ref="E27:F27"/>
    <mergeCell ref="G27:H27"/>
    <mergeCell ref="K27:L27"/>
    <mergeCell ref="N27:O27"/>
    <mergeCell ref="E28:F28"/>
    <mergeCell ref="G28:H28"/>
    <mergeCell ref="K28:L28"/>
    <mergeCell ref="N28:O28"/>
    <mergeCell ref="E25:F25"/>
    <mergeCell ref="G25:H25"/>
    <mergeCell ref="K25:L25"/>
    <mergeCell ref="N25:O25"/>
    <mergeCell ref="E26:F26"/>
    <mergeCell ref="G26:H26"/>
    <mergeCell ref="K26:L26"/>
    <mergeCell ref="N26:O26"/>
    <mergeCell ref="E23:F23"/>
    <mergeCell ref="G23:H23"/>
    <mergeCell ref="K23:L23"/>
    <mergeCell ref="N23:O23"/>
    <mergeCell ref="E24:F24"/>
    <mergeCell ref="G24:H24"/>
    <mergeCell ref="K24:L24"/>
    <mergeCell ref="N24:O24"/>
    <mergeCell ref="E21:F21"/>
    <mergeCell ref="G21:H21"/>
    <mergeCell ref="K21:L21"/>
    <mergeCell ref="N21:O21"/>
    <mergeCell ref="E22:F22"/>
    <mergeCell ref="G22:H22"/>
    <mergeCell ref="K22:L22"/>
    <mergeCell ref="N22:O22"/>
    <mergeCell ref="E19:F19"/>
    <mergeCell ref="G19:H19"/>
    <mergeCell ref="K19:L19"/>
    <mergeCell ref="N19:O19"/>
    <mergeCell ref="E20:F20"/>
    <mergeCell ref="G20:H20"/>
    <mergeCell ref="K20:L20"/>
    <mergeCell ref="N20:O20"/>
    <mergeCell ref="E17:F17"/>
    <mergeCell ref="G17:H17"/>
    <mergeCell ref="K17:L17"/>
    <mergeCell ref="N17:O17"/>
    <mergeCell ref="E18:F18"/>
    <mergeCell ref="G18:H18"/>
    <mergeCell ref="K18:L18"/>
    <mergeCell ref="N18:O18"/>
    <mergeCell ref="E15:F15"/>
    <mergeCell ref="G15:H15"/>
    <mergeCell ref="K15:L15"/>
    <mergeCell ref="N15:O15"/>
    <mergeCell ref="E16:F16"/>
    <mergeCell ref="G16:H16"/>
    <mergeCell ref="K16:L16"/>
    <mergeCell ref="N16:O16"/>
    <mergeCell ref="E13:F13"/>
    <mergeCell ref="G13:H13"/>
    <mergeCell ref="K13:L13"/>
    <mergeCell ref="N13:O13"/>
    <mergeCell ref="E14:F14"/>
    <mergeCell ref="G14:H14"/>
    <mergeCell ref="K14:L14"/>
    <mergeCell ref="N14:O14"/>
    <mergeCell ref="E11:F11"/>
    <mergeCell ref="G11:H11"/>
    <mergeCell ref="K11:L11"/>
    <mergeCell ref="N11:O11"/>
    <mergeCell ref="E12:F12"/>
    <mergeCell ref="G12:H12"/>
    <mergeCell ref="K12:L12"/>
    <mergeCell ref="N12:O12"/>
    <mergeCell ref="E9:F9"/>
    <mergeCell ref="G9:H9"/>
    <mergeCell ref="K9:L9"/>
    <mergeCell ref="N9:O9"/>
    <mergeCell ref="E10:F10"/>
    <mergeCell ref="G10:H10"/>
    <mergeCell ref="K10:L10"/>
    <mergeCell ref="N10:O10"/>
    <mergeCell ref="E7:F7"/>
    <mergeCell ref="G7:H7"/>
    <mergeCell ref="K7:L7"/>
    <mergeCell ref="N7:O7"/>
    <mergeCell ref="E8:F8"/>
    <mergeCell ref="G8:H8"/>
    <mergeCell ref="K8:L8"/>
    <mergeCell ref="N8:O8"/>
    <mergeCell ref="E5:F5"/>
    <mergeCell ref="G5:H5"/>
    <mergeCell ref="K5:L5"/>
    <mergeCell ref="N5:O5"/>
    <mergeCell ref="E6:F6"/>
    <mergeCell ref="G6:H6"/>
    <mergeCell ref="K6:L6"/>
    <mergeCell ref="N6:O6"/>
    <mergeCell ref="A1:P1"/>
    <mergeCell ref="A2:P2"/>
    <mergeCell ref="A3:P3"/>
    <mergeCell ref="E4:F4"/>
    <mergeCell ref="G4:H4"/>
    <mergeCell ref="K4:L4"/>
    <mergeCell ref="N4:O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2021-03-18T06:41:25Z</dcterms:created>
  <dcterms:modified xsi:type="dcterms:W3CDTF">2021-03-18T06:41:51Z</dcterms:modified>
</cp:coreProperties>
</file>