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7-24-1-1 - Odstranění s..." sheetId="2" r:id="rId2"/>
    <sheet name="017-24-1-2 - Opevnění břehů" sheetId="3" r:id="rId3"/>
    <sheet name="017-24-1-2-1 - Sanace bob..." sheetId="4" r:id="rId4"/>
    <sheet name="017-24-1-3 - Zpevněná cesta" sheetId="5" r:id="rId5"/>
    <sheet name="017-24-1-4 - Kácení dřevin" sheetId="6" r:id="rId6"/>
    <sheet name="017-24-1-0 - Ostatní a ve..." sheetId="7" r:id="rId7"/>
    <sheet name="017-24-1-0-1 - OVN - doča...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'017-24-1-1 - Odstranění s...'!$C$124:$K$181</definedName>
    <definedName name="_xlnm.Print_Area" localSheetId="1">'017-24-1-1 - Odstranění s...'!$C$4:$J$76,'017-24-1-1 - Odstranění s...'!$C$82:$J$106,'017-24-1-1 - Odstranění s...'!$C$112:$K$181</definedName>
    <definedName name="_xlnm.Print_Titles" localSheetId="1">'017-24-1-1 - Odstranění s...'!$124:$124</definedName>
    <definedName name="_xlnm._FilterDatabase" localSheetId="2" hidden="1">'017-24-1-2 - Opevnění břehů'!$C$125:$K$179</definedName>
    <definedName name="_xlnm.Print_Area" localSheetId="2">'017-24-1-2 - Opevnění břehů'!$C$4:$J$76,'017-24-1-2 - Opevnění břehů'!$C$82:$J$107,'017-24-1-2 - Opevnění břehů'!$C$113:$K$179</definedName>
    <definedName name="_xlnm.Print_Titles" localSheetId="2">'017-24-1-2 - Opevnění břehů'!$125:$125</definedName>
    <definedName name="_xlnm._FilterDatabase" localSheetId="3" hidden="1">'017-24-1-2-1 - Sanace bob...'!$C$122:$K$156</definedName>
    <definedName name="_xlnm.Print_Area" localSheetId="3">'017-24-1-2-1 - Sanace bob...'!$C$4:$J$76,'017-24-1-2-1 - Sanace bob...'!$C$82:$J$104,'017-24-1-2-1 - Sanace bob...'!$C$110:$K$156</definedName>
    <definedName name="_xlnm.Print_Titles" localSheetId="3">'017-24-1-2-1 - Sanace bob...'!$122:$122</definedName>
    <definedName name="_xlnm._FilterDatabase" localSheetId="4" hidden="1">'017-24-1-3 - Zpevněná cesta'!$C$122:$K$144</definedName>
    <definedName name="_xlnm.Print_Area" localSheetId="4">'017-24-1-3 - Zpevněná cesta'!$C$4:$J$76,'017-24-1-3 - Zpevněná cesta'!$C$82:$J$104,'017-24-1-3 - Zpevněná cesta'!$C$110:$K$144</definedName>
    <definedName name="_xlnm.Print_Titles" localSheetId="4">'017-24-1-3 - Zpevněná cesta'!$122:$122</definedName>
    <definedName name="_xlnm._FilterDatabase" localSheetId="5" hidden="1">'017-24-1-4 - Kácení dřevin'!$C$120:$K$183</definedName>
    <definedName name="_xlnm.Print_Area" localSheetId="5">'017-24-1-4 - Kácení dřevin'!$C$4:$J$76,'017-24-1-4 - Kácení dřevin'!$C$82:$J$102,'017-24-1-4 - Kácení dřevin'!$C$108:$K$183</definedName>
    <definedName name="_xlnm.Print_Titles" localSheetId="5">'017-24-1-4 - Kácení dřevin'!$120:$120</definedName>
    <definedName name="_xlnm._FilterDatabase" localSheetId="6" hidden="1">'017-24-1-0 - Ostatní a ve...'!$C$117:$K$162</definedName>
    <definedName name="_xlnm.Print_Area" localSheetId="6">'017-24-1-0 - Ostatní a ve...'!$C$4:$J$76,'017-24-1-0 - Ostatní a ve...'!$C$82:$J$99,'017-24-1-0 - Ostatní a ve...'!$C$105:$K$162</definedName>
    <definedName name="_xlnm.Print_Titles" localSheetId="6">'017-24-1-0 - Ostatní a ve...'!$117:$117</definedName>
    <definedName name="_xlnm._FilterDatabase" localSheetId="7" hidden="1">'017-24-1-0-1 - OVN - doča...'!$C$126:$K$179</definedName>
    <definedName name="_xlnm.Print_Area" localSheetId="7">'017-24-1-0-1 - OVN - doča...'!$C$4:$J$76,'017-24-1-0-1 - OVN - doča...'!$C$82:$J$108,'017-24-1-0-1 - OVN - doča...'!$C$114:$K$179</definedName>
    <definedName name="_xlnm.Print_Titles" localSheetId="7">'017-24-1-0-1 - OVN - doča...'!$126:$126</definedName>
  </definedNames>
  <calcPr/>
</workbook>
</file>

<file path=xl/calcChain.xml><?xml version="1.0" encoding="utf-8"?>
<calcChain xmlns="http://schemas.openxmlformats.org/spreadsheetml/2006/main">
  <c i="8" r="J37"/>
  <c r="J36"/>
  <c i="1" r="AY101"/>
  <c i="8" r="J35"/>
  <c i="1" r="AX101"/>
  <c i="8" r="BI179"/>
  <c r="BH179"/>
  <c r="BG179"/>
  <c r="BF179"/>
  <c r="T179"/>
  <c r="T178"/>
  <c r="T177"/>
  <c r="R179"/>
  <c r="R178"/>
  <c r="R177"/>
  <c r="P179"/>
  <c r="P178"/>
  <c r="P177"/>
  <c r="BK179"/>
  <c r="BK178"/>
  <c r="J178"/>
  <c r="BK177"/>
  <c r="J177"/>
  <c r="J179"/>
  <c r="BE179"/>
  <c r="J107"/>
  <c r="J106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105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8"/>
  <c r="BH158"/>
  <c r="BG158"/>
  <c r="BF158"/>
  <c r="T158"/>
  <c r="T157"/>
  <c r="T156"/>
  <c r="R158"/>
  <c r="R157"/>
  <c r="R156"/>
  <c r="P158"/>
  <c r="P157"/>
  <c r="P156"/>
  <c r="BK158"/>
  <c r="BK157"/>
  <c r="J157"/>
  <c r="BK156"/>
  <c r="J156"/>
  <c r="J158"/>
  <c r="BE158"/>
  <c r="J104"/>
  <c r="J103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102"/>
  <c r="BI144"/>
  <c r="BH144"/>
  <c r="BG144"/>
  <c r="BF144"/>
  <c r="T144"/>
  <c r="T143"/>
  <c r="R144"/>
  <c r="R143"/>
  <c r="P144"/>
  <c r="P143"/>
  <c r="BK144"/>
  <c r="BK143"/>
  <c r="J143"/>
  <c r="J144"/>
  <c r="BE144"/>
  <c r="J101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100"/>
  <c r="BI136"/>
  <c r="BH136"/>
  <c r="BG136"/>
  <c r="BF136"/>
  <c r="T136"/>
  <c r="R136"/>
  <c r="P136"/>
  <c r="BK136"/>
  <c r="J136"/>
  <c r="BE136"/>
  <c r="BI131"/>
  <c r="F37"/>
  <c i="1" r="BD101"/>
  <c i="8" r="BH131"/>
  <c r="F36"/>
  <c i="1" r="BC101"/>
  <c i="8" r="BG131"/>
  <c r="F35"/>
  <c i="1" r="BB101"/>
  <c i="8" r="BF131"/>
  <c r="J34"/>
  <c i="1" r="AW101"/>
  <c i="8" r="F34"/>
  <c i="1" r="BA101"/>
  <c i="8" r="T131"/>
  <c r="T130"/>
  <c r="T129"/>
  <c r="T128"/>
  <c r="T127"/>
  <c r="R131"/>
  <c r="R130"/>
  <c r="R129"/>
  <c r="R128"/>
  <c r="R127"/>
  <c r="P131"/>
  <c r="P130"/>
  <c r="P129"/>
  <c r="P128"/>
  <c r="P127"/>
  <c i="1" r="AU101"/>
  <c i="8" r="BK131"/>
  <c r="BK130"/>
  <c r="J130"/>
  <c r="BK129"/>
  <c r="J129"/>
  <c r="BK128"/>
  <c r="J128"/>
  <c r="BK127"/>
  <c r="J127"/>
  <c r="J96"/>
  <c r="J30"/>
  <c i="1" r="AG101"/>
  <c i="8" r="J131"/>
  <c r="BE131"/>
  <c r="J33"/>
  <c i="1" r="AV101"/>
  <c i="8" r="F33"/>
  <c i="1" r="AZ101"/>
  <c i="8" r="J99"/>
  <c r="J98"/>
  <c r="J97"/>
  <c r="F121"/>
  <c r="E119"/>
  <c r="F89"/>
  <c r="E87"/>
  <c r="J39"/>
  <c r="J24"/>
  <c r="E24"/>
  <c r="J124"/>
  <c r="J92"/>
  <c r="J23"/>
  <c r="J21"/>
  <c r="E21"/>
  <c r="J123"/>
  <c r="J91"/>
  <c r="J20"/>
  <c r="J18"/>
  <c r="E18"/>
  <c r="F124"/>
  <c r="F92"/>
  <c r="J17"/>
  <c r="J15"/>
  <c r="E15"/>
  <c r="F123"/>
  <c r="F91"/>
  <c r="J14"/>
  <c r="J12"/>
  <c r="J121"/>
  <c r="J89"/>
  <c r="E7"/>
  <c r="E117"/>
  <c r="E85"/>
  <c i="7" r="J37"/>
  <c r="J36"/>
  <c i="1" r="AY100"/>
  <c i="7" r="J35"/>
  <c i="1" r="AX100"/>
  <c i="7"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F37"/>
  <c i="1" r="BD100"/>
  <c i="7" r="BH121"/>
  <c r="F36"/>
  <c i="1" r="BC100"/>
  <c i="7" r="BG121"/>
  <c r="F35"/>
  <c i="1" r="BB100"/>
  <c i="7" r="BF121"/>
  <c r="J34"/>
  <c i="1" r="AW100"/>
  <c i="7" r="F34"/>
  <c i="1" r="BA100"/>
  <c i="7" r="T121"/>
  <c r="T120"/>
  <c r="T119"/>
  <c r="T118"/>
  <c r="R121"/>
  <c r="R120"/>
  <c r="R119"/>
  <c r="R118"/>
  <c r="P121"/>
  <c r="P120"/>
  <c r="P119"/>
  <c r="P118"/>
  <c i="1" r="AU100"/>
  <c i="7" r="BK121"/>
  <c r="BK120"/>
  <c r="J120"/>
  <c r="BK119"/>
  <c r="J119"/>
  <c r="BK118"/>
  <c r="J118"/>
  <c r="J96"/>
  <c r="J30"/>
  <c i="1" r="AG100"/>
  <c i="7" r="J121"/>
  <c r="BE121"/>
  <c r="J33"/>
  <c i="1" r="AV100"/>
  <c i="7" r="F33"/>
  <c i="1" r="AZ100"/>
  <c i="7" r="J98"/>
  <c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6" r="J37"/>
  <c r="J36"/>
  <c i="1" r="AY99"/>
  <c i="6" r="J35"/>
  <c i="1" r="AX99"/>
  <c i="6"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10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10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7"/>
  <c i="1" r="BD99"/>
  <c i="6" r="BH125"/>
  <c r="F36"/>
  <c i="1" r="BC99"/>
  <c i="6" r="BG125"/>
  <c r="F35"/>
  <c i="1" r="BB99"/>
  <c i="6" r="BF125"/>
  <c r="J34"/>
  <c i="1" r="AW99"/>
  <c i="6" r="F34"/>
  <c i="1" r="BA99"/>
  <c i="6" r="T125"/>
  <c r="T124"/>
  <c r="T123"/>
  <c r="T122"/>
  <c r="T121"/>
  <c r="R125"/>
  <c r="R124"/>
  <c r="R123"/>
  <c r="R122"/>
  <c r="R121"/>
  <c r="P125"/>
  <c r="P124"/>
  <c r="P123"/>
  <c r="P122"/>
  <c r="P121"/>
  <c i="1" r="AU99"/>
  <c i="6" r="BK125"/>
  <c r="BK124"/>
  <c r="J124"/>
  <c r="BK123"/>
  <c r="J123"/>
  <c r="BK122"/>
  <c r="J122"/>
  <c r="BK121"/>
  <c r="J121"/>
  <c r="J96"/>
  <c r="J30"/>
  <c i="1" r="AG99"/>
  <c i="6" r="J125"/>
  <c r="BE125"/>
  <c r="J33"/>
  <c i="1" r="AV99"/>
  <c i="6" r="F33"/>
  <c i="1" r="AZ99"/>
  <c i="6" r="J99"/>
  <c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5" r="J37"/>
  <c r="J36"/>
  <c i="1" r="AY98"/>
  <c i="5" r="J35"/>
  <c i="1" r="AX98"/>
  <c i="5"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103"/>
  <c r="BI140"/>
  <c r="BH140"/>
  <c r="BG140"/>
  <c r="BF140"/>
  <c r="T140"/>
  <c r="T139"/>
  <c r="R140"/>
  <c r="R139"/>
  <c r="P140"/>
  <c r="P139"/>
  <c r="BK140"/>
  <c r="BK139"/>
  <c r="J139"/>
  <c r="J140"/>
  <c r="BE140"/>
  <c r="J102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T132"/>
  <c r="T131"/>
  <c r="R133"/>
  <c r="R132"/>
  <c r="R131"/>
  <c r="P133"/>
  <c r="P132"/>
  <c r="P131"/>
  <c r="BK133"/>
  <c r="BK132"/>
  <c r="J132"/>
  <c r="BK131"/>
  <c r="J131"/>
  <c r="J133"/>
  <c r="BE133"/>
  <c r="J101"/>
  <c r="J100"/>
  <c r="BI129"/>
  <c r="BH129"/>
  <c r="BG129"/>
  <c r="BF129"/>
  <c r="T129"/>
  <c r="R129"/>
  <c r="P129"/>
  <c r="BK129"/>
  <c r="J129"/>
  <c r="BE129"/>
  <c r="BI127"/>
  <c r="F37"/>
  <c i="1" r="BD98"/>
  <c i="5" r="BH127"/>
  <c r="F36"/>
  <c i="1" r="BC98"/>
  <c i="5" r="BG127"/>
  <c r="F35"/>
  <c i="1" r="BB98"/>
  <c i="5" r="BF127"/>
  <c r="J34"/>
  <c i="1" r="AW98"/>
  <c i="5" r="F34"/>
  <c i="1" r="BA98"/>
  <c i="5" r="T127"/>
  <c r="T126"/>
  <c r="T125"/>
  <c r="T124"/>
  <c r="T123"/>
  <c r="R127"/>
  <c r="R126"/>
  <c r="R125"/>
  <c r="R124"/>
  <c r="R123"/>
  <c r="P127"/>
  <c r="P126"/>
  <c r="P125"/>
  <c r="P124"/>
  <c r="P123"/>
  <c i="1" r="AU98"/>
  <c i="5" r="BK127"/>
  <c r="BK126"/>
  <c r="J126"/>
  <c r="BK125"/>
  <c r="J125"/>
  <c r="BK124"/>
  <c r="J124"/>
  <c r="BK123"/>
  <c r="J123"/>
  <c r="J96"/>
  <c r="J30"/>
  <c i="1" r="AG98"/>
  <c i="5" r="J127"/>
  <c r="BE127"/>
  <c r="J33"/>
  <c i="1" r="AV98"/>
  <c i="5" r="F33"/>
  <c i="1" r="AZ98"/>
  <c i="5" r="J99"/>
  <c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4" r="J37"/>
  <c r="J36"/>
  <c i="1" r="AY97"/>
  <c i="4" r="J35"/>
  <c i="1" r="AX97"/>
  <c i="4"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2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101"/>
  <c r="BI136"/>
  <c r="BH136"/>
  <c r="BG136"/>
  <c r="BF136"/>
  <c r="T136"/>
  <c r="R136"/>
  <c r="P136"/>
  <c r="BK136"/>
  <c r="J136"/>
  <c r="BE136"/>
  <c r="BI132"/>
  <c r="BH132"/>
  <c r="BG132"/>
  <c r="BF132"/>
  <c r="T132"/>
  <c r="T131"/>
  <c r="R132"/>
  <c r="R131"/>
  <c r="P132"/>
  <c r="P131"/>
  <c r="BK132"/>
  <c r="BK131"/>
  <c r="J131"/>
  <c r="J132"/>
  <c r="BE132"/>
  <c r="J100"/>
  <c r="BI129"/>
  <c r="BH129"/>
  <c r="BG129"/>
  <c r="BF129"/>
  <c r="T129"/>
  <c r="R129"/>
  <c r="P129"/>
  <c r="BK129"/>
  <c r="J129"/>
  <c r="BE129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T123"/>
  <c r="R127"/>
  <c r="R126"/>
  <c r="R125"/>
  <c r="R124"/>
  <c r="R123"/>
  <c r="P127"/>
  <c r="P126"/>
  <c r="P125"/>
  <c r="P124"/>
  <c r="P123"/>
  <c i="1" r="AU97"/>
  <c i="4" r="BK127"/>
  <c r="BK126"/>
  <c r="J126"/>
  <c r="BK125"/>
  <c r="J125"/>
  <c r="BK124"/>
  <c r="J124"/>
  <c r="BK123"/>
  <c r="J123"/>
  <c r="J96"/>
  <c r="J30"/>
  <c i="1" r="AG97"/>
  <c i="4" r="J127"/>
  <c r="BE127"/>
  <c r="J33"/>
  <c i="1" r="AV97"/>
  <c i="4" r="F33"/>
  <c i="1" r="AZ97"/>
  <c i="4" r="J99"/>
  <c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3" r="J37"/>
  <c r="J36"/>
  <c i="1" r="AY96"/>
  <c i="3" r="J35"/>
  <c i="1" r="AX96"/>
  <c i="3"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105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T163"/>
  <c r="T162"/>
  <c r="R164"/>
  <c r="R163"/>
  <c r="R162"/>
  <c r="P164"/>
  <c r="P163"/>
  <c r="P162"/>
  <c r="BK164"/>
  <c r="BK163"/>
  <c r="J163"/>
  <c r="BK162"/>
  <c r="J162"/>
  <c r="J164"/>
  <c r="BE164"/>
  <c r="J104"/>
  <c r="J10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2"/>
  <c r="BI141"/>
  <c r="BH141"/>
  <c r="BG141"/>
  <c r="BF141"/>
  <c r="T141"/>
  <c r="T140"/>
  <c r="R141"/>
  <c r="R140"/>
  <c r="P141"/>
  <c r="P140"/>
  <c r="BK141"/>
  <c r="BK140"/>
  <c r="J140"/>
  <c r="J141"/>
  <c r="BE141"/>
  <c r="J101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0"/>
  <c r="BI132"/>
  <c r="BH132"/>
  <c r="BG132"/>
  <c r="BF132"/>
  <c r="T132"/>
  <c r="R132"/>
  <c r="P132"/>
  <c r="BK132"/>
  <c r="J132"/>
  <c r="BE132"/>
  <c r="BI130"/>
  <c r="F37"/>
  <c i="1" r="BD96"/>
  <c i="3" r="BH130"/>
  <c r="F36"/>
  <c i="1" r="BC96"/>
  <c i="3" r="BG130"/>
  <c r="F35"/>
  <c i="1" r="BB96"/>
  <c i="3" r="BF130"/>
  <c r="J34"/>
  <c i="1" r="AW96"/>
  <c i="3" r="F34"/>
  <c i="1" r="BA96"/>
  <c i="3" r="T130"/>
  <c r="T129"/>
  <c r="T128"/>
  <c r="T127"/>
  <c r="T126"/>
  <c r="R130"/>
  <c r="R129"/>
  <c r="R128"/>
  <c r="R127"/>
  <c r="R126"/>
  <c r="P130"/>
  <c r="P129"/>
  <c r="P128"/>
  <c r="P127"/>
  <c r="P126"/>
  <c i="1" r="AU96"/>
  <c i="3" r="BK130"/>
  <c r="BK129"/>
  <c r="J129"/>
  <c r="BK128"/>
  <c r="J128"/>
  <c r="BK127"/>
  <c r="J127"/>
  <c r="BK126"/>
  <c r="J126"/>
  <c r="J96"/>
  <c r="J30"/>
  <c i="1" r="AG96"/>
  <c i="3" r="J130"/>
  <c r="BE130"/>
  <c r="J33"/>
  <c i="1" r="AV96"/>
  <c i="3" r="F33"/>
  <c i="1" r="AZ96"/>
  <c i="3" r="J99"/>
  <c r="J98"/>
  <c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2" r="J37"/>
  <c r="J36"/>
  <c i="1" r="AY95"/>
  <c i="2" r="J35"/>
  <c i="1" r="AX95"/>
  <c i="2"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T174"/>
  <c r="R175"/>
  <c r="R174"/>
  <c r="P175"/>
  <c r="P174"/>
  <c r="BK175"/>
  <c r="BK174"/>
  <c r="J174"/>
  <c r="J175"/>
  <c r="BE175"/>
  <c r="J105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104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103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102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101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100"/>
  <c r="BI132"/>
  <c r="BH132"/>
  <c r="BG132"/>
  <c r="BF132"/>
  <c r="T132"/>
  <c r="R132"/>
  <c r="P132"/>
  <c r="BK132"/>
  <c r="J132"/>
  <c r="BE132"/>
  <c r="BI129"/>
  <c r="F37"/>
  <c i="1" r="BD95"/>
  <c i="2" r="BH129"/>
  <c r="F36"/>
  <c i="1" r="BC95"/>
  <c i="2" r="BG129"/>
  <c r="F35"/>
  <c i="1" r="BB95"/>
  <c i="2" r="BF129"/>
  <c r="J34"/>
  <c i="1" r="AW95"/>
  <c i="2" r="F34"/>
  <c i="1" r="BA95"/>
  <c i="2" r="T129"/>
  <c r="T128"/>
  <c r="T127"/>
  <c r="T126"/>
  <c r="T125"/>
  <c r="R129"/>
  <c r="R128"/>
  <c r="R127"/>
  <c r="R126"/>
  <c r="R125"/>
  <c r="P129"/>
  <c r="P128"/>
  <c r="P127"/>
  <c r="P126"/>
  <c r="P125"/>
  <c i="1" r="AU95"/>
  <c i="2" r="BK129"/>
  <c r="BK128"/>
  <c r="J128"/>
  <c r="BK127"/>
  <c r="J127"/>
  <c r="BK126"/>
  <c r="J126"/>
  <c r="BK125"/>
  <c r="J125"/>
  <c r="J96"/>
  <c r="J30"/>
  <c i="1" r="AG95"/>
  <c i="2" r="J129"/>
  <c r="BE129"/>
  <c r="J33"/>
  <c i="1" r="AV95"/>
  <c i="2" r="F33"/>
  <c i="1" r="AZ95"/>
  <c i="2" r="J99"/>
  <c r="J98"/>
  <c r="J97"/>
  <c r="F119"/>
  <c r="E117"/>
  <c r="F89"/>
  <c r="E87"/>
  <c r="J39"/>
  <c r="J24"/>
  <c r="E24"/>
  <c r="J122"/>
  <c r="J92"/>
  <c r="J23"/>
  <c r="J21"/>
  <c r="E21"/>
  <c r="J121"/>
  <c r="J91"/>
  <c r="J20"/>
  <c r="J18"/>
  <c r="E18"/>
  <c r="F122"/>
  <c r="F92"/>
  <c r="J17"/>
  <c r="J15"/>
  <c r="E15"/>
  <c r="F121"/>
  <c r="F91"/>
  <c r="J14"/>
  <c r="J12"/>
  <c r="J119"/>
  <c r="J89"/>
  <c r="E7"/>
  <c r="E115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<sst xmlns="http://schemas.openxmlformats.org/spreadsheetml/2006/main">
  <si>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</si>
  <si>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</si>
  <si>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</si>
  <si>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</si>
  <si>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{fd62edbe-fc1f-4546-ab1d-68a3c33fd3a3}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</si>
  <si>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</si>
  <si>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</si>
  <si>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</si>
  <si>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</si>
  <si>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</si>
  <si>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</si>
  <si>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</si>
  <si>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</si>
  <si>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</si>
  <si>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017-24-1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</si>
  <si>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</si>
  <si>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</si>
  <si>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jez Sudoměřice - Výklopník, oprava opevnění</t>
  </si>
  <si>
    <t>KSO:</t>
  </si>
  <si>
    <t>CC-CZ:</t>
  </si>
  <si>
    <t>Místo:</t>
  </si>
  <si>
    <t xml:space="preserve"> </t>
  </si>
  <si>
    <t>Datum:</t>
  </si>
  <si>
    <t>11. 12. 2017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</si>
  <si>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</si>
  <si>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</si>
  <si>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</si>
  <si>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</si>
  <si>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</si>
  <si>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</si>
  <si>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</si>
  <si>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</si>
  <si>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</si>
  <si>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</si>
  <si>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</si>
  <si>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</si>
  <si>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</si>
  <si>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</si>
  <si>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</si>
  <si>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</si>
  <si>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</si>
  <si>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</si>
  <si>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</si>
  <si>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</si>
  <si>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</si>
  <si>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</si>
  <si>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</si>
  <si>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</si>
  <si>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</si>
  <si>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</si>
  <si>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</si>
  <si>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</si>
  <si>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</si>
  <si>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</si>
  <si>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</si>
  <si>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</si>
  <si>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</si>
  <si>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</si>
  <si>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</si>
  <si>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</si>
  <si>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</si>
  <si>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</si>
  <si>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</si>
  <si>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</si>
  <si>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</si>
  <si>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</si>
  <si>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</si>
  <si>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</si>
  <si>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</si>
  <si>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</si>
  <si>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</si>
  <si>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</si>
  <si>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</si>
  <si>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</si>
  <si>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</si>
  <si>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</si>
  <si>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</si>
  <si>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</si>
  <si>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017-24-1-1</t>
  </si>
  <si>
    <t>Odstranění sedimentů</t>
  </si>
  <si>
    <t>STA</t>
  </si>
  <si>
    <t>1</t>
  </si>
  <si>
    <t>{d52badf7-c9a2-483e-b082-0851adfa9216}</t>
  </si>
  <si>
    <t>2</t>
  </si>
  <si>
    <t>017-24-1-2</t>
  </si>
  <si>
    <t>Opevnění břehů</t>
  </si>
  <si>
    <t>{d6024450-d8fe-4241-8c08-b8e5206b9d9b}</t>
  </si>
  <si>
    <t>017-24-1-2-1</t>
  </si>
  <si>
    <t>Sanace bobřích nor</t>
  </si>
  <si>
    <t>{108bbb9c-4ab7-4115-ac15-4766d81c811a}</t>
  </si>
  <si>
    <t>017-24-1-3</t>
  </si>
  <si>
    <t>Zpevněná cesta</t>
  </si>
  <si>
    <t>{dd2e4688-8afe-4875-855e-393f1c48b8bb}</t>
  </si>
  <si>
    <t>017-24-1-4</t>
  </si>
  <si>
    <t>Kácení dřevin</t>
  </si>
  <si>
    <t>{ab01bb21-58ae-44e3-88e1-663b5763d612}</t>
  </si>
  <si>
    <t>017-24-1-0</t>
  </si>
  <si>
    <t>Ostatní a vedlejší náklady</t>
  </si>
  <si>
    <t>VON</t>
  </si>
  <si>
    <t>{5ccfccb5-8adb-4786-a3c2-fb00327c7935}</t>
  </si>
  <si>
    <t>017-24-1-0-1</t>
  </si>
  <si>
    <t>OVN - dočasné příjezdové komunikace a zpevněné plochy</t>
  </si>
  <si>
    <t>{546c2403-7960-4e17-b350-d7d8af34abfd}</t>
  </si>
  <si>
    <t>KRYCÍ LIST SOUPISU PRACÍ</t>
  </si>
  <si>
    <t>Objekt:</t>
  </si>
  <si>
    <t>017-24-1-1 - Odstranění sedimentů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</si>
  <si>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</si>
  <si>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</si>
  <si>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</si>
  <si>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</si>
  <si>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</si>
  <si>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</si>
  <si>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</si>
  <si>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</si>
  <si>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</si>
  <si>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</si>
  <si>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</si>
  <si>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</si>
  <si>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99 - Staveništní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</si>
  <si>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</si>
  <si>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</si>
  <si>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</si>
  <si>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</si>
  <si>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</si>
  <si>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</si>
  <si>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</si>
  <si>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</si>
  <si>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</si>
  <si>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</si>
  <si>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</si>
  <si>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</si>
  <si>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</si>
  <si>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</si>
  <si>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</si>
  <si>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</si>
  <si>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</si>
  <si>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11</t>
  </si>
  <si>
    <t>Zemní práce - přípravné a přidružené práce</t>
  </si>
  <si>
    <t>K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</si>
  <si>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</si>
  <si>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</si>
  <si>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</si>
  <si>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4</t>
  </si>
  <si>
    <t>3</t>
  </si>
  <si>
    <t>79207202</t>
  </si>
  <si>
    <t>P</t>
  </si>
  <si>
    <t>Poznámka k položce:_x000d_
včetně naložení na dopravní prostředek a nutnou manipulací s rozebraným bet.materiálem v rámci staveniště</t>
  </si>
  <si>
    <t>VV</t>
  </si>
  <si>
    <t xml:space="preserve">"odstranění původní dlažby, beton. zbytků opevnění z koryta toku  - dle kub.listu"1410</t>
  </si>
  <si>
    <t>R11001-01</t>
  </si>
  <si>
    <t>Zajištění převedení vody a čerpání vody pro stavební objekt dle zvolené technologie po celou dobu výstavby</t>
  </si>
  <si>
    <t>objekt</t>
  </si>
  <si>
    <t>-1484005338</t>
  </si>
  <si>
    <t>Poznámka k položce:_x000d_
bude zajištěno převedení vody v rámci zájmového prostoru celé stavby pro realizaci daného stavebního objektu_x000d_
čerpání vody bude zajištěno po celou dobu realizace stavby v rozsahu nutném pro zajištění nezavodněné základové spáry jednotlivých prvků stavby a v rozsahu nutném pro samotnou realizaci prvků stavby</t>
  </si>
  <si>
    <t>12</t>
  </si>
  <si>
    <t>Zemní práce - odkopávky a prokopávky</t>
  </si>
  <si>
    <t>124103102</t>
  </si>
  <si>
    <t xml:space="preserve">Vykopávky pro koryta vodotečí  s přehozením výkopku na vzdálenost do 3 m nebo s naložením na dopravní prostředek v horninách tř. 1 a 2 přes 1 000 do 5 000 m3</t>
  </si>
  <si>
    <t>-1936644054</t>
  </si>
  <si>
    <t>"sediment ze dna - dle kub.listu"3750</t>
  </si>
  <si>
    <t>124103109</t>
  </si>
  <si>
    <t xml:space="preserve">Vykopávky pro koryta vodotečí  Příplatek k cenám za vykopávky pro koryta vodotečí v tekoucí vodě při LTM v horninách tř. 1 a 2</t>
  </si>
  <si>
    <t>1241635605</t>
  </si>
  <si>
    <t>3750</t>
  </si>
  <si>
    <t>5</t>
  </si>
  <si>
    <t>124203103</t>
  </si>
  <si>
    <t xml:space="preserve">Vykopávky pro koryta vodotečí  s přehozením výkopku na vzdálenost do 3 m nebo s naložením na dopravní prostředek v hornině tř. 3 přes 5 000 do 20 000 m3</t>
  </si>
  <si>
    <t>-695706159</t>
  </si>
  <si>
    <t>"mimo sediment ze dna_zeminy ve svazích a pro založení opevnění - dle kub.listu"8990</t>
  </si>
  <si>
    <t>6</t>
  </si>
  <si>
    <t>124203109</t>
  </si>
  <si>
    <t xml:space="preserve">Vykopávky pro koryta vodotečí  s přehozením výkopku na vzdálenost do 3 m nebo s naložením na dopravní prostředek v hornině tř. 3 Příplatek k cenám za lepivost horniny tř. 3</t>
  </si>
  <si>
    <t>180071690</t>
  </si>
  <si>
    <t>8990</t>
  </si>
  <si>
    <t>7</t>
  </si>
  <si>
    <t>124203119</t>
  </si>
  <si>
    <t xml:space="preserve">Vykopávky pro koryta vodotečí  Příplatek k cenám za vykopávky pro koryta vodotečí v tekoucí vodě při LTM v hornině tř. 3</t>
  </si>
  <si>
    <t>852499890</t>
  </si>
  <si>
    <t>"odkopávky v úrovni dna koryta _20% celku"8990*0,2</t>
  </si>
  <si>
    <t>16</t>
  </si>
  <si>
    <t>Zemní práce - přemístění výkopku</t>
  </si>
  <si>
    <t>8</t>
  </si>
  <si>
    <t>162401102</t>
  </si>
  <si>
    <t xml:space="preserve">Vodorovné přemístění výkopku nebo sypaniny po suchu  na obvyklém dopravním prostředku, bez naložení výkopku, avšak se složením bez rozhrnutí z horniny tř. 1 až 4 na vzdálenost přes 1 500 do 2 000 m</t>
  </si>
  <si>
    <t>-85433662</t>
  </si>
  <si>
    <t>"odkopaná zemina ke zpětnému použití v rámci úpravy koryta na mezideponii_dle kub.listu"3630</t>
  </si>
  <si>
    <t>9</t>
  </si>
  <si>
    <t>162406111</t>
  </si>
  <si>
    <t xml:space="preserve">Vodorovné přemístění výkopku bez naložení, avšak se složením  zemin schopných zúrodnění, na vzdálenost přes 1000 do 2000 m</t>
  </si>
  <si>
    <t>-2145928303</t>
  </si>
  <si>
    <t>"na mezideponii k odvodnění_bez výkopových zemin k použití do zpětných násypů úpravy koryta"3750+8990+330-3630</t>
  </si>
  <si>
    <t>10</t>
  </si>
  <si>
    <t>162706111</t>
  </si>
  <si>
    <t xml:space="preserve">Vodorovné přemístění výkopku bez naložení, avšak se složením  zemin schopných zúrodnění, na vzdálenost přes 5000 do 6000 m</t>
  </si>
  <si>
    <t>282824390</t>
  </si>
  <si>
    <t>"odvodněné z mezideponie k rozprostření na ZPF do 11 km"3750+8990+330-3630</t>
  </si>
  <si>
    <t>162706119</t>
  </si>
  <si>
    <t xml:space="preserve">Vodorovné přemístění výkopku bez naložení, avšak se složením  zemin schopných zúrodnění, na vzdálenost Příplatek k ceně za každých dalších i započatých 1000 m</t>
  </si>
  <si>
    <t>-1997124076</t>
  </si>
  <si>
    <t>"dalších 5 km (celkem 11 km) k rozprostření v lokalitě Hodonín-Pánov"5*(3750+8990+330-3630)</t>
  </si>
  <si>
    <t>167103101</t>
  </si>
  <si>
    <t xml:space="preserve">Nakládání neulehlého výkopku z hromad  zeminy schopné zúrodnění</t>
  </si>
  <si>
    <t>313051889</t>
  </si>
  <si>
    <t>"odvodněné z mezideponie"3750+8990+330-3630</t>
  </si>
  <si>
    <t>17</t>
  </si>
  <si>
    <t>Zemní práce - konstrukce ze zemin</t>
  </si>
  <si>
    <t>13</t>
  </si>
  <si>
    <t>171201201</t>
  </si>
  <si>
    <t xml:space="preserve">Uložení sypaniny  na skládky</t>
  </si>
  <si>
    <t>1029364841</t>
  </si>
  <si>
    <t>"mezideponie zemin určených pro zpětné použití do násypů při úpravě koryta"3630</t>
  </si>
  <si>
    <t>14</t>
  </si>
  <si>
    <t>171206111</t>
  </si>
  <si>
    <t xml:space="preserve">Uložení zemin schopných zúrodnění nebo výsypek do násypů  předepsaných tvarů s urovnáním</t>
  </si>
  <si>
    <t>471198173</t>
  </si>
  <si>
    <t>"mezideponie odtěženého sedimentu k odvodnění"9440</t>
  </si>
  <si>
    <t>18</t>
  </si>
  <si>
    <t>Zemní práce - povrchové úpravy terénu</t>
  </si>
  <si>
    <t>181006111</t>
  </si>
  <si>
    <t xml:space="preserve">Rozprostření zemin schopných zúrodnění  v rovině a ve sklonu do 1:5, tloušťka vrstvy do 0,10 m</t>
  </si>
  <si>
    <t>m2</t>
  </si>
  <si>
    <t>303460402</t>
  </si>
  <si>
    <t>" sediment na ZPF dle max.apl.dávky"9440/0,06</t>
  </si>
  <si>
    <t>183551323</t>
  </si>
  <si>
    <t xml:space="preserve">Úprava zemědělské půdy - orba  střední, hl. do 0,24 m, na ploše jednotlivě přes 5 ha, o sklonu do 5°</t>
  </si>
  <si>
    <t>ha</t>
  </si>
  <si>
    <t>-1990926631</t>
  </si>
  <si>
    <t>15,7333</t>
  </si>
  <si>
    <t>M</t>
  </si>
  <si>
    <t>58530170</t>
  </si>
  <si>
    <t>vápno nehašené CL 90-Q pro úpravu zemin standardní</t>
  </si>
  <si>
    <t>t</t>
  </si>
  <si>
    <t>-1638712243</t>
  </si>
  <si>
    <t>"do 3,0% celkového objemu sedimentu (cca 50 kg/m3)"9440*50*0,001</t>
  </si>
  <si>
    <t>R18001</t>
  </si>
  <si>
    <t>Příplatek-vysbírání zbytků cizorodých materiálů (úlomky betonu, kámen) z rozprostřeného sedimentu na poli</t>
  </si>
  <si>
    <t>-218266815</t>
  </si>
  <si>
    <t>Poznámka k položce:_x000d_
včetně složení na hromady na okraji pole, naložení, odvozu a uložení na skládku odpadů_x000d_
včetně poplatků</t>
  </si>
  <si>
    <t>99</t>
  </si>
  <si>
    <t>Staveništní přesun hmot</t>
  </si>
  <si>
    <t>19</t>
  </si>
  <si>
    <t>998332011</t>
  </si>
  <si>
    <t xml:space="preserve">Přesun hmot pro úpravy vodních toků a kanály, hráze rybníků apod.  dopravní vzdálenost do 500 m</t>
  </si>
  <si>
    <t>-796596496</t>
  </si>
  <si>
    <t>20</t>
  </si>
  <si>
    <t>998332091</t>
  </si>
  <si>
    <t xml:space="preserve">Přesun hmot pro úpravy vodních toků a kanály, hráze rybníků apod.  Příplatek k ceně za zvětšený přesun přes vymezenou největší dopravní vzdálenost do 1 000 m</t>
  </si>
  <si>
    <t>-552145767</t>
  </si>
  <si>
    <t>997</t>
  </si>
  <si>
    <t>Přesun sutě</t>
  </si>
  <si>
    <t>997321511</t>
  </si>
  <si>
    <t xml:space="preserve">Vodorovná doprava suti a vybouraných hmot  bez naložení, s vyložením a hrubým urovnáním po suchu, na vzdálenost do 1 km</t>
  </si>
  <si>
    <t>-2057817174</t>
  </si>
  <si>
    <t>Poznámka k položce:_x000d_
rozebrané dlaždice, dlažba, bet.zbytky z koryta</t>
  </si>
  <si>
    <t>22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</si>
  <si>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</si>
  <si>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</si>
  <si>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221729155</t>
  </si>
  <si>
    <t>Poznámka k položce:_x000d_
rozebrané dlaždice, dlažba, bet.zbytky z koryta_x000d_
odvoz na řízenou skládku odpadů do 20 km (Hodonín)</t>
  </si>
  <si>
    <t>2538*19 'Přepočtené koeficientem množství</t>
  </si>
  <si>
    <t>23</t>
  </si>
  <si>
    <t>R997001</t>
  </si>
  <si>
    <t>Vodorovná doprava suti a vybouraných hmot bez naložení, s vyložením a hrubým urovnáním po suchu, na vzdálenost Příplatek k cenám za každý další i započatý 1 km přes 1 km</t>
  </si>
  <si>
    <t>-721535149</t>
  </si>
  <si>
    <t>017-24-1-2 - Opevnění břehů</t>
  </si>
  <si>
    <t xml:space="preserve">    4 - Vodorovné konstrukce</t>
  </si>
  <si>
    <t xml:space="preserve">      45 - Vodorovné podkladní a vedlejší konstrukce inž. staveb</t>
  </si>
  <si>
    <t xml:space="preserve">      46 - Zpevněné plochy</t>
  </si>
  <si>
    <t>111103222</t>
  </si>
  <si>
    <t>Kosení travin a vodních rostlin ve vegetačním období vodního rostlinstva na břehu středně hustého</t>
  </si>
  <si>
    <t>-993322175</t>
  </si>
  <si>
    <t>"v březích u vodní hladiny"1290*2,0*0,0001+365*2,0*0,0001</t>
  </si>
  <si>
    <t>R11001</t>
  </si>
  <si>
    <t>-1399156727</t>
  </si>
  <si>
    <t>Poznámka k položce:_x000d_
bude zajištěno převedení vody v rámci zájmového prostoru celé stavby v úsecích oprav podélného opevnění koryta toku _x000d_
čerpání vody bude zajištěno po celou dobu realizace stavby v rozsahu nutném pro zajištění nezavodněné základové spáry jednotlivých prvků stavby a v rozsahu nutném pro samotnou realizaci prvků stavby_x000d_
Položka zahrnuje rovněž vytvoření kynety v ose koryta pro soustředění proudění běžných průtoků uprostřed koryta toku</t>
  </si>
  <si>
    <t>1200854169</t>
  </si>
  <si>
    <t>"z mezideponie do hutněných násypů v rámci úpravy koryta_dle kub. listu"3630</t>
  </si>
  <si>
    <t>167101102</t>
  </si>
  <si>
    <t xml:space="preserve">Nakládání, skládání a překládání neulehlého výkopku nebo sypaniny  nakládání, množství přes 100 m3, z hornin tř. 1 až 4</t>
  </si>
  <si>
    <t>-930205189</t>
  </si>
  <si>
    <t>"z mezideponie"3630</t>
  </si>
  <si>
    <t>171103201</t>
  </si>
  <si>
    <t xml:space="preserve">Uložení netříděných sypanin z hornin tř. 1 až 4 do zemních hrází  pro jakoukoliv šířku koruny přehradních a jiných vodních nádrží se zhutněním do 100 % PS - koef. C s příměsí jílové hlíny do 20 % objemu</t>
  </si>
  <si>
    <t>1749171166</t>
  </si>
  <si>
    <t>"dosypání hrází, úprava koryta, korun hrází, souvisejících ploch_dle kub.listu"3630</t>
  </si>
  <si>
    <t>Rozprostření zemin schopných zúrodnění v rovině a ve sklonu do 1:5, tloušťka vrstvy do 0,10 m</t>
  </si>
  <si>
    <t>-1070284860</t>
  </si>
  <si>
    <t>"koruna hráze na LB"340*3,0</t>
  </si>
  <si>
    <t>181006121</t>
  </si>
  <si>
    <t>Rozprostření zemin schopných zúrodnění ve sklonu přes 1:5, tloušťka vrstvy do 0,10 m</t>
  </si>
  <si>
    <t>-1409561604</t>
  </si>
  <si>
    <t>"PB+LB"1300*(4,0+2,5)+365*(4,0+1,0)</t>
  </si>
  <si>
    <t>181451121</t>
  </si>
  <si>
    <t>Založení trávníku na půdě předem připravené plochy přes 1000 m2 výsevem včetně utažení lučního v rovině nebo na svahu do 1:5</t>
  </si>
  <si>
    <t>1744965415</t>
  </si>
  <si>
    <t>181451122</t>
  </si>
  <si>
    <t>Založení trávníku na půdě předem připravené plochy přes 1000 m2 výsevem včetně utažení lučního na svahu přes 1:5 do 1:2</t>
  </si>
  <si>
    <t>-1164666283</t>
  </si>
  <si>
    <t>005724740</t>
  </si>
  <si>
    <t>osivo směs travní krajinná-svahová</t>
  </si>
  <si>
    <t>kg</t>
  </si>
  <si>
    <t>1013632616</t>
  </si>
  <si>
    <t>(1020+10275)*0,025</t>
  </si>
  <si>
    <t>181951102</t>
  </si>
  <si>
    <t xml:space="preserve">Úprava pláně vyrovnáním výškových rozdílů  v hornině tř. 1 až 4 se zhutněním</t>
  </si>
  <si>
    <t>1215455769</t>
  </si>
  <si>
    <t>"dno koryta_půdorys odečten situace stavby"8120</t>
  </si>
  <si>
    <t>"koruny hrází PB+LB"1300*3,5+340*3,0</t>
  </si>
  <si>
    <t>Součet</t>
  </si>
  <si>
    <t>182101101</t>
  </si>
  <si>
    <t xml:space="preserve">Svahování trvalých svahů do projektovaných profilů  s potřebným přemístěním výkopku při svahování v zářezech v hornině tř. 1 až 4</t>
  </si>
  <si>
    <t>-1270909212</t>
  </si>
  <si>
    <t>1300*5,0+365*5,0</t>
  </si>
  <si>
    <t>182201101</t>
  </si>
  <si>
    <t xml:space="preserve">Svahování trvalých svahů do projektovaných profilů  s potřebným přemístěním výkopku při svahování násypů v jakékoliv hornině</t>
  </si>
  <si>
    <t>294104367</t>
  </si>
  <si>
    <t>1300*(4,0+2,5)+365*(4,0+1,0)</t>
  </si>
  <si>
    <t>Vodorovné konstrukce</t>
  </si>
  <si>
    <t>45</t>
  </si>
  <si>
    <t>Vodorovné podkladní a vedlejší konstrukce inž. staveb</t>
  </si>
  <si>
    <t>457542111</t>
  </si>
  <si>
    <t xml:space="preserve">Filtrační vrstvy jakékoliv tloušťky a sklonu  ze štěrkodrti se zhutněním do 10 pojezdů/m3, frakce od 0-22 do 0-63 mm</t>
  </si>
  <si>
    <t>-1105272656</t>
  </si>
  <si>
    <t>"podsyp pod opevněním-filtrace (délka * plocha řezu)"(1290+365)*0,45</t>
  </si>
  <si>
    <t>457971121</t>
  </si>
  <si>
    <t xml:space="preserve">Zřízení vrstvy z geotextilie s přesahem  bez připevnění k podkladu, s potřebným dočasným zatěžováním včetně zakotvení okraje o sklonu přes 10° do 35°, šířky geotextilie do 3 m</t>
  </si>
  <si>
    <t>1980750545</t>
  </si>
  <si>
    <t>"separace pod filtrem rovnaniny"1290*3,0+365*3,0</t>
  </si>
  <si>
    <t>693112450</t>
  </si>
  <si>
    <t>geotextilie netkaná separační, ochranná, filtrační, drenážní PP 400g/m2</t>
  </si>
  <si>
    <t>-1314991063</t>
  </si>
  <si>
    <t>"separace pod filtrem rovnaniny"(1290*3,0+365*3,0)*1,1</t>
  </si>
  <si>
    <t>46</t>
  </si>
  <si>
    <t>Zpevněné plochy</t>
  </si>
  <si>
    <t>462511370</t>
  </si>
  <si>
    <t xml:space="preserve">Zához z lomového kamene neupraveného záhozového  bez proštěrkování z terénu, hmotnosti jednotlivých kamenů přes 200 do 500 kg</t>
  </si>
  <si>
    <t>-1757211364</t>
  </si>
  <si>
    <t>"opevnění koryta - dle kub.listu"4460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</si>
  <si>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</si>
  <si>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</si>
  <si>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-1158018320</t>
  </si>
  <si>
    <t>(1290+365)*(0,6+3,0)</t>
  </si>
  <si>
    <t>463212111</t>
  </si>
  <si>
    <t xml:space="preserve">Rovnanina z lomového kamene upraveného, tříděného  jakékoliv tloušťky rovnaniny s vyklínováním spár a dutin úlomky kamene</t>
  </si>
  <si>
    <t>-1672207745</t>
  </si>
  <si>
    <t>"opevnění v úrovni vodní hladiny_ dle kublistu"1670</t>
  </si>
  <si>
    <t>-52799102</t>
  </si>
  <si>
    <t>-1969358183</t>
  </si>
  <si>
    <t>017-24-1-2-1 - Sanace bobřích nor</t>
  </si>
  <si>
    <t>HSV - Práce a dodávky HSV</t>
  </si>
  <si>
    <t>Práce a dodávky HSV</t>
  </si>
  <si>
    <t>122201102</t>
  </si>
  <si>
    <t xml:space="preserve">Odkopávky a prokopávky nezapažené  s přehozením výkopku na vzdálenost do 3 m nebo s naložením na dopravní prostředek v hornině tř. 3 přes 100 do 1 000 m3</t>
  </si>
  <si>
    <t>-1582821582</t>
  </si>
  <si>
    <t>"odkopávka hráze v prostoru bobří nory ... 10 nor (délka*šířka*výška*počet)"12,0*6,0*5,0*10</t>
  </si>
  <si>
    <t>122201109</t>
  </si>
  <si>
    <t xml:space="preserve">Odkopávky a prokopávky nezapažené  s přehozením výkopku na vzdálenost do 3 m nebo s naložením na dopravní prostředek v hornině tř. 3 Příplatek k cenám za lepivost horniny tř. 3</t>
  </si>
  <si>
    <t>388942888</t>
  </si>
  <si>
    <t>3600*0,3</t>
  </si>
  <si>
    <t>534774089</t>
  </si>
  <si>
    <t>"na mezideponii"3600</t>
  </si>
  <si>
    <t>"z mezideponie zpět odkop+doplnění zeminy"3600</t>
  </si>
  <si>
    <t>94092747</t>
  </si>
  <si>
    <t>3600</t>
  </si>
  <si>
    <t>-1955459814</t>
  </si>
  <si>
    <t>"zpětný zásyp"3600</t>
  </si>
  <si>
    <t>1351829555</t>
  </si>
  <si>
    <t>"mezideponie"3600</t>
  </si>
  <si>
    <t>181411121</t>
  </si>
  <si>
    <t>Založení trávníku na půdě předem připravené plochy do 1000 m2 výsevem včetně utažení lučního v rovině nebo na svahu do 1:5</t>
  </si>
  <si>
    <t>412295376</t>
  </si>
  <si>
    <t>10*(12*3)</t>
  </si>
  <si>
    <t>181411122</t>
  </si>
  <si>
    <t>Založení trávníku na půdě předem připravené plochy do 1000 m2 výsevem včetně utažení lučního na svahu přes 1:5 do 1:2</t>
  </si>
  <si>
    <t>-775473626</t>
  </si>
  <si>
    <t>10*(12*6,0)</t>
  </si>
  <si>
    <t>1217736188</t>
  </si>
  <si>
    <t>(360+720)*0,015</t>
  </si>
  <si>
    <t>636617380</t>
  </si>
  <si>
    <t>10*12*3,0</t>
  </si>
  <si>
    <t>2012414302</t>
  </si>
  <si>
    <t>10*12*6,0</t>
  </si>
  <si>
    <t>1594002699</t>
  </si>
  <si>
    <t>482635057</t>
  </si>
  <si>
    <t>017-24-1-3 - Zpevněná cesta</t>
  </si>
  <si>
    <t xml:space="preserve">      45 - Podkladní a vedlejší konstrukce kromě vozovek a železničního svršku</t>
  </si>
  <si>
    <t xml:space="preserve">    5 - Komunikace pozemní</t>
  </si>
  <si>
    <t xml:space="preserve">      56 - Podkladní vrstvy komunikací, letišť a ploch</t>
  </si>
  <si>
    <t xml:space="preserve">      57 - Kryty pozemních komunikací letišť a ploch z kameniva nebo živičné</t>
  </si>
  <si>
    <t>Podkladní a vedlejší konstrukce kromě vozovek a železničního svršku</t>
  </si>
  <si>
    <t>-777751625</t>
  </si>
  <si>
    <t>"délka x š"(1269-23)*5,0</t>
  </si>
  <si>
    <t>-1650279666</t>
  </si>
  <si>
    <t>(1269-23)*5,0*1,1</t>
  </si>
  <si>
    <t>Komunikace pozemní</t>
  </si>
  <si>
    <t>56</t>
  </si>
  <si>
    <t>Podkladní vrstvy komunikací, letišť a ploch</t>
  </si>
  <si>
    <t>564861111</t>
  </si>
  <si>
    <t xml:space="preserve">Podklad ze štěrkodrti ŠD  s rozprostřením a zhutněním, po zhutnění tl. 200 mm</t>
  </si>
  <si>
    <t>1321983817</t>
  </si>
  <si>
    <t>"podkladní vrstva (délka x prům.š)"(1269-23)*((3,4+3,8)/2)</t>
  </si>
  <si>
    <t>564952111</t>
  </si>
  <si>
    <t xml:space="preserve">Podklad z mechanicky zpevněného kameniva MZK (minerální beton)  s rozprostřením a s hutněním, po zhutnění tl. 150 mm</t>
  </si>
  <si>
    <t>-1272797817</t>
  </si>
  <si>
    <t>"kryt vozovky (délka x prům.š)"(1269-23)*(3,0+3,4)/2</t>
  </si>
  <si>
    <t>569731111</t>
  </si>
  <si>
    <t xml:space="preserve">Zpevnění krajnic nebo komunikací pro pěší  s rozprostřením a zhutněním, po zhutnění kamenivem drceným tl. 100 mm</t>
  </si>
  <si>
    <t>1721904366</t>
  </si>
  <si>
    <t>1365*0,25*2</t>
  </si>
  <si>
    <t>57</t>
  </si>
  <si>
    <t>Kryty pozemních komunikací letišť a ploch z kameniva nebo živičné</t>
  </si>
  <si>
    <t>571904111</t>
  </si>
  <si>
    <t xml:space="preserve">Posyp podkladu nebo krytu s rozprostřením a zhutněním kamenivem  drceným nebo těženým, v množství přes 15 do 20 kg/m2</t>
  </si>
  <si>
    <t>-126830233</t>
  </si>
  <si>
    <t>"finální povrch LV 0-8mm" (1269-23)*3,0</t>
  </si>
  <si>
    <t>-959297601</t>
  </si>
  <si>
    <t>477676791</t>
  </si>
  <si>
    <t>017-24-1-4 - Kácení dřevin</t>
  </si>
  <si>
    <t>111201102</t>
  </si>
  <si>
    <t xml:space="preserve">Odstranění křovin a stromů s odstraněním kořenů  průměru kmene do 100 mm do sklonu terénu 1 : 5, při celkové ploše přes 1 000 do 10 000 m2</t>
  </si>
  <si>
    <t>-373089605</t>
  </si>
  <si>
    <t>"dle inventarizace dřevin"2</t>
  </si>
  <si>
    <t>111201401</t>
  </si>
  <si>
    <t xml:space="preserve">Spálení odstraněných křovin a stromů na hromadách  průměru kmene do 100 mm pro jakoukoliv plochu</t>
  </si>
  <si>
    <t>-1894686825</t>
  </si>
  <si>
    <t>"likvidace náletových dřevin"2</t>
  </si>
  <si>
    <t>112101101</t>
  </si>
  <si>
    <t>Odstranění stromů s odřezáním kmene a s odvětvením listnatých, průměru kmene přes 100 do 300 mm</t>
  </si>
  <si>
    <t>kus</t>
  </si>
  <si>
    <t>2006910365</t>
  </si>
  <si>
    <t>"dle inventarizace dřevin"4</t>
  </si>
  <si>
    <t>112101102</t>
  </si>
  <si>
    <t>Odstranění stromů s odřezáním kmene a s odvětvením listnatých, průměru kmene přes 300 do 500 mm</t>
  </si>
  <si>
    <t>-177376281</t>
  </si>
  <si>
    <t>112101103</t>
  </si>
  <si>
    <t>Odstranění stromů s odřezáním kmene a s odvětvením listnatých, průměru kmene přes 500 do 700 mm</t>
  </si>
  <si>
    <t>-1239791626</t>
  </si>
  <si>
    <t>112101104</t>
  </si>
  <si>
    <t>Odstranění stromů s odřezáním kmene a s odvětvením listnatých, průměru kmene přes 700 do 900 mm</t>
  </si>
  <si>
    <t>-1345672926</t>
  </si>
  <si>
    <t>112101105</t>
  </si>
  <si>
    <t>Odstranění stromů s odřezáním kmene a s odvětvením listnatých, průměru kmene přes 900 do 1100 mm</t>
  </si>
  <si>
    <t>-248950</t>
  </si>
  <si>
    <t>112201101</t>
  </si>
  <si>
    <t xml:space="preserve">Odstranění pařezů  s jejich vykopáním, vytrháním nebo odstřelením, s přesekáním kořenů průměru přes 100 do 300 mm</t>
  </si>
  <si>
    <t>60432683</t>
  </si>
  <si>
    <t>112201102</t>
  </si>
  <si>
    <t xml:space="preserve">Odstranění pařezů  s jejich vykopáním, vytrháním nebo odstřelením, s přesekáním kořenů průměru přes 300 do 500 mm</t>
  </si>
  <si>
    <t>-783706158</t>
  </si>
  <si>
    <t>112201103</t>
  </si>
  <si>
    <t xml:space="preserve">Odstranění pařezů  s jejich vykopáním, vytrháním nebo odstřelením, s přesekáním kořenů průměru přes 500 do 700 mm</t>
  </si>
  <si>
    <t>-694749353</t>
  </si>
  <si>
    <t>112201105</t>
  </si>
  <si>
    <t xml:space="preserve">Odstranění pařezů  s jejich vykopáním, vytrháním nebo odstřelením, s přesekáním kořenů průměru přes 900 mm</t>
  </si>
  <si>
    <t>912269490</t>
  </si>
  <si>
    <t>R10011-1</t>
  </si>
  <si>
    <t xml:space="preserve">Zajištění likvidace dřevní hmoty dle zákona  O odpadech č. 185/2001 Sb.</t>
  </si>
  <si>
    <t>-1726153840</t>
  </si>
  <si>
    <t xml:space="preserve">Poznámka k položce:_x000d_
položka zahrnuje veškeré práce spojené s převozem dřevní hmoty (kmeny, větve)  a jejich likvidaci (spálení, drcení, frézování) - zajistí dodavatel stavby s odsouhlasením investorem stavby_x000d_
v souladu se zákonem O odpadech č. 185/2001 Sb. v platném znění        včetně smýcených křovin a náletů</t>
  </si>
  <si>
    <t>162201431</t>
  </si>
  <si>
    <t xml:space="preserve">Vodorovné přemístění větví, kmenů nebo pařezů  s naložením, složením a dopravou do 2000 m větví stromů listnatých, průměru kmene přes 100 do 300 mm</t>
  </si>
  <si>
    <t>-1629629292</t>
  </si>
  <si>
    <t>162201432</t>
  </si>
  <si>
    <t xml:space="preserve">Vodorovné přemístění větví, kmenů nebo pařezů  s naložením, složením a dopravou do 2000 m větví stromů listnatých, průměru kmene přes 300 do 500 mm</t>
  </si>
  <si>
    <t>-105285897</t>
  </si>
  <si>
    <t>162201433</t>
  </si>
  <si>
    <t xml:space="preserve">Vodorovné přemístění větví, kmenů nebo pařezů  s naložením, složením a dopravou do 2000 m větví stromů listnatých, průměru kmene přes 500 do 700 mm</t>
  </si>
  <si>
    <t>-1601070271</t>
  </si>
  <si>
    <t>162201434</t>
  </si>
  <si>
    <t xml:space="preserve">Vodorovné přemístění větví, kmenů nebo pařezů  s naložením, složením a dopravou do 2000 m větví stromů listnatých, průměru kmene přes 700 do 900 mm</t>
  </si>
  <si>
    <t>-550291642</t>
  </si>
  <si>
    <t>"do 900mm"1</t>
  </si>
  <si>
    <t>"nad 900mm"1</t>
  </si>
  <si>
    <t>162201441</t>
  </si>
  <si>
    <t xml:space="preserve">Vodorovné přemístění větví, kmenů nebo pařezů  s naložením, složením a dopravou do 2000 m kmenů stromů listnatých, průměru přes 100 do 300 mm</t>
  </si>
  <si>
    <t>2112338510</t>
  </si>
  <si>
    <t>162201442</t>
  </si>
  <si>
    <t xml:space="preserve">Vodorovné přemístění větví, kmenů nebo pařezů  s naložením, složením a dopravou do 2000 m kmenů stromů listnatých, průměru přes 300 do 500 mm</t>
  </si>
  <si>
    <t>1069150650</t>
  </si>
  <si>
    <t>162201443</t>
  </si>
  <si>
    <t xml:space="preserve">Vodorovné přemístění větví, kmenů nebo pařezů  s naložením, složením a dopravou do 2000 m kmenů stromů listnatých, průměru přes 500 do 700 mm</t>
  </si>
  <si>
    <t>1092107576</t>
  </si>
  <si>
    <t>162201444</t>
  </si>
  <si>
    <t xml:space="preserve">Vodorovné přemístění větví, kmenů nebo pařezů  s naložením, složením a dopravou do 2000 m kmenů stromů listnatých, průměru přes 700 do 900 mm</t>
  </si>
  <si>
    <t>-1779525853</t>
  </si>
  <si>
    <t>"do 900 mm" 1</t>
  </si>
  <si>
    <t>162201451</t>
  </si>
  <si>
    <t xml:space="preserve">Vodorovné přemístění větví, kmenů nebo pařezů  s naložením, složením a dopravou do 2000 m pařezů kmenů, průměru přes 100 do 300 mm</t>
  </si>
  <si>
    <t>475110996</t>
  </si>
  <si>
    <t>162201452</t>
  </si>
  <si>
    <t xml:space="preserve">Vodorovné přemístění větví, kmenů nebo pařezů  s naložením, složením a dopravou do 2000 m pařezů kmenů, průměru přes 300 do 500 mm</t>
  </si>
  <si>
    <t>2108459678</t>
  </si>
  <si>
    <t>162201453</t>
  </si>
  <si>
    <t xml:space="preserve">Vodorovné přemístění větví, kmenů nebo pařezů  s naložením, složením a dopravou do 2000 m pařezů kmenů, průměru přes 500 do 700 mm</t>
  </si>
  <si>
    <t>-1777345537</t>
  </si>
  <si>
    <t>24</t>
  </si>
  <si>
    <t>162201454</t>
  </si>
  <si>
    <t xml:space="preserve">Vodorovné přemístění větví, kmenů nebo pařezů  s naložením, složením a dopravou do 2000 m pařezů kmenů, průměru přes 700 do 900 mm</t>
  </si>
  <si>
    <t>-330338877</t>
  </si>
  <si>
    <t>"do 900 mm"1</t>
  </si>
  <si>
    <t>"nad 900 mm"1</t>
  </si>
  <si>
    <t>25</t>
  </si>
  <si>
    <t>1204430962</t>
  </si>
  <si>
    <t>26</t>
  </si>
  <si>
    <t>-1406423393</t>
  </si>
  <si>
    <t>017-24-1-0 - Ostatní a vedlejší náklady</t>
  </si>
  <si>
    <t xml:space="preserve">    11 - Přípravné a přidružené práce</t>
  </si>
  <si>
    <t>Přípravné a přidružené práce</t>
  </si>
  <si>
    <t>Zkouška zhutnění násypů zemin</t>
  </si>
  <si>
    <t>soubor</t>
  </si>
  <si>
    <t>1024</t>
  </si>
  <si>
    <t>2136425197</t>
  </si>
  <si>
    <t>Poznámka k položce:_x000d_
násypy zemní homogenní hráze_x000d_
místa odběrů určí TDS_x000d_
zajištění přítomnosti geologa (geotechnika) na stavbě</t>
  </si>
  <si>
    <t>"každých 500m3"4000/500</t>
  </si>
  <si>
    <t>R11003</t>
  </si>
  <si>
    <t>Vytyčení stavby</t>
  </si>
  <si>
    <t>2072400396</t>
  </si>
  <si>
    <t xml:space="preserve">Poznámka k položce:_x000d_
(případně pozemků nebo provedení jiných geodetických prací) odborně způsobilou osobou v oboru zeměměřičství_x000d_
v rámci navržených objektů, konstrukcí a oprav v rámci stavby budou vytýčeny (umístění) všechny navrhované a opravované  objekty. Dále budou vytýčeny hranice dotčených pozemků ._x000d_
Vytýčení bude provedeno geodetickou firmou na základě předané digitální formy situace stavby v JTSK a BPV._x000d_
Detailní vytýčení jednotlivých prvků stavebních objektů bude provedeno na základě předané projektové dokumentace k provádění stavby (rozměry prvků, výškové osazení).</t>
  </si>
  <si>
    <t>R11004-1</t>
  </si>
  <si>
    <t>Vytýčení inženýrských sítí</t>
  </si>
  <si>
    <t>kpl</t>
  </si>
  <si>
    <t>129790833</t>
  </si>
  <si>
    <t>Poznámka k položce:_x000d_
před zahájením stavby bude provedeno vytýčení veškerých inž.sítí a zařízení nacházejících se v zájmovém prostoru stavby,_x000d_
k vytýčení budou vyzváni správci jednotlivých IS</t>
  </si>
  <si>
    <t>R11005</t>
  </si>
  <si>
    <t>Zajištění umístění štítku o povolení stavby</t>
  </si>
  <si>
    <t>-1065432813</t>
  </si>
  <si>
    <t xml:space="preserve">Poznámka k položce:_x000d_
a stejnopisu oznámení o zahájení prací oblastnímu inspektorátu práce na viditelném místě u vstupu na staveniště_x000d_
</t>
  </si>
  <si>
    <t>R11006</t>
  </si>
  <si>
    <t>Vyhotovení povodňového a havarijního plánu</t>
  </si>
  <si>
    <t>262144</t>
  </si>
  <si>
    <t>-2026907711</t>
  </si>
  <si>
    <t>Poznámka k položce:_x000d_
včetně aktualizace Povodňového a havarijního plánu a zajištění povinností a opatření z něj vyplývajících</t>
  </si>
  <si>
    <t>R11007</t>
  </si>
  <si>
    <t>Vyhotovení pasportu příjezdových komunikací, čištění komunikací</t>
  </si>
  <si>
    <t>-221061391</t>
  </si>
  <si>
    <t xml:space="preserve">Poznámka k položce:_x000d_
před započetím stavby bude proveden zhotovitelem pasport příjezdových komunikací_x000d_
komunikace budou v průběhu stavby průběžně čištěny_x000d_
</t>
  </si>
  <si>
    <t>R11010</t>
  </si>
  <si>
    <t>Protokolární předání stavbou dotčených pozemků</t>
  </si>
  <si>
    <t>121283918</t>
  </si>
  <si>
    <t xml:space="preserve">Poznámka k položce:_x000d_
a komunikací, uvedených do původního stavu, zpět jejich vlastníkům_x000d_
Dodavatelem bude pořízena fotodokumentace stavu pozemků s popisem a datováním._x000d_
</t>
  </si>
  <si>
    <t>R11011</t>
  </si>
  <si>
    <t>Zpracování a předání dokumentace</t>
  </si>
  <si>
    <t>2093298471</t>
  </si>
  <si>
    <t>Poznámka k položce:_x000d_
skutečného provedení stavby (3paré + 1 v elektronické formě) objednateli a zaměření skutečného provedení stavby - geodetická část dokumentace (3 paré + 1 v elektronické formě) v rozsahu odpovídajícím příslušným právním předpisům, pořízení fotodokumentace stavby</t>
  </si>
  <si>
    <t>R11012</t>
  </si>
  <si>
    <t>Dopravní značení</t>
  </si>
  <si>
    <t>-161647948</t>
  </si>
  <si>
    <t>Poznámka k položce:_x000d_
projednání a zajištění osazení dopravního značení pro stavbu a v rámci příjezdů</t>
  </si>
  <si>
    <t>R11014</t>
  </si>
  <si>
    <t>Zařízení staveniště - zřízení, provoz, odstranění</t>
  </si>
  <si>
    <t>-1135562806</t>
  </si>
  <si>
    <t>Poznámka k položce:_x000d_
zřízení, provoz a likvidace zařízení staveniště, včetně případných přípojek, přístupů, deponií apod._x000d_
plocha ze silničních ŽB panelů bude sloužit rovněž jako prostor pro skládku lom. kamene a kameniva</t>
  </si>
  <si>
    <t>R11019</t>
  </si>
  <si>
    <t>Zajištění plnění povinností dle zákona č. 309/2006 Sb. (BOZP)</t>
  </si>
  <si>
    <t>1905015176</t>
  </si>
  <si>
    <t>Poznámka k položce:_x000d_
včetně aktualizace plánu BOZP</t>
  </si>
  <si>
    <t>R11020-1</t>
  </si>
  <si>
    <t>Náhrada škody na zemědělských kulturách</t>
  </si>
  <si>
    <t>-792572328</t>
  </si>
  <si>
    <t>Poznámka k položce:_x000d_
v okolí stavby, příjezdové komunikace, mezideponie materiálu, rozprostření sedimentu_x000d_
(viz. Dokladová část PD - souhlasy se vstupem na pozemky)</t>
  </si>
  <si>
    <t>R11021</t>
  </si>
  <si>
    <t>Informační tabule SFDI - vyhotovení, osazení</t>
  </si>
  <si>
    <t>1577047712</t>
  </si>
  <si>
    <t>R11022</t>
  </si>
  <si>
    <t>Ochrana vzrostlých stromů před poškozením</t>
  </si>
  <si>
    <t>-1191309781</t>
  </si>
  <si>
    <t xml:space="preserve">Poznámka k položce:_x000d_
zajištění ochrany vzrostlých dřevin před poškozením v místě stavby i v trasách příjezdových komunikací_x000d_
položka zahrnuje zřízení ochrany stromů (např.obedněním), udržovaní ochrany stromů a odstranění ochrany stromů po stavbě_x000d_
</t>
  </si>
  <si>
    <t>R11023</t>
  </si>
  <si>
    <t>Záchranný transfer živočichů</t>
  </si>
  <si>
    <t>-910448947</t>
  </si>
  <si>
    <t xml:space="preserve">Poznámka k položce:_x000d_
odhadované množství 4t_x000d_
jedná se o úsek od plavební komory Petrov po jez Sudoměřice_x000d_
</t>
  </si>
  <si>
    <t>R11024</t>
  </si>
  <si>
    <t>Odlov ryb</t>
  </si>
  <si>
    <t>1049132602</t>
  </si>
  <si>
    <t xml:space="preserve">Poznámka k položce:_x000d_
v opravovaném úseku toku_x000d_
</t>
  </si>
  <si>
    <t>R11025</t>
  </si>
  <si>
    <t>Záchranný transfer rostlin</t>
  </si>
  <si>
    <t>-1788029271</t>
  </si>
  <si>
    <t xml:space="preserve">Poznámka k položce:_x000d_
v opravovaném úseku toku (viz. biologické hodnocení)_x000d_
</t>
  </si>
  <si>
    <t>R11026</t>
  </si>
  <si>
    <t>Hnízdní podložka pro čápy - dodávka a osazení</t>
  </si>
  <si>
    <t>-862380322</t>
  </si>
  <si>
    <t xml:space="preserve">Poznámka k položce:_x000d_
položka zahrnuje kompletní výrobu, dopravu a osazení vč.materiálu, pomocného materiálu_x000d_
položka zahrnuje:_x000d_
- dřevěný (resp. betonový) sloup výšky 8m nad terénem_x000d_
- hnízdní podložka ocelová d1200mm, osazení podložky na sloup_x000d_
- realizace základu (patky sloupu), ukotvení sloupu _x000d_
- veškeré zemní a pomocné práce k realizaci hnízdní podložky_x000d_
_x000d_
</t>
  </si>
  <si>
    <t>017-24-1-0-1 - OVN - dočasné příjezdové komunikace a zpevněné plochy</t>
  </si>
  <si>
    <t xml:space="preserve">      58 - Kryty pozemních komunikací, letišť a ploch z betonu a ostatních hmot</t>
  </si>
  <si>
    <t xml:space="preserve">    8 - Trubní vedení</t>
  </si>
  <si>
    <t xml:space="preserve">    9 - Ostatní konstrukce a práce, bourání</t>
  </si>
  <si>
    <t xml:space="preserve">      99 - Přesuny hmot a suti</t>
  </si>
  <si>
    <t>121101101</t>
  </si>
  <si>
    <t xml:space="preserve">Sejmutí ornice nebo lesní půdy  s vodorovným přemístěním na hromady v místě upotřebení nebo na dočasné či trvalé skládky se složením, na vzdálenost do 50 m</t>
  </si>
  <si>
    <t>806011346</t>
  </si>
  <si>
    <t>"pro dočasnou deponii sedimentu k odvodnění"3000*0,3</t>
  </si>
  <si>
    <t>"pro ZS"(2000+200)*0,3</t>
  </si>
  <si>
    <t>"pro příjezdové cesty na ZPF"1410*4,0*0,3</t>
  </si>
  <si>
    <t>929911359</t>
  </si>
  <si>
    <t>"odstranění dočasného přejezdu v korytě"34*15*3,5</t>
  </si>
  <si>
    <t>1031266834</t>
  </si>
  <si>
    <t>"pro dočasný přejezd_dovoz z vykopávek koryta (zemina z odkopávek svahů břehů pro založení opevnění)"34*15*3,5</t>
  </si>
  <si>
    <t>124457232</t>
  </si>
  <si>
    <t>"po rozebrání dočasného přejezdu"1785</t>
  </si>
  <si>
    <t>171103101</t>
  </si>
  <si>
    <t xml:space="preserve">Zemní hrázky přívodních a odpadních melioračních kanálů  zhutňované po vrstvách tloušťky 200 mm, s přemístěním sypaniny do 20 m nebo s jejím přehozením do 3 m z hornin tř. 1 až 4</t>
  </si>
  <si>
    <t>-212537503</t>
  </si>
  <si>
    <t>Poznámka k položce:_x000d_
nesmí být použit sediment těžený ze dna koryta</t>
  </si>
  <si>
    <t>181006114</t>
  </si>
  <si>
    <t xml:space="preserve">Rozprostření zemin schopných zúrodnění  v rovině a ve sklonu do 1:5, tloušťka vrstvy přes 0,20 do 0,30 m</t>
  </si>
  <si>
    <t>-783906871</t>
  </si>
  <si>
    <t>"zpětné rozprostření sejmuté orniční vrstvy tl.0,3 m"3252/0,3</t>
  </si>
  <si>
    <t>-100874968</t>
  </si>
  <si>
    <t>1410*4,0+2000+200</t>
  </si>
  <si>
    <t>28681729</t>
  </si>
  <si>
    <t>"dočasný přejezd koryta a sjezdy do koryta"40*15+20*4,0*2</t>
  </si>
  <si>
    <t>1385743785</t>
  </si>
  <si>
    <t>1,084</t>
  </si>
  <si>
    <t>58</t>
  </si>
  <si>
    <t>Kryty pozemních komunikací, letišť a ploch z betonu a ostatních hmot</t>
  </si>
  <si>
    <t>R58001</t>
  </si>
  <si>
    <t>Zřízení opevnění přístupových cest a ploch zařízení staveniště a skládek materiálu</t>
  </si>
  <si>
    <t>71746890</t>
  </si>
  <si>
    <t xml:space="preserve">Poznámka k položce:_x000d_
položka zahrnuje veškeré práce a materiál pro realizaci požadovaného zpevnění dočasných přístupových cest a zpevněných ploch pro ZS, skládky materiálu:_x000d_
- urování pláně_x000d_
- separační geotextilie_x000d_
-ŠD podsyp_x000d_
-zpevnění pojezdu siln. panely_x000d_
</t>
  </si>
  <si>
    <t>"pro ZS"(2000+200)</t>
  </si>
  <si>
    <t>"pro příjezdové cesty na ZPF"1410*4,0</t>
  </si>
  <si>
    <t>R58002</t>
  </si>
  <si>
    <t>Rozebrání a odvoz zpevnění dočasných přístupových cest, ploch zařízení staveniště a skládek materiálu</t>
  </si>
  <si>
    <t>-1299041153</t>
  </si>
  <si>
    <t xml:space="preserve">Poznámka k položce:_x000d_
položka zahrnuje veškeré práce a materiál pro rozebrání a odvoz, likvidaci požadovaného zpevnění dočasných přístupových cest a zpevněných ploch pro ZS, skládky materiálu:_x000d_
_x000d_
- separační geotextilie_x000d_
-ŠD podsyp_x000d_
-zpevnění pojezdu siln. panely_x000d_
</t>
  </si>
  <si>
    <t>7840</t>
  </si>
  <si>
    <t>R58003</t>
  </si>
  <si>
    <t>Dočasné zpevnění koruny hráze pro pojezd těžkou technikou po dobu realizace stavby</t>
  </si>
  <si>
    <t>1224647336</t>
  </si>
  <si>
    <t xml:space="preserve">Poznámka k položce:_x000d_
položka zahrnuje veškeré práce a materiál pro realizaci požadovaného zpevnění koruny hráze toku pro pojezdy těžkou technikou po dobu realizace stavby:_x000d_
- separační geotextilie_x000d_
-ŠD podsyp 0-63mm tl. min 200 mm_x000d_
_x000d_
zřízení dočasného opevnění, odstranění dočasného opevnění_x000d_
vč. dodávky materiálu_x000d_
vč. odvozu a likvidace materiálu_x000d_
_x000d_
_x000d_
</t>
  </si>
  <si>
    <t>"koruny hrází na PB + LB v šířce 3,0m"(1300+365)*3,0</t>
  </si>
  <si>
    <t>R58004</t>
  </si>
  <si>
    <t>Příplatek za ztížený přístup ke staveništi po hrázi koryta toku</t>
  </si>
  <si>
    <t>m</t>
  </si>
  <si>
    <t>-383864702</t>
  </si>
  <si>
    <t xml:space="preserve">Poznámka k položce:_x000d_
_x000d_
_x000d_
_x000d_
</t>
  </si>
  <si>
    <t>"koruny hrází na PB + LB "(1300+365)</t>
  </si>
  <si>
    <t>Trubní vedení</t>
  </si>
  <si>
    <t>871470420</t>
  </si>
  <si>
    <t>Montáž kanalizačního potrubí z plastů z polypropylenu PP korugovaného nebo žebrovaného SN 12 DN 800</t>
  </si>
  <si>
    <t>-744982702</t>
  </si>
  <si>
    <t>"dočasné převedení vody - komplet práce a materiál DN 800 4x55m"4*55</t>
  </si>
  <si>
    <t>28617273</t>
  </si>
  <si>
    <t>trubka kanalizační PP korugovaná DN 800x6000 mm SN 12</t>
  </si>
  <si>
    <t>-6510603</t>
  </si>
  <si>
    <t>4*55*1,1</t>
  </si>
  <si>
    <t>Ostatní konstrukce a práce, bourání</t>
  </si>
  <si>
    <t>Přesuny hmot a suti</t>
  </si>
  <si>
    <t>1695961161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</si>
</sst>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017-24-1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Baťův kanál, jez Sudoměřice - Výklopník, oprava opevnění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11. 12. 2017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ROUND(SUM(AG95:AG101),2)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ROUND(SUM(AS95:AS101),2)</f>
        <v>0</v>
      </c>
      <c r="AT94" s="97">
        <f>ROUND(SUM(AV94:AW94),2)</f>
        <v>0</v>
      </c>
      <c r="AU94" s="98">
        <f>ROUND(SUM(AU95:AU101),5)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ROUND(SUM(AZ95:AZ101),2)</f>
        <v>0</v>
      </c>
      <c r="BA94" s="97">
        <f>ROUND(SUM(BA95:BA101),2)</f>
        <v>0</v>
      </c>
      <c r="BB94" s="97">
        <f>ROUND(SUM(BB95:BB101),2)</f>
        <v>0</v>
      </c>
      <c r="BC94" s="97">
        <f>ROUND(SUM(BC95:BC101),2)</f>
        <v>0</v>
      </c>
      <c r="BD94" s="99">
        <f>ROUND(SUM(BD95:BD101),2)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7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'017-24-1-1 - Odstranění s...'!J30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'017-24-1-1 - Odstranění s...'!P125</f>
        <v>0</v>
      </c>
      <c r="AV95" s="110">
        <f>'017-24-1-1 - Odstranění s...'!J33</f>
        <v>0</v>
      </c>
      <c r="AW95" s="110">
        <f>'017-24-1-1 - Odstranění s...'!J34</f>
        <v>0</v>
      </c>
      <c r="AX95" s="110">
        <f>'017-24-1-1 - Odstranění s...'!J35</f>
        <v>0</v>
      </c>
      <c r="AY95" s="110">
        <f>'017-24-1-1 - Odstranění s...'!J36</f>
        <v>0</v>
      </c>
      <c r="AZ95" s="110">
        <f>'017-24-1-1 - Odstranění s...'!F33</f>
        <v>0</v>
      </c>
      <c r="BA95" s="110">
        <f>'017-24-1-1 - Odstranění s...'!F34</f>
        <v>0</v>
      </c>
      <c r="BB95" s="110">
        <f>'017-24-1-1 - Odstranění s...'!F35</f>
        <v>0</v>
      </c>
      <c r="BC95" s="110">
        <f>'017-24-1-1 - Odstranění s...'!F36</f>
        <v>0</v>
      </c>
      <c r="BD95" s="112">
        <f>'017-24-1-1 - Odstranění s...'!F37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27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'017-24-1-2 - Opevnění břehů'!J30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09">
        <v>0</v>
      </c>
      <c r="AT96" s="110">
        <f>ROUND(SUM(AV96:AW96),2)</f>
        <v>0</v>
      </c>
      <c r="AU96" s="111">
        <f>'017-24-1-2 - Opevnění břehů'!P126</f>
        <v>0</v>
      </c>
      <c r="AV96" s="110">
        <f>'017-24-1-2 - Opevnění břehů'!J33</f>
        <v>0</v>
      </c>
      <c r="AW96" s="110">
        <f>'017-24-1-2 - Opevnění břehů'!J34</f>
        <v>0</v>
      </c>
      <c r="AX96" s="110">
        <f>'017-24-1-2 - Opevnění břehů'!J35</f>
        <v>0</v>
      </c>
      <c r="AY96" s="110">
        <f>'017-24-1-2 - Opevnění břehů'!J36</f>
        <v>0</v>
      </c>
      <c r="AZ96" s="110">
        <f>'017-24-1-2 - Opevnění břehů'!F33</f>
        <v>0</v>
      </c>
      <c r="BA96" s="110">
        <f>'017-24-1-2 - Opevnění břehů'!F34</f>
        <v>0</v>
      </c>
      <c r="BB96" s="110">
        <f>'017-24-1-2 - Opevnění břehů'!F35</f>
        <v>0</v>
      </c>
      <c r="BC96" s="110">
        <f>'017-24-1-2 - Opevnění břehů'!F36</f>
        <v>0</v>
      </c>
      <c r="BD96" s="112">
        <f>'017-24-1-2 - Opevnění břehů'!F37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7" customFormat="1" ht="27" customHeight="1">
      <c r="A97" s="102" t="s">
        <v>77</v>
      </c>
      <c r="B97" s="103"/>
      <c r="C97" s="104"/>
      <c r="D97" s="105" t="s">
        <v>87</v>
      </c>
      <c r="E97" s="105"/>
      <c r="F97" s="105"/>
      <c r="G97" s="105"/>
      <c r="H97" s="105"/>
      <c r="I97" s="106"/>
      <c r="J97" s="105" t="s">
        <v>88</v>
      </c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7">
        <f>'017-24-1-2-1 - Sanace bob...'!J30</f>
        <v>0</v>
      </c>
      <c r="AH97" s="106"/>
      <c r="AI97" s="106"/>
      <c r="AJ97" s="106"/>
      <c r="AK97" s="106"/>
      <c r="AL97" s="106"/>
      <c r="AM97" s="106"/>
      <c r="AN97" s="107">
        <f>SUM(AG97,AT97)</f>
        <v>0</v>
      </c>
      <c r="AO97" s="106"/>
      <c r="AP97" s="106"/>
      <c r="AQ97" s="108" t="s">
        <v>80</v>
      </c>
      <c r="AR97" s="103"/>
      <c r="AS97" s="109">
        <v>0</v>
      </c>
      <c r="AT97" s="110">
        <f>ROUND(SUM(AV97:AW97),2)</f>
        <v>0</v>
      </c>
      <c r="AU97" s="111">
        <f>'017-24-1-2-1 - Sanace bob...'!P123</f>
        <v>0</v>
      </c>
      <c r="AV97" s="110">
        <f>'017-24-1-2-1 - Sanace bob...'!J33</f>
        <v>0</v>
      </c>
      <c r="AW97" s="110">
        <f>'017-24-1-2-1 - Sanace bob...'!J34</f>
        <v>0</v>
      </c>
      <c r="AX97" s="110">
        <f>'017-24-1-2-1 - Sanace bob...'!J35</f>
        <v>0</v>
      </c>
      <c r="AY97" s="110">
        <f>'017-24-1-2-1 - Sanace bob...'!J36</f>
        <v>0</v>
      </c>
      <c r="AZ97" s="110">
        <f>'017-24-1-2-1 - Sanace bob...'!F33</f>
        <v>0</v>
      </c>
      <c r="BA97" s="110">
        <f>'017-24-1-2-1 - Sanace bob...'!F34</f>
        <v>0</v>
      </c>
      <c r="BB97" s="110">
        <f>'017-24-1-2-1 - Sanace bob...'!F35</f>
        <v>0</v>
      </c>
      <c r="BC97" s="110">
        <f>'017-24-1-2-1 - Sanace bob...'!F36</f>
        <v>0</v>
      </c>
      <c r="BD97" s="112">
        <f>'017-24-1-2-1 - Sanace bob...'!F37</f>
        <v>0</v>
      </c>
      <c r="BE97" s="7"/>
      <c r="BT97" s="113" t="s">
        <v>81</v>
      </c>
      <c r="BV97" s="113" t="s">
        <v>75</v>
      </c>
      <c r="BW97" s="113" t="s">
        <v>89</v>
      </c>
      <c r="BX97" s="113" t="s">
        <v>4</v>
      </c>
      <c r="CL97" s="113" t="s">
        <v>1</v>
      </c>
      <c r="CM97" s="113" t="s">
        <v>83</v>
      </c>
    </row>
    <row r="98" s="7" customFormat="1" ht="27" customHeight="1">
      <c r="A98" s="102" t="s">
        <v>77</v>
      </c>
      <c r="B98" s="103"/>
      <c r="C98" s="104"/>
      <c r="D98" s="105" t="s">
        <v>90</v>
      </c>
      <c r="E98" s="105"/>
      <c r="F98" s="105"/>
      <c r="G98" s="105"/>
      <c r="H98" s="105"/>
      <c r="I98" s="106"/>
      <c r="J98" s="105" t="s">
        <v>91</v>
      </c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7">
        <f>'017-24-1-3 - Zpevněná cesta'!J30</f>
        <v>0</v>
      </c>
      <c r="AH98" s="106"/>
      <c r="AI98" s="106"/>
      <c r="AJ98" s="106"/>
      <c r="AK98" s="106"/>
      <c r="AL98" s="106"/>
      <c r="AM98" s="106"/>
      <c r="AN98" s="107">
        <f>SUM(AG98,AT98)</f>
        <v>0</v>
      </c>
      <c r="AO98" s="106"/>
      <c r="AP98" s="106"/>
      <c r="AQ98" s="108" t="s">
        <v>80</v>
      </c>
      <c r="AR98" s="103"/>
      <c r="AS98" s="109">
        <v>0</v>
      </c>
      <c r="AT98" s="110">
        <f>ROUND(SUM(AV98:AW98),2)</f>
        <v>0</v>
      </c>
      <c r="AU98" s="111">
        <f>'017-24-1-3 - Zpevněná cesta'!P123</f>
        <v>0</v>
      </c>
      <c r="AV98" s="110">
        <f>'017-24-1-3 - Zpevněná cesta'!J33</f>
        <v>0</v>
      </c>
      <c r="AW98" s="110">
        <f>'017-24-1-3 - Zpevněná cesta'!J34</f>
        <v>0</v>
      </c>
      <c r="AX98" s="110">
        <f>'017-24-1-3 - Zpevněná cesta'!J35</f>
        <v>0</v>
      </c>
      <c r="AY98" s="110">
        <f>'017-24-1-3 - Zpevněná cesta'!J36</f>
        <v>0</v>
      </c>
      <c r="AZ98" s="110">
        <f>'017-24-1-3 - Zpevněná cesta'!F33</f>
        <v>0</v>
      </c>
      <c r="BA98" s="110">
        <f>'017-24-1-3 - Zpevněná cesta'!F34</f>
        <v>0</v>
      </c>
      <c r="BB98" s="110">
        <f>'017-24-1-3 - Zpevněná cesta'!F35</f>
        <v>0</v>
      </c>
      <c r="BC98" s="110">
        <f>'017-24-1-3 - Zpevněná cesta'!F36</f>
        <v>0</v>
      </c>
      <c r="BD98" s="112">
        <f>'017-24-1-3 - Zpevněná cesta'!F37</f>
        <v>0</v>
      </c>
      <c r="BE98" s="7"/>
      <c r="BT98" s="113" t="s">
        <v>81</v>
      </c>
      <c r="BV98" s="113" t="s">
        <v>75</v>
      </c>
      <c r="BW98" s="113" t="s">
        <v>92</v>
      </c>
      <c r="BX98" s="113" t="s">
        <v>4</v>
      </c>
      <c r="CL98" s="113" t="s">
        <v>1</v>
      </c>
      <c r="CM98" s="113" t="s">
        <v>83</v>
      </c>
    </row>
    <row r="99" s="7" customFormat="1" ht="27" customHeight="1">
      <c r="A99" s="102" t="s">
        <v>77</v>
      </c>
      <c r="B99" s="103"/>
      <c r="C99" s="104"/>
      <c r="D99" s="105" t="s">
        <v>93</v>
      </c>
      <c r="E99" s="105"/>
      <c r="F99" s="105"/>
      <c r="G99" s="105"/>
      <c r="H99" s="105"/>
      <c r="I99" s="106"/>
      <c r="J99" s="105" t="s">
        <v>94</v>
      </c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7">
        <f>'017-24-1-4 - Kácení dřevin'!J30</f>
        <v>0</v>
      </c>
      <c r="AH99" s="106"/>
      <c r="AI99" s="106"/>
      <c r="AJ99" s="106"/>
      <c r="AK99" s="106"/>
      <c r="AL99" s="106"/>
      <c r="AM99" s="106"/>
      <c r="AN99" s="107">
        <f>SUM(AG99,AT99)</f>
        <v>0</v>
      </c>
      <c r="AO99" s="106"/>
      <c r="AP99" s="106"/>
      <c r="AQ99" s="108" t="s">
        <v>80</v>
      </c>
      <c r="AR99" s="103"/>
      <c r="AS99" s="109">
        <v>0</v>
      </c>
      <c r="AT99" s="110">
        <f>ROUND(SUM(AV99:AW99),2)</f>
        <v>0</v>
      </c>
      <c r="AU99" s="111">
        <f>'017-24-1-4 - Kácení dřevin'!P121</f>
        <v>0</v>
      </c>
      <c r="AV99" s="110">
        <f>'017-24-1-4 - Kácení dřevin'!J33</f>
        <v>0</v>
      </c>
      <c r="AW99" s="110">
        <f>'017-24-1-4 - Kácení dřevin'!J34</f>
        <v>0</v>
      </c>
      <c r="AX99" s="110">
        <f>'017-24-1-4 - Kácení dřevin'!J35</f>
        <v>0</v>
      </c>
      <c r="AY99" s="110">
        <f>'017-24-1-4 - Kácení dřevin'!J36</f>
        <v>0</v>
      </c>
      <c r="AZ99" s="110">
        <f>'017-24-1-4 - Kácení dřevin'!F33</f>
        <v>0</v>
      </c>
      <c r="BA99" s="110">
        <f>'017-24-1-4 - Kácení dřevin'!F34</f>
        <v>0</v>
      </c>
      <c r="BB99" s="110">
        <f>'017-24-1-4 - Kácení dřevin'!F35</f>
        <v>0</v>
      </c>
      <c r="BC99" s="110">
        <f>'017-24-1-4 - Kácení dřevin'!F36</f>
        <v>0</v>
      </c>
      <c r="BD99" s="112">
        <f>'017-24-1-4 - Kácení dřevin'!F37</f>
        <v>0</v>
      </c>
      <c r="BE99" s="7"/>
      <c r="BT99" s="113" t="s">
        <v>81</v>
      </c>
      <c r="BV99" s="113" t="s">
        <v>75</v>
      </c>
      <c r="BW99" s="113" t="s">
        <v>95</v>
      </c>
      <c r="BX99" s="113" t="s">
        <v>4</v>
      </c>
      <c r="CL99" s="113" t="s">
        <v>1</v>
      </c>
      <c r="CM99" s="113" t="s">
        <v>83</v>
      </c>
    </row>
    <row r="100" s="7" customFormat="1" ht="27" customHeight="1">
      <c r="A100" s="102" t="s">
        <v>77</v>
      </c>
      <c r="B100" s="103"/>
      <c r="C100" s="104"/>
      <c r="D100" s="105" t="s">
        <v>96</v>
      </c>
      <c r="E100" s="105"/>
      <c r="F100" s="105"/>
      <c r="G100" s="105"/>
      <c r="H100" s="105"/>
      <c r="I100" s="106"/>
      <c r="J100" s="105" t="s">
        <v>97</v>
      </c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7">
        <f>'017-24-1-0 - Ostatní a ve...'!J30</f>
        <v>0</v>
      </c>
      <c r="AH100" s="106"/>
      <c r="AI100" s="106"/>
      <c r="AJ100" s="106"/>
      <c r="AK100" s="106"/>
      <c r="AL100" s="106"/>
      <c r="AM100" s="106"/>
      <c r="AN100" s="107">
        <f>SUM(AG100,AT100)</f>
        <v>0</v>
      </c>
      <c r="AO100" s="106"/>
      <c r="AP100" s="106"/>
      <c r="AQ100" s="108" t="s">
        <v>98</v>
      </c>
      <c r="AR100" s="103"/>
      <c r="AS100" s="109">
        <v>0</v>
      </c>
      <c r="AT100" s="110">
        <f>ROUND(SUM(AV100:AW100),2)</f>
        <v>0</v>
      </c>
      <c r="AU100" s="111">
        <f>'017-24-1-0 - Ostatní a ve...'!P118</f>
        <v>0</v>
      </c>
      <c r="AV100" s="110">
        <f>'017-24-1-0 - Ostatní a ve...'!J33</f>
        <v>0</v>
      </c>
      <c r="AW100" s="110">
        <f>'017-24-1-0 - Ostatní a ve...'!J34</f>
        <v>0</v>
      </c>
      <c r="AX100" s="110">
        <f>'017-24-1-0 - Ostatní a ve...'!J35</f>
        <v>0</v>
      </c>
      <c r="AY100" s="110">
        <f>'017-24-1-0 - Ostatní a ve...'!J36</f>
        <v>0</v>
      </c>
      <c r="AZ100" s="110">
        <f>'017-24-1-0 - Ostatní a ve...'!F33</f>
        <v>0</v>
      </c>
      <c r="BA100" s="110">
        <f>'017-24-1-0 - Ostatní a ve...'!F34</f>
        <v>0</v>
      </c>
      <c r="BB100" s="110">
        <f>'017-24-1-0 - Ostatní a ve...'!F35</f>
        <v>0</v>
      </c>
      <c r="BC100" s="110">
        <f>'017-24-1-0 - Ostatní a ve...'!F36</f>
        <v>0</v>
      </c>
      <c r="BD100" s="112">
        <f>'017-24-1-0 - Ostatní a ve...'!F37</f>
        <v>0</v>
      </c>
      <c r="BE100" s="7"/>
      <c r="BT100" s="113" t="s">
        <v>81</v>
      </c>
      <c r="BV100" s="113" t="s">
        <v>75</v>
      </c>
      <c r="BW100" s="113" t="s">
        <v>99</v>
      </c>
      <c r="BX100" s="113" t="s">
        <v>4</v>
      </c>
      <c r="CL100" s="113" t="s">
        <v>1</v>
      </c>
      <c r="CM100" s="113" t="s">
        <v>83</v>
      </c>
    </row>
    <row r="101" s="7" customFormat="1" ht="27" customHeight="1">
      <c r="A101" s="102" t="s">
        <v>77</v>
      </c>
      <c r="B101" s="103"/>
      <c r="C101" s="104"/>
      <c r="D101" s="105" t="s">
        <v>100</v>
      </c>
      <c r="E101" s="105"/>
      <c r="F101" s="105"/>
      <c r="G101" s="105"/>
      <c r="H101" s="105"/>
      <c r="I101" s="106"/>
      <c r="J101" s="105" t="s">
        <v>101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7">
        <f>'017-24-1-0-1 - OVN - doča...'!J30</f>
        <v>0</v>
      </c>
      <c r="AH101" s="106"/>
      <c r="AI101" s="106"/>
      <c r="AJ101" s="106"/>
      <c r="AK101" s="106"/>
      <c r="AL101" s="106"/>
      <c r="AM101" s="106"/>
      <c r="AN101" s="107">
        <f>SUM(AG101,AT101)</f>
        <v>0</v>
      </c>
      <c r="AO101" s="106"/>
      <c r="AP101" s="106"/>
      <c r="AQ101" s="108" t="s">
        <v>98</v>
      </c>
      <c r="AR101" s="103"/>
      <c r="AS101" s="114">
        <v>0</v>
      </c>
      <c r="AT101" s="115">
        <f>ROUND(SUM(AV101:AW101),2)</f>
        <v>0</v>
      </c>
      <c r="AU101" s="116">
        <f>'017-24-1-0-1 - OVN - doča...'!P127</f>
        <v>0</v>
      </c>
      <c r="AV101" s="115">
        <f>'017-24-1-0-1 - OVN - doča...'!J33</f>
        <v>0</v>
      </c>
      <c r="AW101" s="115">
        <f>'017-24-1-0-1 - OVN - doča...'!J34</f>
        <v>0</v>
      </c>
      <c r="AX101" s="115">
        <f>'017-24-1-0-1 - OVN - doča...'!J35</f>
        <v>0</v>
      </c>
      <c r="AY101" s="115">
        <f>'017-24-1-0-1 - OVN - doča...'!J36</f>
        <v>0</v>
      </c>
      <c r="AZ101" s="115">
        <f>'017-24-1-0-1 - OVN - doča...'!F33</f>
        <v>0</v>
      </c>
      <c r="BA101" s="115">
        <f>'017-24-1-0-1 - OVN - doča...'!F34</f>
        <v>0</v>
      </c>
      <c r="BB101" s="115">
        <f>'017-24-1-0-1 - OVN - doča...'!F35</f>
        <v>0</v>
      </c>
      <c r="BC101" s="115">
        <f>'017-24-1-0-1 - OVN - doča...'!F36</f>
        <v>0</v>
      </c>
      <c r="BD101" s="117">
        <f>'017-24-1-0-1 - OVN - doča...'!F37</f>
        <v>0</v>
      </c>
      <c r="BE101" s="7"/>
      <c r="BT101" s="113" t="s">
        <v>81</v>
      </c>
      <c r="BV101" s="113" t="s">
        <v>75</v>
      </c>
      <c r="BW101" s="113" t="s">
        <v>102</v>
      </c>
      <c r="BX101" s="113" t="s">
        <v>4</v>
      </c>
      <c r="CL101" s="113" t="s">
        <v>1</v>
      </c>
      <c r="CM101" s="113" t="s">
        <v>83</v>
      </c>
    </row>
    <row r="102" s="2" customFormat="1" ht="30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7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37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</sheetData>
  <mergeCells count="6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  <mergeCell ref="D100:H100"/>
    <mergeCell ref="J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94:AM94"/>
    <mergeCell ref="AN94:AP94"/>
  </mergeCells>
  <hyperlinks>
    <hyperlink ref="A95" location="'017-24-1-1 - Odstranění s...'!C2" display="/"/>
    <hyperlink ref="A96" location="'017-24-1-2 - Opevnění břehů'!C2" display="/"/>
    <hyperlink ref="A97" location="'017-24-1-2-1 - Sanace bob...'!C2" display="/"/>
    <hyperlink ref="A98" location="'017-24-1-3 - Zpevněná cesta'!C2" display="/"/>
    <hyperlink ref="A99" location="'017-24-1-4 - Kácení dřevin'!C2" display="/"/>
    <hyperlink ref="A100" location="'017-24-1-0 - Ostatní a ve...'!C2" display="/"/>
    <hyperlink ref="A101" location="'017-24-1-0-1 - OVN - doč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105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ROUND(J125,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ROUND((SUM(BE125:BE181)),  2)</f>
        <v>0</v>
      </c>
      <c r="G33" s="36"/>
      <c r="H33" s="36"/>
      <c r="I33" s="133">
        <v>0.20999999999999999</v>
      </c>
      <c r="J33" s="132">
        <f>ROUND(((SUM(BE125:BE181))*I33),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ROUND((SUM(BF125:BF181)),  2)</f>
        <v>0</v>
      </c>
      <c r="G34" s="36"/>
      <c r="H34" s="36"/>
      <c r="I34" s="133">
        <v>0.14999999999999999</v>
      </c>
      <c r="J34" s="132">
        <f>ROUND(((SUM(BF125:BF181))*I34),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ROUND((SUM(BG125:BG181)),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ROUND((SUM(BH125:BH181)),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ROUND((SUM(BI125:BI181)),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017-24-1-1 - Odstranění sedimentů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J125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111</v>
      </c>
      <c r="E97" s="154"/>
      <c r="F97" s="154"/>
      <c r="G97" s="154"/>
      <c r="H97" s="154"/>
      <c r="I97" s="155"/>
      <c r="J97" s="156">
        <f>J126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112</v>
      </c>
      <c r="E98" s="159"/>
      <c r="F98" s="159"/>
      <c r="G98" s="159"/>
      <c r="H98" s="159"/>
      <c r="I98" s="160"/>
      <c r="J98" s="161">
        <f>J127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113</v>
      </c>
      <c r="E99" s="159"/>
      <c r="F99" s="159"/>
      <c r="G99" s="159"/>
      <c r="H99" s="159"/>
      <c r="I99" s="160"/>
      <c r="J99" s="161">
        <f>J128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7"/>
      <c r="C100" s="10"/>
      <c r="D100" s="158" t="s">
        <v>114</v>
      </c>
      <c r="E100" s="159"/>
      <c r="F100" s="159"/>
      <c r="G100" s="159"/>
      <c r="H100" s="159"/>
      <c r="I100" s="160"/>
      <c r="J100" s="161">
        <f>J135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7"/>
      <c r="C101" s="10"/>
      <c r="D101" s="158" t="s">
        <v>115</v>
      </c>
      <c r="E101" s="159"/>
      <c r="F101" s="159"/>
      <c r="G101" s="159"/>
      <c r="H101" s="159"/>
      <c r="I101" s="160"/>
      <c r="J101" s="161">
        <f>J146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7"/>
      <c r="C102" s="10"/>
      <c r="D102" s="158" t="s">
        <v>116</v>
      </c>
      <c r="E102" s="159"/>
      <c r="F102" s="159"/>
      <c r="G102" s="159"/>
      <c r="H102" s="159"/>
      <c r="I102" s="160"/>
      <c r="J102" s="161">
        <f>J157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7"/>
      <c r="C103" s="10"/>
      <c r="D103" s="158" t="s">
        <v>117</v>
      </c>
      <c r="E103" s="159"/>
      <c r="F103" s="159"/>
      <c r="G103" s="159"/>
      <c r="H103" s="159"/>
      <c r="I103" s="160"/>
      <c r="J103" s="161">
        <f>J162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7"/>
      <c r="C104" s="10"/>
      <c r="D104" s="158" t="s">
        <v>118</v>
      </c>
      <c r="E104" s="159"/>
      <c r="F104" s="159"/>
      <c r="G104" s="159"/>
      <c r="H104" s="159"/>
      <c r="I104" s="160"/>
      <c r="J104" s="161">
        <f>J171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119</v>
      </c>
      <c r="E105" s="159"/>
      <c r="F105" s="159"/>
      <c r="G105" s="159"/>
      <c r="H105" s="159"/>
      <c r="I105" s="160"/>
      <c r="J105" s="161">
        <f>J174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6"/>
      <c r="D106" s="36"/>
      <c r="E106" s="36"/>
      <c r="F106" s="36"/>
      <c r="G106" s="36"/>
      <c r="H106" s="36"/>
      <c r="I106" s="122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58"/>
      <c r="C107" s="59"/>
      <c r="D107" s="59"/>
      <c r="E107" s="59"/>
      <c r="F107" s="59"/>
      <c r="G107" s="59"/>
      <c r="H107" s="59"/>
      <c r="I107" s="146"/>
      <c r="J107" s="59"/>
      <c r="K107" s="59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0"/>
      <c r="C111" s="61"/>
      <c r="D111" s="61"/>
      <c r="E111" s="61"/>
      <c r="F111" s="61"/>
      <c r="G111" s="61"/>
      <c r="H111" s="61"/>
      <c r="I111" s="147"/>
      <c r="J111" s="61"/>
      <c r="K111" s="61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120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121" t="str">
        <f>E7</f>
        <v>Baťův kanál, jez Sudoměřice - Výklopník, oprava opevnění</v>
      </c>
      <c r="F115" s="30"/>
      <c r="G115" s="30"/>
      <c r="H115" s="30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104</v>
      </c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65" t="str">
        <f>E9</f>
        <v>017-24-1-1 - Odstranění sedimentů</v>
      </c>
      <c r="F117" s="36"/>
      <c r="G117" s="36"/>
      <c r="H117" s="36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6"/>
      <c r="E119" s="36"/>
      <c r="F119" s="25" t="str">
        <f>F12</f>
        <v xml:space="preserve"> </v>
      </c>
      <c r="G119" s="36"/>
      <c r="H119" s="36"/>
      <c r="I119" s="123" t="s">
        <v>22</v>
      </c>
      <c r="J119" s="67" t="str">
        <f>IF(J12="","",J12)</f>
        <v>11. 12. 2017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122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6"/>
      <c r="E121" s="36"/>
      <c r="F121" s="25" t="str">
        <f>E15</f>
        <v xml:space="preserve"> </v>
      </c>
      <c r="G121" s="36"/>
      <c r="H121" s="36"/>
      <c r="I121" s="123" t="s">
        <v>29</v>
      </c>
      <c r="J121" s="34" t="str">
        <f>E21</f>
        <v xml:space="preserve"> 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27</v>
      </c>
      <c r="D122" s="36"/>
      <c r="E122" s="36"/>
      <c r="F122" s="25" t="str">
        <f>IF(E18="","",E18)</f>
        <v>Vyplň údaj</v>
      </c>
      <c r="G122" s="36"/>
      <c r="H122" s="36"/>
      <c r="I122" s="123" t="s">
        <v>31</v>
      </c>
      <c r="J122" s="34" t="str">
        <f>E24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6"/>
      <c r="D123" s="36"/>
      <c r="E123" s="36"/>
      <c r="F123" s="36"/>
      <c r="G123" s="36"/>
      <c r="H123" s="36"/>
      <c r="I123" s="122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62"/>
      <c r="B124" s="163"/>
      <c r="C124" s="164" t="s">
        <v>121</v>
      </c>
      <c r="D124" s="165" t="s">
        <v>58</v>
      </c>
      <c r="E124" s="165" t="s">
        <v>54</v>
      </c>
      <c r="F124" s="165" t="s">
        <v>55</v>
      </c>
      <c r="G124" s="165" t="s">
        <v>122</v>
      </c>
      <c r="H124" s="165" t="s">
        <v>123</v>
      </c>
      <c r="I124" s="166" t="s">
        <v>124</v>
      </c>
      <c r="J124" s="167" t="s">
        <v>108</v>
      </c>
      <c r="K124" s="168" t="s">
        <v>125</v>
      </c>
      <c r="L124" s="169"/>
      <c r="M124" s="84" t="s">
        <v>1</v>
      </c>
      <c r="N124" s="85" t="s">
        <v>37</v>
      </c>
      <c r="O124" s="85" t="s">
        <v>126</v>
      </c>
      <c r="P124" s="85" t="s">
        <v>127</v>
      </c>
      <c r="Q124" s="85" t="s">
        <v>128</v>
      </c>
      <c r="R124" s="85" t="s">
        <v>129</v>
      </c>
      <c r="S124" s="85" t="s">
        <v>130</v>
      </c>
      <c r="T124" s="86" t="s">
        <v>131</v>
      </c>
      <c r="U124" s="162"/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/>
    </row>
    <row r="125" s="2" customFormat="1" ht="22.8" customHeight="1">
      <c r="A125" s="36"/>
      <c r="B125" s="37"/>
      <c r="C125" s="91" t="s">
        <v>132</v>
      </c>
      <c r="D125" s="36"/>
      <c r="E125" s="36"/>
      <c r="F125" s="36"/>
      <c r="G125" s="36"/>
      <c r="H125" s="36"/>
      <c r="I125" s="122"/>
      <c r="J125" s="170">
        <f>BK125</f>
        <v>0</v>
      </c>
      <c r="K125" s="36"/>
      <c r="L125" s="37"/>
      <c r="M125" s="87"/>
      <c r="N125" s="71"/>
      <c r="O125" s="88"/>
      <c r="P125" s="171">
        <f>P126</f>
        <v>0</v>
      </c>
      <c r="Q125" s="88"/>
      <c r="R125" s="171">
        <f>R126</f>
        <v>472</v>
      </c>
      <c r="S125" s="88"/>
      <c r="T125" s="172">
        <f>T126</f>
        <v>2538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72</v>
      </c>
      <c r="AU125" s="17" t="s">
        <v>110</v>
      </c>
      <c r="BK125" s="173">
        <f>BK126</f>
        <v>0</v>
      </c>
    </row>
    <row r="126" s="12" customFormat="1" ht="25.92" customHeight="1">
      <c r="A126" s="12"/>
      <c r="B126" s="174"/>
      <c r="C126" s="12"/>
      <c r="D126" s="175" t="s">
        <v>72</v>
      </c>
      <c r="E126" s="176" t="s">
        <v>133</v>
      </c>
      <c r="F126" s="176" t="s">
        <v>133</v>
      </c>
      <c r="G126" s="12"/>
      <c r="H126" s="12"/>
      <c r="I126" s="177"/>
      <c r="J126" s="178">
        <f>BK126</f>
        <v>0</v>
      </c>
      <c r="K126" s="12"/>
      <c r="L126" s="174"/>
      <c r="M126" s="179"/>
      <c r="N126" s="180"/>
      <c r="O126" s="180"/>
      <c r="P126" s="181">
        <f>P127+P171+P174</f>
        <v>0</v>
      </c>
      <c r="Q126" s="180"/>
      <c r="R126" s="181">
        <f>R127+R171+R174</f>
        <v>472</v>
      </c>
      <c r="S126" s="180"/>
      <c r="T126" s="182">
        <f>T127+T171+T174</f>
        <v>2538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5" t="s">
        <v>81</v>
      </c>
      <c r="AT126" s="183" t="s">
        <v>72</v>
      </c>
      <c r="AU126" s="183" t="s">
        <v>73</v>
      </c>
      <c r="AY126" s="175" t="s">
        <v>134</v>
      </c>
      <c r="BK126" s="184">
        <f>BK127+BK171+BK174</f>
        <v>0</v>
      </c>
    </row>
    <row r="127" s="12" customFormat="1" ht="22.8" customHeight="1">
      <c r="A127" s="12"/>
      <c r="B127" s="174"/>
      <c r="C127" s="12"/>
      <c r="D127" s="175" t="s">
        <v>72</v>
      </c>
      <c r="E127" s="185" t="s">
        <v>81</v>
      </c>
      <c r="F127" s="185" t="s">
        <v>135</v>
      </c>
      <c r="G127" s="12"/>
      <c r="H127" s="12"/>
      <c r="I127" s="177"/>
      <c r="J127" s="186">
        <f>BK127</f>
        <v>0</v>
      </c>
      <c r="K127" s="12"/>
      <c r="L127" s="174"/>
      <c r="M127" s="179"/>
      <c r="N127" s="180"/>
      <c r="O127" s="180"/>
      <c r="P127" s="181">
        <f>P128+P135+P146+P157+P162</f>
        <v>0</v>
      </c>
      <c r="Q127" s="180"/>
      <c r="R127" s="181">
        <f>R128+R135+R146+R157+R162</f>
        <v>472</v>
      </c>
      <c r="S127" s="180"/>
      <c r="T127" s="182">
        <f>T128+T135+T146+T157+T162</f>
        <v>2538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5" t="s">
        <v>81</v>
      </c>
      <c r="AT127" s="183" t="s">
        <v>72</v>
      </c>
      <c r="AU127" s="183" t="s">
        <v>81</v>
      </c>
      <c r="AY127" s="175" t="s">
        <v>134</v>
      </c>
      <c r="BK127" s="184">
        <f>BK128+BK135+BK146+BK157+BK162</f>
        <v>0</v>
      </c>
    </row>
    <row r="128" s="12" customFormat="1" ht="20.88" customHeight="1">
      <c r="A128" s="12"/>
      <c r="B128" s="174"/>
      <c r="C128" s="12"/>
      <c r="D128" s="175" t="s">
        <v>72</v>
      </c>
      <c r="E128" s="185" t="s">
        <v>136</v>
      </c>
      <c r="F128" s="185" t="s">
        <v>137</v>
      </c>
      <c r="G128" s="12"/>
      <c r="H128" s="12"/>
      <c r="I128" s="177"/>
      <c r="J128" s="186">
        <f>BK128</f>
        <v>0</v>
      </c>
      <c r="K128" s="12"/>
      <c r="L128" s="174"/>
      <c r="M128" s="179"/>
      <c r="N128" s="180"/>
      <c r="O128" s="180"/>
      <c r="P128" s="181">
        <f>SUM(P129:P134)</f>
        <v>0</v>
      </c>
      <c r="Q128" s="180"/>
      <c r="R128" s="181">
        <f>SUM(R129:R134)</f>
        <v>0</v>
      </c>
      <c r="S128" s="180"/>
      <c r="T128" s="182">
        <f>SUM(T129:T134)</f>
        <v>2538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5" t="s">
        <v>81</v>
      </c>
      <c r="AT128" s="183" t="s">
        <v>72</v>
      </c>
      <c r="AU128" s="183" t="s">
        <v>83</v>
      </c>
      <c r="AY128" s="175" t="s">
        <v>134</v>
      </c>
      <c r="BK128" s="184">
        <f>SUM(BK129:BK134)</f>
        <v>0</v>
      </c>
    </row>
    <row r="129" s="2" customFormat="1" ht="48" customHeight="1">
      <c r="A129" s="36"/>
      <c r="B129" s="187"/>
      <c r="C129" s="188" t="s">
        <v>81</v>
      </c>
      <c r="D129" s="188" t="s">
        <v>138</v>
      </c>
      <c r="E129" s="189" t="s">
        <v>139</v>
      </c>
      <c r="F129" s="190" t="s">
        <v>140</v>
      </c>
      <c r="G129" s="191" t="s">
        <v>141</v>
      </c>
      <c r="H129" s="192">
        <v>1410</v>
      </c>
      <c r="I129" s="193"/>
      <c r="J129" s="194">
        <f>ROUND(I129*H129,2)</f>
        <v>0</v>
      </c>
      <c r="K129" s="195"/>
      <c r="L129" s="37"/>
      <c r="M129" s="196" t="s">
        <v>1</v>
      </c>
      <c r="N129" s="197" t="s">
        <v>38</v>
      </c>
      <c r="O129" s="75"/>
      <c r="P129" s="198">
        <f>O129*H129</f>
        <v>0</v>
      </c>
      <c r="Q129" s="198">
        <v>0</v>
      </c>
      <c r="R129" s="198">
        <f>Q129*H129</f>
        <v>0</v>
      </c>
      <c r="S129" s="198">
        <v>1.8</v>
      </c>
      <c r="T129" s="199">
        <f>S129*H129</f>
        <v>2538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142</v>
      </c>
      <c r="AT129" s="200" t="s">
        <v>138</v>
      </c>
      <c r="AU129" s="200" t="s">
        <v>143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142</v>
      </c>
      <c r="BM129" s="200" t="s">
        <v>144</v>
      </c>
    </row>
    <row r="130" s="2" customFormat="1">
      <c r="A130" s="36"/>
      <c r="B130" s="37"/>
      <c r="C130" s="36"/>
      <c r="D130" s="202" t="s">
        <v>145</v>
      </c>
      <c r="E130" s="36"/>
      <c r="F130" s="203" t="s">
        <v>146</v>
      </c>
      <c r="G130" s="36"/>
      <c r="H130" s="36"/>
      <c r="I130" s="122"/>
      <c r="J130" s="36"/>
      <c r="K130" s="36"/>
      <c r="L130" s="37"/>
      <c r="M130" s="204"/>
      <c r="N130" s="205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145</v>
      </c>
      <c r="AU130" s="17" t="s">
        <v>143</v>
      </c>
    </row>
    <row r="131" s="13" customFormat="1">
      <c r="A131" s="13"/>
      <c r="B131" s="206"/>
      <c r="C131" s="13"/>
      <c r="D131" s="202" t="s">
        <v>147</v>
      </c>
      <c r="E131" s="207" t="s">
        <v>1</v>
      </c>
      <c r="F131" s="208" t="s">
        <v>148</v>
      </c>
      <c r="G131" s="13"/>
      <c r="H131" s="209">
        <v>1410</v>
      </c>
      <c r="I131" s="210"/>
      <c r="J131" s="13"/>
      <c r="K131" s="13"/>
      <c r="L131" s="206"/>
      <c r="M131" s="211"/>
      <c r="N131" s="212"/>
      <c r="O131" s="212"/>
      <c r="P131" s="212"/>
      <c r="Q131" s="212"/>
      <c r="R131" s="212"/>
      <c r="S131" s="212"/>
      <c r="T131" s="2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7" t="s">
        <v>147</v>
      </c>
      <c r="AU131" s="207" t="s">
        <v>143</v>
      </c>
      <c r="AV131" s="13" t="s">
        <v>83</v>
      </c>
      <c r="AW131" s="13" t="s">
        <v>30</v>
      </c>
      <c r="AX131" s="13" t="s">
        <v>81</v>
      </c>
      <c r="AY131" s="207" t="s">
        <v>134</v>
      </c>
    </row>
    <row r="132" s="2" customFormat="1" ht="24" customHeight="1">
      <c r="A132" s="36"/>
      <c r="B132" s="187"/>
      <c r="C132" s="188" t="s">
        <v>83</v>
      </c>
      <c r="D132" s="188" t="s">
        <v>138</v>
      </c>
      <c r="E132" s="189" t="s">
        <v>149</v>
      </c>
      <c r="F132" s="190" t="s">
        <v>150</v>
      </c>
      <c r="G132" s="191" t="s">
        <v>151</v>
      </c>
      <c r="H132" s="192">
        <v>1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142</v>
      </c>
      <c r="AT132" s="200" t="s">
        <v>138</v>
      </c>
      <c r="AU132" s="200" t="s">
        <v>143</v>
      </c>
      <c r="AY132" s="17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142</v>
      </c>
      <c r="BM132" s="200" t="s">
        <v>152</v>
      </c>
    </row>
    <row r="133" s="2" customFormat="1">
      <c r="A133" s="36"/>
      <c r="B133" s="37"/>
      <c r="C133" s="36"/>
      <c r="D133" s="202" t="s">
        <v>145</v>
      </c>
      <c r="E133" s="36"/>
      <c r="F133" s="203" t="s">
        <v>153</v>
      </c>
      <c r="G133" s="36"/>
      <c r="H133" s="36"/>
      <c r="I133" s="122"/>
      <c r="J133" s="36"/>
      <c r="K133" s="36"/>
      <c r="L133" s="37"/>
      <c r="M133" s="204"/>
      <c r="N133" s="205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145</v>
      </c>
      <c r="AU133" s="17" t="s">
        <v>143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81</v>
      </c>
      <c r="G134" s="13"/>
      <c r="H134" s="209">
        <v>1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81</v>
      </c>
      <c r="AY134" s="207" t="s">
        <v>134</v>
      </c>
    </row>
    <row r="135" s="12" customFormat="1" ht="20.88" customHeight="1">
      <c r="A135" s="12"/>
      <c r="B135" s="174"/>
      <c r="C135" s="12"/>
      <c r="D135" s="175" t="s">
        <v>72</v>
      </c>
      <c r="E135" s="185" t="s">
        <v>154</v>
      </c>
      <c r="F135" s="185" t="s">
        <v>155</v>
      </c>
      <c r="G135" s="12"/>
      <c r="H135" s="12"/>
      <c r="I135" s="177"/>
      <c r="J135" s="186">
        <f>BK135</f>
        <v>0</v>
      </c>
      <c r="K135" s="12"/>
      <c r="L135" s="174"/>
      <c r="M135" s="179"/>
      <c r="N135" s="180"/>
      <c r="O135" s="180"/>
      <c r="P135" s="181">
        <f>SUM(P136:P145)</f>
        <v>0</v>
      </c>
      <c r="Q135" s="180"/>
      <c r="R135" s="181">
        <f>SUM(R136:R145)</f>
        <v>0</v>
      </c>
      <c r="S135" s="180"/>
      <c r="T135" s="182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5" t="s">
        <v>81</v>
      </c>
      <c r="AT135" s="183" t="s">
        <v>72</v>
      </c>
      <c r="AU135" s="183" t="s">
        <v>83</v>
      </c>
      <c r="AY135" s="175" t="s">
        <v>134</v>
      </c>
      <c r="BK135" s="184">
        <f>SUM(BK136:BK145)</f>
        <v>0</v>
      </c>
    </row>
    <row r="136" s="2" customFormat="1" ht="48" customHeight="1">
      <c r="A136" s="36"/>
      <c r="B136" s="187"/>
      <c r="C136" s="188" t="s">
        <v>143</v>
      </c>
      <c r="D136" s="188" t="s">
        <v>138</v>
      </c>
      <c r="E136" s="189" t="s">
        <v>156</v>
      </c>
      <c r="F136" s="190" t="s">
        <v>157</v>
      </c>
      <c r="G136" s="191" t="s">
        <v>141</v>
      </c>
      <c r="H136" s="192">
        <v>3750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142</v>
      </c>
      <c r="AT136" s="200" t="s">
        <v>138</v>
      </c>
      <c r="AU136" s="200" t="s">
        <v>143</v>
      </c>
      <c r="AY136" s="17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142</v>
      </c>
      <c r="BM136" s="200" t="s">
        <v>158</v>
      </c>
    </row>
    <row r="137" s="13" customFormat="1">
      <c r="A137" s="13"/>
      <c r="B137" s="206"/>
      <c r="C137" s="13"/>
      <c r="D137" s="202" t="s">
        <v>147</v>
      </c>
      <c r="E137" s="207" t="s">
        <v>1</v>
      </c>
      <c r="F137" s="208" t="s">
        <v>159</v>
      </c>
      <c r="G137" s="13"/>
      <c r="H137" s="209">
        <v>3750</v>
      </c>
      <c r="I137" s="210"/>
      <c r="J137" s="13"/>
      <c r="K137" s="13"/>
      <c r="L137" s="206"/>
      <c r="M137" s="211"/>
      <c r="N137" s="212"/>
      <c r="O137" s="212"/>
      <c r="P137" s="212"/>
      <c r="Q137" s="212"/>
      <c r="R137" s="212"/>
      <c r="S137" s="212"/>
      <c r="T137" s="2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7" t="s">
        <v>147</v>
      </c>
      <c r="AU137" s="207" t="s">
        <v>143</v>
      </c>
      <c r="AV137" s="13" t="s">
        <v>83</v>
      </c>
      <c r="AW137" s="13" t="s">
        <v>30</v>
      </c>
      <c r="AX137" s="13" t="s">
        <v>81</v>
      </c>
      <c r="AY137" s="207" t="s">
        <v>134</v>
      </c>
    </row>
    <row r="138" s="2" customFormat="1" ht="36" customHeight="1">
      <c r="A138" s="36"/>
      <c r="B138" s="187"/>
      <c r="C138" s="188" t="s">
        <v>142</v>
      </c>
      <c r="D138" s="188" t="s">
        <v>138</v>
      </c>
      <c r="E138" s="189" t="s">
        <v>160</v>
      </c>
      <c r="F138" s="190" t="s">
        <v>161</v>
      </c>
      <c r="G138" s="191" t="s">
        <v>141</v>
      </c>
      <c r="H138" s="192">
        <v>3750</v>
      </c>
      <c r="I138" s="193"/>
      <c r="J138" s="194">
        <f>ROUND(I138*H138,2)</f>
        <v>0</v>
      </c>
      <c r="K138" s="195"/>
      <c r="L138" s="37"/>
      <c r="M138" s="196" t="s">
        <v>1</v>
      </c>
      <c r="N138" s="197" t="s">
        <v>38</v>
      </c>
      <c r="O138" s="75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142</v>
      </c>
      <c r="AT138" s="200" t="s">
        <v>138</v>
      </c>
      <c r="AU138" s="200" t="s">
        <v>143</v>
      </c>
      <c r="AY138" s="17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81</v>
      </c>
      <c r="BK138" s="201">
        <f>ROUND(I138*H138,2)</f>
        <v>0</v>
      </c>
      <c r="BL138" s="17" t="s">
        <v>142</v>
      </c>
      <c r="BM138" s="200" t="s">
        <v>162</v>
      </c>
    </row>
    <row r="139" s="13" customFormat="1">
      <c r="A139" s="13"/>
      <c r="B139" s="206"/>
      <c r="C139" s="13"/>
      <c r="D139" s="202" t="s">
        <v>147</v>
      </c>
      <c r="E139" s="207" t="s">
        <v>1</v>
      </c>
      <c r="F139" s="208" t="s">
        <v>163</v>
      </c>
      <c r="G139" s="13"/>
      <c r="H139" s="209">
        <v>3750</v>
      </c>
      <c r="I139" s="210"/>
      <c r="J139" s="13"/>
      <c r="K139" s="13"/>
      <c r="L139" s="206"/>
      <c r="M139" s="211"/>
      <c r="N139" s="212"/>
      <c r="O139" s="212"/>
      <c r="P139" s="212"/>
      <c r="Q139" s="212"/>
      <c r="R139" s="212"/>
      <c r="S139" s="212"/>
      <c r="T139" s="2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7" t="s">
        <v>147</v>
      </c>
      <c r="AU139" s="207" t="s">
        <v>143</v>
      </c>
      <c r="AV139" s="13" t="s">
        <v>83</v>
      </c>
      <c r="AW139" s="13" t="s">
        <v>30</v>
      </c>
      <c r="AX139" s="13" t="s">
        <v>81</v>
      </c>
      <c r="AY139" s="207" t="s">
        <v>134</v>
      </c>
    </row>
    <row r="140" s="2" customFormat="1" ht="36" customHeight="1">
      <c r="A140" s="36"/>
      <c r="B140" s="187"/>
      <c r="C140" s="188" t="s">
        <v>164</v>
      </c>
      <c r="D140" s="188" t="s">
        <v>138</v>
      </c>
      <c r="E140" s="189" t="s">
        <v>165</v>
      </c>
      <c r="F140" s="190" t="s">
        <v>166</v>
      </c>
      <c r="G140" s="191" t="s">
        <v>141</v>
      </c>
      <c r="H140" s="192">
        <v>8990</v>
      </c>
      <c r="I140" s="193"/>
      <c r="J140" s="194">
        <f>ROUND(I140*H140,2)</f>
        <v>0</v>
      </c>
      <c r="K140" s="195"/>
      <c r="L140" s="37"/>
      <c r="M140" s="196" t="s">
        <v>1</v>
      </c>
      <c r="N140" s="197" t="s">
        <v>38</v>
      </c>
      <c r="O140" s="7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142</v>
      </c>
      <c r="AT140" s="200" t="s">
        <v>138</v>
      </c>
      <c r="AU140" s="200" t="s">
        <v>143</v>
      </c>
      <c r="AY140" s="17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81</v>
      </c>
      <c r="BK140" s="201">
        <f>ROUND(I140*H140,2)</f>
        <v>0</v>
      </c>
      <c r="BL140" s="17" t="s">
        <v>142</v>
      </c>
      <c r="BM140" s="200" t="s">
        <v>167</v>
      </c>
    </row>
    <row r="141" s="13" customFormat="1">
      <c r="A141" s="13"/>
      <c r="B141" s="206"/>
      <c r="C141" s="13"/>
      <c r="D141" s="202" t="s">
        <v>147</v>
      </c>
      <c r="E141" s="207" t="s">
        <v>1</v>
      </c>
      <c r="F141" s="208" t="s">
        <v>168</v>
      </c>
      <c r="G141" s="13"/>
      <c r="H141" s="209">
        <v>8990</v>
      </c>
      <c r="I141" s="210"/>
      <c r="J141" s="13"/>
      <c r="K141" s="13"/>
      <c r="L141" s="206"/>
      <c r="M141" s="211"/>
      <c r="N141" s="212"/>
      <c r="O141" s="212"/>
      <c r="P141" s="212"/>
      <c r="Q141" s="212"/>
      <c r="R141" s="212"/>
      <c r="S141" s="212"/>
      <c r="T141" s="2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7" t="s">
        <v>147</v>
      </c>
      <c r="AU141" s="207" t="s">
        <v>143</v>
      </c>
      <c r="AV141" s="13" t="s">
        <v>83</v>
      </c>
      <c r="AW141" s="13" t="s">
        <v>30</v>
      </c>
      <c r="AX141" s="13" t="s">
        <v>81</v>
      </c>
      <c r="AY141" s="207" t="s">
        <v>134</v>
      </c>
    </row>
    <row r="142" s="2" customFormat="1" ht="48" customHeight="1">
      <c r="A142" s="36"/>
      <c r="B142" s="187"/>
      <c r="C142" s="188" t="s">
        <v>169</v>
      </c>
      <c r="D142" s="188" t="s">
        <v>138</v>
      </c>
      <c r="E142" s="189" t="s">
        <v>170</v>
      </c>
      <c r="F142" s="190" t="s">
        <v>171</v>
      </c>
      <c r="G142" s="191" t="s">
        <v>141</v>
      </c>
      <c r="H142" s="192">
        <v>8990</v>
      </c>
      <c r="I142" s="193"/>
      <c r="J142" s="194">
        <f>ROUND(I142*H142,2)</f>
        <v>0</v>
      </c>
      <c r="K142" s="195"/>
      <c r="L142" s="37"/>
      <c r="M142" s="196" t="s">
        <v>1</v>
      </c>
      <c r="N142" s="197" t="s">
        <v>38</v>
      </c>
      <c r="O142" s="75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142</v>
      </c>
      <c r="AT142" s="200" t="s">
        <v>138</v>
      </c>
      <c r="AU142" s="200" t="s">
        <v>143</v>
      </c>
      <c r="AY142" s="17" t="s">
        <v>134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81</v>
      </c>
      <c r="BK142" s="201">
        <f>ROUND(I142*H142,2)</f>
        <v>0</v>
      </c>
      <c r="BL142" s="17" t="s">
        <v>142</v>
      </c>
      <c r="BM142" s="200" t="s">
        <v>172</v>
      </c>
    </row>
    <row r="143" s="13" customFormat="1">
      <c r="A143" s="13"/>
      <c r="B143" s="206"/>
      <c r="C143" s="13"/>
      <c r="D143" s="202" t="s">
        <v>147</v>
      </c>
      <c r="E143" s="207" t="s">
        <v>1</v>
      </c>
      <c r="F143" s="208" t="s">
        <v>173</v>
      </c>
      <c r="G143" s="13"/>
      <c r="H143" s="209">
        <v>8990</v>
      </c>
      <c r="I143" s="210"/>
      <c r="J143" s="13"/>
      <c r="K143" s="13"/>
      <c r="L143" s="206"/>
      <c r="M143" s="211"/>
      <c r="N143" s="212"/>
      <c r="O143" s="212"/>
      <c r="P143" s="212"/>
      <c r="Q143" s="212"/>
      <c r="R143" s="212"/>
      <c r="S143" s="212"/>
      <c r="T143" s="2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7" t="s">
        <v>147</v>
      </c>
      <c r="AU143" s="207" t="s">
        <v>143</v>
      </c>
      <c r="AV143" s="13" t="s">
        <v>83</v>
      </c>
      <c r="AW143" s="13" t="s">
        <v>30</v>
      </c>
      <c r="AX143" s="13" t="s">
        <v>81</v>
      </c>
      <c r="AY143" s="207" t="s">
        <v>134</v>
      </c>
    </row>
    <row r="144" s="2" customFormat="1" ht="36" customHeight="1">
      <c r="A144" s="36"/>
      <c r="B144" s="187"/>
      <c r="C144" s="188" t="s">
        <v>174</v>
      </c>
      <c r="D144" s="188" t="s">
        <v>138</v>
      </c>
      <c r="E144" s="189" t="s">
        <v>175</v>
      </c>
      <c r="F144" s="190" t="s">
        <v>176</v>
      </c>
      <c r="G144" s="191" t="s">
        <v>141</v>
      </c>
      <c r="H144" s="192">
        <v>1798</v>
      </c>
      <c r="I144" s="193"/>
      <c r="J144" s="194">
        <f>ROUND(I144*H144,2)</f>
        <v>0</v>
      </c>
      <c r="K144" s="195"/>
      <c r="L144" s="37"/>
      <c r="M144" s="196" t="s">
        <v>1</v>
      </c>
      <c r="N144" s="197" t="s">
        <v>38</v>
      </c>
      <c r="O144" s="75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142</v>
      </c>
      <c r="AT144" s="200" t="s">
        <v>138</v>
      </c>
      <c r="AU144" s="200" t="s">
        <v>143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142</v>
      </c>
      <c r="BM144" s="200" t="s">
        <v>177</v>
      </c>
    </row>
    <row r="145" s="13" customFormat="1">
      <c r="A145" s="13"/>
      <c r="B145" s="206"/>
      <c r="C145" s="13"/>
      <c r="D145" s="202" t="s">
        <v>147</v>
      </c>
      <c r="E145" s="207" t="s">
        <v>1</v>
      </c>
      <c r="F145" s="208" t="s">
        <v>178</v>
      </c>
      <c r="G145" s="13"/>
      <c r="H145" s="209">
        <v>1798</v>
      </c>
      <c r="I145" s="210"/>
      <c r="J145" s="13"/>
      <c r="K145" s="13"/>
      <c r="L145" s="206"/>
      <c r="M145" s="211"/>
      <c r="N145" s="212"/>
      <c r="O145" s="212"/>
      <c r="P145" s="212"/>
      <c r="Q145" s="212"/>
      <c r="R145" s="212"/>
      <c r="S145" s="212"/>
      <c r="T145" s="2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7" t="s">
        <v>147</v>
      </c>
      <c r="AU145" s="207" t="s">
        <v>143</v>
      </c>
      <c r="AV145" s="13" t="s">
        <v>83</v>
      </c>
      <c r="AW145" s="13" t="s">
        <v>30</v>
      </c>
      <c r="AX145" s="13" t="s">
        <v>81</v>
      </c>
      <c r="AY145" s="207" t="s">
        <v>134</v>
      </c>
    </row>
    <row r="146" s="12" customFormat="1" ht="20.88" customHeight="1">
      <c r="A146" s="12"/>
      <c r="B146" s="174"/>
      <c r="C146" s="12"/>
      <c r="D146" s="175" t="s">
        <v>72</v>
      </c>
      <c r="E146" s="185" t="s">
        <v>179</v>
      </c>
      <c r="F146" s="185" t="s">
        <v>180</v>
      </c>
      <c r="G146" s="12"/>
      <c r="H146" s="12"/>
      <c r="I146" s="177"/>
      <c r="J146" s="186">
        <f>BK146</f>
        <v>0</v>
      </c>
      <c r="K146" s="12"/>
      <c r="L146" s="174"/>
      <c r="M146" s="179"/>
      <c r="N146" s="180"/>
      <c r="O146" s="180"/>
      <c r="P146" s="181">
        <f>SUM(P147:P156)</f>
        <v>0</v>
      </c>
      <c r="Q146" s="180"/>
      <c r="R146" s="181">
        <f>SUM(R147:R156)</f>
        <v>0</v>
      </c>
      <c r="S146" s="180"/>
      <c r="T146" s="182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5" t="s">
        <v>81</v>
      </c>
      <c r="AT146" s="183" t="s">
        <v>72</v>
      </c>
      <c r="AU146" s="183" t="s">
        <v>83</v>
      </c>
      <c r="AY146" s="175" t="s">
        <v>134</v>
      </c>
      <c r="BK146" s="184">
        <f>SUM(BK147:BK156)</f>
        <v>0</v>
      </c>
    </row>
    <row r="147" s="2" customFormat="1" ht="48" customHeight="1">
      <c r="A147" s="36"/>
      <c r="B147" s="187"/>
      <c r="C147" s="188" t="s">
        <v>181</v>
      </c>
      <c r="D147" s="188" t="s">
        <v>138</v>
      </c>
      <c r="E147" s="189" t="s">
        <v>182</v>
      </c>
      <c r="F147" s="190" t="s">
        <v>183</v>
      </c>
      <c r="G147" s="191" t="s">
        <v>141</v>
      </c>
      <c r="H147" s="192">
        <v>3630</v>
      </c>
      <c r="I147" s="193"/>
      <c r="J147" s="194">
        <f>ROUND(I147*H147,2)</f>
        <v>0</v>
      </c>
      <c r="K147" s="195"/>
      <c r="L147" s="37"/>
      <c r="M147" s="196" t="s">
        <v>1</v>
      </c>
      <c r="N147" s="197" t="s">
        <v>38</v>
      </c>
      <c r="O147" s="75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142</v>
      </c>
      <c r="AT147" s="200" t="s">
        <v>138</v>
      </c>
      <c r="AU147" s="200" t="s">
        <v>143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81</v>
      </c>
      <c r="BK147" s="201">
        <f>ROUND(I147*H147,2)</f>
        <v>0</v>
      </c>
      <c r="BL147" s="17" t="s">
        <v>142</v>
      </c>
      <c r="BM147" s="200" t="s">
        <v>184</v>
      </c>
    </row>
    <row r="148" s="13" customFormat="1">
      <c r="A148" s="13"/>
      <c r="B148" s="206"/>
      <c r="C148" s="13"/>
      <c r="D148" s="202" t="s">
        <v>147</v>
      </c>
      <c r="E148" s="207" t="s">
        <v>1</v>
      </c>
      <c r="F148" s="208" t="s">
        <v>185</v>
      </c>
      <c r="G148" s="13"/>
      <c r="H148" s="209">
        <v>3630</v>
      </c>
      <c r="I148" s="210"/>
      <c r="J148" s="13"/>
      <c r="K148" s="13"/>
      <c r="L148" s="206"/>
      <c r="M148" s="211"/>
      <c r="N148" s="212"/>
      <c r="O148" s="212"/>
      <c r="P148" s="212"/>
      <c r="Q148" s="212"/>
      <c r="R148" s="212"/>
      <c r="S148" s="212"/>
      <c r="T148" s="2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7" t="s">
        <v>147</v>
      </c>
      <c r="AU148" s="207" t="s">
        <v>143</v>
      </c>
      <c r="AV148" s="13" t="s">
        <v>83</v>
      </c>
      <c r="AW148" s="13" t="s">
        <v>30</v>
      </c>
      <c r="AX148" s="13" t="s">
        <v>81</v>
      </c>
      <c r="AY148" s="207" t="s">
        <v>134</v>
      </c>
    </row>
    <row r="149" s="2" customFormat="1" ht="36" customHeight="1">
      <c r="A149" s="36"/>
      <c r="B149" s="187"/>
      <c r="C149" s="188" t="s">
        <v>186</v>
      </c>
      <c r="D149" s="188" t="s">
        <v>138</v>
      </c>
      <c r="E149" s="189" t="s">
        <v>187</v>
      </c>
      <c r="F149" s="190" t="s">
        <v>188</v>
      </c>
      <c r="G149" s="191" t="s">
        <v>141</v>
      </c>
      <c r="H149" s="192">
        <v>9440</v>
      </c>
      <c r="I149" s="193"/>
      <c r="J149" s="194">
        <f>ROUND(I149*H149,2)</f>
        <v>0</v>
      </c>
      <c r="K149" s="195"/>
      <c r="L149" s="37"/>
      <c r="M149" s="196" t="s">
        <v>1</v>
      </c>
      <c r="N149" s="197" t="s">
        <v>38</v>
      </c>
      <c r="O149" s="75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0" t="s">
        <v>142</v>
      </c>
      <c r="AT149" s="200" t="s">
        <v>138</v>
      </c>
      <c r="AU149" s="200" t="s">
        <v>143</v>
      </c>
      <c r="AY149" s="17" t="s">
        <v>134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81</v>
      </c>
      <c r="BK149" s="201">
        <f>ROUND(I149*H149,2)</f>
        <v>0</v>
      </c>
      <c r="BL149" s="17" t="s">
        <v>142</v>
      </c>
      <c r="BM149" s="200" t="s">
        <v>189</v>
      </c>
    </row>
    <row r="150" s="13" customFormat="1">
      <c r="A150" s="13"/>
      <c r="B150" s="206"/>
      <c r="C150" s="13"/>
      <c r="D150" s="202" t="s">
        <v>147</v>
      </c>
      <c r="E150" s="207" t="s">
        <v>1</v>
      </c>
      <c r="F150" s="208" t="s">
        <v>190</v>
      </c>
      <c r="G150" s="13"/>
      <c r="H150" s="209">
        <v>9440</v>
      </c>
      <c r="I150" s="210"/>
      <c r="J150" s="13"/>
      <c r="K150" s="13"/>
      <c r="L150" s="206"/>
      <c r="M150" s="211"/>
      <c r="N150" s="212"/>
      <c r="O150" s="212"/>
      <c r="P150" s="212"/>
      <c r="Q150" s="212"/>
      <c r="R150" s="212"/>
      <c r="S150" s="212"/>
      <c r="T150" s="2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7" t="s">
        <v>147</v>
      </c>
      <c r="AU150" s="207" t="s">
        <v>143</v>
      </c>
      <c r="AV150" s="13" t="s">
        <v>83</v>
      </c>
      <c r="AW150" s="13" t="s">
        <v>30</v>
      </c>
      <c r="AX150" s="13" t="s">
        <v>81</v>
      </c>
      <c r="AY150" s="207" t="s">
        <v>134</v>
      </c>
    </row>
    <row r="151" s="2" customFormat="1" ht="36" customHeight="1">
      <c r="A151" s="36"/>
      <c r="B151" s="187"/>
      <c r="C151" s="188" t="s">
        <v>191</v>
      </c>
      <c r="D151" s="188" t="s">
        <v>138</v>
      </c>
      <c r="E151" s="189" t="s">
        <v>192</v>
      </c>
      <c r="F151" s="190" t="s">
        <v>193</v>
      </c>
      <c r="G151" s="191" t="s">
        <v>141</v>
      </c>
      <c r="H151" s="192">
        <v>9440</v>
      </c>
      <c r="I151" s="193"/>
      <c r="J151" s="194">
        <f>ROUND(I151*H151,2)</f>
        <v>0</v>
      </c>
      <c r="K151" s="195"/>
      <c r="L151" s="37"/>
      <c r="M151" s="196" t="s">
        <v>1</v>
      </c>
      <c r="N151" s="197" t="s">
        <v>38</v>
      </c>
      <c r="O151" s="75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0" t="s">
        <v>142</v>
      </c>
      <c r="AT151" s="200" t="s">
        <v>138</v>
      </c>
      <c r="AU151" s="200" t="s">
        <v>143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81</v>
      </c>
      <c r="BK151" s="201">
        <f>ROUND(I151*H151,2)</f>
        <v>0</v>
      </c>
      <c r="BL151" s="17" t="s">
        <v>142</v>
      </c>
      <c r="BM151" s="200" t="s">
        <v>194</v>
      </c>
    </row>
    <row r="152" s="13" customFormat="1">
      <c r="A152" s="13"/>
      <c r="B152" s="206"/>
      <c r="C152" s="13"/>
      <c r="D152" s="202" t="s">
        <v>147</v>
      </c>
      <c r="E152" s="207" t="s">
        <v>1</v>
      </c>
      <c r="F152" s="208" t="s">
        <v>195</v>
      </c>
      <c r="G152" s="13"/>
      <c r="H152" s="209">
        <v>9440</v>
      </c>
      <c r="I152" s="210"/>
      <c r="J152" s="13"/>
      <c r="K152" s="13"/>
      <c r="L152" s="206"/>
      <c r="M152" s="211"/>
      <c r="N152" s="212"/>
      <c r="O152" s="212"/>
      <c r="P152" s="212"/>
      <c r="Q152" s="212"/>
      <c r="R152" s="212"/>
      <c r="S152" s="212"/>
      <c r="T152" s="2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7" t="s">
        <v>147</v>
      </c>
      <c r="AU152" s="207" t="s">
        <v>143</v>
      </c>
      <c r="AV152" s="13" t="s">
        <v>83</v>
      </c>
      <c r="AW152" s="13" t="s">
        <v>30</v>
      </c>
      <c r="AX152" s="13" t="s">
        <v>81</v>
      </c>
      <c r="AY152" s="207" t="s">
        <v>134</v>
      </c>
    </row>
    <row r="153" s="2" customFormat="1" ht="48" customHeight="1">
      <c r="A153" s="36"/>
      <c r="B153" s="187"/>
      <c r="C153" s="188" t="s">
        <v>136</v>
      </c>
      <c r="D153" s="188" t="s">
        <v>138</v>
      </c>
      <c r="E153" s="189" t="s">
        <v>196</v>
      </c>
      <c r="F153" s="190" t="s">
        <v>197</v>
      </c>
      <c r="G153" s="191" t="s">
        <v>141</v>
      </c>
      <c r="H153" s="192">
        <v>47200</v>
      </c>
      <c r="I153" s="193"/>
      <c r="J153" s="194">
        <f>ROUND(I153*H153,2)</f>
        <v>0</v>
      </c>
      <c r="K153" s="195"/>
      <c r="L153" s="37"/>
      <c r="M153" s="196" t="s">
        <v>1</v>
      </c>
      <c r="N153" s="197" t="s">
        <v>38</v>
      </c>
      <c r="O153" s="75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142</v>
      </c>
      <c r="AT153" s="200" t="s">
        <v>138</v>
      </c>
      <c r="AU153" s="200" t="s">
        <v>143</v>
      </c>
      <c r="AY153" s="17" t="s">
        <v>134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81</v>
      </c>
      <c r="BK153" s="201">
        <f>ROUND(I153*H153,2)</f>
        <v>0</v>
      </c>
      <c r="BL153" s="17" t="s">
        <v>142</v>
      </c>
      <c r="BM153" s="200" t="s">
        <v>198</v>
      </c>
    </row>
    <row r="154" s="13" customFormat="1">
      <c r="A154" s="13"/>
      <c r="B154" s="206"/>
      <c r="C154" s="13"/>
      <c r="D154" s="202" t="s">
        <v>147</v>
      </c>
      <c r="E154" s="207" t="s">
        <v>1</v>
      </c>
      <c r="F154" s="208" t="s">
        <v>199</v>
      </c>
      <c r="G154" s="13"/>
      <c r="H154" s="209">
        <v>47200</v>
      </c>
      <c r="I154" s="210"/>
      <c r="J154" s="13"/>
      <c r="K154" s="13"/>
      <c r="L154" s="206"/>
      <c r="M154" s="211"/>
      <c r="N154" s="212"/>
      <c r="O154" s="212"/>
      <c r="P154" s="212"/>
      <c r="Q154" s="212"/>
      <c r="R154" s="212"/>
      <c r="S154" s="212"/>
      <c r="T154" s="2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7" t="s">
        <v>147</v>
      </c>
      <c r="AU154" s="207" t="s">
        <v>143</v>
      </c>
      <c r="AV154" s="13" t="s">
        <v>83</v>
      </c>
      <c r="AW154" s="13" t="s">
        <v>30</v>
      </c>
      <c r="AX154" s="13" t="s">
        <v>81</v>
      </c>
      <c r="AY154" s="207" t="s">
        <v>134</v>
      </c>
    </row>
    <row r="155" s="2" customFormat="1" ht="24" customHeight="1">
      <c r="A155" s="36"/>
      <c r="B155" s="187"/>
      <c r="C155" s="188" t="s">
        <v>154</v>
      </c>
      <c r="D155" s="188" t="s">
        <v>138</v>
      </c>
      <c r="E155" s="189" t="s">
        <v>200</v>
      </c>
      <c r="F155" s="190" t="s">
        <v>201</v>
      </c>
      <c r="G155" s="191" t="s">
        <v>141</v>
      </c>
      <c r="H155" s="192">
        <v>9440</v>
      </c>
      <c r="I155" s="193"/>
      <c r="J155" s="194">
        <f>ROUND(I155*H155,2)</f>
        <v>0</v>
      </c>
      <c r="K155" s="195"/>
      <c r="L155" s="37"/>
      <c r="M155" s="196" t="s">
        <v>1</v>
      </c>
      <c r="N155" s="197" t="s">
        <v>38</v>
      </c>
      <c r="O155" s="75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142</v>
      </c>
      <c r="AT155" s="200" t="s">
        <v>138</v>
      </c>
      <c r="AU155" s="200" t="s">
        <v>143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81</v>
      </c>
      <c r="BK155" s="201">
        <f>ROUND(I155*H155,2)</f>
        <v>0</v>
      </c>
      <c r="BL155" s="17" t="s">
        <v>142</v>
      </c>
      <c r="BM155" s="200" t="s">
        <v>202</v>
      </c>
    </row>
    <row r="156" s="13" customFormat="1">
      <c r="A156" s="13"/>
      <c r="B156" s="206"/>
      <c r="C156" s="13"/>
      <c r="D156" s="202" t="s">
        <v>147</v>
      </c>
      <c r="E156" s="207" t="s">
        <v>1</v>
      </c>
      <c r="F156" s="208" t="s">
        <v>203</v>
      </c>
      <c r="G156" s="13"/>
      <c r="H156" s="209">
        <v>9440</v>
      </c>
      <c r="I156" s="210"/>
      <c r="J156" s="13"/>
      <c r="K156" s="13"/>
      <c r="L156" s="206"/>
      <c r="M156" s="211"/>
      <c r="N156" s="212"/>
      <c r="O156" s="212"/>
      <c r="P156" s="212"/>
      <c r="Q156" s="212"/>
      <c r="R156" s="212"/>
      <c r="S156" s="212"/>
      <c r="T156" s="2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7" t="s">
        <v>147</v>
      </c>
      <c r="AU156" s="207" t="s">
        <v>143</v>
      </c>
      <c r="AV156" s="13" t="s">
        <v>83</v>
      </c>
      <c r="AW156" s="13" t="s">
        <v>30</v>
      </c>
      <c r="AX156" s="13" t="s">
        <v>81</v>
      </c>
      <c r="AY156" s="207" t="s">
        <v>134</v>
      </c>
    </row>
    <row r="157" s="12" customFormat="1" ht="20.88" customHeight="1">
      <c r="A157" s="12"/>
      <c r="B157" s="174"/>
      <c r="C157" s="12"/>
      <c r="D157" s="175" t="s">
        <v>72</v>
      </c>
      <c r="E157" s="185" t="s">
        <v>204</v>
      </c>
      <c r="F157" s="185" t="s">
        <v>205</v>
      </c>
      <c r="G157" s="12"/>
      <c r="H157" s="12"/>
      <c r="I157" s="177"/>
      <c r="J157" s="186">
        <f>BK157</f>
        <v>0</v>
      </c>
      <c r="K157" s="12"/>
      <c r="L157" s="174"/>
      <c r="M157" s="179"/>
      <c r="N157" s="180"/>
      <c r="O157" s="180"/>
      <c r="P157" s="181">
        <f>SUM(P158:P161)</f>
        <v>0</v>
      </c>
      <c r="Q157" s="180"/>
      <c r="R157" s="181">
        <f>SUM(R158:R161)</f>
        <v>0</v>
      </c>
      <c r="S157" s="180"/>
      <c r="T157" s="182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5" t="s">
        <v>81</v>
      </c>
      <c r="AT157" s="183" t="s">
        <v>72</v>
      </c>
      <c r="AU157" s="183" t="s">
        <v>83</v>
      </c>
      <c r="AY157" s="175" t="s">
        <v>134</v>
      </c>
      <c r="BK157" s="184">
        <f>SUM(BK158:BK161)</f>
        <v>0</v>
      </c>
    </row>
    <row r="158" s="2" customFormat="1" ht="16.5" customHeight="1">
      <c r="A158" s="36"/>
      <c r="B158" s="187"/>
      <c r="C158" s="188" t="s">
        <v>206</v>
      </c>
      <c r="D158" s="188" t="s">
        <v>138</v>
      </c>
      <c r="E158" s="189" t="s">
        <v>207</v>
      </c>
      <c r="F158" s="190" t="s">
        <v>208</v>
      </c>
      <c r="G158" s="191" t="s">
        <v>141</v>
      </c>
      <c r="H158" s="192">
        <v>3630</v>
      </c>
      <c r="I158" s="193"/>
      <c r="J158" s="194">
        <f>ROUND(I158*H158,2)</f>
        <v>0</v>
      </c>
      <c r="K158" s="195"/>
      <c r="L158" s="37"/>
      <c r="M158" s="196" t="s">
        <v>1</v>
      </c>
      <c r="N158" s="197" t="s">
        <v>38</v>
      </c>
      <c r="O158" s="75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0" t="s">
        <v>142</v>
      </c>
      <c r="AT158" s="200" t="s">
        <v>138</v>
      </c>
      <c r="AU158" s="200" t="s">
        <v>143</v>
      </c>
      <c r="AY158" s="17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81</v>
      </c>
      <c r="BK158" s="201">
        <f>ROUND(I158*H158,2)</f>
        <v>0</v>
      </c>
      <c r="BL158" s="17" t="s">
        <v>142</v>
      </c>
      <c r="BM158" s="200" t="s">
        <v>209</v>
      </c>
    </row>
    <row r="159" s="13" customFormat="1">
      <c r="A159" s="13"/>
      <c r="B159" s="206"/>
      <c r="C159" s="13"/>
      <c r="D159" s="202" t="s">
        <v>147</v>
      </c>
      <c r="E159" s="207" t="s">
        <v>1</v>
      </c>
      <c r="F159" s="208" t="s">
        <v>210</v>
      </c>
      <c r="G159" s="13"/>
      <c r="H159" s="209">
        <v>3630</v>
      </c>
      <c r="I159" s="210"/>
      <c r="J159" s="13"/>
      <c r="K159" s="13"/>
      <c r="L159" s="206"/>
      <c r="M159" s="211"/>
      <c r="N159" s="212"/>
      <c r="O159" s="212"/>
      <c r="P159" s="212"/>
      <c r="Q159" s="212"/>
      <c r="R159" s="212"/>
      <c r="S159" s="212"/>
      <c r="T159" s="2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7" t="s">
        <v>147</v>
      </c>
      <c r="AU159" s="207" t="s">
        <v>143</v>
      </c>
      <c r="AV159" s="13" t="s">
        <v>83</v>
      </c>
      <c r="AW159" s="13" t="s">
        <v>30</v>
      </c>
      <c r="AX159" s="13" t="s">
        <v>81</v>
      </c>
      <c r="AY159" s="207" t="s">
        <v>134</v>
      </c>
    </row>
    <row r="160" s="2" customFormat="1" ht="24" customHeight="1">
      <c r="A160" s="36"/>
      <c r="B160" s="187"/>
      <c r="C160" s="188" t="s">
        <v>211</v>
      </c>
      <c r="D160" s="188" t="s">
        <v>138</v>
      </c>
      <c r="E160" s="189" t="s">
        <v>212</v>
      </c>
      <c r="F160" s="190" t="s">
        <v>213</v>
      </c>
      <c r="G160" s="191" t="s">
        <v>141</v>
      </c>
      <c r="H160" s="192">
        <v>9440</v>
      </c>
      <c r="I160" s="193"/>
      <c r="J160" s="194">
        <f>ROUND(I160*H160,2)</f>
        <v>0</v>
      </c>
      <c r="K160" s="195"/>
      <c r="L160" s="37"/>
      <c r="M160" s="196" t="s">
        <v>1</v>
      </c>
      <c r="N160" s="197" t="s">
        <v>38</v>
      </c>
      <c r="O160" s="75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0" t="s">
        <v>142</v>
      </c>
      <c r="AT160" s="200" t="s">
        <v>138</v>
      </c>
      <c r="AU160" s="200" t="s">
        <v>143</v>
      </c>
      <c r="AY160" s="17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81</v>
      </c>
      <c r="BK160" s="201">
        <f>ROUND(I160*H160,2)</f>
        <v>0</v>
      </c>
      <c r="BL160" s="17" t="s">
        <v>142</v>
      </c>
      <c r="BM160" s="200" t="s">
        <v>214</v>
      </c>
    </row>
    <row r="161" s="13" customFormat="1">
      <c r="A161" s="13"/>
      <c r="B161" s="206"/>
      <c r="C161" s="13"/>
      <c r="D161" s="202" t="s">
        <v>147</v>
      </c>
      <c r="E161" s="207" t="s">
        <v>1</v>
      </c>
      <c r="F161" s="208" t="s">
        <v>215</v>
      </c>
      <c r="G161" s="13"/>
      <c r="H161" s="209">
        <v>9440</v>
      </c>
      <c r="I161" s="210"/>
      <c r="J161" s="13"/>
      <c r="K161" s="13"/>
      <c r="L161" s="206"/>
      <c r="M161" s="211"/>
      <c r="N161" s="212"/>
      <c r="O161" s="212"/>
      <c r="P161" s="212"/>
      <c r="Q161" s="212"/>
      <c r="R161" s="212"/>
      <c r="S161" s="212"/>
      <c r="T161" s="2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7" t="s">
        <v>147</v>
      </c>
      <c r="AU161" s="207" t="s">
        <v>143</v>
      </c>
      <c r="AV161" s="13" t="s">
        <v>83</v>
      </c>
      <c r="AW161" s="13" t="s">
        <v>30</v>
      </c>
      <c r="AX161" s="13" t="s">
        <v>81</v>
      </c>
      <c r="AY161" s="207" t="s">
        <v>134</v>
      </c>
    </row>
    <row r="162" s="12" customFormat="1" ht="20.88" customHeight="1">
      <c r="A162" s="12"/>
      <c r="B162" s="174"/>
      <c r="C162" s="12"/>
      <c r="D162" s="175" t="s">
        <v>72</v>
      </c>
      <c r="E162" s="185" t="s">
        <v>216</v>
      </c>
      <c r="F162" s="185" t="s">
        <v>217</v>
      </c>
      <c r="G162" s="12"/>
      <c r="H162" s="12"/>
      <c r="I162" s="177"/>
      <c r="J162" s="186">
        <f>BK162</f>
        <v>0</v>
      </c>
      <c r="K162" s="12"/>
      <c r="L162" s="174"/>
      <c r="M162" s="179"/>
      <c r="N162" s="180"/>
      <c r="O162" s="180"/>
      <c r="P162" s="181">
        <f>SUM(P163:P170)</f>
        <v>0</v>
      </c>
      <c r="Q162" s="180"/>
      <c r="R162" s="181">
        <f>SUM(R163:R170)</f>
        <v>472</v>
      </c>
      <c r="S162" s="180"/>
      <c r="T162" s="182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5" t="s">
        <v>81</v>
      </c>
      <c r="AT162" s="183" t="s">
        <v>72</v>
      </c>
      <c r="AU162" s="183" t="s">
        <v>83</v>
      </c>
      <c r="AY162" s="175" t="s">
        <v>134</v>
      </c>
      <c r="BK162" s="184">
        <f>SUM(BK163:BK170)</f>
        <v>0</v>
      </c>
    </row>
    <row r="163" s="2" customFormat="1" ht="24" customHeight="1">
      <c r="A163" s="36"/>
      <c r="B163" s="187"/>
      <c r="C163" s="188" t="s">
        <v>8</v>
      </c>
      <c r="D163" s="188" t="s">
        <v>138</v>
      </c>
      <c r="E163" s="189" t="s">
        <v>218</v>
      </c>
      <c r="F163" s="190" t="s">
        <v>219</v>
      </c>
      <c r="G163" s="191" t="s">
        <v>220</v>
      </c>
      <c r="H163" s="192">
        <v>157333.33300000001</v>
      </c>
      <c r="I163" s="193"/>
      <c r="J163" s="194">
        <f>ROUND(I163*H163,2)</f>
        <v>0</v>
      </c>
      <c r="K163" s="195"/>
      <c r="L163" s="37"/>
      <c r="M163" s="196" t="s">
        <v>1</v>
      </c>
      <c r="N163" s="197" t="s">
        <v>38</v>
      </c>
      <c r="O163" s="75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142</v>
      </c>
      <c r="AT163" s="200" t="s">
        <v>138</v>
      </c>
      <c r="AU163" s="200" t="s">
        <v>143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81</v>
      </c>
      <c r="BK163" s="201">
        <f>ROUND(I163*H163,2)</f>
        <v>0</v>
      </c>
      <c r="BL163" s="17" t="s">
        <v>142</v>
      </c>
      <c r="BM163" s="200" t="s">
        <v>221</v>
      </c>
    </row>
    <row r="164" s="13" customFormat="1">
      <c r="A164" s="13"/>
      <c r="B164" s="206"/>
      <c r="C164" s="13"/>
      <c r="D164" s="202" t="s">
        <v>147</v>
      </c>
      <c r="E164" s="207" t="s">
        <v>1</v>
      </c>
      <c r="F164" s="208" t="s">
        <v>222</v>
      </c>
      <c r="G164" s="13"/>
      <c r="H164" s="209">
        <v>157333.33300000001</v>
      </c>
      <c r="I164" s="210"/>
      <c r="J164" s="13"/>
      <c r="K164" s="13"/>
      <c r="L164" s="206"/>
      <c r="M164" s="211"/>
      <c r="N164" s="212"/>
      <c r="O164" s="212"/>
      <c r="P164" s="212"/>
      <c r="Q164" s="212"/>
      <c r="R164" s="212"/>
      <c r="S164" s="212"/>
      <c r="T164" s="2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7" t="s">
        <v>147</v>
      </c>
      <c r="AU164" s="207" t="s">
        <v>143</v>
      </c>
      <c r="AV164" s="13" t="s">
        <v>83</v>
      </c>
      <c r="AW164" s="13" t="s">
        <v>30</v>
      </c>
      <c r="AX164" s="13" t="s">
        <v>81</v>
      </c>
      <c r="AY164" s="207" t="s">
        <v>134</v>
      </c>
    </row>
    <row r="165" s="2" customFormat="1" ht="24" customHeight="1">
      <c r="A165" s="36"/>
      <c r="B165" s="187"/>
      <c r="C165" s="188" t="s">
        <v>179</v>
      </c>
      <c r="D165" s="188" t="s">
        <v>138</v>
      </c>
      <c r="E165" s="189" t="s">
        <v>223</v>
      </c>
      <c r="F165" s="190" t="s">
        <v>224</v>
      </c>
      <c r="G165" s="191" t="s">
        <v>225</v>
      </c>
      <c r="H165" s="192">
        <v>15.733000000000001</v>
      </c>
      <c r="I165" s="193"/>
      <c r="J165" s="194">
        <f>ROUND(I165*H165,2)</f>
        <v>0</v>
      </c>
      <c r="K165" s="195"/>
      <c r="L165" s="37"/>
      <c r="M165" s="196" t="s">
        <v>1</v>
      </c>
      <c r="N165" s="197" t="s">
        <v>38</v>
      </c>
      <c r="O165" s="75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0" t="s">
        <v>142</v>
      </c>
      <c r="AT165" s="200" t="s">
        <v>138</v>
      </c>
      <c r="AU165" s="200" t="s">
        <v>143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81</v>
      </c>
      <c r="BK165" s="201">
        <f>ROUND(I165*H165,2)</f>
        <v>0</v>
      </c>
      <c r="BL165" s="17" t="s">
        <v>142</v>
      </c>
      <c r="BM165" s="200" t="s">
        <v>226</v>
      </c>
    </row>
    <row r="166" s="13" customFormat="1">
      <c r="A166" s="13"/>
      <c r="B166" s="206"/>
      <c r="C166" s="13"/>
      <c r="D166" s="202" t="s">
        <v>147</v>
      </c>
      <c r="E166" s="207" t="s">
        <v>1</v>
      </c>
      <c r="F166" s="208" t="s">
        <v>227</v>
      </c>
      <c r="G166" s="13"/>
      <c r="H166" s="209">
        <v>15.733000000000001</v>
      </c>
      <c r="I166" s="210"/>
      <c r="J166" s="13"/>
      <c r="K166" s="13"/>
      <c r="L166" s="206"/>
      <c r="M166" s="211"/>
      <c r="N166" s="212"/>
      <c r="O166" s="212"/>
      <c r="P166" s="212"/>
      <c r="Q166" s="212"/>
      <c r="R166" s="212"/>
      <c r="S166" s="212"/>
      <c r="T166" s="2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7" t="s">
        <v>147</v>
      </c>
      <c r="AU166" s="207" t="s">
        <v>143</v>
      </c>
      <c r="AV166" s="13" t="s">
        <v>83</v>
      </c>
      <c r="AW166" s="13" t="s">
        <v>30</v>
      </c>
      <c r="AX166" s="13" t="s">
        <v>81</v>
      </c>
      <c r="AY166" s="207" t="s">
        <v>134</v>
      </c>
    </row>
    <row r="167" s="2" customFormat="1" ht="24" customHeight="1">
      <c r="A167" s="36"/>
      <c r="B167" s="187"/>
      <c r="C167" s="214" t="s">
        <v>204</v>
      </c>
      <c r="D167" s="214" t="s">
        <v>228</v>
      </c>
      <c r="E167" s="215" t="s">
        <v>229</v>
      </c>
      <c r="F167" s="216" t="s">
        <v>230</v>
      </c>
      <c r="G167" s="217" t="s">
        <v>231</v>
      </c>
      <c r="H167" s="218">
        <v>472</v>
      </c>
      <c r="I167" s="219"/>
      <c r="J167" s="220">
        <f>ROUND(I167*H167,2)</f>
        <v>0</v>
      </c>
      <c r="K167" s="221"/>
      <c r="L167" s="222"/>
      <c r="M167" s="223" t="s">
        <v>1</v>
      </c>
      <c r="N167" s="224" t="s">
        <v>38</v>
      </c>
      <c r="O167" s="75"/>
      <c r="P167" s="198">
        <f>O167*H167</f>
        <v>0</v>
      </c>
      <c r="Q167" s="198">
        <v>1</v>
      </c>
      <c r="R167" s="198">
        <f>Q167*H167</f>
        <v>472</v>
      </c>
      <c r="S167" s="198">
        <v>0</v>
      </c>
      <c r="T167" s="19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0" t="s">
        <v>181</v>
      </c>
      <c r="AT167" s="200" t="s">
        <v>228</v>
      </c>
      <c r="AU167" s="200" t="s">
        <v>143</v>
      </c>
      <c r="AY167" s="17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81</v>
      </c>
      <c r="BK167" s="201">
        <f>ROUND(I167*H167,2)</f>
        <v>0</v>
      </c>
      <c r="BL167" s="17" t="s">
        <v>142</v>
      </c>
      <c r="BM167" s="200" t="s">
        <v>232</v>
      </c>
    </row>
    <row r="168" s="13" customFormat="1">
      <c r="A168" s="13"/>
      <c r="B168" s="206"/>
      <c r="C168" s="13"/>
      <c r="D168" s="202" t="s">
        <v>147</v>
      </c>
      <c r="E168" s="207" t="s">
        <v>1</v>
      </c>
      <c r="F168" s="208" t="s">
        <v>233</v>
      </c>
      <c r="G168" s="13"/>
      <c r="H168" s="209">
        <v>472</v>
      </c>
      <c r="I168" s="210"/>
      <c r="J168" s="13"/>
      <c r="K168" s="13"/>
      <c r="L168" s="206"/>
      <c r="M168" s="211"/>
      <c r="N168" s="212"/>
      <c r="O168" s="212"/>
      <c r="P168" s="212"/>
      <c r="Q168" s="212"/>
      <c r="R168" s="212"/>
      <c r="S168" s="212"/>
      <c r="T168" s="2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7" t="s">
        <v>147</v>
      </c>
      <c r="AU168" s="207" t="s">
        <v>143</v>
      </c>
      <c r="AV168" s="13" t="s">
        <v>83</v>
      </c>
      <c r="AW168" s="13" t="s">
        <v>30</v>
      </c>
      <c r="AX168" s="13" t="s">
        <v>81</v>
      </c>
      <c r="AY168" s="207" t="s">
        <v>134</v>
      </c>
    </row>
    <row r="169" s="2" customFormat="1" ht="24" customHeight="1">
      <c r="A169" s="36"/>
      <c r="B169" s="187"/>
      <c r="C169" s="188" t="s">
        <v>216</v>
      </c>
      <c r="D169" s="188" t="s">
        <v>138</v>
      </c>
      <c r="E169" s="189" t="s">
        <v>234</v>
      </c>
      <c r="F169" s="190" t="s">
        <v>235</v>
      </c>
      <c r="G169" s="191" t="s">
        <v>225</v>
      </c>
      <c r="H169" s="192">
        <v>15.733000000000001</v>
      </c>
      <c r="I169" s="193"/>
      <c r="J169" s="194">
        <f>ROUND(I169*H169,2)</f>
        <v>0</v>
      </c>
      <c r="K169" s="195"/>
      <c r="L169" s="37"/>
      <c r="M169" s="196" t="s">
        <v>1</v>
      </c>
      <c r="N169" s="197" t="s">
        <v>38</v>
      </c>
      <c r="O169" s="75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0" t="s">
        <v>142</v>
      </c>
      <c r="AT169" s="200" t="s">
        <v>138</v>
      </c>
      <c r="AU169" s="200" t="s">
        <v>143</v>
      </c>
      <c r="AY169" s="17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81</v>
      </c>
      <c r="BK169" s="201">
        <f>ROUND(I169*H169,2)</f>
        <v>0</v>
      </c>
      <c r="BL169" s="17" t="s">
        <v>142</v>
      </c>
      <c r="BM169" s="200" t="s">
        <v>236</v>
      </c>
    </row>
    <row r="170" s="2" customFormat="1">
      <c r="A170" s="36"/>
      <c r="B170" s="37"/>
      <c r="C170" s="36"/>
      <c r="D170" s="202" t="s">
        <v>145</v>
      </c>
      <c r="E170" s="36"/>
      <c r="F170" s="203" t="s">
        <v>237</v>
      </c>
      <c r="G170" s="36"/>
      <c r="H170" s="36"/>
      <c r="I170" s="122"/>
      <c r="J170" s="36"/>
      <c r="K170" s="36"/>
      <c r="L170" s="37"/>
      <c r="M170" s="204"/>
      <c r="N170" s="20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145</v>
      </c>
      <c r="AU170" s="17" t="s">
        <v>143</v>
      </c>
    </row>
    <row r="171" s="12" customFormat="1" ht="22.8" customHeight="1">
      <c r="A171" s="12"/>
      <c r="B171" s="174"/>
      <c r="C171" s="12"/>
      <c r="D171" s="175" t="s">
        <v>72</v>
      </c>
      <c r="E171" s="185" t="s">
        <v>238</v>
      </c>
      <c r="F171" s="185" t="s">
        <v>239</v>
      </c>
      <c r="G171" s="12"/>
      <c r="H171" s="12"/>
      <c r="I171" s="177"/>
      <c r="J171" s="186">
        <f>BK171</f>
        <v>0</v>
      </c>
      <c r="K171" s="12"/>
      <c r="L171" s="174"/>
      <c r="M171" s="179"/>
      <c r="N171" s="180"/>
      <c r="O171" s="180"/>
      <c r="P171" s="181">
        <f>SUM(P172:P173)</f>
        <v>0</v>
      </c>
      <c r="Q171" s="180"/>
      <c r="R171" s="181">
        <f>SUM(R172:R173)</f>
        <v>0</v>
      </c>
      <c r="S171" s="180"/>
      <c r="T171" s="182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5" t="s">
        <v>81</v>
      </c>
      <c r="AT171" s="183" t="s">
        <v>72</v>
      </c>
      <c r="AU171" s="183" t="s">
        <v>81</v>
      </c>
      <c r="AY171" s="175" t="s">
        <v>134</v>
      </c>
      <c r="BK171" s="184">
        <f>SUM(BK172:BK173)</f>
        <v>0</v>
      </c>
    </row>
    <row r="172" s="2" customFormat="1" ht="24" customHeight="1">
      <c r="A172" s="36"/>
      <c r="B172" s="187"/>
      <c r="C172" s="188" t="s">
        <v>240</v>
      </c>
      <c r="D172" s="188" t="s">
        <v>138</v>
      </c>
      <c r="E172" s="189" t="s">
        <v>241</v>
      </c>
      <c r="F172" s="190" t="s">
        <v>242</v>
      </c>
      <c r="G172" s="191" t="s">
        <v>231</v>
      </c>
      <c r="H172" s="192">
        <v>472</v>
      </c>
      <c r="I172" s="193"/>
      <c r="J172" s="194">
        <f>ROUND(I172*H172,2)</f>
        <v>0</v>
      </c>
      <c r="K172" s="195"/>
      <c r="L172" s="37"/>
      <c r="M172" s="196" t="s">
        <v>1</v>
      </c>
      <c r="N172" s="197" t="s">
        <v>38</v>
      </c>
      <c r="O172" s="75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0" t="s">
        <v>142</v>
      </c>
      <c r="AT172" s="200" t="s">
        <v>138</v>
      </c>
      <c r="AU172" s="200" t="s">
        <v>83</v>
      </c>
      <c r="AY172" s="17" t="s">
        <v>134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81</v>
      </c>
      <c r="BK172" s="201">
        <f>ROUND(I172*H172,2)</f>
        <v>0</v>
      </c>
      <c r="BL172" s="17" t="s">
        <v>142</v>
      </c>
      <c r="BM172" s="200" t="s">
        <v>243</v>
      </c>
    </row>
    <row r="173" s="2" customFormat="1" ht="48" customHeight="1">
      <c r="A173" s="36"/>
      <c r="B173" s="187"/>
      <c r="C173" s="188" t="s">
        <v>244</v>
      </c>
      <c r="D173" s="188" t="s">
        <v>138</v>
      </c>
      <c r="E173" s="189" t="s">
        <v>245</v>
      </c>
      <c r="F173" s="190" t="s">
        <v>246</v>
      </c>
      <c r="G173" s="191" t="s">
        <v>231</v>
      </c>
      <c r="H173" s="192">
        <v>472</v>
      </c>
      <c r="I173" s="193"/>
      <c r="J173" s="194">
        <f>ROUND(I173*H173,2)</f>
        <v>0</v>
      </c>
      <c r="K173" s="195"/>
      <c r="L173" s="37"/>
      <c r="M173" s="196" t="s">
        <v>1</v>
      </c>
      <c r="N173" s="197" t="s">
        <v>38</v>
      </c>
      <c r="O173" s="75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0" t="s">
        <v>142</v>
      </c>
      <c r="AT173" s="200" t="s">
        <v>138</v>
      </c>
      <c r="AU173" s="200" t="s">
        <v>83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81</v>
      </c>
      <c r="BK173" s="201">
        <f>ROUND(I173*H173,2)</f>
        <v>0</v>
      </c>
      <c r="BL173" s="17" t="s">
        <v>142</v>
      </c>
      <c r="BM173" s="200" t="s">
        <v>247</v>
      </c>
    </row>
    <row r="174" s="12" customFormat="1" ht="22.8" customHeight="1">
      <c r="A174" s="12"/>
      <c r="B174" s="174"/>
      <c r="C174" s="12"/>
      <c r="D174" s="175" t="s">
        <v>72</v>
      </c>
      <c r="E174" s="185" t="s">
        <v>248</v>
      </c>
      <c r="F174" s="185" t="s">
        <v>249</v>
      </c>
      <c r="G174" s="12"/>
      <c r="H174" s="12"/>
      <c r="I174" s="177"/>
      <c r="J174" s="186">
        <f>BK174</f>
        <v>0</v>
      </c>
      <c r="K174" s="12"/>
      <c r="L174" s="174"/>
      <c r="M174" s="179"/>
      <c r="N174" s="180"/>
      <c r="O174" s="180"/>
      <c r="P174" s="181">
        <f>SUM(P175:P181)</f>
        <v>0</v>
      </c>
      <c r="Q174" s="180"/>
      <c r="R174" s="181">
        <f>SUM(R175:R181)</f>
        <v>0</v>
      </c>
      <c r="S174" s="180"/>
      <c r="T174" s="182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5" t="s">
        <v>81</v>
      </c>
      <c r="AT174" s="183" t="s">
        <v>72</v>
      </c>
      <c r="AU174" s="183" t="s">
        <v>81</v>
      </c>
      <c r="AY174" s="175" t="s">
        <v>134</v>
      </c>
      <c r="BK174" s="184">
        <f>SUM(BK175:BK181)</f>
        <v>0</v>
      </c>
    </row>
    <row r="175" s="2" customFormat="1" ht="36" customHeight="1">
      <c r="A175" s="36"/>
      <c r="B175" s="187"/>
      <c r="C175" s="188" t="s">
        <v>7</v>
      </c>
      <c r="D175" s="188" t="s">
        <v>138</v>
      </c>
      <c r="E175" s="189" t="s">
        <v>250</v>
      </c>
      <c r="F175" s="190" t="s">
        <v>251</v>
      </c>
      <c r="G175" s="191" t="s">
        <v>231</v>
      </c>
      <c r="H175" s="192">
        <v>2538</v>
      </c>
      <c r="I175" s="193"/>
      <c r="J175" s="194">
        <f>ROUND(I175*H175,2)</f>
        <v>0</v>
      </c>
      <c r="K175" s="195"/>
      <c r="L175" s="37"/>
      <c r="M175" s="196" t="s">
        <v>1</v>
      </c>
      <c r="N175" s="197" t="s">
        <v>38</v>
      </c>
      <c r="O175" s="75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142</v>
      </c>
      <c r="AT175" s="200" t="s">
        <v>138</v>
      </c>
      <c r="AU175" s="200" t="s">
        <v>83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81</v>
      </c>
      <c r="BK175" s="201">
        <f>ROUND(I175*H175,2)</f>
        <v>0</v>
      </c>
      <c r="BL175" s="17" t="s">
        <v>142</v>
      </c>
      <c r="BM175" s="200" t="s">
        <v>252</v>
      </c>
    </row>
    <row r="176" s="2" customFormat="1">
      <c r="A176" s="36"/>
      <c r="B176" s="37"/>
      <c r="C176" s="36"/>
      <c r="D176" s="202" t="s">
        <v>145</v>
      </c>
      <c r="E176" s="36"/>
      <c r="F176" s="203" t="s">
        <v>253</v>
      </c>
      <c r="G176" s="36"/>
      <c r="H176" s="36"/>
      <c r="I176" s="122"/>
      <c r="J176" s="36"/>
      <c r="K176" s="36"/>
      <c r="L176" s="37"/>
      <c r="M176" s="204"/>
      <c r="N176" s="20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145</v>
      </c>
      <c r="AU176" s="17" t="s">
        <v>83</v>
      </c>
    </row>
    <row r="177" s="2" customFormat="1" ht="48" customHeight="1">
      <c r="A177" s="36"/>
      <c r="B177" s="187"/>
      <c r="C177" s="188" t="s">
        <v>254</v>
      </c>
      <c r="D177" s="188" t="s">
        <v>138</v>
      </c>
      <c r="E177" s="189" t="s">
        <v>255</v>
      </c>
      <c r="F177" s="190" t="s">
        <v>256</v>
      </c>
      <c r="G177" s="191" t="s">
        <v>231</v>
      </c>
      <c r="H177" s="192">
        <v>48222</v>
      </c>
      <c r="I177" s="193"/>
      <c r="J177" s="194">
        <f>ROUND(I177*H177,2)</f>
        <v>0</v>
      </c>
      <c r="K177" s="195"/>
      <c r="L177" s="37"/>
      <c r="M177" s="196" t="s">
        <v>1</v>
      </c>
      <c r="N177" s="197" t="s">
        <v>38</v>
      </c>
      <c r="O177" s="75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0" t="s">
        <v>142</v>
      </c>
      <c r="AT177" s="200" t="s">
        <v>138</v>
      </c>
      <c r="AU177" s="200" t="s">
        <v>83</v>
      </c>
      <c r="AY177" s="17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81</v>
      </c>
      <c r="BK177" s="201">
        <f>ROUND(I177*H177,2)</f>
        <v>0</v>
      </c>
      <c r="BL177" s="17" t="s">
        <v>142</v>
      </c>
      <c r="BM177" s="200" t="s">
        <v>257</v>
      </c>
    </row>
    <row r="178" s="2" customFormat="1">
      <c r="A178" s="36"/>
      <c r="B178" s="37"/>
      <c r="C178" s="36"/>
      <c r="D178" s="202" t="s">
        <v>145</v>
      </c>
      <c r="E178" s="36"/>
      <c r="F178" s="203" t="s">
        <v>258</v>
      </c>
      <c r="G178" s="36"/>
      <c r="H178" s="36"/>
      <c r="I178" s="122"/>
      <c r="J178" s="36"/>
      <c r="K178" s="36"/>
      <c r="L178" s="37"/>
      <c r="M178" s="204"/>
      <c r="N178" s="205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145</v>
      </c>
      <c r="AU178" s="17" t="s">
        <v>83</v>
      </c>
    </row>
    <row r="179" s="13" customFormat="1">
      <c r="A179" s="13"/>
      <c r="B179" s="206"/>
      <c r="C179" s="13"/>
      <c r="D179" s="202" t="s">
        <v>147</v>
      </c>
      <c r="E179" s="13"/>
      <c r="F179" s="208" t="s">
        <v>259</v>
      </c>
      <c r="G179" s="13"/>
      <c r="H179" s="209">
        <v>48222</v>
      </c>
      <c r="I179" s="210"/>
      <c r="J179" s="13"/>
      <c r="K179" s="13"/>
      <c r="L179" s="206"/>
      <c r="M179" s="211"/>
      <c r="N179" s="212"/>
      <c r="O179" s="212"/>
      <c r="P179" s="212"/>
      <c r="Q179" s="212"/>
      <c r="R179" s="212"/>
      <c r="S179" s="212"/>
      <c r="T179" s="2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7" t="s">
        <v>147</v>
      </c>
      <c r="AU179" s="207" t="s">
        <v>83</v>
      </c>
      <c r="AV179" s="13" t="s">
        <v>83</v>
      </c>
      <c r="AW179" s="13" t="s">
        <v>3</v>
      </c>
      <c r="AX179" s="13" t="s">
        <v>81</v>
      </c>
      <c r="AY179" s="207" t="s">
        <v>134</v>
      </c>
    </row>
    <row r="180" s="2" customFormat="1" ht="48" customHeight="1">
      <c r="A180" s="36"/>
      <c r="B180" s="187"/>
      <c r="C180" s="188" t="s">
        <v>260</v>
      </c>
      <c r="D180" s="188" t="s">
        <v>138</v>
      </c>
      <c r="E180" s="189" t="s">
        <v>261</v>
      </c>
      <c r="F180" s="190" t="s">
        <v>262</v>
      </c>
      <c r="G180" s="191" t="s">
        <v>231</v>
      </c>
      <c r="H180" s="192">
        <v>2538</v>
      </c>
      <c r="I180" s="193"/>
      <c r="J180" s="194">
        <f>ROUND(I180*H180,2)</f>
        <v>0</v>
      </c>
      <c r="K180" s="195"/>
      <c r="L180" s="37"/>
      <c r="M180" s="196" t="s">
        <v>1</v>
      </c>
      <c r="N180" s="197" t="s">
        <v>38</v>
      </c>
      <c r="O180" s="75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0" t="s">
        <v>142</v>
      </c>
      <c r="AT180" s="200" t="s">
        <v>138</v>
      </c>
      <c r="AU180" s="200" t="s">
        <v>83</v>
      </c>
      <c r="AY180" s="17" t="s">
        <v>134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81</v>
      </c>
      <c r="BK180" s="201">
        <f>ROUND(I180*H180,2)</f>
        <v>0</v>
      </c>
      <c r="BL180" s="17" t="s">
        <v>142</v>
      </c>
      <c r="BM180" s="200" t="s">
        <v>263</v>
      </c>
    </row>
    <row r="181" s="2" customFormat="1">
      <c r="A181" s="36"/>
      <c r="B181" s="37"/>
      <c r="C181" s="36"/>
      <c r="D181" s="202" t="s">
        <v>145</v>
      </c>
      <c r="E181" s="36"/>
      <c r="F181" s="203" t="s">
        <v>253</v>
      </c>
      <c r="G181" s="36"/>
      <c r="H181" s="36"/>
      <c r="I181" s="122"/>
      <c r="J181" s="36"/>
      <c r="K181" s="36"/>
      <c r="L181" s="37"/>
      <c r="M181" s="225"/>
      <c r="N181" s="226"/>
      <c r="O181" s="227"/>
      <c r="P181" s="227"/>
      <c r="Q181" s="227"/>
      <c r="R181" s="227"/>
      <c r="S181" s="227"/>
      <c r="T181" s="228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145</v>
      </c>
      <c r="AU181" s="17" t="s">
        <v>83</v>
      </c>
    </row>
    <row r="182" s="2" customFormat="1" ht="6.96" customHeight="1">
      <c r="A182" s="36"/>
      <c r="B182" s="58"/>
      <c r="C182" s="59"/>
      <c r="D182" s="59"/>
      <c r="E182" s="59"/>
      <c r="F182" s="59"/>
      <c r="G182" s="59"/>
      <c r="H182" s="59"/>
      <c r="I182" s="146"/>
      <c r="J182" s="59"/>
      <c r="K182" s="59"/>
      <c r="L182" s="37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autoFilter ref="C124:K18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264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ROUND(J126,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ROUND((SUM(BE126:BE179)),  2)</f>
        <v>0</v>
      </c>
      <c r="G33" s="36"/>
      <c r="H33" s="36"/>
      <c r="I33" s="133">
        <v>0.20999999999999999</v>
      </c>
      <c r="J33" s="132">
        <f>ROUND(((SUM(BE126:BE179))*I33),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ROUND((SUM(BF126:BF179)),  2)</f>
        <v>0</v>
      </c>
      <c r="G34" s="36"/>
      <c r="H34" s="36"/>
      <c r="I34" s="133">
        <v>0.14999999999999999</v>
      </c>
      <c r="J34" s="132">
        <f>ROUND(((SUM(BF126:BF179))*I34),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ROUND((SUM(BG126:BG179)),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ROUND((SUM(BH126:BH179)),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ROUND((SUM(BI126:BI179)),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017-24-1-2 - Opevnění břehů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J126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111</v>
      </c>
      <c r="E97" s="154"/>
      <c r="F97" s="154"/>
      <c r="G97" s="154"/>
      <c r="H97" s="154"/>
      <c r="I97" s="155"/>
      <c r="J97" s="156">
        <f>J127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112</v>
      </c>
      <c r="E98" s="159"/>
      <c r="F98" s="159"/>
      <c r="G98" s="159"/>
      <c r="H98" s="159"/>
      <c r="I98" s="160"/>
      <c r="J98" s="161">
        <f>J128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113</v>
      </c>
      <c r="E99" s="159"/>
      <c r="F99" s="159"/>
      <c r="G99" s="159"/>
      <c r="H99" s="159"/>
      <c r="I99" s="160"/>
      <c r="J99" s="161">
        <f>J129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7"/>
      <c r="C100" s="10"/>
      <c r="D100" s="158" t="s">
        <v>115</v>
      </c>
      <c r="E100" s="159"/>
      <c r="F100" s="159"/>
      <c r="G100" s="159"/>
      <c r="H100" s="159"/>
      <c r="I100" s="160"/>
      <c r="J100" s="161">
        <f>J135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7"/>
      <c r="C101" s="10"/>
      <c r="D101" s="158" t="s">
        <v>116</v>
      </c>
      <c r="E101" s="159"/>
      <c r="F101" s="159"/>
      <c r="G101" s="159"/>
      <c r="H101" s="159"/>
      <c r="I101" s="160"/>
      <c r="J101" s="161">
        <f>J140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7"/>
      <c r="C102" s="10"/>
      <c r="D102" s="158" t="s">
        <v>117</v>
      </c>
      <c r="E102" s="159"/>
      <c r="F102" s="159"/>
      <c r="G102" s="159"/>
      <c r="H102" s="159"/>
      <c r="I102" s="160"/>
      <c r="J102" s="161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265</v>
      </c>
      <c r="E103" s="159"/>
      <c r="F103" s="159"/>
      <c r="G103" s="159"/>
      <c r="H103" s="159"/>
      <c r="I103" s="160"/>
      <c r="J103" s="161">
        <f>J162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7"/>
      <c r="C104" s="10"/>
      <c r="D104" s="158" t="s">
        <v>266</v>
      </c>
      <c r="E104" s="159"/>
      <c r="F104" s="159"/>
      <c r="G104" s="159"/>
      <c r="H104" s="159"/>
      <c r="I104" s="160"/>
      <c r="J104" s="161">
        <f>J163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7"/>
      <c r="C105" s="10"/>
      <c r="D105" s="158" t="s">
        <v>267</v>
      </c>
      <c r="E105" s="159"/>
      <c r="F105" s="159"/>
      <c r="G105" s="159"/>
      <c r="H105" s="159"/>
      <c r="I105" s="160"/>
      <c r="J105" s="161">
        <f>J170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118</v>
      </c>
      <c r="E106" s="159"/>
      <c r="F106" s="159"/>
      <c r="G106" s="159"/>
      <c r="H106" s="159"/>
      <c r="I106" s="160"/>
      <c r="J106" s="161">
        <f>J177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6"/>
      <c r="D107" s="36"/>
      <c r="E107" s="36"/>
      <c r="F107" s="36"/>
      <c r="G107" s="36"/>
      <c r="H107" s="36"/>
      <c r="I107" s="122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58"/>
      <c r="C108" s="59"/>
      <c r="D108" s="59"/>
      <c r="E108" s="59"/>
      <c r="F108" s="59"/>
      <c r="G108" s="59"/>
      <c r="H108" s="59"/>
      <c r="I108" s="146"/>
      <c r="J108" s="59"/>
      <c r="K108" s="59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0"/>
      <c r="C112" s="61"/>
      <c r="D112" s="61"/>
      <c r="E112" s="61"/>
      <c r="F112" s="61"/>
      <c r="G112" s="61"/>
      <c r="H112" s="61"/>
      <c r="I112" s="147"/>
      <c r="J112" s="61"/>
      <c r="K112" s="61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120</v>
      </c>
      <c r="D113" s="36"/>
      <c r="E113" s="36"/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6"/>
      <c r="E115" s="36"/>
      <c r="F115" s="36"/>
      <c r="G115" s="36"/>
      <c r="H115" s="36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6.5" customHeight="1">
      <c r="A116" s="36"/>
      <c r="B116" s="37"/>
      <c r="C116" s="36"/>
      <c r="D116" s="36"/>
      <c r="E116" s="121" t="str">
        <f>E7</f>
        <v>Baťův kanál, jez Sudoměřice - Výklopník, oprava opevnění</v>
      </c>
      <c r="F116" s="30"/>
      <c r="G116" s="30"/>
      <c r="H116" s="30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104</v>
      </c>
      <c r="D117" s="36"/>
      <c r="E117" s="36"/>
      <c r="F117" s="36"/>
      <c r="G117" s="36"/>
      <c r="H117" s="36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65" t="str">
        <f>E9</f>
        <v>017-24-1-2 - Opevnění břehů</v>
      </c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6"/>
      <c r="E120" s="36"/>
      <c r="F120" s="25" t="str">
        <f>F12</f>
        <v xml:space="preserve"> </v>
      </c>
      <c r="G120" s="36"/>
      <c r="H120" s="36"/>
      <c r="I120" s="123" t="s">
        <v>22</v>
      </c>
      <c r="J120" s="67" t="str">
        <f>IF(J12="","",J12)</f>
        <v>11. 12. 2017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122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6"/>
      <c r="E122" s="36"/>
      <c r="F122" s="25" t="str">
        <f>E15</f>
        <v xml:space="preserve"> </v>
      </c>
      <c r="G122" s="36"/>
      <c r="H122" s="36"/>
      <c r="I122" s="123" t="s">
        <v>29</v>
      </c>
      <c r="J122" s="34" t="str">
        <f>E21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6"/>
      <c r="E123" s="36"/>
      <c r="F123" s="25" t="str">
        <f>IF(E18="","",E18)</f>
        <v>Vyplň údaj</v>
      </c>
      <c r="G123" s="36"/>
      <c r="H123" s="36"/>
      <c r="I123" s="123" t="s">
        <v>31</v>
      </c>
      <c r="J123" s="34" t="str">
        <f>E24</f>
        <v xml:space="preserve"> 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6"/>
      <c r="D124" s="36"/>
      <c r="E124" s="36"/>
      <c r="F124" s="36"/>
      <c r="G124" s="36"/>
      <c r="H124" s="36"/>
      <c r="I124" s="122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62"/>
      <c r="B125" s="163"/>
      <c r="C125" s="164" t="s">
        <v>121</v>
      </c>
      <c r="D125" s="165" t="s">
        <v>58</v>
      </c>
      <c r="E125" s="165" t="s">
        <v>54</v>
      </c>
      <c r="F125" s="165" t="s">
        <v>55</v>
      </c>
      <c r="G125" s="165" t="s">
        <v>122</v>
      </c>
      <c r="H125" s="165" t="s">
        <v>123</v>
      </c>
      <c r="I125" s="166" t="s">
        <v>124</v>
      </c>
      <c r="J125" s="167" t="s">
        <v>108</v>
      </c>
      <c r="K125" s="168" t="s">
        <v>125</v>
      </c>
      <c r="L125" s="169"/>
      <c r="M125" s="84" t="s">
        <v>1</v>
      </c>
      <c r="N125" s="85" t="s">
        <v>37</v>
      </c>
      <c r="O125" s="85" t="s">
        <v>126</v>
      </c>
      <c r="P125" s="85" t="s">
        <v>127</v>
      </c>
      <c r="Q125" s="85" t="s">
        <v>128</v>
      </c>
      <c r="R125" s="85" t="s">
        <v>129</v>
      </c>
      <c r="S125" s="85" t="s">
        <v>130</v>
      </c>
      <c r="T125" s="86" t="s">
        <v>131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</row>
    <row r="126" s="2" customFormat="1" ht="22.8" customHeight="1">
      <c r="A126" s="36"/>
      <c r="B126" s="37"/>
      <c r="C126" s="91" t="s">
        <v>132</v>
      </c>
      <c r="D126" s="36"/>
      <c r="E126" s="36"/>
      <c r="F126" s="36"/>
      <c r="G126" s="36"/>
      <c r="H126" s="36"/>
      <c r="I126" s="122"/>
      <c r="J126" s="170">
        <f>BK126</f>
        <v>0</v>
      </c>
      <c r="K126" s="36"/>
      <c r="L126" s="37"/>
      <c r="M126" s="87"/>
      <c r="N126" s="71"/>
      <c r="O126" s="88"/>
      <c r="P126" s="171">
        <f>P127</f>
        <v>0</v>
      </c>
      <c r="Q126" s="88"/>
      <c r="R126" s="171">
        <f>R127</f>
        <v>14532.197475000001</v>
      </c>
      <c r="S126" s="88"/>
      <c r="T126" s="172">
        <f>T127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72</v>
      </c>
      <c r="AU126" s="17" t="s">
        <v>110</v>
      </c>
      <c r="BK126" s="173">
        <f>BK127</f>
        <v>0</v>
      </c>
    </row>
    <row r="127" s="12" customFormat="1" ht="25.92" customHeight="1">
      <c r="A127" s="12"/>
      <c r="B127" s="174"/>
      <c r="C127" s="12"/>
      <c r="D127" s="175" t="s">
        <v>72</v>
      </c>
      <c r="E127" s="176" t="s">
        <v>133</v>
      </c>
      <c r="F127" s="176" t="s">
        <v>133</v>
      </c>
      <c r="G127" s="12"/>
      <c r="H127" s="12"/>
      <c r="I127" s="177"/>
      <c r="J127" s="178">
        <f>BK127</f>
        <v>0</v>
      </c>
      <c r="K127" s="12"/>
      <c r="L127" s="174"/>
      <c r="M127" s="179"/>
      <c r="N127" s="180"/>
      <c r="O127" s="180"/>
      <c r="P127" s="181">
        <f>P128+P162+P177</f>
        <v>0</v>
      </c>
      <c r="Q127" s="180"/>
      <c r="R127" s="181">
        <f>R128+R162+R177</f>
        <v>14532.197475000001</v>
      </c>
      <c r="S127" s="180"/>
      <c r="T127" s="182">
        <f>T128+T162+T177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5" t="s">
        <v>81</v>
      </c>
      <c r="AT127" s="183" t="s">
        <v>72</v>
      </c>
      <c r="AU127" s="183" t="s">
        <v>73</v>
      </c>
      <c r="AY127" s="175" t="s">
        <v>134</v>
      </c>
      <c r="BK127" s="184">
        <f>BK128+BK162+BK177</f>
        <v>0</v>
      </c>
    </row>
    <row r="128" s="12" customFormat="1" ht="22.8" customHeight="1">
      <c r="A128" s="12"/>
      <c r="B128" s="174"/>
      <c r="C128" s="12"/>
      <c r="D128" s="175" t="s">
        <v>72</v>
      </c>
      <c r="E128" s="185" t="s">
        <v>81</v>
      </c>
      <c r="F128" s="185" t="s">
        <v>135</v>
      </c>
      <c r="G128" s="12"/>
      <c r="H128" s="12"/>
      <c r="I128" s="177"/>
      <c r="J128" s="186">
        <f>BK128</f>
        <v>0</v>
      </c>
      <c r="K128" s="12"/>
      <c r="L128" s="174"/>
      <c r="M128" s="179"/>
      <c r="N128" s="180"/>
      <c r="O128" s="180"/>
      <c r="P128" s="181">
        <f>P129+P135+P140+P143</f>
        <v>0</v>
      </c>
      <c r="Q128" s="180"/>
      <c r="R128" s="181">
        <f>R129+R135+R140+R143</f>
        <v>0.28237499999999999</v>
      </c>
      <c r="S128" s="180"/>
      <c r="T128" s="182">
        <f>T129+T135+T140+T143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5" t="s">
        <v>81</v>
      </c>
      <c r="AT128" s="183" t="s">
        <v>72</v>
      </c>
      <c r="AU128" s="183" t="s">
        <v>81</v>
      </c>
      <c r="AY128" s="175" t="s">
        <v>134</v>
      </c>
      <c r="BK128" s="184">
        <f>BK129+BK135+BK140+BK143</f>
        <v>0</v>
      </c>
    </row>
    <row r="129" s="12" customFormat="1" ht="20.88" customHeight="1">
      <c r="A129" s="12"/>
      <c r="B129" s="174"/>
      <c r="C129" s="12"/>
      <c r="D129" s="175" t="s">
        <v>72</v>
      </c>
      <c r="E129" s="185" t="s">
        <v>136</v>
      </c>
      <c r="F129" s="185" t="s">
        <v>137</v>
      </c>
      <c r="G129" s="12"/>
      <c r="H129" s="12"/>
      <c r="I129" s="177"/>
      <c r="J129" s="186">
        <f>BK129</f>
        <v>0</v>
      </c>
      <c r="K129" s="12"/>
      <c r="L129" s="174"/>
      <c r="M129" s="179"/>
      <c r="N129" s="180"/>
      <c r="O129" s="180"/>
      <c r="P129" s="181">
        <f>SUM(P130:P134)</f>
        <v>0</v>
      </c>
      <c r="Q129" s="180"/>
      <c r="R129" s="181">
        <f>SUM(R130:R134)</f>
        <v>0</v>
      </c>
      <c r="S129" s="180"/>
      <c r="T129" s="182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5" t="s">
        <v>81</v>
      </c>
      <c r="AT129" s="183" t="s">
        <v>72</v>
      </c>
      <c r="AU129" s="183" t="s">
        <v>83</v>
      </c>
      <c r="AY129" s="175" t="s">
        <v>134</v>
      </c>
      <c r="BK129" s="184">
        <f>SUM(BK130:BK134)</f>
        <v>0</v>
      </c>
    </row>
    <row r="130" s="2" customFormat="1" ht="24" customHeight="1">
      <c r="A130" s="36"/>
      <c r="B130" s="187"/>
      <c r="C130" s="188" t="s">
        <v>81</v>
      </c>
      <c r="D130" s="188" t="s">
        <v>138</v>
      </c>
      <c r="E130" s="189" t="s">
        <v>268</v>
      </c>
      <c r="F130" s="190" t="s">
        <v>269</v>
      </c>
      <c r="G130" s="191" t="s">
        <v>225</v>
      </c>
      <c r="H130" s="192">
        <v>0.33100000000000002</v>
      </c>
      <c r="I130" s="193"/>
      <c r="J130" s="194">
        <f>ROUND(I130*H130,2)</f>
        <v>0</v>
      </c>
      <c r="K130" s="195"/>
      <c r="L130" s="37"/>
      <c r="M130" s="196" t="s">
        <v>1</v>
      </c>
      <c r="N130" s="197" t="s">
        <v>38</v>
      </c>
      <c r="O130" s="75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0" t="s">
        <v>142</v>
      </c>
      <c r="AT130" s="200" t="s">
        <v>138</v>
      </c>
      <c r="AU130" s="200" t="s">
        <v>143</v>
      </c>
      <c r="AY130" s="17" t="s">
        <v>134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81</v>
      </c>
      <c r="BK130" s="201">
        <f>ROUND(I130*H130,2)</f>
        <v>0</v>
      </c>
      <c r="BL130" s="17" t="s">
        <v>142</v>
      </c>
      <c r="BM130" s="200" t="s">
        <v>270</v>
      </c>
    </row>
    <row r="131" s="13" customFormat="1">
      <c r="A131" s="13"/>
      <c r="B131" s="206"/>
      <c r="C131" s="13"/>
      <c r="D131" s="202" t="s">
        <v>147</v>
      </c>
      <c r="E131" s="207" t="s">
        <v>1</v>
      </c>
      <c r="F131" s="208" t="s">
        <v>271</v>
      </c>
      <c r="G131" s="13"/>
      <c r="H131" s="209">
        <v>0.33100000000000002</v>
      </c>
      <c r="I131" s="210"/>
      <c r="J131" s="13"/>
      <c r="K131" s="13"/>
      <c r="L131" s="206"/>
      <c r="M131" s="211"/>
      <c r="N131" s="212"/>
      <c r="O131" s="212"/>
      <c r="P131" s="212"/>
      <c r="Q131" s="212"/>
      <c r="R131" s="212"/>
      <c r="S131" s="212"/>
      <c r="T131" s="2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7" t="s">
        <v>147</v>
      </c>
      <c r="AU131" s="207" t="s">
        <v>143</v>
      </c>
      <c r="AV131" s="13" t="s">
        <v>83</v>
      </c>
      <c r="AW131" s="13" t="s">
        <v>30</v>
      </c>
      <c r="AX131" s="13" t="s">
        <v>81</v>
      </c>
      <c r="AY131" s="207" t="s">
        <v>134</v>
      </c>
    </row>
    <row r="132" s="2" customFormat="1" ht="24" customHeight="1">
      <c r="A132" s="36"/>
      <c r="B132" s="187"/>
      <c r="C132" s="188" t="s">
        <v>83</v>
      </c>
      <c r="D132" s="188" t="s">
        <v>138</v>
      </c>
      <c r="E132" s="189" t="s">
        <v>272</v>
      </c>
      <c r="F132" s="190" t="s">
        <v>150</v>
      </c>
      <c r="G132" s="191" t="s">
        <v>151</v>
      </c>
      <c r="H132" s="192">
        <v>1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142</v>
      </c>
      <c r="AT132" s="200" t="s">
        <v>138</v>
      </c>
      <c r="AU132" s="200" t="s">
        <v>143</v>
      </c>
      <c r="AY132" s="17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142</v>
      </c>
      <c r="BM132" s="200" t="s">
        <v>273</v>
      </c>
    </row>
    <row r="133" s="2" customFormat="1">
      <c r="A133" s="36"/>
      <c r="B133" s="37"/>
      <c r="C133" s="36"/>
      <c r="D133" s="202" t="s">
        <v>145</v>
      </c>
      <c r="E133" s="36"/>
      <c r="F133" s="203" t="s">
        <v>274</v>
      </c>
      <c r="G133" s="36"/>
      <c r="H133" s="36"/>
      <c r="I133" s="122"/>
      <c r="J133" s="36"/>
      <c r="K133" s="36"/>
      <c r="L133" s="37"/>
      <c r="M133" s="204"/>
      <c r="N133" s="205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145</v>
      </c>
      <c r="AU133" s="17" t="s">
        <v>143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81</v>
      </c>
      <c r="G134" s="13"/>
      <c r="H134" s="209">
        <v>1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81</v>
      </c>
      <c r="AY134" s="207" t="s">
        <v>134</v>
      </c>
    </row>
    <row r="135" s="12" customFormat="1" ht="20.88" customHeight="1">
      <c r="A135" s="12"/>
      <c r="B135" s="174"/>
      <c r="C135" s="12"/>
      <c r="D135" s="175" t="s">
        <v>72</v>
      </c>
      <c r="E135" s="185" t="s">
        <v>179</v>
      </c>
      <c r="F135" s="185" t="s">
        <v>180</v>
      </c>
      <c r="G135" s="12"/>
      <c r="H135" s="12"/>
      <c r="I135" s="177"/>
      <c r="J135" s="186">
        <f>BK135</f>
        <v>0</v>
      </c>
      <c r="K135" s="12"/>
      <c r="L135" s="174"/>
      <c r="M135" s="179"/>
      <c r="N135" s="180"/>
      <c r="O135" s="180"/>
      <c r="P135" s="181">
        <f>SUM(P136:P139)</f>
        <v>0</v>
      </c>
      <c r="Q135" s="180"/>
      <c r="R135" s="181">
        <f>SUM(R136:R139)</f>
        <v>0</v>
      </c>
      <c r="S135" s="180"/>
      <c r="T135" s="182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5" t="s">
        <v>81</v>
      </c>
      <c r="AT135" s="183" t="s">
        <v>72</v>
      </c>
      <c r="AU135" s="183" t="s">
        <v>83</v>
      </c>
      <c r="AY135" s="175" t="s">
        <v>134</v>
      </c>
      <c r="BK135" s="184">
        <f>SUM(BK136:BK139)</f>
        <v>0</v>
      </c>
    </row>
    <row r="136" s="2" customFormat="1" ht="48" customHeight="1">
      <c r="A136" s="36"/>
      <c r="B136" s="187"/>
      <c r="C136" s="188" t="s">
        <v>143</v>
      </c>
      <c r="D136" s="188" t="s">
        <v>138</v>
      </c>
      <c r="E136" s="189" t="s">
        <v>182</v>
      </c>
      <c r="F136" s="190" t="s">
        <v>183</v>
      </c>
      <c r="G136" s="191" t="s">
        <v>141</v>
      </c>
      <c r="H136" s="192">
        <v>3630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142</v>
      </c>
      <c r="AT136" s="200" t="s">
        <v>138</v>
      </c>
      <c r="AU136" s="200" t="s">
        <v>143</v>
      </c>
      <c r="AY136" s="17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142</v>
      </c>
      <c r="BM136" s="200" t="s">
        <v>275</v>
      </c>
    </row>
    <row r="137" s="13" customFormat="1">
      <c r="A137" s="13"/>
      <c r="B137" s="206"/>
      <c r="C137" s="13"/>
      <c r="D137" s="202" t="s">
        <v>147</v>
      </c>
      <c r="E137" s="207" t="s">
        <v>1</v>
      </c>
      <c r="F137" s="208" t="s">
        <v>276</v>
      </c>
      <c r="G137" s="13"/>
      <c r="H137" s="209">
        <v>3630</v>
      </c>
      <c r="I137" s="210"/>
      <c r="J137" s="13"/>
      <c r="K137" s="13"/>
      <c r="L137" s="206"/>
      <c r="M137" s="211"/>
      <c r="N137" s="212"/>
      <c r="O137" s="212"/>
      <c r="P137" s="212"/>
      <c r="Q137" s="212"/>
      <c r="R137" s="212"/>
      <c r="S137" s="212"/>
      <c r="T137" s="2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7" t="s">
        <v>147</v>
      </c>
      <c r="AU137" s="207" t="s">
        <v>143</v>
      </c>
      <c r="AV137" s="13" t="s">
        <v>83</v>
      </c>
      <c r="AW137" s="13" t="s">
        <v>30</v>
      </c>
      <c r="AX137" s="13" t="s">
        <v>81</v>
      </c>
      <c r="AY137" s="207" t="s">
        <v>134</v>
      </c>
    </row>
    <row r="138" s="2" customFormat="1" ht="36" customHeight="1">
      <c r="A138" s="36"/>
      <c r="B138" s="187"/>
      <c r="C138" s="188" t="s">
        <v>142</v>
      </c>
      <c r="D138" s="188" t="s">
        <v>138</v>
      </c>
      <c r="E138" s="189" t="s">
        <v>277</v>
      </c>
      <c r="F138" s="190" t="s">
        <v>278</v>
      </c>
      <c r="G138" s="191" t="s">
        <v>141</v>
      </c>
      <c r="H138" s="192">
        <v>3630</v>
      </c>
      <c r="I138" s="193"/>
      <c r="J138" s="194">
        <f>ROUND(I138*H138,2)</f>
        <v>0</v>
      </c>
      <c r="K138" s="195"/>
      <c r="L138" s="37"/>
      <c r="M138" s="196" t="s">
        <v>1</v>
      </c>
      <c r="N138" s="197" t="s">
        <v>38</v>
      </c>
      <c r="O138" s="75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142</v>
      </c>
      <c r="AT138" s="200" t="s">
        <v>138</v>
      </c>
      <c r="AU138" s="200" t="s">
        <v>143</v>
      </c>
      <c r="AY138" s="17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81</v>
      </c>
      <c r="BK138" s="201">
        <f>ROUND(I138*H138,2)</f>
        <v>0</v>
      </c>
      <c r="BL138" s="17" t="s">
        <v>142</v>
      </c>
      <c r="BM138" s="200" t="s">
        <v>279</v>
      </c>
    </row>
    <row r="139" s="13" customFormat="1">
      <c r="A139" s="13"/>
      <c r="B139" s="206"/>
      <c r="C139" s="13"/>
      <c r="D139" s="202" t="s">
        <v>147</v>
      </c>
      <c r="E139" s="207" t="s">
        <v>1</v>
      </c>
      <c r="F139" s="208" t="s">
        <v>280</v>
      </c>
      <c r="G139" s="13"/>
      <c r="H139" s="209">
        <v>3630</v>
      </c>
      <c r="I139" s="210"/>
      <c r="J139" s="13"/>
      <c r="K139" s="13"/>
      <c r="L139" s="206"/>
      <c r="M139" s="211"/>
      <c r="N139" s="212"/>
      <c r="O139" s="212"/>
      <c r="P139" s="212"/>
      <c r="Q139" s="212"/>
      <c r="R139" s="212"/>
      <c r="S139" s="212"/>
      <c r="T139" s="2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7" t="s">
        <v>147</v>
      </c>
      <c r="AU139" s="207" t="s">
        <v>143</v>
      </c>
      <c r="AV139" s="13" t="s">
        <v>83</v>
      </c>
      <c r="AW139" s="13" t="s">
        <v>30</v>
      </c>
      <c r="AX139" s="13" t="s">
        <v>81</v>
      </c>
      <c r="AY139" s="207" t="s">
        <v>134</v>
      </c>
    </row>
    <row r="140" s="12" customFormat="1" ht="20.88" customHeight="1">
      <c r="A140" s="12"/>
      <c r="B140" s="174"/>
      <c r="C140" s="12"/>
      <c r="D140" s="175" t="s">
        <v>72</v>
      </c>
      <c r="E140" s="185" t="s">
        <v>204</v>
      </c>
      <c r="F140" s="185" t="s">
        <v>205</v>
      </c>
      <c r="G140" s="12"/>
      <c r="H140" s="12"/>
      <c r="I140" s="177"/>
      <c r="J140" s="186">
        <f>BK140</f>
        <v>0</v>
      </c>
      <c r="K140" s="12"/>
      <c r="L140" s="174"/>
      <c r="M140" s="179"/>
      <c r="N140" s="180"/>
      <c r="O140" s="180"/>
      <c r="P140" s="181">
        <f>SUM(P141:P142)</f>
        <v>0</v>
      </c>
      <c r="Q140" s="180"/>
      <c r="R140" s="181">
        <f>SUM(R141:R142)</f>
        <v>0</v>
      </c>
      <c r="S140" s="180"/>
      <c r="T140" s="182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5" t="s">
        <v>81</v>
      </c>
      <c r="AT140" s="183" t="s">
        <v>72</v>
      </c>
      <c r="AU140" s="183" t="s">
        <v>83</v>
      </c>
      <c r="AY140" s="175" t="s">
        <v>134</v>
      </c>
      <c r="BK140" s="184">
        <f>SUM(BK141:BK142)</f>
        <v>0</v>
      </c>
    </row>
    <row r="141" s="2" customFormat="1" ht="48" customHeight="1">
      <c r="A141" s="36"/>
      <c r="B141" s="187"/>
      <c r="C141" s="188" t="s">
        <v>164</v>
      </c>
      <c r="D141" s="188" t="s">
        <v>138</v>
      </c>
      <c r="E141" s="189" t="s">
        <v>281</v>
      </c>
      <c r="F141" s="190" t="s">
        <v>282</v>
      </c>
      <c r="G141" s="191" t="s">
        <v>141</v>
      </c>
      <c r="H141" s="192">
        <v>3630</v>
      </c>
      <c r="I141" s="193"/>
      <c r="J141" s="194">
        <f>ROUND(I141*H141,2)</f>
        <v>0</v>
      </c>
      <c r="K141" s="195"/>
      <c r="L141" s="37"/>
      <c r="M141" s="196" t="s">
        <v>1</v>
      </c>
      <c r="N141" s="197" t="s">
        <v>38</v>
      </c>
      <c r="O141" s="75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142</v>
      </c>
      <c r="AT141" s="200" t="s">
        <v>138</v>
      </c>
      <c r="AU141" s="200" t="s">
        <v>143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81</v>
      </c>
      <c r="BK141" s="201">
        <f>ROUND(I141*H141,2)</f>
        <v>0</v>
      </c>
      <c r="BL141" s="17" t="s">
        <v>142</v>
      </c>
      <c r="BM141" s="200" t="s">
        <v>283</v>
      </c>
    </row>
    <row r="142" s="13" customFormat="1">
      <c r="A142" s="13"/>
      <c r="B142" s="206"/>
      <c r="C142" s="13"/>
      <c r="D142" s="202" t="s">
        <v>147</v>
      </c>
      <c r="E142" s="207" t="s">
        <v>1</v>
      </c>
      <c r="F142" s="208" t="s">
        <v>284</v>
      </c>
      <c r="G142" s="13"/>
      <c r="H142" s="209">
        <v>3630</v>
      </c>
      <c r="I142" s="210"/>
      <c r="J142" s="13"/>
      <c r="K142" s="13"/>
      <c r="L142" s="206"/>
      <c r="M142" s="211"/>
      <c r="N142" s="212"/>
      <c r="O142" s="212"/>
      <c r="P142" s="212"/>
      <c r="Q142" s="212"/>
      <c r="R142" s="212"/>
      <c r="S142" s="212"/>
      <c r="T142" s="2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7" t="s">
        <v>147</v>
      </c>
      <c r="AU142" s="207" t="s">
        <v>143</v>
      </c>
      <c r="AV142" s="13" t="s">
        <v>83</v>
      </c>
      <c r="AW142" s="13" t="s">
        <v>30</v>
      </c>
      <c r="AX142" s="13" t="s">
        <v>81</v>
      </c>
      <c r="AY142" s="207" t="s">
        <v>134</v>
      </c>
    </row>
    <row r="143" s="12" customFormat="1" ht="20.88" customHeight="1">
      <c r="A143" s="12"/>
      <c r="B143" s="174"/>
      <c r="C143" s="12"/>
      <c r="D143" s="175" t="s">
        <v>72</v>
      </c>
      <c r="E143" s="185" t="s">
        <v>216</v>
      </c>
      <c r="F143" s="185" t="s">
        <v>217</v>
      </c>
      <c r="G143" s="12"/>
      <c r="H143" s="12"/>
      <c r="I143" s="177"/>
      <c r="J143" s="186">
        <f>BK143</f>
        <v>0</v>
      </c>
      <c r="K143" s="12"/>
      <c r="L143" s="174"/>
      <c r="M143" s="179"/>
      <c r="N143" s="180"/>
      <c r="O143" s="180"/>
      <c r="P143" s="181">
        <f>SUM(P144:P161)</f>
        <v>0</v>
      </c>
      <c r="Q143" s="180"/>
      <c r="R143" s="181">
        <f>SUM(R144:R161)</f>
        <v>0.28237499999999999</v>
      </c>
      <c r="S143" s="180"/>
      <c r="T143" s="182">
        <f>SUM(T144:T161)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5" t="s">
        <v>81</v>
      </c>
      <c r="AT143" s="183" t="s">
        <v>72</v>
      </c>
      <c r="AU143" s="183" t="s">
        <v>83</v>
      </c>
      <c r="AY143" s="175" t="s">
        <v>134</v>
      </c>
      <c r="BK143" s="184">
        <f>SUM(BK144:BK161)</f>
        <v>0</v>
      </c>
    </row>
    <row r="144" s="2" customFormat="1" ht="24" customHeight="1">
      <c r="A144" s="36"/>
      <c r="B144" s="187"/>
      <c r="C144" s="188" t="s">
        <v>169</v>
      </c>
      <c r="D144" s="188" t="s">
        <v>138</v>
      </c>
      <c r="E144" s="189" t="s">
        <v>218</v>
      </c>
      <c r="F144" s="190" t="s">
        <v>285</v>
      </c>
      <c r="G144" s="191" t="s">
        <v>220</v>
      </c>
      <c r="H144" s="192">
        <v>1020</v>
      </c>
      <c r="I144" s="193"/>
      <c r="J144" s="194">
        <f>ROUND(I144*H144,2)</f>
        <v>0</v>
      </c>
      <c r="K144" s="195"/>
      <c r="L144" s="37"/>
      <c r="M144" s="196" t="s">
        <v>1</v>
      </c>
      <c r="N144" s="197" t="s">
        <v>38</v>
      </c>
      <c r="O144" s="75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142</v>
      </c>
      <c r="AT144" s="200" t="s">
        <v>138</v>
      </c>
      <c r="AU144" s="200" t="s">
        <v>143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142</v>
      </c>
      <c r="BM144" s="200" t="s">
        <v>286</v>
      </c>
    </row>
    <row r="145" s="13" customFormat="1">
      <c r="A145" s="13"/>
      <c r="B145" s="206"/>
      <c r="C145" s="13"/>
      <c r="D145" s="202" t="s">
        <v>147</v>
      </c>
      <c r="E145" s="207" t="s">
        <v>1</v>
      </c>
      <c r="F145" s="208" t="s">
        <v>287</v>
      </c>
      <c r="G145" s="13"/>
      <c r="H145" s="209">
        <v>1020</v>
      </c>
      <c r="I145" s="210"/>
      <c r="J145" s="13"/>
      <c r="K145" s="13"/>
      <c r="L145" s="206"/>
      <c r="M145" s="211"/>
      <c r="N145" s="212"/>
      <c r="O145" s="212"/>
      <c r="P145" s="212"/>
      <c r="Q145" s="212"/>
      <c r="R145" s="212"/>
      <c r="S145" s="212"/>
      <c r="T145" s="2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7" t="s">
        <v>147</v>
      </c>
      <c r="AU145" s="207" t="s">
        <v>143</v>
      </c>
      <c r="AV145" s="13" t="s">
        <v>83</v>
      </c>
      <c r="AW145" s="13" t="s">
        <v>30</v>
      </c>
      <c r="AX145" s="13" t="s">
        <v>81</v>
      </c>
      <c r="AY145" s="207" t="s">
        <v>134</v>
      </c>
    </row>
    <row r="146" s="2" customFormat="1" ht="24" customHeight="1">
      <c r="A146" s="36"/>
      <c r="B146" s="187"/>
      <c r="C146" s="188" t="s">
        <v>174</v>
      </c>
      <c r="D146" s="188" t="s">
        <v>138</v>
      </c>
      <c r="E146" s="189" t="s">
        <v>288</v>
      </c>
      <c r="F146" s="190" t="s">
        <v>289</v>
      </c>
      <c r="G146" s="191" t="s">
        <v>220</v>
      </c>
      <c r="H146" s="192">
        <v>10275</v>
      </c>
      <c r="I146" s="193"/>
      <c r="J146" s="194">
        <f>ROUND(I146*H146,2)</f>
        <v>0</v>
      </c>
      <c r="K146" s="195"/>
      <c r="L146" s="37"/>
      <c r="M146" s="196" t="s">
        <v>1</v>
      </c>
      <c r="N146" s="197" t="s">
        <v>38</v>
      </c>
      <c r="O146" s="75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142</v>
      </c>
      <c r="AT146" s="200" t="s">
        <v>138</v>
      </c>
      <c r="AU146" s="200" t="s">
        <v>143</v>
      </c>
      <c r="AY146" s="17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81</v>
      </c>
      <c r="BK146" s="201">
        <f>ROUND(I146*H146,2)</f>
        <v>0</v>
      </c>
      <c r="BL146" s="17" t="s">
        <v>142</v>
      </c>
      <c r="BM146" s="200" t="s">
        <v>290</v>
      </c>
    </row>
    <row r="147" s="13" customFormat="1">
      <c r="A147" s="13"/>
      <c r="B147" s="206"/>
      <c r="C147" s="13"/>
      <c r="D147" s="202" t="s">
        <v>147</v>
      </c>
      <c r="E147" s="207" t="s">
        <v>1</v>
      </c>
      <c r="F147" s="208" t="s">
        <v>291</v>
      </c>
      <c r="G147" s="13"/>
      <c r="H147" s="209">
        <v>10275</v>
      </c>
      <c r="I147" s="210"/>
      <c r="J147" s="13"/>
      <c r="K147" s="13"/>
      <c r="L147" s="206"/>
      <c r="M147" s="211"/>
      <c r="N147" s="212"/>
      <c r="O147" s="212"/>
      <c r="P147" s="212"/>
      <c r="Q147" s="212"/>
      <c r="R147" s="212"/>
      <c r="S147" s="212"/>
      <c r="T147" s="2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7" t="s">
        <v>147</v>
      </c>
      <c r="AU147" s="207" t="s">
        <v>143</v>
      </c>
      <c r="AV147" s="13" t="s">
        <v>83</v>
      </c>
      <c r="AW147" s="13" t="s">
        <v>30</v>
      </c>
      <c r="AX147" s="13" t="s">
        <v>81</v>
      </c>
      <c r="AY147" s="207" t="s">
        <v>134</v>
      </c>
    </row>
    <row r="148" s="2" customFormat="1" ht="36" customHeight="1">
      <c r="A148" s="36"/>
      <c r="B148" s="187"/>
      <c r="C148" s="188" t="s">
        <v>181</v>
      </c>
      <c r="D148" s="188" t="s">
        <v>138</v>
      </c>
      <c r="E148" s="189" t="s">
        <v>292</v>
      </c>
      <c r="F148" s="190" t="s">
        <v>293</v>
      </c>
      <c r="G148" s="191" t="s">
        <v>220</v>
      </c>
      <c r="H148" s="192">
        <v>1020</v>
      </c>
      <c r="I148" s="193"/>
      <c r="J148" s="194">
        <f>ROUND(I148*H148,2)</f>
        <v>0</v>
      </c>
      <c r="K148" s="195"/>
      <c r="L148" s="37"/>
      <c r="M148" s="196" t="s">
        <v>1</v>
      </c>
      <c r="N148" s="197" t="s">
        <v>38</v>
      </c>
      <c r="O148" s="75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142</v>
      </c>
      <c r="AT148" s="200" t="s">
        <v>138</v>
      </c>
      <c r="AU148" s="200" t="s">
        <v>143</v>
      </c>
      <c r="AY148" s="17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81</v>
      </c>
      <c r="BK148" s="201">
        <f>ROUND(I148*H148,2)</f>
        <v>0</v>
      </c>
      <c r="BL148" s="17" t="s">
        <v>142</v>
      </c>
      <c r="BM148" s="200" t="s">
        <v>294</v>
      </c>
    </row>
    <row r="149" s="13" customFormat="1">
      <c r="A149" s="13"/>
      <c r="B149" s="206"/>
      <c r="C149" s="13"/>
      <c r="D149" s="202" t="s">
        <v>147</v>
      </c>
      <c r="E149" s="207" t="s">
        <v>1</v>
      </c>
      <c r="F149" s="208" t="s">
        <v>287</v>
      </c>
      <c r="G149" s="13"/>
      <c r="H149" s="209">
        <v>1020</v>
      </c>
      <c r="I149" s="210"/>
      <c r="J149" s="13"/>
      <c r="K149" s="13"/>
      <c r="L149" s="206"/>
      <c r="M149" s="211"/>
      <c r="N149" s="212"/>
      <c r="O149" s="212"/>
      <c r="P149" s="212"/>
      <c r="Q149" s="212"/>
      <c r="R149" s="212"/>
      <c r="S149" s="212"/>
      <c r="T149" s="2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7" t="s">
        <v>147</v>
      </c>
      <c r="AU149" s="207" t="s">
        <v>143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="2" customFormat="1" ht="36" customHeight="1">
      <c r="A150" s="36"/>
      <c r="B150" s="187"/>
      <c r="C150" s="188" t="s">
        <v>186</v>
      </c>
      <c r="D150" s="188" t="s">
        <v>138</v>
      </c>
      <c r="E150" s="189" t="s">
        <v>295</v>
      </c>
      <c r="F150" s="190" t="s">
        <v>296</v>
      </c>
      <c r="G150" s="191" t="s">
        <v>220</v>
      </c>
      <c r="H150" s="192">
        <v>10275</v>
      </c>
      <c r="I150" s="193"/>
      <c r="J150" s="194">
        <f>ROUND(I150*H150,2)</f>
        <v>0</v>
      </c>
      <c r="K150" s="195"/>
      <c r="L150" s="37"/>
      <c r="M150" s="196" t="s">
        <v>1</v>
      </c>
      <c r="N150" s="197" t="s">
        <v>38</v>
      </c>
      <c r="O150" s="75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142</v>
      </c>
      <c r="AT150" s="200" t="s">
        <v>138</v>
      </c>
      <c r="AU150" s="200" t="s">
        <v>143</v>
      </c>
      <c r="AY150" s="17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81</v>
      </c>
      <c r="BK150" s="201">
        <f>ROUND(I150*H150,2)</f>
        <v>0</v>
      </c>
      <c r="BL150" s="17" t="s">
        <v>142</v>
      </c>
      <c r="BM150" s="200" t="s">
        <v>297</v>
      </c>
    </row>
    <row r="151" s="13" customFormat="1">
      <c r="A151" s="13"/>
      <c r="B151" s="206"/>
      <c r="C151" s="13"/>
      <c r="D151" s="202" t="s">
        <v>147</v>
      </c>
      <c r="E151" s="207" t="s">
        <v>1</v>
      </c>
      <c r="F151" s="208" t="s">
        <v>291</v>
      </c>
      <c r="G151" s="13"/>
      <c r="H151" s="209">
        <v>10275</v>
      </c>
      <c r="I151" s="210"/>
      <c r="J151" s="13"/>
      <c r="K151" s="13"/>
      <c r="L151" s="206"/>
      <c r="M151" s="211"/>
      <c r="N151" s="212"/>
      <c r="O151" s="212"/>
      <c r="P151" s="212"/>
      <c r="Q151" s="212"/>
      <c r="R151" s="212"/>
      <c r="S151" s="212"/>
      <c r="T151" s="2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7" t="s">
        <v>147</v>
      </c>
      <c r="AU151" s="207" t="s">
        <v>143</v>
      </c>
      <c r="AV151" s="13" t="s">
        <v>83</v>
      </c>
      <c r="AW151" s="13" t="s">
        <v>30</v>
      </c>
      <c r="AX151" s="13" t="s">
        <v>81</v>
      </c>
      <c r="AY151" s="207" t="s">
        <v>134</v>
      </c>
    </row>
    <row r="152" s="2" customFormat="1" ht="16.5" customHeight="1">
      <c r="A152" s="36"/>
      <c r="B152" s="187"/>
      <c r="C152" s="214" t="s">
        <v>191</v>
      </c>
      <c r="D152" s="214" t="s">
        <v>228</v>
      </c>
      <c r="E152" s="215" t="s">
        <v>298</v>
      </c>
      <c r="F152" s="216" t="s">
        <v>299</v>
      </c>
      <c r="G152" s="217" t="s">
        <v>300</v>
      </c>
      <c r="H152" s="218">
        <v>282.375</v>
      </c>
      <c r="I152" s="219"/>
      <c r="J152" s="220">
        <f>ROUND(I152*H152,2)</f>
        <v>0</v>
      </c>
      <c r="K152" s="221"/>
      <c r="L152" s="222"/>
      <c r="M152" s="223" t="s">
        <v>1</v>
      </c>
      <c r="N152" s="224" t="s">
        <v>38</v>
      </c>
      <c r="O152" s="75"/>
      <c r="P152" s="198">
        <f>O152*H152</f>
        <v>0</v>
      </c>
      <c r="Q152" s="198">
        <v>0.001</v>
      </c>
      <c r="R152" s="198">
        <f>Q152*H152</f>
        <v>0.28237499999999999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181</v>
      </c>
      <c r="AT152" s="200" t="s">
        <v>228</v>
      </c>
      <c r="AU152" s="200" t="s">
        <v>143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81</v>
      </c>
      <c r="BK152" s="201">
        <f>ROUND(I152*H152,2)</f>
        <v>0</v>
      </c>
      <c r="BL152" s="17" t="s">
        <v>142</v>
      </c>
      <c r="BM152" s="200" t="s">
        <v>301</v>
      </c>
    </row>
    <row r="153" s="13" customFormat="1">
      <c r="A153" s="13"/>
      <c r="B153" s="206"/>
      <c r="C153" s="13"/>
      <c r="D153" s="202" t="s">
        <v>147</v>
      </c>
      <c r="E153" s="207" t="s">
        <v>1</v>
      </c>
      <c r="F153" s="208" t="s">
        <v>302</v>
      </c>
      <c r="G153" s="13"/>
      <c r="H153" s="209">
        <v>282.375</v>
      </c>
      <c r="I153" s="210"/>
      <c r="J153" s="13"/>
      <c r="K153" s="13"/>
      <c r="L153" s="206"/>
      <c r="M153" s="211"/>
      <c r="N153" s="212"/>
      <c r="O153" s="212"/>
      <c r="P153" s="212"/>
      <c r="Q153" s="212"/>
      <c r="R153" s="212"/>
      <c r="S153" s="212"/>
      <c r="T153" s="2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7" t="s">
        <v>147</v>
      </c>
      <c r="AU153" s="207" t="s">
        <v>143</v>
      </c>
      <c r="AV153" s="13" t="s">
        <v>83</v>
      </c>
      <c r="AW153" s="13" t="s">
        <v>30</v>
      </c>
      <c r="AX153" s="13" t="s">
        <v>81</v>
      </c>
      <c r="AY153" s="207" t="s">
        <v>134</v>
      </c>
    </row>
    <row r="154" s="2" customFormat="1" ht="24" customHeight="1">
      <c r="A154" s="36"/>
      <c r="B154" s="187"/>
      <c r="C154" s="188" t="s">
        <v>136</v>
      </c>
      <c r="D154" s="188" t="s">
        <v>138</v>
      </c>
      <c r="E154" s="189" t="s">
        <v>303</v>
      </c>
      <c r="F154" s="190" t="s">
        <v>304</v>
      </c>
      <c r="G154" s="191" t="s">
        <v>220</v>
      </c>
      <c r="H154" s="192">
        <v>13690</v>
      </c>
      <c r="I154" s="193"/>
      <c r="J154" s="194">
        <f>ROUND(I154*H154,2)</f>
        <v>0</v>
      </c>
      <c r="K154" s="195"/>
      <c r="L154" s="37"/>
      <c r="M154" s="196" t="s">
        <v>1</v>
      </c>
      <c r="N154" s="197" t="s">
        <v>38</v>
      </c>
      <c r="O154" s="75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0" t="s">
        <v>142</v>
      </c>
      <c r="AT154" s="200" t="s">
        <v>138</v>
      </c>
      <c r="AU154" s="200" t="s">
        <v>143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81</v>
      </c>
      <c r="BK154" s="201">
        <f>ROUND(I154*H154,2)</f>
        <v>0</v>
      </c>
      <c r="BL154" s="17" t="s">
        <v>142</v>
      </c>
      <c r="BM154" s="200" t="s">
        <v>305</v>
      </c>
    </row>
    <row r="155" s="13" customFormat="1">
      <c r="A155" s="13"/>
      <c r="B155" s="206"/>
      <c r="C155" s="13"/>
      <c r="D155" s="202" t="s">
        <v>147</v>
      </c>
      <c r="E155" s="207" t="s">
        <v>1</v>
      </c>
      <c r="F155" s="208" t="s">
        <v>306</v>
      </c>
      <c r="G155" s="13"/>
      <c r="H155" s="209">
        <v>8120</v>
      </c>
      <c r="I155" s="210"/>
      <c r="J155" s="13"/>
      <c r="K155" s="13"/>
      <c r="L155" s="206"/>
      <c r="M155" s="211"/>
      <c r="N155" s="212"/>
      <c r="O155" s="212"/>
      <c r="P155" s="212"/>
      <c r="Q155" s="212"/>
      <c r="R155" s="212"/>
      <c r="S155" s="212"/>
      <c r="T155" s="2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7" t="s">
        <v>147</v>
      </c>
      <c r="AU155" s="207" t="s">
        <v>143</v>
      </c>
      <c r="AV155" s="13" t="s">
        <v>83</v>
      </c>
      <c r="AW155" s="13" t="s">
        <v>30</v>
      </c>
      <c r="AX155" s="13" t="s">
        <v>73</v>
      </c>
      <c r="AY155" s="207" t="s">
        <v>134</v>
      </c>
    </row>
    <row r="156" s="13" customFormat="1">
      <c r="A156" s="13"/>
      <c r="B156" s="206"/>
      <c r="C156" s="13"/>
      <c r="D156" s="202" t="s">
        <v>147</v>
      </c>
      <c r="E156" s="207" t="s">
        <v>1</v>
      </c>
      <c r="F156" s="208" t="s">
        <v>307</v>
      </c>
      <c r="G156" s="13"/>
      <c r="H156" s="209">
        <v>5570</v>
      </c>
      <c r="I156" s="210"/>
      <c r="J156" s="13"/>
      <c r="K156" s="13"/>
      <c r="L156" s="206"/>
      <c r="M156" s="211"/>
      <c r="N156" s="212"/>
      <c r="O156" s="212"/>
      <c r="P156" s="212"/>
      <c r="Q156" s="212"/>
      <c r="R156" s="212"/>
      <c r="S156" s="212"/>
      <c r="T156" s="2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7" t="s">
        <v>147</v>
      </c>
      <c r="AU156" s="207" t="s">
        <v>143</v>
      </c>
      <c r="AV156" s="13" t="s">
        <v>83</v>
      </c>
      <c r="AW156" s="13" t="s">
        <v>30</v>
      </c>
      <c r="AX156" s="13" t="s">
        <v>73</v>
      </c>
      <c r="AY156" s="207" t="s">
        <v>134</v>
      </c>
    </row>
    <row r="157" s="14" customFormat="1">
      <c r="A157" s="14"/>
      <c r="B157" s="229"/>
      <c r="C157" s="14"/>
      <c r="D157" s="202" t="s">
        <v>147</v>
      </c>
      <c r="E157" s="230" t="s">
        <v>1</v>
      </c>
      <c r="F157" s="231" t="s">
        <v>308</v>
      </c>
      <c r="G157" s="14"/>
      <c r="H157" s="232">
        <v>13690</v>
      </c>
      <c r="I157" s="233"/>
      <c r="J157" s="14"/>
      <c r="K157" s="14"/>
      <c r="L157" s="229"/>
      <c r="M157" s="234"/>
      <c r="N157" s="235"/>
      <c r="O157" s="235"/>
      <c r="P157" s="235"/>
      <c r="Q157" s="235"/>
      <c r="R157" s="235"/>
      <c r="S157" s="235"/>
      <c r="T157" s="23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0" t="s">
        <v>147</v>
      </c>
      <c r="AU157" s="230" t="s">
        <v>143</v>
      </c>
      <c r="AV157" s="14" t="s">
        <v>142</v>
      </c>
      <c r="AW157" s="14" t="s">
        <v>30</v>
      </c>
      <c r="AX157" s="14" t="s">
        <v>81</v>
      </c>
      <c r="AY157" s="230" t="s">
        <v>134</v>
      </c>
    </row>
    <row r="158" s="2" customFormat="1" ht="36" customHeight="1">
      <c r="A158" s="36"/>
      <c r="B158" s="187"/>
      <c r="C158" s="188" t="s">
        <v>154</v>
      </c>
      <c r="D158" s="188" t="s">
        <v>138</v>
      </c>
      <c r="E158" s="189" t="s">
        <v>309</v>
      </c>
      <c r="F158" s="190" t="s">
        <v>310</v>
      </c>
      <c r="G158" s="191" t="s">
        <v>220</v>
      </c>
      <c r="H158" s="192">
        <v>8325</v>
      </c>
      <c r="I158" s="193"/>
      <c r="J158" s="194">
        <f>ROUND(I158*H158,2)</f>
        <v>0</v>
      </c>
      <c r="K158" s="195"/>
      <c r="L158" s="37"/>
      <c r="M158" s="196" t="s">
        <v>1</v>
      </c>
      <c r="N158" s="197" t="s">
        <v>38</v>
      </c>
      <c r="O158" s="75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0" t="s">
        <v>142</v>
      </c>
      <c r="AT158" s="200" t="s">
        <v>138</v>
      </c>
      <c r="AU158" s="200" t="s">
        <v>143</v>
      </c>
      <c r="AY158" s="17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81</v>
      </c>
      <c r="BK158" s="201">
        <f>ROUND(I158*H158,2)</f>
        <v>0</v>
      </c>
      <c r="BL158" s="17" t="s">
        <v>142</v>
      </c>
      <c r="BM158" s="200" t="s">
        <v>311</v>
      </c>
    </row>
    <row r="159" s="13" customFormat="1">
      <c r="A159" s="13"/>
      <c r="B159" s="206"/>
      <c r="C159" s="13"/>
      <c r="D159" s="202" t="s">
        <v>147</v>
      </c>
      <c r="E159" s="207" t="s">
        <v>1</v>
      </c>
      <c r="F159" s="208" t="s">
        <v>312</v>
      </c>
      <c r="G159" s="13"/>
      <c r="H159" s="209">
        <v>8325</v>
      </c>
      <c r="I159" s="210"/>
      <c r="J159" s="13"/>
      <c r="K159" s="13"/>
      <c r="L159" s="206"/>
      <c r="M159" s="211"/>
      <c r="N159" s="212"/>
      <c r="O159" s="212"/>
      <c r="P159" s="212"/>
      <c r="Q159" s="212"/>
      <c r="R159" s="212"/>
      <c r="S159" s="212"/>
      <c r="T159" s="2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7" t="s">
        <v>147</v>
      </c>
      <c r="AU159" s="207" t="s">
        <v>143</v>
      </c>
      <c r="AV159" s="13" t="s">
        <v>83</v>
      </c>
      <c r="AW159" s="13" t="s">
        <v>30</v>
      </c>
      <c r="AX159" s="13" t="s">
        <v>81</v>
      </c>
      <c r="AY159" s="207" t="s">
        <v>134</v>
      </c>
    </row>
    <row r="160" s="2" customFormat="1" ht="36" customHeight="1">
      <c r="A160" s="36"/>
      <c r="B160" s="187"/>
      <c r="C160" s="188" t="s">
        <v>206</v>
      </c>
      <c r="D160" s="188" t="s">
        <v>138</v>
      </c>
      <c r="E160" s="189" t="s">
        <v>313</v>
      </c>
      <c r="F160" s="190" t="s">
        <v>314</v>
      </c>
      <c r="G160" s="191" t="s">
        <v>220</v>
      </c>
      <c r="H160" s="192">
        <v>10275</v>
      </c>
      <c r="I160" s="193"/>
      <c r="J160" s="194">
        <f>ROUND(I160*H160,2)</f>
        <v>0</v>
      </c>
      <c r="K160" s="195"/>
      <c r="L160" s="37"/>
      <c r="M160" s="196" t="s">
        <v>1</v>
      </c>
      <c r="N160" s="197" t="s">
        <v>38</v>
      </c>
      <c r="O160" s="75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0" t="s">
        <v>142</v>
      </c>
      <c r="AT160" s="200" t="s">
        <v>138</v>
      </c>
      <c r="AU160" s="200" t="s">
        <v>143</v>
      </c>
      <c r="AY160" s="17" t="s">
        <v>134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81</v>
      </c>
      <c r="BK160" s="201">
        <f>ROUND(I160*H160,2)</f>
        <v>0</v>
      </c>
      <c r="BL160" s="17" t="s">
        <v>142</v>
      </c>
      <c r="BM160" s="200" t="s">
        <v>315</v>
      </c>
    </row>
    <row r="161" s="13" customFormat="1">
      <c r="A161" s="13"/>
      <c r="B161" s="206"/>
      <c r="C161" s="13"/>
      <c r="D161" s="202" t="s">
        <v>147</v>
      </c>
      <c r="E161" s="207" t="s">
        <v>1</v>
      </c>
      <c r="F161" s="208" t="s">
        <v>316</v>
      </c>
      <c r="G161" s="13"/>
      <c r="H161" s="209">
        <v>10275</v>
      </c>
      <c r="I161" s="210"/>
      <c r="J161" s="13"/>
      <c r="K161" s="13"/>
      <c r="L161" s="206"/>
      <c r="M161" s="211"/>
      <c r="N161" s="212"/>
      <c r="O161" s="212"/>
      <c r="P161" s="212"/>
      <c r="Q161" s="212"/>
      <c r="R161" s="212"/>
      <c r="S161" s="212"/>
      <c r="T161" s="2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7" t="s">
        <v>147</v>
      </c>
      <c r="AU161" s="207" t="s">
        <v>143</v>
      </c>
      <c r="AV161" s="13" t="s">
        <v>83</v>
      </c>
      <c r="AW161" s="13" t="s">
        <v>30</v>
      </c>
      <c r="AX161" s="13" t="s">
        <v>81</v>
      </c>
      <c r="AY161" s="207" t="s">
        <v>134</v>
      </c>
    </row>
    <row r="162" s="12" customFormat="1" ht="22.8" customHeight="1">
      <c r="A162" s="12"/>
      <c r="B162" s="174"/>
      <c r="C162" s="12"/>
      <c r="D162" s="175" t="s">
        <v>72</v>
      </c>
      <c r="E162" s="185" t="s">
        <v>142</v>
      </c>
      <c r="F162" s="185" t="s">
        <v>317</v>
      </c>
      <c r="G162" s="12"/>
      <c r="H162" s="12"/>
      <c r="I162" s="177"/>
      <c r="J162" s="186">
        <f>BK162</f>
        <v>0</v>
      </c>
      <c r="K162" s="12"/>
      <c r="L162" s="174"/>
      <c r="M162" s="179"/>
      <c r="N162" s="180"/>
      <c r="O162" s="180"/>
      <c r="P162" s="181">
        <f>P163+P170</f>
        <v>0</v>
      </c>
      <c r="Q162" s="180"/>
      <c r="R162" s="181">
        <f>R163+R170</f>
        <v>14531.9151</v>
      </c>
      <c r="S162" s="180"/>
      <c r="T162" s="182">
        <f>T163+T170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75" t="s">
        <v>81</v>
      </c>
      <c r="AT162" s="183" t="s">
        <v>72</v>
      </c>
      <c r="AU162" s="183" t="s">
        <v>81</v>
      </c>
      <c r="AY162" s="175" t="s">
        <v>134</v>
      </c>
      <c r="BK162" s="184">
        <f>BK163+BK170</f>
        <v>0</v>
      </c>
    </row>
    <row r="163" s="12" customFormat="1" ht="20.88" customHeight="1">
      <c r="A163" s="12"/>
      <c r="B163" s="174"/>
      <c r="C163" s="12"/>
      <c r="D163" s="175" t="s">
        <v>72</v>
      </c>
      <c r="E163" s="185" t="s">
        <v>318</v>
      </c>
      <c r="F163" s="185" t="s">
        <v>319</v>
      </c>
      <c r="G163" s="12"/>
      <c r="H163" s="12"/>
      <c r="I163" s="177"/>
      <c r="J163" s="186">
        <f>BK163</f>
        <v>0</v>
      </c>
      <c r="K163" s="12"/>
      <c r="L163" s="174"/>
      <c r="M163" s="179"/>
      <c r="N163" s="180"/>
      <c r="O163" s="180"/>
      <c r="P163" s="181">
        <f>SUM(P164:P169)</f>
        <v>0</v>
      </c>
      <c r="Q163" s="180"/>
      <c r="R163" s="181">
        <f>SUM(R164:R169)</f>
        <v>1679.2623000000001</v>
      </c>
      <c r="S163" s="180"/>
      <c r="T163" s="182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75" t="s">
        <v>81</v>
      </c>
      <c r="AT163" s="183" t="s">
        <v>72</v>
      </c>
      <c r="AU163" s="183" t="s">
        <v>83</v>
      </c>
      <c r="AY163" s="175" t="s">
        <v>134</v>
      </c>
      <c r="BK163" s="184">
        <f>SUM(BK164:BK169)</f>
        <v>0</v>
      </c>
    </row>
    <row r="164" s="2" customFormat="1" ht="36" customHeight="1">
      <c r="A164" s="36"/>
      <c r="B164" s="187"/>
      <c r="C164" s="188" t="s">
        <v>211</v>
      </c>
      <c r="D164" s="188" t="s">
        <v>138</v>
      </c>
      <c r="E164" s="189" t="s">
        <v>320</v>
      </c>
      <c r="F164" s="190" t="s">
        <v>321</v>
      </c>
      <c r="G164" s="191" t="s">
        <v>141</v>
      </c>
      <c r="H164" s="192">
        <v>744.75</v>
      </c>
      <c r="I164" s="193"/>
      <c r="J164" s="194">
        <f>ROUND(I164*H164,2)</f>
        <v>0</v>
      </c>
      <c r="K164" s="195"/>
      <c r="L164" s="37"/>
      <c r="M164" s="196" t="s">
        <v>1</v>
      </c>
      <c r="N164" s="197" t="s">
        <v>38</v>
      </c>
      <c r="O164" s="75"/>
      <c r="P164" s="198">
        <f>O164*H164</f>
        <v>0</v>
      </c>
      <c r="Q164" s="198">
        <v>2.25</v>
      </c>
      <c r="R164" s="198">
        <f>Q164*H164</f>
        <v>1675.6875</v>
      </c>
      <c r="S164" s="198">
        <v>0</v>
      </c>
      <c r="T164" s="19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0" t="s">
        <v>142</v>
      </c>
      <c r="AT164" s="200" t="s">
        <v>138</v>
      </c>
      <c r="AU164" s="200" t="s">
        <v>143</v>
      </c>
      <c r="AY164" s="17" t="s">
        <v>134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81</v>
      </c>
      <c r="BK164" s="201">
        <f>ROUND(I164*H164,2)</f>
        <v>0</v>
      </c>
      <c r="BL164" s="17" t="s">
        <v>142</v>
      </c>
      <c r="BM164" s="200" t="s">
        <v>322</v>
      </c>
    </row>
    <row r="165" s="13" customFormat="1">
      <c r="A165" s="13"/>
      <c r="B165" s="206"/>
      <c r="C165" s="13"/>
      <c r="D165" s="202" t="s">
        <v>147</v>
      </c>
      <c r="E165" s="207" t="s">
        <v>1</v>
      </c>
      <c r="F165" s="208" t="s">
        <v>323</v>
      </c>
      <c r="G165" s="13"/>
      <c r="H165" s="209">
        <v>744.75</v>
      </c>
      <c r="I165" s="210"/>
      <c r="J165" s="13"/>
      <c r="K165" s="13"/>
      <c r="L165" s="206"/>
      <c r="M165" s="211"/>
      <c r="N165" s="212"/>
      <c r="O165" s="212"/>
      <c r="P165" s="212"/>
      <c r="Q165" s="212"/>
      <c r="R165" s="212"/>
      <c r="S165" s="212"/>
      <c r="T165" s="2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7" t="s">
        <v>147</v>
      </c>
      <c r="AU165" s="207" t="s">
        <v>143</v>
      </c>
      <c r="AV165" s="13" t="s">
        <v>83</v>
      </c>
      <c r="AW165" s="13" t="s">
        <v>30</v>
      </c>
      <c r="AX165" s="13" t="s">
        <v>81</v>
      </c>
      <c r="AY165" s="207" t="s">
        <v>134</v>
      </c>
    </row>
    <row r="166" s="2" customFormat="1" ht="48" customHeight="1">
      <c r="A166" s="36"/>
      <c r="B166" s="187"/>
      <c r="C166" s="188" t="s">
        <v>8</v>
      </c>
      <c r="D166" s="188" t="s">
        <v>138</v>
      </c>
      <c r="E166" s="189" t="s">
        <v>324</v>
      </c>
      <c r="F166" s="190" t="s">
        <v>325</v>
      </c>
      <c r="G166" s="191" t="s">
        <v>220</v>
      </c>
      <c r="H166" s="192">
        <v>4965</v>
      </c>
      <c r="I166" s="193"/>
      <c r="J166" s="194">
        <f>ROUND(I166*H166,2)</f>
        <v>0</v>
      </c>
      <c r="K166" s="195"/>
      <c r="L166" s="37"/>
      <c r="M166" s="196" t="s">
        <v>1</v>
      </c>
      <c r="N166" s="197" t="s">
        <v>38</v>
      </c>
      <c r="O166" s="75"/>
      <c r="P166" s="198">
        <f>O166*H166</f>
        <v>0</v>
      </c>
      <c r="Q166" s="198">
        <v>0.00027999999999999998</v>
      </c>
      <c r="R166" s="198">
        <f>Q166*H166</f>
        <v>1.3901999999999999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142</v>
      </c>
      <c r="AT166" s="200" t="s">
        <v>138</v>
      </c>
      <c r="AU166" s="200" t="s">
        <v>143</v>
      </c>
      <c r="AY166" s="17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81</v>
      </c>
      <c r="BK166" s="201">
        <f>ROUND(I166*H166,2)</f>
        <v>0</v>
      </c>
      <c r="BL166" s="17" t="s">
        <v>142</v>
      </c>
      <c r="BM166" s="200" t="s">
        <v>326</v>
      </c>
    </row>
    <row r="167" s="13" customFormat="1">
      <c r="A167" s="13"/>
      <c r="B167" s="206"/>
      <c r="C167" s="13"/>
      <c r="D167" s="202" t="s">
        <v>147</v>
      </c>
      <c r="E167" s="207" t="s">
        <v>1</v>
      </c>
      <c r="F167" s="208" t="s">
        <v>327</v>
      </c>
      <c r="G167" s="13"/>
      <c r="H167" s="209">
        <v>4965</v>
      </c>
      <c r="I167" s="210"/>
      <c r="J167" s="13"/>
      <c r="K167" s="13"/>
      <c r="L167" s="206"/>
      <c r="M167" s="211"/>
      <c r="N167" s="212"/>
      <c r="O167" s="212"/>
      <c r="P167" s="212"/>
      <c r="Q167" s="212"/>
      <c r="R167" s="212"/>
      <c r="S167" s="212"/>
      <c r="T167" s="2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7" t="s">
        <v>147</v>
      </c>
      <c r="AU167" s="207" t="s">
        <v>143</v>
      </c>
      <c r="AV167" s="13" t="s">
        <v>83</v>
      </c>
      <c r="AW167" s="13" t="s">
        <v>30</v>
      </c>
      <c r="AX167" s="13" t="s">
        <v>81</v>
      </c>
      <c r="AY167" s="207" t="s">
        <v>134</v>
      </c>
    </row>
    <row r="168" s="2" customFormat="1" ht="24" customHeight="1">
      <c r="A168" s="36"/>
      <c r="B168" s="187"/>
      <c r="C168" s="214" t="s">
        <v>179</v>
      </c>
      <c r="D168" s="214" t="s">
        <v>228</v>
      </c>
      <c r="E168" s="215" t="s">
        <v>328</v>
      </c>
      <c r="F168" s="216" t="s">
        <v>329</v>
      </c>
      <c r="G168" s="217" t="s">
        <v>220</v>
      </c>
      <c r="H168" s="218">
        <v>5461.5</v>
      </c>
      <c r="I168" s="219"/>
      <c r="J168" s="220">
        <f>ROUND(I168*H168,2)</f>
        <v>0</v>
      </c>
      <c r="K168" s="221"/>
      <c r="L168" s="222"/>
      <c r="M168" s="223" t="s">
        <v>1</v>
      </c>
      <c r="N168" s="224" t="s">
        <v>38</v>
      </c>
      <c r="O168" s="75"/>
      <c r="P168" s="198">
        <f>O168*H168</f>
        <v>0</v>
      </c>
      <c r="Q168" s="198">
        <v>0.00040000000000000002</v>
      </c>
      <c r="R168" s="198">
        <f>Q168*H168</f>
        <v>2.1846000000000001</v>
      </c>
      <c r="S168" s="198">
        <v>0</v>
      </c>
      <c r="T168" s="19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0" t="s">
        <v>181</v>
      </c>
      <c r="AT168" s="200" t="s">
        <v>228</v>
      </c>
      <c r="AU168" s="200" t="s">
        <v>143</v>
      </c>
      <c r="AY168" s="17" t="s">
        <v>134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81</v>
      </c>
      <c r="BK168" s="201">
        <f>ROUND(I168*H168,2)</f>
        <v>0</v>
      </c>
      <c r="BL168" s="17" t="s">
        <v>142</v>
      </c>
      <c r="BM168" s="200" t="s">
        <v>330</v>
      </c>
    </row>
    <row r="169" s="13" customFormat="1">
      <c r="A169" s="13"/>
      <c r="B169" s="206"/>
      <c r="C169" s="13"/>
      <c r="D169" s="202" t="s">
        <v>147</v>
      </c>
      <c r="E169" s="207" t="s">
        <v>1</v>
      </c>
      <c r="F169" s="208" t="s">
        <v>331</v>
      </c>
      <c r="G169" s="13"/>
      <c r="H169" s="209">
        <v>5461.5</v>
      </c>
      <c r="I169" s="210"/>
      <c r="J169" s="13"/>
      <c r="K169" s="13"/>
      <c r="L169" s="206"/>
      <c r="M169" s="211"/>
      <c r="N169" s="212"/>
      <c r="O169" s="212"/>
      <c r="P169" s="212"/>
      <c r="Q169" s="212"/>
      <c r="R169" s="212"/>
      <c r="S169" s="212"/>
      <c r="T169" s="2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7" t="s">
        <v>147</v>
      </c>
      <c r="AU169" s="207" t="s">
        <v>143</v>
      </c>
      <c r="AV169" s="13" t="s">
        <v>83</v>
      </c>
      <c r="AW169" s="13" t="s">
        <v>30</v>
      </c>
      <c r="AX169" s="13" t="s">
        <v>81</v>
      </c>
      <c r="AY169" s="207" t="s">
        <v>134</v>
      </c>
    </row>
    <row r="170" s="12" customFormat="1" ht="20.88" customHeight="1">
      <c r="A170" s="12"/>
      <c r="B170" s="174"/>
      <c r="C170" s="12"/>
      <c r="D170" s="175" t="s">
        <v>72</v>
      </c>
      <c r="E170" s="185" t="s">
        <v>332</v>
      </c>
      <c r="F170" s="185" t="s">
        <v>333</v>
      </c>
      <c r="G170" s="12"/>
      <c r="H170" s="12"/>
      <c r="I170" s="177"/>
      <c r="J170" s="186">
        <f>BK170</f>
        <v>0</v>
      </c>
      <c r="K170" s="12"/>
      <c r="L170" s="174"/>
      <c r="M170" s="179"/>
      <c r="N170" s="180"/>
      <c r="O170" s="180"/>
      <c r="P170" s="181">
        <f>SUM(P171:P176)</f>
        <v>0</v>
      </c>
      <c r="Q170" s="180"/>
      <c r="R170" s="181">
        <f>SUM(R171:R176)</f>
        <v>12852.6528</v>
      </c>
      <c r="S170" s="180"/>
      <c r="T170" s="182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5" t="s">
        <v>81</v>
      </c>
      <c r="AT170" s="183" t="s">
        <v>72</v>
      </c>
      <c r="AU170" s="183" t="s">
        <v>83</v>
      </c>
      <c r="AY170" s="175" t="s">
        <v>134</v>
      </c>
      <c r="BK170" s="184">
        <f>SUM(BK171:BK176)</f>
        <v>0</v>
      </c>
    </row>
    <row r="171" s="2" customFormat="1" ht="36" customHeight="1">
      <c r="A171" s="36"/>
      <c r="B171" s="187"/>
      <c r="C171" s="188" t="s">
        <v>204</v>
      </c>
      <c r="D171" s="188" t="s">
        <v>138</v>
      </c>
      <c r="E171" s="189" t="s">
        <v>334</v>
      </c>
      <c r="F171" s="190" t="s">
        <v>335</v>
      </c>
      <c r="G171" s="191" t="s">
        <v>141</v>
      </c>
      <c r="H171" s="192">
        <v>4460</v>
      </c>
      <c r="I171" s="193"/>
      <c r="J171" s="194">
        <f>ROUND(I171*H171,2)</f>
        <v>0</v>
      </c>
      <c r="K171" s="195"/>
      <c r="L171" s="37"/>
      <c r="M171" s="196" t="s">
        <v>1</v>
      </c>
      <c r="N171" s="197" t="s">
        <v>38</v>
      </c>
      <c r="O171" s="75"/>
      <c r="P171" s="198">
        <f>O171*H171</f>
        <v>0</v>
      </c>
      <c r="Q171" s="198">
        <v>2.13408</v>
      </c>
      <c r="R171" s="198">
        <f>Q171*H171</f>
        <v>9517.9968000000008</v>
      </c>
      <c r="S171" s="198">
        <v>0</v>
      </c>
      <c r="T171" s="19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0" t="s">
        <v>142</v>
      </c>
      <c r="AT171" s="200" t="s">
        <v>138</v>
      </c>
      <c r="AU171" s="200" t="s">
        <v>143</v>
      </c>
      <c r="AY171" s="17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81</v>
      </c>
      <c r="BK171" s="201">
        <f>ROUND(I171*H171,2)</f>
        <v>0</v>
      </c>
      <c r="BL171" s="17" t="s">
        <v>142</v>
      </c>
      <c r="BM171" s="200" t="s">
        <v>336</v>
      </c>
    </row>
    <row r="172" s="13" customFormat="1">
      <c r="A172" s="13"/>
      <c r="B172" s="206"/>
      <c r="C172" s="13"/>
      <c r="D172" s="202" t="s">
        <v>147</v>
      </c>
      <c r="E172" s="207" t="s">
        <v>1</v>
      </c>
      <c r="F172" s="208" t="s">
        <v>337</v>
      </c>
      <c r="G172" s="13"/>
      <c r="H172" s="209">
        <v>4460</v>
      </c>
      <c r="I172" s="210"/>
      <c r="J172" s="13"/>
      <c r="K172" s="13"/>
      <c r="L172" s="206"/>
      <c r="M172" s="211"/>
      <c r="N172" s="212"/>
      <c r="O172" s="212"/>
      <c r="P172" s="212"/>
      <c r="Q172" s="212"/>
      <c r="R172" s="212"/>
      <c r="S172" s="212"/>
      <c r="T172" s="2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7" t="s">
        <v>147</v>
      </c>
      <c r="AU172" s="207" t="s">
        <v>143</v>
      </c>
      <c r="AV172" s="13" t="s">
        <v>83</v>
      </c>
      <c r="AW172" s="13" t="s">
        <v>30</v>
      </c>
      <c r="AX172" s="13" t="s">
        <v>81</v>
      </c>
      <c r="AY172" s="207" t="s">
        <v>134</v>
      </c>
    </row>
    <row r="173" s="2" customFormat="1" ht="48" customHeight="1">
      <c r="A173" s="36"/>
      <c r="B173" s="187"/>
      <c r="C173" s="188" t="s">
        <v>216</v>
      </c>
      <c r="D173" s="188" t="s">
        <v>138</v>
      </c>
      <c r="E173" s="189" t="s">
        <v>338</v>
      </c>
      <c r="F173" s="190" t="s">
        <v>339</v>
      </c>
      <c r="G173" s="191" t="s">
        <v>220</v>
      </c>
      <c r="H173" s="192">
        <v>5958</v>
      </c>
      <c r="I173" s="193"/>
      <c r="J173" s="194">
        <f>ROUND(I173*H173,2)</f>
        <v>0</v>
      </c>
      <c r="K173" s="195"/>
      <c r="L173" s="37"/>
      <c r="M173" s="196" t="s">
        <v>1</v>
      </c>
      <c r="N173" s="197" t="s">
        <v>38</v>
      </c>
      <c r="O173" s="75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0" t="s">
        <v>142</v>
      </c>
      <c r="AT173" s="200" t="s">
        <v>138</v>
      </c>
      <c r="AU173" s="200" t="s">
        <v>143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81</v>
      </c>
      <c r="BK173" s="201">
        <f>ROUND(I173*H173,2)</f>
        <v>0</v>
      </c>
      <c r="BL173" s="17" t="s">
        <v>142</v>
      </c>
      <c r="BM173" s="200" t="s">
        <v>340</v>
      </c>
    </row>
    <row r="174" s="13" customFormat="1">
      <c r="A174" s="13"/>
      <c r="B174" s="206"/>
      <c r="C174" s="13"/>
      <c r="D174" s="202" t="s">
        <v>147</v>
      </c>
      <c r="E174" s="207" t="s">
        <v>1</v>
      </c>
      <c r="F174" s="208" t="s">
        <v>341</v>
      </c>
      <c r="G174" s="13"/>
      <c r="H174" s="209">
        <v>5958</v>
      </c>
      <c r="I174" s="210"/>
      <c r="J174" s="13"/>
      <c r="K174" s="13"/>
      <c r="L174" s="206"/>
      <c r="M174" s="211"/>
      <c r="N174" s="212"/>
      <c r="O174" s="212"/>
      <c r="P174" s="212"/>
      <c r="Q174" s="212"/>
      <c r="R174" s="212"/>
      <c r="S174" s="212"/>
      <c r="T174" s="2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7" t="s">
        <v>147</v>
      </c>
      <c r="AU174" s="207" t="s">
        <v>143</v>
      </c>
      <c r="AV174" s="13" t="s">
        <v>83</v>
      </c>
      <c r="AW174" s="13" t="s">
        <v>30</v>
      </c>
      <c r="AX174" s="13" t="s">
        <v>81</v>
      </c>
      <c r="AY174" s="207" t="s">
        <v>134</v>
      </c>
    </row>
    <row r="175" s="2" customFormat="1" ht="36" customHeight="1">
      <c r="A175" s="36"/>
      <c r="B175" s="187"/>
      <c r="C175" s="188" t="s">
        <v>240</v>
      </c>
      <c r="D175" s="188" t="s">
        <v>138</v>
      </c>
      <c r="E175" s="189" t="s">
        <v>342</v>
      </c>
      <c r="F175" s="190" t="s">
        <v>343</v>
      </c>
      <c r="G175" s="191" t="s">
        <v>141</v>
      </c>
      <c r="H175" s="192">
        <v>1670</v>
      </c>
      <c r="I175" s="193"/>
      <c r="J175" s="194">
        <f>ROUND(I175*H175,2)</f>
        <v>0</v>
      </c>
      <c r="K175" s="195"/>
      <c r="L175" s="37"/>
      <c r="M175" s="196" t="s">
        <v>1</v>
      </c>
      <c r="N175" s="197" t="s">
        <v>38</v>
      </c>
      <c r="O175" s="75"/>
      <c r="P175" s="198">
        <f>O175*H175</f>
        <v>0</v>
      </c>
      <c r="Q175" s="198">
        <v>1.9967999999999999</v>
      </c>
      <c r="R175" s="198">
        <f>Q175*H175</f>
        <v>3334.6559999999999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142</v>
      </c>
      <c r="AT175" s="200" t="s">
        <v>138</v>
      </c>
      <c r="AU175" s="200" t="s">
        <v>143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81</v>
      </c>
      <c r="BK175" s="201">
        <f>ROUND(I175*H175,2)</f>
        <v>0</v>
      </c>
      <c r="BL175" s="17" t="s">
        <v>142</v>
      </c>
      <c r="BM175" s="200" t="s">
        <v>344</v>
      </c>
    </row>
    <row r="176" s="13" customFormat="1">
      <c r="A176" s="13"/>
      <c r="B176" s="206"/>
      <c r="C176" s="13"/>
      <c r="D176" s="202" t="s">
        <v>147</v>
      </c>
      <c r="E176" s="207" t="s">
        <v>1</v>
      </c>
      <c r="F176" s="208" t="s">
        <v>345</v>
      </c>
      <c r="G176" s="13"/>
      <c r="H176" s="209">
        <v>1670</v>
      </c>
      <c r="I176" s="210"/>
      <c r="J176" s="13"/>
      <c r="K176" s="13"/>
      <c r="L176" s="206"/>
      <c r="M176" s="211"/>
      <c r="N176" s="212"/>
      <c r="O176" s="212"/>
      <c r="P176" s="212"/>
      <c r="Q176" s="212"/>
      <c r="R176" s="212"/>
      <c r="S176" s="212"/>
      <c r="T176" s="2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7" t="s">
        <v>147</v>
      </c>
      <c r="AU176" s="207" t="s">
        <v>143</v>
      </c>
      <c r="AV176" s="13" t="s">
        <v>83</v>
      </c>
      <c r="AW176" s="13" t="s">
        <v>30</v>
      </c>
      <c r="AX176" s="13" t="s">
        <v>81</v>
      </c>
      <c r="AY176" s="207" t="s">
        <v>134</v>
      </c>
    </row>
    <row r="177" s="12" customFormat="1" ht="22.8" customHeight="1">
      <c r="A177" s="12"/>
      <c r="B177" s="174"/>
      <c r="C177" s="12"/>
      <c r="D177" s="175" t="s">
        <v>72</v>
      </c>
      <c r="E177" s="185" t="s">
        <v>238</v>
      </c>
      <c r="F177" s="185" t="s">
        <v>239</v>
      </c>
      <c r="G177" s="12"/>
      <c r="H177" s="12"/>
      <c r="I177" s="177"/>
      <c r="J177" s="186">
        <f>BK177</f>
        <v>0</v>
      </c>
      <c r="K177" s="12"/>
      <c r="L177" s="174"/>
      <c r="M177" s="179"/>
      <c r="N177" s="180"/>
      <c r="O177" s="180"/>
      <c r="P177" s="181">
        <f>SUM(P178:P179)</f>
        <v>0</v>
      </c>
      <c r="Q177" s="180"/>
      <c r="R177" s="181">
        <f>SUM(R178:R179)</f>
        <v>0</v>
      </c>
      <c r="S177" s="180"/>
      <c r="T177" s="182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5" t="s">
        <v>81</v>
      </c>
      <c r="AT177" s="183" t="s">
        <v>72</v>
      </c>
      <c r="AU177" s="183" t="s">
        <v>81</v>
      </c>
      <c r="AY177" s="175" t="s">
        <v>134</v>
      </c>
      <c r="BK177" s="184">
        <f>SUM(BK178:BK179)</f>
        <v>0</v>
      </c>
    </row>
    <row r="178" s="2" customFormat="1" ht="24" customHeight="1">
      <c r="A178" s="36"/>
      <c r="B178" s="187"/>
      <c r="C178" s="188" t="s">
        <v>244</v>
      </c>
      <c r="D178" s="188" t="s">
        <v>138</v>
      </c>
      <c r="E178" s="189" t="s">
        <v>241</v>
      </c>
      <c r="F178" s="190" t="s">
        <v>242</v>
      </c>
      <c r="G178" s="191" t="s">
        <v>231</v>
      </c>
      <c r="H178" s="192">
        <v>14532.197</v>
      </c>
      <c r="I178" s="193"/>
      <c r="J178" s="194">
        <f>ROUND(I178*H178,2)</f>
        <v>0</v>
      </c>
      <c r="K178" s="195"/>
      <c r="L178" s="37"/>
      <c r="M178" s="196" t="s">
        <v>1</v>
      </c>
      <c r="N178" s="197" t="s">
        <v>38</v>
      </c>
      <c r="O178" s="75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142</v>
      </c>
      <c r="AT178" s="200" t="s">
        <v>138</v>
      </c>
      <c r="AU178" s="200" t="s">
        <v>83</v>
      </c>
      <c r="AY178" s="17" t="s">
        <v>134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81</v>
      </c>
      <c r="BK178" s="201">
        <f>ROUND(I178*H178,2)</f>
        <v>0</v>
      </c>
      <c r="BL178" s="17" t="s">
        <v>142</v>
      </c>
      <c r="BM178" s="200" t="s">
        <v>346</v>
      </c>
    </row>
    <row r="179" s="2" customFormat="1" ht="48" customHeight="1">
      <c r="A179" s="36"/>
      <c r="B179" s="187"/>
      <c r="C179" s="188" t="s">
        <v>7</v>
      </c>
      <c r="D179" s="188" t="s">
        <v>138</v>
      </c>
      <c r="E179" s="189" t="s">
        <v>245</v>
      </c>
      <c r="F179" s="190" t="s">
        <v>246</v>
      </c>
      <c r="G179" s="191" t="s">
        <v>231</v>
      </c>
      <c r="H179" s="192">
        <v>14532.197</v>
      </c>
      <c r="I179" s="193"/>
      <c r="J179" s="194">
        <f>ROUND(I179*H179,2)</f>
        <v>0</v>
      </c>
      <c r="K179" s="195"/>
      <c r="L179" s="37"/>
      <c r="M179" s="237" t="s">
        <v>1</v>
      </c>
      <c r="N179" s="238" t="s">
        <v>38</v>
      </c>
      <c r="O179" s="227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0" t="s">
        <v>142</v>
      </c>
      <c r="AT179" s="200" t="s">
        <v>138</v>
      </c>
      <c r="AU179" s="200" t="s">
        <v>83</v>
      </c>
      <c r="AY179" s="17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81</v>
      </c>
      <c r="BK179" s="201">
        <f>ROUND(I179*H179,2)</f>
        <v>0</v>
      </c>
      <c r="BL179" s="17" t="s">
        <v>142</v>
      </c>
      <c r="BM179" s="200" t="s">
        <v>347</v>
      </c>
    </row>
    <row r="180" s="2" customFormat="1" ht="6.96" customHeight="1">
      <c r="A180" s="36"/>
      <c r="B180" s="58"/>
      <c r="C180" s="59"/>
      <c r="D180" s="59"/>
      <c r="E180" s="59"/>
      <c r="F180" s="59"/>
      <c r="G180" s="59"/>
      <c r="H180" s="59"/>
      <c r="I180" s="146"/>
      <c r="J180" s="59"/>
      <c r="K180" s="59"/>
      <c r="L180" s="37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autoFilter ref="C125:K17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348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ROUND((SUM(BE123:BE156)),  2)</f>
        <v>0</v>
      </c>
      <c r="G33" s="36"/>
      <c r="H33" s="36"/>
      <c r="I33" s="133">
        <v>0.20999999999999999</v>
      </c>
      <c r="J33" s="132">
        <f>ROUND(((SUM(BE123:BE156))*I33),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ROUND((SUM(BF123:BF156)),  2)</f>
        <v>0</v>
      </c>
      <c r="G34" s="36"/>
      <c r="H34" s="36"/>
      <c r="I34" s="133">
        <v>0.14999999999999999</v>
      </c>
      <c r="J34" s="132">
        <f>ROUND(((SUM(BF123:BF156))*I34),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ROUND((SUM(BG123:BG156)),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ROUND((SUM(BH123:BH156)),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ROUND((SUM(BI123:BI156)),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017-24-1-2-1 - Sanace bobřích nor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349</v>
      </c>
      <c r="E97" s="154"/>
      <c r="F97" s="154"/>
      <c r="G97" s="154"/>
      <c r="H97" s="154"/>
      <c r="I97" s="155"/>
      <c r="J97" s="156">
        <f>J124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112</v>
      </c>
      <c r="E98" s="159"/>
      <c r="F98" s="159"/>
      <c r="G98" s="159"/>
      <c r="H98" s="159"/>
      <c r="I98" s="160"/>
      <c r="J98" s="161">
        <f>J125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114</v>
      </c>
      <c r="E99" s="159"/>
      <c r="F99" s="159"/>
      <c r="G99" s="159"/>
      <c r="H99" s="159"/>
      <c r="I99" s="160"/>
      <c r="J99" s="161">
        <f>J126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7"/>
      <c r="C100" s="10"/>
      <c r="D100" s="158" t="s">
        <v>115</v>
      </c>
      <c r="E100" s="159"/>
      <c r="F100" s="159"/>
      <c r="G100" s="159"/>
      <c r="H100" s="159"/>
      <c r="I100" s="160"/>
      <c r="J100" s="161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7"/>
      <c r="C101" s="10"/>
      <c r="D101" s="158" t="s">
        <v>116</v>
      </c>
      <c r="E101" s="159"/>
      <c r="F101" s="159"/>
      <c r="G101" s="159"/>
      <c r="H101" s="159"/>
      <c r="I101" s="160"/>
      <c r="J101" s="161">
        <f>J138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7"/>
      <c r="C102" s="10"/>
      <c r="D102" s="158" t="s">
        <v>117</v>
      </c>
      <c r="E102" s="159"/>
      <c r="F102" s="159"/>
      <c r="G102" s="159"/>
      <c r="H102" s="159"/>
      <c r="I102" s="160"/>
      <c r="J102" s="161">
        <f>J143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118</v>
      </c>
      <c r="E103" s="159"/>
      <c r="F103" s="159"/>
      <c r="G103" s="159"/>
      <c r="H103" s="159"/>
      <c r="I103" s="160"/>
      <c r="J103" s="161">
        <f>J154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122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146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147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120</v>
      </c>
      <c r="D110" s="36"/>
      <c r="E110" s="36"/>
      <c r="F110" s="36"/>
      <c r="G110" s="36"/>
      <c r="H110" s="36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1" t="str">
        <f>E7</f>
        <v>Baťův kanál, jez Sudoměřice - Výklopník, oprava opevnění</v>
      </c>
      <c r="F113" s="30"/>
      <c r="G113" s="30"/>
      <c r="H113" s="30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104</v>
      </c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017-24-1-2-1 - Sanace bobřích nor</v>
      </c>
      <c r="F115" s="36"/>
      <c r="G115" s="36"/>
      <c r="H115" s="36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123" t="s">
        <v>22</v>
      </c>
      <c r="J117" s="67" t="str">
        <f>IF(J12="","",J12)</f>
        <v>11. 12. 2017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 xml:space="preserve"> </v>
      </c>
      <c r="G119" s="36"/>
      <c r="H119" s="36"/>
      <c r="I119" s="123" t="s">
        <v>29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6"/>
      <c r="E120" s="36"/>
      <c r="F120" s="25" t="str">
        <f>IF(E18="","",E18)</f>
        <v>Vyplň údaj</v>
      </c>
      <c r="G120" s="36"/>
      <c r="H120" s="36"/>
      <c r="I120" s="123" t="s">
        <v>31</v>
      </c>
      <c r="J120" s="34" t="str">
        <f>E24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122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62"/>
      <c r="B122" s="163"/>
      <c r="C122" s="164" t="s">
        <v>121</v>
      </c>
      <c r="D122" s="165" t="s">
        <v>58</v>
      </c>
      <c r="E122" s="165" t="s">
        <v>54</v>
      </c>
      <c r="F122" s="165" t="s">
        <v>55</v>
      </c>
      <c r="G122" s="165" t="s">
        <v>122</v>
      </c>
      <c r="H122" s="165" t="s">
        <v>123</v>
      </c>
      <c r="I122" s="166" t="s">
        <v>124</v>
      </c>
      <c r="J122" s="167" t="s">
        <v>108</v>
      </c>
      <c r="K122" s="168" t="s">
        <v>125</v>
      </c>
      <c r="L122" s="169"/>
      <c r="M122" s="84" t="s">
        <v>1</v>
      </c>
      <c r="N122" s="85" t="s">
        <v>37</v>
      </c>
      <c r="O122" s="85" t="s">
        <v>126</v>
      </c>
      <c r="P122" s="85" t="s">
        <v>127</v>
      </c>
      <c r="Q122" s="85" t="s">
        <v>128</v>
      </c>
      <c r="R122" s="85" t="s">
        <v>129</v>
      </c>
      <c r="S122" s="85" t="s">
        <v>130</v>
      </c>
      <c r="T122" s="86" t="s">
        <v>131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="2" customFormat="1" ht="22.8" customHeight="1">
      <c r="A123" s="36"/>
      <c r="B123" s="37"/>
      <c r="C123" s="91" t="s">
        <v>132</v>
      </c>
      <c r="D123" s="36"/>
      <c r="E123" s="36"/>
      <c r="F123" s="36"/>
      <c r="G123" s="36"/>
      <c r="H123" s="36"/>
      <c r="I123" s="122"/>
      <c r="J123" s="170">
        <f>BK123</f>
        <v>0</v>
      </c>
      <c r="K123" s="36"/>
      <c r="L123" s="37"/>
      <c r="M123" s="87"/>
      <c r="N123" s="71"/>
      <c r="O123" s="88"/>
      <c r="P123" s="171">
        <f>P124</f>
        <v>0</v>
      </c>
      <c r="Q123" s="88"/>
      <c r="R123" s="171">
        <f>R124</f>
        <v>0.016199999999999999</v>
      </c>
      <c r="S123" s="88"/>
      <c r="T123" s="172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72</v>
      </c>
      <c r="AU123" s="17" t="s">
        <v>110</v>
      </c>
      <c r="BK123" s="173">
        <f>BK124</f>
        <v>0</v>
      </c>
    </row>
    <row r="124" s="12" customFormat="1" ht="25.92" customHeight="1">
      <c r="A124" s="12"/>
      <c r="B124" s="174"/>
      <c r="C124" s="12"/>
      <c r="D124" s="175" t="s">
        <v>72</v>
      </c>
      <c r="E124" s="176" t="s">
        <v>133</v>
      </c>
      <c r="F124" s="176" t="s">
        <v>350</v>
      </c>
      <c r="G124" s="12"/>
      <c r="H124" s="12"/>
      <c r="I124" s="177"/>
      <c r="J124" s="178">
        <f>BK124</f>
        <v>0</v>
      </c>
      <c r="K124" s="12"/>
      <c r="L124" s="174"/>
      <c r="M124" s="179"/>
      <c r="N124" s="180"/>
      <c r="O124" s="180"/>
      <c r="P124" s="181">
        <f>P125+P154</f>
        <v>0</v>
      </c>
      <c r="Q124" s="180"/>
      <c r="R124" s="181">
        <f>R125+R154</f>
        <v>0.016199999999999999</v>
      </c>
      <c r="S124" s="180"/>
      <c r="T124" s="182">
        <f>T125+T154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81</v>
      </c>
      <c r="AT124" s="183" t="s">
        <v>72</v>
      </c>
      <c r="AU124" s="183" t="s">
        <v>73</v>
      </c>
      <c r="AY124" s="175" t="s">
        <v>134</v>
      </c>
      <c r="BK124" s="184">
        <f>BK125+BK154</f>
        <v>0</v>
      </c>
    </row>
    <row r="125" s="12" customFormat="1" ht="22.8" customHeight="1">
      <c r="A125" s="12"/>
      <c r="B125" s="174"/>
      <c r="C125" s="12"/>
      <c r="D125" s="175" t="s">
        <v>72</v>
      </c>
      <c r="E125" s="185" t="s">
        <v>81</v>
      </c>
      <c r="F125" s="185" t="s">
        <v>135</v>
      </c>
      <c r="G125" s="12"/>
      <c r="H125" s="12"/>
      <c r="I125" s="177"/>
      <c r="J125" s="186">
        <f>BK125</f>
        <v>0</v>
      </c>
      <c r="K125" s="12"/>
      <c r="L125" s="174"/>
      <c r="M125" s="179"/>
      <c r="N125" s="180"/>
      <c r="O125" s="180"/>
      <c r="P125" s="181">
        <f>P126+P131+P138+P143</f>
        <v>0</v>
      </c>
      <c r="Q125" s="180"/>
      <c r="R125" s="181">
        <f>R126+R131+R138+R143</f>
        <v>0.016199999999999999</v>
      </c>
      <c r="S125" s="180"/>
      <c r="T125" s="182">
        <f>T126+T131+T138+T143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5" t="s">
        <v>81</v>
      </c>
      <c r="AT125" s="183" t="s">
        <v>72</v>
      </c>
      <c r="AU125" s="183" t="s">
        <v>81</v>
      </c>
      <c r="AY125" s="175" t="s">
        <v>134</v>
      </c>
      <c r="BK125" s="184">
        <f>BK126+BK131+BK138+BK143</f>
        <v>0</v>
      </c>
    </row>
    <row r="126" s="12" customFormat="1" ht="20.88" customHeight="1">
      <c r="A126" s="12"/>
      <c r="B126" s="174"/>
      <c r="C126" s="12"/>
      <c r="D126" s="175" t="s">
        <v>72</v>
      </c>
      <c r="E126" s="185" t="s">
        <v>154</v>
      </c>
      <c r="F126" s="185" t="s">
        <v>155</v>
      </c>
      <c r="G126" s="12"/>
      <c r="H126" s="12"/>
      <c r="I126" s="177"/>
      <c r="J126" s="186">
        <f>BK126</f>
        <v>0</v>
      </c>
      <c r="K126" s="12"/>
      <c r="L126" s="174"/>
      <c r="M126" s="179"/>
      <c r="N126" s="180"/>
      <c r="O126" s="180"/>
      <c r="P126" s="181">
        <f>SUM(P127:P130)</f>
        <v>0</v>
      </c>
      <c r="Q126" s="180"/>
      <c r="R126" s="181">
        <f>SUM(R127:R130)</f>
        <v>0</v>
      </c>
      <c r="S126" s="180"/>
      <c r="T126" s="182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5" t="s">
        <v>81</v>
      </c>
      <c r="AT126" s="183" t="s">
        <v>72</v>
      </c>
      <c r="AU126" s="183" t="s">
        <v>83</v>
      </c>
      <c r="AY126" s="175" t="s">
        <v>134</v>
      </c>
      <c r="BK126" s="184">
        <f>SUM(BK127:BK130)</f>
        <v>0</v>
      </c>
    </row>
    <row r="127" s="2" customFormat="1" ht="48" customHeight="1">
      <c r="A127" s="36"/>
      <c r="B127" s="187"/>
      <c r="C127" s="188" t="s">
        <v>81</v>
      </c>
      <c r="D127" s="188" t="s">
        <v>138</v>
      </c>
      <c r="E127" s="189" t="s">
        <v>351</v>
      </c>
      <c r="F127" s="190" t="s">
        <v>352</v>
      </c>
      <c r="G127" s="191" t="s">
        <v>141</v>
      </c>
      <c r="H127" s="192">
        <v>3600</v>
      </c>
      <c r="I127" s="193"/>
      <c r="J127" s="194">
        <f>ROUND(I127*H127,2)</f>
        <v>0</v>
      </c>
      <c r="K127" s="195"/>
      <c r="L127" s="37"/>
      <c r="M127" s="196" t="s">
        <v>1</v>
      </c>
      <c r="N127" s="197" t="s">
        <v>38</v>
      </c>
      <c r="O127" s="75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142</v>
      </c>
      <c r="AT127" s="200" t="s">
        <v>138</v>
      </c>
      <c r="AU127" s="200" t="s">
        <v>143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81</v>
      </c>
      <c r="BK127" s="201">
        <f>ROUND(I127*H127,2)</f>
        <v>0</v>
      </c>
      <c r="BL127" s="17" t="s">
        <v>142</v>
      </c>
      <c r="BM127" s="200" t="s">
        <v>353</v>
      </c>
    </row>
    <row r="128" s="13" customFormat="1">
      <c r="A128" s="13"/>
      <c r="B128" s="206"/>
      <c r="C128" s="13"/>
      <c r="D128" s="202" t="s">
        <v>147</v>
      </c>
      <c r="E128" s="207" t="s">
        <v>1</v>
      </c>
      <c r="F128" s="208" t="s">
        <v>354</v>
      </c>
      <c r="G128" s="13"/>
      <c r="H128" s="209">
        <v>3600</v>
      </c>
      <c r="I128" s="210"/>
      <c r="J128" s="13"/>
      <c r="K128" s="13"/>
      <c r="L128" s="206"/>
      <c r="M128" s="211"/>
      <c r="N128" s="212"/>
      <c r="O128" s="212"/>
      <c r="P128" s="212"/>
      <c r="Q128" s="212"/>
      <c r="R128" s="212"/>
      <c r="S128" s="212"/>
      <c r="T128" s="2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7" t="s">
        <v>147</v>
      </c>
      <c r="AU128" s="207" t="s">
        <v>143</v>
      </c>
      <c r="AV128" s="13" t="s">
        <v>83</v>
      </c>
      <c r="AW128" s="13" t="s">
        <v>30</v>
      </c>
      <c r="AX128" s="13" t="s">
        <v>81</v>
      </c>
      <c r="AY128" s="207" t="s">
        <v>134</v>
      </c>
    </row>
    <row r="129" s="2" customFormat="1" ht="48" customHeight="1">
      <c r="A129" s="36"/>
      <c r="B129" s="187"/>
      <c r="C129" s="188" t="s">
        <v>83</v>
      </c>
      <c r="D129" s="188" t="s">
        <v>138</v>
      </c>
      <c r="E129" s="189" t="s">
        <v>355</v>
      </c>
      <c r="F129" s="190" t="s">
        <v>356</v>
      </c>
      <c r="G129" s="191" t="s">
        <v>141</v>
      </c>
      <c r="H129" s="192">
        <v>1080</v>
      </c>
      <c r="I129" s="193"/>
      <c r="J129" s="194">
        <f>ROUND(I129*H129,2)</f>
        <v>0</v>
      </c>
      <c r="K129" s="195"/>
      <c r="L129" s="37"/>
      <c r="M129" s="196" t="s">
        <v>1</v>
      </c>
      <c r="N129" s="197" t="s">
        <v>38</v>
      </c>
      <c r="O129" s="75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142</v>
      </c>
      <c r="AT129" s="200" t="s">
        <v>138</v>
      </c>
      <c r="AU129" s="200" t="s">
        <v>143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142</v>
      </c>
      <c r="BM129" s="200" t="s">
        <v>357</v>
      </c>
    </row>
    <row r="130" s="13" customFormat="1">
      <c r="A130" s="13"/>
      <c r="B130" s="206"/>
      <c r="C130" s="13"/>
      <c r="D130" s="202" t="s">
        <v>147</v>
      </c>
      <c r="E130" s="207" t="s">
        <v>1</v>
      </c>
      <c r="F130" s="208" t="s">
        <v>358</v>
      </c>
      <c r="G130" s="13"/>
      <c r="H130" s="209">
        <v>1080</v>
      </c>
      <c r="I130" s="210"/>
      <c r="J130" s="13"/>
      <c r="K130" s="13"/>
      <c r="L130" s="206"/>
      <c r="M130" s="211"/>
      <c r="N130" s="212"/>
      <c r="O130" s="212"/>
      <c r="P130" s="212"/>
      <c r="Q130" s="212"/>
      <c r="R130" s="212"/>
      <c r="S130" s="212"/>
      <c r="T130" s="2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7" t="s">
        <v>147</v>
      </c>
      <c r="AU130" s="207" t="s">
        <v>143</v>
      </c>
      <c r="AV130" s="13" t="s">
        <v>83</v>
      </c>
      <c r="AW130" s="13" t="s">
        <v>30</v>
      </c>
      <c r="AX130" s="13" t="s">
        <v>81</v>
      </c>
      <c r="AY130" s="207" t="s">
        <v>134</v>
      </c>
    </row>
    <row r="131" s="12" customFormat="1" ht="20.88" customHeight="1">
      <c r="A131" s="12"/>
      <c r="B131" s="174"/>
      <c r="C131" s="12"/>
      <c r="D131" s="175" t="s">
        <v>72</v>
      </c>
      <c r="E131" s="185" t="s">
        <v>179</v>
      </c>
      <c r="F131" s="185" t="s">
        <v>180</v>
      </c>
      <c r="G131" s="12"/>
      <c r="H131" s="12"/>
      <c r="I131" s="177"/>
      <c r="J131" s="186">
        <f>BK131</f>
        <v>0</v>
      </c>
      <c r="K131" s="12"/>
      <c r="L131" s="174"/>
      <c r="M131" s="179"/>
      <c r="N131" s="180"/>
      <c r="O131" s="180"/>
      <c r="P131" s="181">
        <f>SUM(P132:P137)</f>
        <v>0</v>
      </c>
      <c r="Q131" s="180"/>
      <c r="R131" s="181">
        <f>SUM(R132:R137)</f>
        <v>0</v>
      </c>
      <c r="S131" s="180"/>
      <c r="T131" s="18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5" t="s">
        <v>81</v>
      </c>
      <c r="AT131" s="183" t="s">
        <v>72</v>
      </c>
      <c r="AU131" s="183" t="s">
        <v>83</v>
      </c>
      <c r="AY131" s="175" t="s">
        <v>134</v>
      </c>
      <c r="BK131" s="184">
        <f>SUM(BK132:BK137)</f>
        <v>0</v>
      </c>
    </row>
    <row r="132" s="2" customFormat="1" ht="48" customHeight="1">
      <c r="A132" s="36"/>
      <c r="B132" s="187"/>
      <c r="C132" s="188" t="s">
        <v>143</v>
      </c>
      <c r="D132" s="188" t="s">
        <v>138</v>
      </c>
      <c r="E132" s="189" t="s">
        <v>182</v>
      </c>
      <c r="F132" s="190" t="s">
        <v>183</v>
      </c>
      <c r="G132" s="191" t="s">
        <v>141</v>
      </c>
      <c r="H132" s="192">
        <v>7200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142</v>
      </c>
      <c r="AT132" s="200" t="s">
        <v>138</v>
      </c>
      <c r="AU132" s="200" t="s">
        <v>143</v>
      </c>
      <c r="AY132" s="17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142</v>
      </c>
      <c r="BM132" s="200" t="s">
        <v>359</v>
      </c>
    </row>
    <row r="133" s="13" customFormat="1">
      <c r="A133" s="13"/>
      <c r="B133" s="206"/>
      <c r="C133" s="13"/>
      <c r="D133" s="202" t="s">
        <v>147</v>
      </c>
      <c r="E133" s="207" t="s">
        <v>1</v>
      </c>
      <c r="F133" s="208" t="s">
        <v>360</v>
      </c>
      <c r="G133" s="13"/>
      <c r="H133" s="209">
        <v>3600</v>
      </c>
      <c r="I133" s="210"/>
      <c r="J133" s="13"/>
      <c r="K133" s="13"/>
      <c r="L133" s="206"/>
      <c r="M133" s="211"/>
      <c r="N133" s="212"/>
      <c r="O133" s="212"/>
      <c r="P133" s="212"/>
      <c r="Q133" s="212"/>
      <c r="R133" s="212"/>
      <c r="S133" s="212"/>
      <c r="T133" s="2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7" t="s">
        <v>147</v>
      </c>
      <c r="AU133" s="207" t="s">
        <v>143</v>
      </c>
      <c r="AV133" s="13" t="s">
        <v>83</v>
      </c>
      <c r="AW133" s="13" t="s">
        <v>30</v>
      </c>
      <c r="AX133" s="13" t="s">
        <v>73</v>
      </c>
      <c r="AY133" s="207" t="s">
        <v>134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361</v>
      </c>
      <c r="G134" s="13"/>
      <c r="H134" s="209">
        <v>3600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73</v>
      </c>
      <c r="AY134" s="207" t="s">
        <v>134</v>
      </c>
    </row>
    <row r="135" s="14" customFormat="1">
      <c r="A135" s="14"/>
      <c r="B135" s="229"/>
      <c r="C135" s="14"/>
      <c r="D135" s="202" t="s">
        <v>147</v>
      </c>
      <c r="E135" s="230" t="s">
        <v>1</v>
      </c>
      <c r="F135" s="231" t="s">
        <v>308</v>
      </c>
      <c r="G135" s="14"/>
      <c r="H135" s="232">
        <v>7200</v>
      </c>
      <c r="I135" s="233"/>
      <c r="J135" s="14"/>
      <c r="K135" s="14"/>
      <c r="L135" s="229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0" t="s">
        <v>147</v>
      </c>
      <c r="AU135" s="230" t="s">
        <v>143</v>
      </c>
      <c r="AV135" s="14" t="s">
        <v>142</v>
      </c>
      <c r="AW135" s="14" t="s">
        <v>30</v>
      </c>
      <c r="AX135" s="14" t="s">
        <v>81</v>
      </c>
      <c r="AY135" s="230" t="s">
        <v>134</v>
      </c>
    </row>
    <row r="136" s="2" customFormat="1" ht="36" customHeight="1">
      <c r="A136" s="36"/>
      <c r="B136" s="187"/>
      <c r="C136" s="188" t="s">
        <v>142</v>
      </c>
      <c r="D136" s="188" t="s">
        <v>138</v>
      </c>
      <c r="E136" s="189" t="s">
        <v>277</v>
      </c>
      <c r="F136" s="190" t="s">
        <v>278</v>
      </c>
      <c r="G136" s="191" t="s">
        <v>141</v>
      </c>
      <c r="H136" s="192">
        <v>3600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142</v>
      </c>
      <c r="AT136" s="200" t="s">
        <v>138</v>
      </c>
      <c r="AU136" s="200" t="s">
        <v>143</v>
      </c>
      <c r="AY136" s="17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142</v>
      </c>
      <c r="BM136" s="200" t="s">
        <v>362</v>
      </c>
    </row>
    <row r="137" s="13" customFormat="1">
      <c r="A137" s="13"/>
      <c r="B137" s="206"/>
      <c r="C137" s="13"/>
      <c r="D137" s="202" t="s">
        <v>147</v>
      </c>
      <c r="E137" s="207" t="s">
        <v>1</v>
      </c>
      <c r="F137" s="208" t="s">
        <v>363</v>
      </c>
      <c r="G137" s="13"/>
      <c r="H137" s="209">
        <v>3600</v>
      </c>
      <c r="I137" s="210"/>
      <c r="J137" s="13"/>
      <c r="K137" s="13"/>
      <c r="L137" s="206"/>
      <c r="M137" s="211"/>
      <c r="N137" s="212"/>
      <c r="O137" s="212"/>
      <c r="P137" s="212"/>
      <c r="Q137" s="212"/>
      <c r="R137" s="212"/>
      <c r="S137" s="212"/>
      <c r="T137" s="2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7" t="s">
        <v>147</v>
      </c>
      <c r="AU137" s="207" t="s">
        <v>143</v>
      </c>
      <c r="AV137" s="13" t="s">
        <v>83</v>
      </c>
      <c r="AW137" s="13" t="s">
        <v>30</v>
      </c>
      <c r="AX137" s="13" t="s">
        <v>81</v>
      </c>
      <c r="AY137" s="207" t="s">
        <v>134</v>
      </c>
    </row>
    <row r="138" s="12" customFormat="1" ht="20.88" customHeight="1">
      <c r="A138" s="12"/>
      <c r="B138" s="174"/>
      <c r="C138" s="12"/>
      <c r="D138" s="175" t="s">
        <v>72</v>
      </c>
      <c r="E138" s="185" t="s">
        <v>204</v>
      </c>
      <c r="F138" s="185" t="s">
        <v>205</v>
      </c>
      <c r="G138" s="12"/>
      <c r="H138" s="12"/>
      <c r="I138" s="177"/>
      <c r="J138" s="186">
        <f>BK138</f>
        <v>0</v>
      </c>
      <c r="K138" s="12"/>
      <c r="L138" s="174"/>
      <c r="M138" s="179"/>
      <c r="N138" s="180"/>
      <c r="O138" s="180"/>
      <c r="P138" s="181">
        <f>SUM(P139:P142)</f>
        <v>0</v>
      </c>
      <c r="Q138" s="180"/>
      <c r="R138" s="181">
        <f>SUM(R139:R142)</f>
        <v>0</v>
      </c>
      <c r="S138" s="180"/>
      <c r="T138" s="182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5" t="s">
        <v>81</v>
      </c>
      <c r="AT138" s="183" t="s">
        <v>72</v>
      </c>
      <c r="AU138" s="183" t="s">
        <v>83</v>
      </c>
      <c r="AY138" s="175" t="s">
        <v>134</v>
      </c>
      <c r="BK138" s="184">
        <f>SUM(BK139:BK142)</f>
        <v>0</v>
      </c>
    </row>
    <row r="139" s="2" customFormat="1" ht="48" customHeight="1">
      <c r="A139" s="36"/>
      <c r="B139" s="187"/>
      <c r="C139" s="188" t="s">
        <v>164</v>
      </c>
      <c r="D139" s="188" t="s">
        <v>138</v>
      </c>
      <c r="E139" s="189" t="s">
        <v>281</v>
      </c>
      <c r="F139" s="190" t="s">
        <v>282</v>
      </c>
      <c r="G139" s="191" t="s">
        <v>141</v>
      </c>
      <c r="H139" s="192">
        <v>3600</v>
      </c>
      <c r="I139" s="193"/>
      <c r="J139" s="194">
        <f>ROUND(I139*H139,2)</f>
        <v>0</v>
      </c>
      <c r="K139" s="195"/>
      <c r="L139" s="37"/>
      <c r="M139" s="196" t="s">
        <v>1</v>
      </c>
      <c r="N139" s="197" t="s">
        <v>38</v>
      </c>
      <c r="O139" s="75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142</v>
      </c>
      <c r="AT139" s="200" t="s">
        <v>138</v>
      </c>
      <c r="AU139" s="200" t="s">
        <v>143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81</v>
      </c>
      <c r="BK139" s="201">
        <f>ROUND(I139*H139,2)</f>
        <v>0</v>
      </c>
      <c r="BL139" s="17" t="s">
        <v>142</v>
      </c>
      <c r="BM139" s="200" t="s">
        <v>364</v>
      </c>
    </row>
    <row r="140" s="13" customFormat="1">
      <c r="A140" s="13"/>
      <c r="B140" s="206"/>
      <c r="C140" s="13"/>
      <c r="D140" s="202" t="s">
        <v>147</v>
      </c>
      <c r="E140" s="207" t="s">
        <v>1</v>
      </c>
      <c r="F140" s="208" t="s">
        <v>365</v>
      </c>
      <c r="G140" s="13"/>
      <c r="H140" s="209">
        <v>3600</v>
      </c>
      <c r="I140" s="210"/>
      <c r="J140" s="13"/>
      <c r="K140" s="13"/>
      <c r="L140" s="206"/>
      <c r="M140" s="211"/>
      <c r="N140" s="212"/>
      <c r="O140" s="212"/>
      <c r="P140" s="212"/>
      <c r="Q140" s="212"/>
      <c r="R140" s="212"/>
      <c r="S140" s="212"/>
      <c r="T140" s="2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7" t="s">
        <v>147</v>
      </c>
      <c r="AU140" s="207" t="s">
        <v>143</v>
      </c>
      <c r="AV140" s="13" t="s">
        <v>83</v>
      </c>
      <c r="AW140" s="13" t="s">
        <v>30</v>
      </c>
      <c r="AX140" s="13" t="s">
        <v>81</v>
      </c>
      <c r="AY140" s="207" t="s">
        <v>134</v>
      </c>
    </row>
    <row r="141" s="2" customFormat="1" ht="16.5" customHeight="1">
      <c r="A141" s="36"/>
      <c r="B141" s="187"/>
      <c r="C141" s="188" t="s">
        <v>169</v>
      </c>
      <c r="D141" s="188" t="s">
        <v>138</v>
      </c>
      <c r="E141" s="189" t="s">
        <v>207</v>
      </c>
      <c r="F141" s="190" t="s">
        <v>208</v>
      </c>
      <c r="G141" s="191" t="s">
        <v>141</v>
      </c>
      <c r="H141" s="192">
        <v>3600</v>
      </c>
      <c r="I141" s="193"/>
      <c r="J141" s="194">
        <f>ROUND(I141*H141,2)</f>
        <v>0</v>
      </c>
      <c r="K141" s="195"/>
      <c r="L141" s="37"/>
      <c r="M141" s="196" t="s">
        <v>1</v>
      </c>
      <c r="N141" s="197" t="s">
        <v>38</v>
      </c>
      <c r="O141" s="75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142</v>
      </c>
      <c r="AT141" s="200" t="s">
        <v>138</v>
      </c>
      <c r="AU141" s="200" t="s">
        <v>143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81</v>
      </c>
      <c r="BK141" s="201">
        <f>ROUND(I141*H141,2)</f>
        <v>0</v>
      </c>
      <c r="BL141" s="17" t="s">
        <v>142</v>
      </c>
      <c r="BM141" s="200" t="s">
        <v>366</v>
      </c>
    </row>
    <row r="142" s="13" customFormat="1">
      <c r="A142" s="13"/>
      <c r="B142" s="206"/>
      <c r="C142" s="13"/>
      <c r="D142" s="202" t="s">
        <v>147</v>
      </c>
      <c r="E142" s="207" t="s">
        <v>1</v>
      </c>
      <c r="F142" s="208" t="s">
        <v>367</v>
      </c>
      <c r="G142" s="13"/>
      <c r="H142" s="209">
        <v>3600</v>
      </c>
      <c r="I142" s="210"/>
      <c r="J142" s="13"/>
      <c r="K142" s="13"/>
      <c r="L142" s="206"/>
      <c r="M142" s="211"/>
      <c r="N142" s="212"/>
      <c r="O142" s="212"/>
      <c r="P142" s="212"/>
      <c r="Q142" s="212"/>
      <c r="R142" s="212"/>
      <c r="S142" s="212"/>
      <c r="T142" s="2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7" t="s">
        <v>147</v>
      </c>
      <c r="AU142" s="207" t="s">
        <v>143</v>
      </c>
      <c r="AV142" s="13" t="s">
        <v>83</v>
      </c>
      <c r="AW142" s="13" t="s">
        <v>30</v>
      </c>
      <c r="AX142" s="13" t="s">
        <v>81</v>
      </c>
      <c r="AY142" s="207" t="s">
        <v>134</v>
      </c>
    </row>
    <row r="143" s="12" customFormat="1" ht="20.88" customHeight="1">
      <c r="A143" s="12"/>
      <c r="B143" s="174"/>
      <c r="C143" s="12"/>
      <c r="D143" s="175" t="s">
        <v>72</v>
      </c>
      <c r="E143" s="185" t="s">
        <v>216</v>
      </c>
      <c r="F143" s="185" t="s">
        <v>217</v>
      </c>
      <c r="G143" s="12"/>
      <c r="H143" s="12"/>
      <c r="I143" s="177"/>
      <c r="J143" s="186">
        <f>BK143</f>
        <v>0</v>
      </c>
      <c r="K143" s="12"/>
      <c r="L143" s="174"/>
      <c r="M143" s="179"/>
      <c r="N143" s="180"/>
      <c r="O143" s="180"/>
      <c r="P143" s="181">
        <f>SUM(P144:P153)</f>
        <v>0</v>
      </c>
      <c r="Q143" s="180"/>
      <c r="R143" s="181">
        <f>SUM(R144:R153)</f>
        <v>0.016199999999999999</v>
      </c>
      <c r="S143" s="180"/>
      <c r="T143" s="182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5" t="s">
        <v>81</v>
      </c>
      <c r="AT143" s="183" t="s">
        <v>72</v>
      </c>
      <c r="AU143" s="183" t="s">
        <v>83</v>
      </c>
      <c r="AY143" s="175" t="s">
        <v>134</v>
      </c>
      <c r="BK143" s="184">
        <f>SUM(BK144:BK153)</f>
        <v>0</v>
      </c>
    </row>
    <row r="144" s="2" customFormat="1" ht="36" customHeight="1">
      <c r="A144" s="36"/>
      <c r="B144" s="187"/>
      <c r="C144" s="188" t="s">
        <v>174</v>
      </c>
      <c r="D144" s="188" t="s">
        <v>138</v>
      </c>
      <c r="E144" s="189" t="s">
        <v>368</v>
      </c>
      <c r="F144" s="190" t="s">
        <v>369</v>
      </c>
      <c r="G144" s="191" t="s">
        <v>220</v>
      </c>
      <c r="H144" s="192">
        <v>360</v>
      </c>
      <c r="I144" s="193"/>
      <c r="J144" s="194">
        <f>ROUND(I144*H144,2)</f>
        <v>0</v>
      </c>
      <c r="K144" s="195"/>
      <c r="L144" s="37"/>
      <c r="M144" s="196" t="s">
        <v>1</v>
      </c>
      <c r="N144" s="197" t="s">
        <v>38</v>
      </c>
      <c r="O144" s="75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142</v>
      </c>
      <c r="AT144" s="200" t="s">
        <v>138</v>
      </c>
      <c r="AU144" s="200" t="s">
        <v>143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142</v>
      </c>
      <c r="BM144" s="200" t="s">
        <v>370</v>
      </c>
    </row>
    <row r="145" s="13" customFormat="1">
      <c r="A145" s="13"/>
      <c r="B145" s="206"/>
      <c r="C145" s="13"/>
      <c r="D145" s="202" t="s">
        <v>147</v>
      </c>
      <c r="E145" s="207" t="s">
        <v>1</v>
      </c>
      <c r="F145" s="208" t="s">
        <v>371</v>
      </c>
      <c r="G145" s="13"/>
      <c r="H145" s="209">
        <v>360</v>
      </c>
      <c r="I145" s="210"/>
      <c r="J145" s="13"/>
      <c r="K145" s="13"/>
      <c r="L145" s="206"/>
      <c r="M145" s="211"/>
      <c r="N145" s="212"/>
      <c r="O145" s="212"/>
      <c r="P145" s="212"/>
      <c r="Q145" s="212"/>
      <c r="R145" s="212"/>
      <c r="S145" s="212"/>
      <c r="T145" s="2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7" t="s">
        <v>147</v>
      </c>
      <c r="AU145" s="207" t="s">
        <v>143</v>
      </c>
      <c r="AV145" s="13" t="s">
        <v>83</v>
      </c>
      <c r="AW145" s="13" t="s">
        <v>30</v>
      </c>
      <c r="AX145" s="13" t="s">
        <v>81</v>
      </c>
      <c r="AY145" s="207" t="s">
        <v>134</v>
      </c>
    </row>
    <row r="146" s="2" customFormat="1" ht="36" customHeight="1">
      <c r="A146" s="36"/>
      <c r="B146" s="187"/>
      <c r="C146" s="188" t="s">
        <v>181</v>
      </c>
      <c r="D146" s="188" t="s">
        <v>138</v>
      </c>
      <c r="E146" s="189" t="s">
        <v>372</v>
      </c>
      <c r="F146" s="190" t="s">
        <v>373</v>
      </c>
      <c r="G146" s="191" t="s">
        <v>220</v>
      </c>
      <c r="H146" s="192">
        <v>720</v>
      </c>
      <c r="I146" s="193"/>
      <c r="J146" s="194">
        <f>ROUND(I146*H146,2)</f>
        <v>0</v>
      </c>
      <c r="K146" s="195"/>
      <c r="L146" s="37"/>
      <c r="M146" s="196" t="s">
        <v>1</v>
      </c>
      <c r="N146" s="197" t="s">
        <v>38</v>
      </c>
      <c r="O146" s="75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142</v>
      </c>
      <c r="AT146" s="200" t="s">
        <v>138</v>
      </c>
      <c r="AU146" s="200" t="s">
        <v>143</v>
      </c>
      <c r="AY146" s="17" t="s">
        <v>134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81</v>
      </c>
      <c r="BK146" s="201">
        <f>ROUND(I146*H146,2)</f>
        <v>0</v>
      </c>
      <c r="BL146" s="17" t="s">
        <v>142</v>
      </c>
      <c r="BM146" s="200" t="s">
        <v>374</v>
      </c>
    </row>
    <row r="147" s="13" customFormat="1">
      <c r="A147" s="13"/>
      <c r="B147" s="206"/>
      <c r="C147" s="13"/>
      <c r="D147" s="202" t="s">
        <v>147</v>
      </c>
      <c r="E147" s="207" t="s">
        <v>1</v>
      </c>
      <c r="F147" s="208" t="s">
        <v>375</v>
      </c>
      <c r="G147" s="13"/>
      <c r="H147" s="209">
        <v>720</v>
      </c>
      <c r="I147" s="210"/>
      <c r="J147" s="13"/>
      <c r="K147" s="13"/>
      <c r="L147" s="206"/>
      <c r="M147" s="211"/>
      <c r="N147" s="212"/>
      <c r="O147" s="212"/>
      <c r="P147" s="212"/>
      <c r="Q147" s="212"/>
      <c r="R147" s="212"/>
      <c r="S147" s="212"/>
      <c r="T147" s="2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7" t="s">
        <v>147</v>
      </c>
      <c r="AU147" s="207" t="s">
        <v>143</v>
      </c>
      <c r="AV147" s="13" t="s">
        <v>83</v>
      </c>
      <c r="AW147" s="13" t="s">
        <v>30</v>
      </c>
      <c r="AX147" s="13" t="s">
        <v>81</v>
      </c>
      <c r="AY147" s="207" t="s">
        <v>134</v>
      </c>
    </row>
    <row r="148" s="2" customFormat="1" ht="16.5" customHeight="1">
      <c r="A148" s="36"/>
      <c r="B148" s="187"/>
      <c r="C148" s="214" t="s">
        <v>186</v>
      </c>
      <c r="D148" s="214" t="s">
        <v>228</v>
      </c>
      <c r="E148" s="215" t="s">
        <v>298</v>
      </c>
      <c r="F148" s="216" t="s">
        <v>299</v>
      </c>
      <c r="G148" s="217" t="s">
        <v>300</v>
      </c>
      <c r="H148" s="218">
        <v>16.199999999999999</v>
      </c>
      <c r="I148" s="219"/>
      <c r="J148" s="220">
        <f>ROUND(I148*H148,2)</f>
        <v>0</v>
      </c>
      <c r="K148" s="221"/>
      <c r="L148" s="222"/>
      <c r="M148" s="223" t="s">
        <v>1</v>
      </c>
      <c r="N148" s="224" t="s">
        <v>38</v>
      </c>
      <c r="O148" s="75"/>
      <c r="P148" s="198">
        <f>O148*H148</f>
        <v>0</v>
      </c>
      <c r="Q148" s="198">
        <v>0.001</v>
      </c>
      <c r="R148" s="198">
        <f>Q148*H148</f>
        <v>0.016199999999999999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181</v>
      </c>
      <c r="AT148" s="200" t="s">
        <v>228</v>
      </c>
      <c r="AU148" s="200" t="s">
        <v>143</v>
      </c>
      <c r="AY148" s="17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81</v>
      </c>
      <c r="BK148" s="201">
        <f>ROUND(I148*H148,2)</f>
        <v>0</v>
      </c>
      <c r="BL148" s="17" t="s">
        <v>142</v>
      </c>
      <c r="BM148" s="200" t="s">
        <v>376</v>
      </c>
    </row>
    <row r="149" s="13" customFormat="1">
      <c r="A149" s="13"/>
      <c r="B149" s="206"/>
      <c r="C149" s="13"/>
      <c r="D149" s="202" t="s">
        <v>147</v>
      </c>
      <c r="E149" s="207" t="s">
        <v>1</v>
      </c>
      <c r="F149" s="208" t="s">
        <v>377</v>
      </c>
      <c r="G149" s="13"/>
      <c r="H149" s="209">
        <v>16.199999999999999</v>
      </c>
      <c r="I149" s="210"/>
      <c r="J149" s="13"/>
      <c r="K149" s="13"/>
      <c r="L149" s="206"/>
      <c r="M149" s="211"/>
      <c r="N149" s="212"/>
      <c r="O149" s="212"/>
      <c r="P149" s="212"/>
      <c r="Q149" s="212"/>
      <c r="R149" s="212"/>
      <c r="S149" s="212"/>
      <c r="T149" s="2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7" t="s">
        <v>147</v>
      </c>
      <c r="AU149" s="207" t="s">
        <v>143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="2" customFormat="1" ht="24" customHeight="1">
      <c r="A150" s="36"/>
      <c r="B150" s="187"/>
      <c r="C150" s="188" t="s">
        <v>191</v>
      </c>
      <c r="D150" s="188" t="s">
        <v>138</v>
      </c>
      <c r="E150" s="189" t="s">
        <v>303</v>
      </c>
      <c r="F150" s="190" t="s">
        <v>304</v>
      </c>
      <c r="G150" s="191" t="s">
        <v>220</v>
      </c>
      <c r="H150" s="192">
        <v>360</v>
      </c>
      <c r="I150" s="193"/>
      <c r="J150" s="194">
        <f>ROUND(I150*H150,2)</f>
        <v>0</v>
      </c>
      <c r="K150" s="195"/>
      <c r="L150" s="37"/>
      <c r="M150" s="196" t="s">
        <v>1</v>
      </c>
      <c r="N150" s="197" t="s">
        <v>38</v>
      </c>
      <c r="O150" s="75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142</v>
      </c>
      <c r="AT150" s="200" t="s">
        <v>138</v>
      </c>
      <c r="AU150" s="200" t="s">
        <v>143</v>
      </c>
      <c r="AY150" s="17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81</v>
      </c>
      <c r="BK150" s="201">
        <f>ROUND(I150*H150,2)</f>
        <v>0</v>
      </c>
      <c r="BL150" s="17" t="s">
        <v>142</v>
      </c>
      <c r="BM150" s="200" t="s">
        <v>378</v>
      </c>
    </row>
    <row r="151" s="13" customFormat="1">
      <c r="A151" s="13"/>
      <c r="B151" s="206"/>
      <c r="C151" s="13"/>
      <c r="D151" s="202" t="s">
        <v>147</v>
      </c>
      <c r="E151" s="207" t="s">
        <v>1</v>
      </c>
      <c r="F151" s="208" t="s">
        <v>379</v>
      </c>
      <c r="G151" s="13"/>
      <c r="H151" s="209">
        <v>360</v>
      </c>
      <c r="I151" s="210"/>
      <c r="J151" s="13"/>
      <c r="K151" s="13"/>
      <c r="L151" s="206"/>
      <c r="M151" s="211"/>
      <c r="N151" s="212"/>
      <c r="O151" s="212"/>
      <c r="P151" s="212"/>
      <c r="Q151" s="212"/>
      <c r="R151" s="212"/>
      <c r="S151" s="212"/>
      <c r="T151" s="2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7" t="s">
        <v>147</v>
      </c>
      <c r="AU151" s="207" t="s">
        <v>143</v>
      </c>
      <c r="AV151" s="13" t="s">
        <v>83</v>
      </c>
      <c r="AW151" s="13" t="s">
        <v>30</v>
      </c>
      <c r="AX151" s="13" t="s">
        <v>81</v>
      </c>
      <c r="AY151" s="207" t="s">
        <v>134</v>
      </c>
    </row>
    <row r="152" s="2" customFormat="1" ht="36" customHeight="1">
      <c r="A152" s="36"/>
      <c r="B152" s="187"/>
      <c r="C152" s="188" t="s">
        <v>136</v>
      </c>
      <c r="D152" s="188" t="s">
        <v>138</v>
      </c>
      <c r="E152" s="189" t="s">
        <v>313</v>
      </c>
      <c r="F152" s="190" t="s">
        <v>314</v>
      </c>
      <c r="G152" s="191" t="s">
        <v>220</v>
      </c>
      <c r="H152" s="192">
        <v>720</v>
      </c>
      <c r="I152" s="193"/>
      <c r="J152" s="194">
        <f>ROUND(I152*H152,2)</f>
        <v>0</v>
      </c>
      <c r="K152" s="195"/>
      <c r="L152" s="37"/>
      <c r="M152" s="196" t="s">
        <v>1</v>
      </c>
      <c r="N152" s="197" t="s">
        <v>38</v>
      </c>
      <c r="O152" s="75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142</v>
      </c>
      <c r="AT152" s="200" t="s">
        <v>138</v>
      </c>
      <c r="AU152" s="200" t="s">
        <v>143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81</v>
      </c>
      <c r="BK152" s="201">
        <f>ROUND(I152*H152,2)</f>
        <v>0</v>
      </c>
      <c r="BL152" s="17" t="s">
        <v>142</v>
      </c>
      <c r="BM152" s="200" t="s">
        <v>380</v>
      </c>
    </row>
    <row r="153" s="13" customFormat="1">
      <c r="A153" s="13"/>
      <c r="B153" s="206"/>
      <c r="C153" s="13"/>
      <c r="D153" s="202" t="s">
        <v>147</v>
      </c>
      <c r="E153" s="207" t="s">
        <v>1</v>
      </c>
      <c r="F153" s="208" t="s">
        <v>381</v>
      </c>
      <c r="G153" s="13"/>
      <c r="H153" s="209">
        <v>720</v>
      </c>
      <c r="I153" s="210"/>
      <c r="J153" s="13"/>
      <c r="K153" s="13"/>
      <c r="L153" s="206"/>
      <c r="M153" s="211"/>
      <c r="N153" s="212"/>
      <c r="O153" s="212"/>
      <c r="P153" s="212"/>
      <c r="Q153" s="212"/>
      <c r="R153" s="212"/>
      <c r="S153" s="212"/>
      <c r="T153" s="2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7" t="s">
        <v>147</v>
      </c>
      <c r="AU153" s="207" t="s">
        <v>143</v>
      </c>
      <c r="AV153" s="13" t="s">
        <v>83</v>
      </c>
      <c r="AW153" s="13" t="s">
        <v>30</v>
      </c>
      <c r="AX153" s="13" t="s">
        <v>81</v>
      </c>
      <c r="AY153" s="207" t="s">
        <v>134</v>
      </c>
    </row>
    <row r="154" s="12" customFormat="1" ht="22.8" customHeight="1">
      <c r="A154" s="12"/>
      <c r="B154" s="174"/>
      <c r="C154" s="12"/>
      <c r="D154" s="175" t="s">
        <v>72</v>
      </c>
      <c r="E154" s="185" t="s">
        <v>238</v>
      </c>
      <c r="F154" s="185" t="s">
        <v>239</v>
      </c>
      <c r="G154" s="12"/>
      <c r="H154" s="12"/>
      <c r="I154" s="177"/>
      <c r="J154" s="186">
        <f>BK154</f>
        <v>0</v>
      </c>
      <c r="K154" s="12"/>
      <c r="L154" s="174"/>
      <c r="M154" s="179"/>
      <c r="N154" s="180"/>
      <c r="O154" s="180"/>
      <c r="P154" s="181">
        <f>SUM(P155:P156)</f>
        <v>0</v>
      </c>
      <c r="Q154" s="180"/>
      <c r="R154" s="181">
        <f>SUM(R155:R156)</f>
        <v>0</v>
      </c>
      <c r="S154" s="180"/>
      <c r="T154" s="182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5" t="s">
        <v>81</v>
      </c>
      <c r="AT154" s="183" t="s">
        <v>72</v>
      </c>
      <c r="AU154" s="183" t="s">
        <v>81</v>
      </c>
      <c r="AY154" s="175" t="s">
        <v>134</v>
      </c>
      <c r="BK154" s="184">
        <f>SUM(BK155:BK156)</f>
        <v>0</v>
      </c>
    </row>
    <row r="155" s="2" customFormat="1" ht="24" customHeight="1">
      <c r="A155" s="36"/>
      <c r="B155" s="187"/>
      <c r="C155" s="188" t="s">
        <v>154</v>
      </c>
      <c r="D155" s="188" t="s">
        <v>138</v>
      </c>
      <c r="E155" s="189" t="s">
        <v>241</v>
      </c>
      <c r="F155" s="190" t="s">
        <v>242</v>
      </c>
      <c r="G155" s="191" t="s">
        <v>231</v>
      </c>
      <c r="H155" s="192">
        <v>0.016</v>
      </c>
      <c r="I155" s="193"/>
      <c r="J155" s="194">
        <f>ROUND(I155*H155,2)</f>
        <v>0</v>
      </c>
      <c r="K155" s="195"/>
      <c r="L155" s="37"/>
      <c r="M155" s="196" t="s">
        <v>1</v>
      </c>
      <c r="N155" s="197" t="s">
        <v>38</v>
      </c>
      <c r="O155" s="75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142</v>
      </c>
      <c r="AT155" s="200" t="s">
        <v>138</v>
      </c>
      <c r="AU155" s="200" t="s">
        <v>83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81</v>
      </c>
      <c r="BK155" s="201">
        <f>ROUND(I155*H155,2)</f>
        <v>0</v>
      </c>
      <c r="BL155" s="17" t="s">
        <v>142</v>
      </c>
      <c r="BM155" s="200" t="s">
        <v>382</v>
      </c>
    </row>
    <row r="156" s="2" customFormat="1" ht="48" customHeight="1">
      <c r="A156" s="36"/>
      <c r="B156" s="187"/>
      <c r="C156" s="188" t="s">
        <v>206</v>
      </c>
      <c r="D156" s="188" t="s">
        <v>138</v>
      </c>
      <c r="E156" s="189" t="s">
        <v>245</v>
      </c>
      <c r="F156" s="190" t="s">
        <v>246</v>
      </c>
      <c r="G156" s="191" t="s">
        <v>231</v>
      </c>
      <c r="H156" s="192">
        <v>0.016</v>
      </c>
      <c r="I156" s="193"/>
      <c r="J156" s="194">
        <f>ROUND(I156*H156,2)</f>
        <v>0</v>
      </c>
      <c r="K156" s="195"/>
      <c r="L156" s="37"/>
      <c r="M156" s="237" t="s">
        <v>1</v>
      </c>
      <c r="N156" s="238" t="s">
        <v>38</v>
      </c>
      <c r="O156" s="227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0" t="s">
        <v>142</v>
      </c>
      <c r="AT156" s="200" t="s">
        <v>138</v>
      </c>
      <c r="AU156" s="200" t="s">
        <v>83</v>
      </c>
      <c r="AY156" s="17" t="s">
        <v>134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81</v>
      </c>
      <c r="BK156" s="201">
        <f>ROUND(I156*H156,2)</f>
        <v>0</v>
      </c>
      <c r="BL156" s="17" t="s">
        <v>142</v>
      </c>
      <c r="BM156" s="200" t="s">
        <v>383</v>
      </c>
    </row>
    <row r="157" s="2" customFormat="1" ht="6.96" customHeight="1">
      <c r="A157" s="36"/>
      <c r="B157" s="58"/>
      <c r="C157" s="59"/>
      <c r="D157" s="59"/>
      <c r="E157" s="59"/>
      <c r="F157" s="59"/>
      <c r="G157" s="59"/>
      <c r="H157" s="59"/>
      <c r="I157" s="146"/>
      <c r="J157" s="59"/>
      <c r="K157" s="59"/>
      <c r="L157" s="37"/>
      <c r="M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</row>
  </sheetData>
  <autoFilter ref="C122:K1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384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ROUND((SUM(BE123:BE144)),  2)</f>
        <v>0</v>
      </c>
      <c r="G33" s="36"/>
      <c r="H33" s="36"/>
      <c r="I33" s="133">
        <v>0.20999999999999999</v>
      </c>
      <c r="J33" s="132">
        <f>ROUND(((SUM(BE123:BE144))*I33),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ROUND((SUM(BF123:BF144)),  2)</f>
        <v>0</v>
      </c>
      <c r="G34" s="36"/>
      <c r="H34" s="36"/>
      <c r="I34" s="133">
        <v>0.14999999999999999</v>
      </c>
      <c r="J34" s="132">
        <f>ROUND(((SUM(BF123:BF144))*I34),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ROUND((SUM(BG123:BG144)),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ROUND((SUM(BH123:BH144)),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ROUND((SUM(BI123:BI144)),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017-24-1-3 - Zpevněná cesta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349</v>
      </c>
      <c r="E97" s="154"/>
      <c r="F97" s="154"/>
      <c r="G97" s="154"/>
      <c r="H97" s="154"/>
      <c r="I97" s="155"/>
      <c r="J97" s="156">
        <f>J124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265</v>
      </c>
      <c r="E98" s="159"/>
      <c r="F98" s="159"/>
      <c r="G98" s="159"/>
      <c r="H98" s="159"/>
      <c r="I98" s="160"/>
      <c r="J98" s="161">
        <f>J125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385</v>
      </c>
      <c r="E99" s="159"/>
      <c r="F99" s="159"/>
      <c r="G99" s="159"/>
      <c r="H99" s="159"/>
      <c r="I99" s="160"/>
      <c r="J99" s="161">
        <f>J126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7"/>
      <c r="C100" s="10"/>
      <c r="D100" s="158" t="s">
        <v>386</v>
      </c>
      <c r="E100" s="159"/>
      <c r="F100" s="159"/>
      <c r="G100" s="159"/>
      <c r="H100" s="159"/>
      <c r="I100" s="160"/>
      <c r="J100" s="161">
        <f>J131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7"/>
      <c r="C101" s="10"/>
      <c r="D101" s="158" t="s">
        <v>387</v>
      </c>
      <c r="E101" s="159"/>
      <c r="F101" s="159"/>
      <c r="G101" s="159"/>
      <c r="H101" s="159"/>
      <c r="I101" s="160"/>
      <c r="J101" s="161">
        <f>J132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7"/>
      <c r="C102" s="10"/>
      <c r="D102" s="158" t="s">
        <v>388</v>
      </c>
      <c r="E102" s="159"/>
      <c r="F102" s="159"/>
      <c r="G102" s="159"/>
      <c r="H102" s="159"/>
      <c r="I102" s="160"/>
      <c r="J102" s="161">
        <f>J139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118</v>
      </c>
      <c r="E103" s="159"/>
      <c r="F103" s="159"/>
      <c r="G103" s="159"/>
      <c r="H103" s="159"/>
      <c r="I103" s="160"/>
      <c r="J103" s="161">
        <f>J142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122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146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147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120</v>
      </c>
      <c r="D110" s="36"/>
      <c r="E110" s="36"/>
      <c r="F110" s="36"/>
      <c r="G110" s="36"/>
      <c r="H110" s="36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21" t="str">
        <f>E7</f>
        <v>Baťův kanál, jez Sudoměřice - Výklopník, oprava opevnění</v>
      </c>
      <c r="F113" s="30"/>
      <c r="G113" s="30"/>
      <c r="H113" s="30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104</v>
      </c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017-24-1-3 - Zpevněná cesta</v>
      </c>
      <c r="F115" s="36"/>
      <c r="G115" s="36"/>
      <c r="H115" s="36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 xml:space="preserve"> </v>
      </c>
      <c r="G117" s="36"/>
      <c r="H117" s="36"/>
      <c r="I117" s="123" t="s">
        <v>22</v>
      </c>
      <c r="J117" s="67" t="str">
        <f>IF(J12="","",J12)</f>
        <v>11. 12. 2017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 xml:space="preserve"> </v>
      </c>
      <c r="G119" s="36"/>
      <c r="H119" s="36"/>
      <c r="I119" s="123" t="s">
        <v>29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6"/>
      <c r="E120" s="36"/>
      <c r="F120" s="25" t="str">
        <f>IF(E18="","",E18)</f>
        <v>Vyplň údaj</v>
      </c>
      <c r="G120" s="36"/>
      <c r="H120" s="36"/>
      <c r="I120" s="123" t="s">
        <v>31</v>
      </c>
      <c r="J120" s="34" t="str">
        <f>E24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122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62"/>
      <c r="B122" s="163"/>
      <c r="C122" s="164" t="s">
        <v>121</v>
      </c>
      <c r="D122" s="165" t="s">
        <v>58</v>
      </c>
      <c r="E122" s="165" t="s">
        <v>54</v>
      </c>
      <c r="F122" s="165" t="s">
        <v>55</v>
      </c>
      <c r="G122" s="165" t="s">
        <v>122</v>
      </c>
      <c r="H122" s="165" t="s">
        <v>123</v>
      </c>
      <c r="I122" s="166" t="s">
        <v>124</v>
      </c>
      <c r="J122" s="167" t="s">
        <v>108</v>
      </c>
      <c r="K122" s="168" t="s">
        <v>125</v>
      </c>
      <c r="L122" s="169"/>
      <c r="M122" s="84" t="s">
        <v>1</v>
      </c>
      <c r="N122" s="85" t="s">
        <v>37</v>
      </c>
      <c r="O122" s="85" t="s">
        <v>126</v>
      </c>
      <c r="P122" s="85" t="s">
        <v>127</v>
      </c>
      <c r="Q122" s="85" t="s">
        <v>128</v>
      </c>
      <c r="R122" s="85" t="s">
        <v>129</v>
      </c>
      <c r="S122" s="85" t="s">
        <v>130</v>
      </c>
      <c r="T122" s="86" t="s">
        <v>131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="2" customFormat="1" ht="22.8" customHeight="1">
      <c r="A123" s="36"/>
      <c r="B123" s="37"/>
      <c r="C123" s="91" t="s">
        <v>132</v>
      </c>
      <c r="D123" s="36"/>
      <c r="E123" s="36"/>
      <c r="F123" s="36"/>
      <c r="G123" s="36"/>
      <c r="H123" s="36"/>
      <c r="I123" s="122"/>
      <c r="J123" s="170">
        <f>BK123</f>
        <v>0</v>
      </c>
      <c r="K123" s="36"/>
      <c r="L123" s="37"/>
      <c r="M123" s="87"/>
      <c r="N123" s="71"/>
      <c r="O123" s="88"/>
      <c r="P123" s="171">
        <f>P124</f>
        <v>0</v>
      </c>
      <c r="Q123" s="88"/>
      <c r="R123" s="171">
        <f>R124</f>
        <v>1834.460775</v>
      </c>
      <c r="S123" s="88"/>
      <c r="T123" s="172">
        <f>T124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72</v>
      </c>
      <c r="AU123" s="17" t="s">
        <v>110</v>
      </c>
      <c r="BK123" s="173">
        <f>BK124</f>
        <v>0</v>
      </c>
    </row>
    <row r="124" s="12" customFormat="1" ht="25.92" customHeight="1">
      <c r="A124" s="12"/>
      <c r="B124" s="174"/>
      <c r="C124" s="12"/>
      <c r="D124" s="175" t="s">
        <v>72</v>
      </c>
      <c r="E124" s="176" t="s">
        <v>133</v>
      </c>
      <c r="F124" s="176" t="s">
        <v>350</v>
      </c>
      <c r="G124" s="12"/>
      <c r="H124" s="12"/>
      <c r="I124" s="177"/>
      <c r="J124" s="178">
        <f>BK124</f>
        <v>0</v>
      </c>
      <c r="K124" s="12"/>
      <c r="L124" s="174"/>
      <c r="M124" s="179"/>
      <c r="N124" s="180"/>
      <c r="O124" s="180"/>
      <c r="P124" s="181">
        <f>P125+P131+P142</f>
        <v>0</v>
      </c>
      <c r="Q124" s="180"/>
      <c r="R124" s="181">
        <f>R125+R131+R142</f>
        <v>1834.460775</v>
      </c>
      <c r="S124" s="180"/>
      <c r="T124" s="182">
        <f>T125+T131+T142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81</v>
      </c>
      <c r="AT124" s="183" t="s">
        <v>72</v>
      </c>
      <c r="AU124" s="183" t="s">
        <v>73</v>
      </c>
      <c r="AY124" s="175" t="s">
        <v>134</v>
      </c>
      <c r="BK124" s="184">
        <f>BK125+BK131+BK142</f>
        <v>0</v>
      </c>
    </row>
    <row r="125" s="12" customFormat="1" ht="22.8" customHeight="1">
      <c r="A125" s="12"/>
      <c r="B125" s="174"/>
      <c r="C125" s="12"/>
      <c r="D125" s="175" t="s">
        <v>72</v>
      </c>
      <c r="E125" s="185" t="s">
        <v>142</v>
      </c>
      <c r="F125" s="185" t="s">
        <v>317</v>
      </c>
      <c r="G125" s="12"/>
      <c r="H125" s="12"/>
      <c r="I125" s="177"/>
      <c r="J125" s="186">
        <f>BK125</f>
        <v>0</v>
      </c>
      <c r="K125" s="12"/>
      <c r="L125" s="174"/>
      <c r="M125" s="179"/>
      <c r="N125" s="180"/>
      <c r="O125" s="180"/>
      <c r="P125" s="181">
        <f>P126</f>
        <v>0</v>
      </c>
      <c r="Q125" s="180"/>
      <c r="R125" s="181">
        <f>R126</f>
        <v>4.4855999999999998</v>
      </c>
      <c r="S125" s="180"/>
      <c r="T125" s="18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5" t="s">
        <v>81</v>
      </c>
      <c r="AT125" s="183" t="s">
        <v>72</v>
      </c>
      <c r="AU125" s="183" t="s">
        <v>81</v>
      </c>
      <c r="AY125" s="175" t="s">
        <v>134</v>
      </c>
      <c r="BK125" s="184">
        <f>BK126</f>
        <v>0</v>
      </c>
    </row>
    <row r="126" s="12" customFormat="1" ht="20.88" customHeight="1">
      <c r="A126" s="12"/>
      <c r="B126" s="174"/>
      <c r="C126" s="12"/>
      <c r="D126" s="175" t="s">
        <v>72</v>
      </c>
      <c r="E126" s="185" t="s">
        <v>318</v>
      </c>
      <c r="F126" s="185" t="s">
        <v>389</v>
      </c>
      <c r="G126" s="12"/>
      <c r="H126" s="12"/>
      <c r="I126" s="177"/>
      <c r="J126" s="186">
        <f>BK126</f>
        <v>0</v>
      </c>
      <c r="K126" s="12"/>
      <c r="L126" s="174"/>
      <c r="M126" s="179"/>
      <c r="N126" s="180"/>
      <c r="O126" s="180"/>
      <c r="P126" s="181">
        <f>SUM(P127:P130)</f>
        <v>0</v>
      </c>
      <c r="Q126" s="180"/>
      <c r="R126" s="181">
        <f>SUM(R127:R130)</f>
        <v>4.4855999999999998</v>
      </c>
      <c r="S126" s="180"/>
      <c r="T126" s="182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5" t="s">
        <v>81</v>
      </c>
      <c r="AT126" s="183" t="s">
        <v>72</v>
      </c>
      <c r="AU126" s="183" t="s">
        <v>83</v>
      </c>
      <c r="AY126" s="175" t="s">
        <v>134</v>
      </c>
      <c r="BK126" s="184">
        <f>SUM(BK127:BK130)</f>
        <v>0</v>
      </c>
    </row>
    <row r="127" s="2" customFormat="1" ht="48" customHeight="1">
      <c r="A127" s="36"/>
      <c r="B127" s="187"/>
      <c r="C127" s="188" t="s">
        <v>81</v>
      </c>
      <c r="D127" s="188" t="s">
        <v>138</v>
      </c>
      <c r="E127" s="189" t="s">
        <v>324</v>
      </c>
      <c r="F127" s="190" t="s">
        <v>325</v>
      </c>
      <c r="G127" s="191" t="s">
        <v>220</v>
      </c>
      <c r="H127" s="192">
        <v>6230</v>
      </c>
      <c r="I127" s="193"/>
      <c r="J127" s="194">
        <f>ROUND(I127*H127,2)</f>
        <v>0</v>
      </c>
      <c r="K127" s="195"/>
      <c r="L127" s="37"/>
      <c r="M127" s="196" t="s">
        <v>1</v>
      </c>
      <c r="N127" s="197" t="s">
        <v>38</v>
      </c>
      <c r="O127" s="75"/>
      <c r="P127" s="198">
        <f>O127*H127</f>
        <v>0</v>
      </c>
      <c r="Q127" s="198">
        <v>0.00027999999999999998</v>
      </c>
      <c r="R127" s="198">
        <f>Q127*H127</f>
        <v>1.7444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142</v>
      </c>
      <c r="AT127" s="200" t="s">
        <v>138</v>
      </c>
      <c r="AU127" s="200" t="s">
        <v>143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81</v>
      </c>
      <c r="BK127" s="201">
        <f>ROUND(I127*H127,2)</f>
        <v>0</v>
      </c>
      <c r="BL127" s="17" t="s">
        <v>142</v>
      </c>
      <c r="BM127" s="200" t="s">
        <v>390</v>
      </c>
    </row>
    <row r="128" s="13" customFormat="1">
      <c r="A128" s="13"/>
      <c r="B128" s="206"/>
      <c r="C128" s="13"/>
      <c r="D128" s="202" t="s">
        <v>147</v>
      </c>
      <c r="E128" s="207" t="s">
        <v>1</v>
      </c>
      <c r="F128" s="208" t="s">
        <v>391</v>
      </c>
      <c r="G128" s="13"/>
      <c r="H128" s="209">
        <v>6230</v>
      </c>
      <c r="I128" s="210"/>
      <c r="J128" s="13"/>
      <c r="K128" s="13"/>
      <c r="L128" s="206"/>
      <c r="M128" s="211"/>
      <c r="N128" s="212"/>
      <c r="O128" s="212"/>
      <c r="P128" s="212"/>
      <c r="Q128" s="212"/>
      <c r="R128" s="212"/>
      <c r="S128" s="212"/>
      <c r="T128" s="2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7" t="s">
        <v>147</v>
      </c>
      <c r="AU128" s="207" t="s">
        <v>143</v>
      </c>
      <c r="AV128" s="13" t="s">
        <v>83</v>
      </c>
      <c r="AW128" s="13" t="s">
        <v>30</v>
      </c>
      <c r="AX128" s="13" t="s">
        <v>81</v>
      </c>
      <c r="AY128" s="207" t="s">
        <v>134</v>
      </c>
    </row>
    <row r="129" s="2" customFormat="1" ht="24" customHeight="1">
      <c r="A129" s="36"/>
      <c r="B129" s="187"/>
      <c r="C129" s="214" t="s">
        <v>83</v>
      </c>
      <c r="D129" s="214" t="s">
        <v>228</v>
      </c>
      <c r="E129" s="215" t="s">
        <v>328</v>
      </c>
      <c r="F129" s="216" t="s">
        <v>329</v>
      </c>
      <c r="G129" s="217" t="s">
        <v>220</v>
      </c>
      <c r="H129" s="218">
        <v>6853</v>
      </c>
      <c r="I129" s="219"/>
      <c r="J129" s="220">
        <f>ROUND(I129*H129,2)</f>
        <v>0</v>
      </c>
      <c r="K129" s="221"/>
      <c r="L129" s="222"/>
      <c r="M129" s="223" t="s">
        <v>1</v>
      </c>
      <c r="N129" s="224" t="s">
        <v>38</v>
      </c>
      <c r="O129" s="75"/>
      <c r="P129" s="198">
        <f>O129*H129</f>
        <v>0</v>
      </c>
      <c r="Q129" s="198">
        <v>0.00040000000000000002</v>
      </c>
      <c r="R129" s="198">
        <f>Q129*H129</f>
        <v>2.7412000000000001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181</v>
      </c>
      <c r="AT129" s="200" t="s">
        <v>228</v>
      </c>
      <c r="AU129" s="200" t="s">
        <v>143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142</v>
      </c>
      <c r="BM129" s="200" t="s">
        <v>392</v>
      </c>
    </row>
    <row r="130" s="13" customFormat="1">
      <c r="A130" s="13"/>
      <c r="B130" s="206"/>
      <c r="C130" s="13"/>
      <c r="D130" s="202" t="s">
        <v>147</v>
      </c>
      <c r="E130" s="207" t="s">
        <v>1</v>
      </c>
      <c r="F130" s="208" t="s">
        <v>393</v>
      </c>
      <c r="G130" s="13"/>
      <c r="H130" s="209">
        <v>6853</v>
      </c>
      <c r="I130" s="210"/>
      <c r="J130" s="13"/>
      <c r="K130" s="13"/>
      <c r="L130" s="206"/>
      <c r="M130" s="211"/>
      <c r="N130" s="212"/>
      <c r="O130" s="212"/>
      <c r="P130" s="212"/>
      <c r="Q130" s="212"/>
      <c r="R130" s="212"/>
      <c r="S130" s="212"/>
      <c r="T130" s="2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7" t="s">
        <v>147</v>
      </c>
      <c r="AU130" s="207" t="s">
        <v>143</v>
      </c>
      <c r="AV130" s="13" t="s">
        <v>83</v>
      </c>
      <c r="AW130" s="13" t="s">
        <v>30</v>
      </c>
      <c r="AX130" s="13" t="s">
        <v>81</v>
      </c>
      <c r="AY130" s="207" t="s">
        <v>134</v>
      </c>
    </row>
    <row r="131" s="12" customFormat="1" ht="22.8" customHeight="1">
      <c r="A131" s="12"/>
      <c r="B131" s="174"/>
      <c r="C131" s="12"/>
      <c r="D131" s="175" t="s">
        <v>72</v>
      </c>
      <c r="E131" s="185" t="s">
        <v>164</v>
      </c>
      <c r="F131" s="185" t="s">
        <v>394</v>
      </c>
      <c r="G131" s="12"/>
      <c r="H131" s="12"/>
      <c r="I131" s="177"/>
      <c r="J131" s="186">
        <f>BK131</f>
        <v>0</v>
      </c>
      <c r="K131" s="12"/>
      <c r="L131" s="174"/>
      <c r="M131" s="179"/>
      <c r="N131" s="180"/>
      <c r="O131" s="180"/>
      <c r="P131" s="181">
        <f>P132+P139</f>
        <v>0</v>
      </c>
      <c r="Q131" s="180"/>
      <c r="R131" s="181">
        <f>R132+R139</f>
        <v>1829.975175</v>
      </c>
      <c r="S131" s="180"/>
      <c r="T131" s="182">
        <f>T132+T139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5" t="s">
        <v>81</v>
      </c>
      <c r="AT131" s="183" t="s">
        <v>72</v>
      </c>
      <c r="AU131" s="183" t="s">
        <v>81</v>
      </c>
      <c r="AY131" s="175" t="s">
        <v>134</v>
      </c>
      <c r="BK131" s="184">
        <f>BK132+BK139</f>
        <v>0</v>
      </c>
    </row>
    <row r="132" s="12" customFormat="1" ht="20.88" customHeight="1">
      <c r="A132" s="12"/>
      <c r="B132" s="174"/>
      <c r="C132" s="12"/>
      <c r="D132" s="175" t="s">
        <v>72</v>
      </c>
      <c r="E132" s="185" t="s">
        <v>395</v>
      </c>
      <c r="F132" s="185" t="s">
        <v>396</v>
      </c>
      <c r="G132" s="12"/>
      <c r="H132" s="12"/>
      <c r="I132" s="177"/>
      <c r="J132" s="186">
        <f>BK132</f>
        <v>0</v>
      </c>
      <c r="K132" s="12"/>
      <c r="L132" s="174"/>
      <c r="M132" s="179"/>
      <c r="N132" s="180"/>
      <c r="O132" s="180"/>
      <c r="P132" s="181">
        <f>SUM(P133:P138)</f>
        <v>0</v>
      </c>
      <c r="Q132" s="180"/>
      <c r="R132" s="181">
        <f>SUM(R133:R138)</f>
        <v>1829.975175</v>
      </c>
      <c r="S132" s="180"/>
      <c r="T132" s="182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5" t="s">
        <v>81</v>
      </c>
      <c r="AT132" s="183" t="s">
        <v>72</v>
      </c>
      <c r="AU132" s="183" t="s">
        <v>83</v>
      </c>
      <c r="AY132" s="175" t="s">
        <v>134</v>
      </c>
      <c r="BK132" s="184">
        <f>SUM(BK133:BK138)</f>
        <v>0</v>
      </c>
    </row>
    <row r="133" s="2" customFormat="1" ht="24" customHeight="1">
      <c r="A133" s="36"/>
      <c r="B133" s="187"/>
      <c r="C133" s="188" t="s">
        <v>143</v>
      </c>
      <c r="D133" s="188" t="s">
        <v>138</v>
      </c>
      <c r="E133" s="189" t="s">
        <v>397</v>
      </c>
      <c r="F133" s="190" t="s">
        <v>398</v>
      </c>
      <c r="G133" s="191" t="s">
        <v>220</v>
      </c>
      <c r="H133" s="192">
        <v>4485.6000000000004</v>
      </c>
      <c r="I133" s="193"/>
      <c r="J133" s="194">
        <f>ROUND(I133*H133,2)</f>
        <v>0</v>
      </c>
      <c r="K133" s="195"/>
      <c r="L133" s="37"/>
      <c r="M133" s="196" t="s">
        <v>1</v>
      </c>
      <c r="N133" s="197" t="s">
        <v>38</v>
      </c>
      <c r="O133" s="75"/>
      <c r="P133" s="198">
        <f>O133*H133</f>
        <v>0</v>
      </c>
      <c r="Q133" s="198">
        <v>0.378</v>
      </c>
      <c r="R133" s="198">
        <f>Q133*H133</f>
        <v>1695.5568000000001</v>
      </c>
      <c r="S133" s="198">
        <v>0</v>
      </c>
      <c r="T133" s="19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0" t="s">
        <v>142</v>
      </c>
      <c r="AT133" s="200" t="s">
        <v>138</v>
      </c>
      <c r="AU133" s="200" t="s">
        <v>143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81</v>
      </c>
      <c r="BK133" s="201">
        <f>ROUND(I133*H133,2)</f>
        <v>0</v>
      </c>
      <c r="BL133" s="17" t="s">
        <v>142</v>
      </c>
      <c r="BM133" s="200" t="s">
        <v>399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400</v>
      </c>
      <c r="G134" s="13"/>
      <c r="H134" s="209">
        <v>4485.6000000000004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81</v>
      </c>
      <c r="AY134" s="207" t="s">
        <v>134</v>
      </c>
    </row>
    <row r="135" s="2" customFormat="1" ht="36" customHeight="1">
      <c r="A135" s="36"/>
      <c r="B135" s="187"/>
      <c r="C135" s="188" t="s">
        <v>142</v>
      </c>
      <c r="D135" s="188" t="s">
        <v>138</v>
      </c>
      <c r="E135" s="189" t="s">
        <v>401</v>
      </c>
      <c r="F135" s="190" t="s">
        <v>402</v>
      </c>
      <c r="G135" s="191" t="s">
        <v>220</v>
      </c>
      <c r="H135" s="192">
        <v>3987.1999999999998</v>
      </c>
      <c r="I135" s="193"/>
      <c r="J135" s="194">
        <f>ROUND(I135*H135,2)</f>
        <v>0</v>
      </c>
      <c r="K135" s="195"/>
      <c r="L135" s="37"/>
      <c r="M135" s="196" t="s">
        <v>1</v>
      </c>
      <c r="N135" s="197" t="s">
        <v>38</v>
      </c>
      <c r="O135" s="75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142</v>
      </c>
      <c r="AT135" s="200" t="s">
        <v>138</v>
      </c>
      <c r="AU135" s="200" t="s">
        <v>143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81</v>
      </c>
      <c r="BK135" s="201">
        <f>ROUND(I135*H135,2)</f>
        <v>0</v>
      </c>
      <c r="BL135" s="17" t="s">
        <v>142</v>
      </c>
      <c r="BM135" s="200" t="s">
        <v>403</v>
      </c>
    </row>
    <row r="136" s="13" customFormat="1">
      <c r="A136" s="13"/>
      <c r="B136" s="206"/>
      <c r="C136" s="13"/>
      <c r="D136" s="202" t="s">
        <v>147</v>
      </c>
      <c r="E136" s="207" t="s">
        <v>1</v>
      </c>
      <c r="F136" s="208" t="s">
        <v>404</v>
      </c>
      <c r="G136" s="13"/>
      <c r="H136" s="209">
        <v>3987.1999999999998</v>
      </c>
      <c r="I136" s="210"/>
      <c r="J136" s="13"/>
      <c r="K136" s="13"/>
      <c r="L136" s="206"/>
      <c r="M136" s="211"/>
      <c r="N136" s="212"/>
      <c r="O136" s="212"/>
      <c r="P136" s="212"/>
      <c r="Q136" s="212"/>
      <c r="R136" s="212"/>
      <c r="S136" s="212"/>
      <c r="T136" s="2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7" t="s">
        <v>147</v>
      </c>
      <c r="AU136" s="207" t="s">
        <v>143</v>
      </c>
      <c r="AV136" s="13" t="s">
        <v>83</v>
      </c>
      <c r="AW136" s="13" t="s">
        <v>30</v>
      </c>
      <c r="AX136" s="13" t="s">
        <v>81</v>
      </c>
      <c r="AY136" s="207" t="s">
        <v>134</v>
      </c>
    </row>
    <row r="137" s="2" customFormat="1" ht="36" customHeight="1">
      <c r="A137" s="36"/>
      <c r="B137" s="187"/>
      <c r="C137" s="188" t="s">
        <v>164</v>
      </c>
      <c r="D137" s="188" t="s">
        <v>138</v>
      </c>
      <c r="E137" s="189" t="s">
        <v>405</v>
      </c>
      <c r="F137" s="190" t="s">
        <v>406</v>
      </c>
      <c r="G137" s="191" t="s">
        <v>220</v>
      </c>
      <c r="H137" s="192">
        <v>682.5</v>
      </c>
      <c r="I137" s="193"/>
      <c r="J137" s="194">
        <f>ROUND(I137*H137,2)</f>
        <v>0</v>
      </c>
      <c r="K137" s="195"/>
      <c r="L137" s="37"/>
      <c r="M137" s="196" t="s">
        <v>1</v>
      </c>
      <c r="N137" s="197" t="s">
        <v>38</v>
      </c>
      <c r="O137" s="75"/>
      <c r="P137" s="198">
        <f>O137*H137</f>
        <v>0</v>
      </c>
      <c r="Q137" s="198">
        <v>0.19694999999999999</v>
      </c>
      <c r="R137" s="198">
        <f>Q137*H137</f>
        <v>134.418375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0" t="s">
        <v>142</v>
      </c>
      <c r="AT137" s="200" t="s">
        <v>138</v>
      </c>
      <c r="AU137" s="200" t="s">
        <v>143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81</v>
      </c>
      <c r="BK137" s="201">
        <f>ROUND(I137*H137,2)</f>
        <v>0</v>
      </c>
      <c r="BL137" s="17" t="s">
        <v>142</v>
      </c>
      <c r="BM137" s="200" t="s">
        <v>407</v>
      </c>
    </row>
    <row r="138" s="13" customFormat="1">
      <c r="A138" s="13"/>
      <c r="B138" s="206"/>
      <c r="C138" s="13"/>
      <c r="D138" s="202" t="s">
        <v>147</v>
      </c>
      <c r="E138" s="207" t="s">
        <v>1</v>
      </c>
      <c r="F138" s="208" t="s">
        <v>408</v>
      </c>
      <c r="G138" s="13"/>
      <c r="H138" s="209">
        <v>682.5</v>
      </c>
      <c r="I138" s="210"/>
      <c r="J138" s="13"/>
      <c r="K138" s="13"/>
      <c r="L138" s="206"/>
      <c r="M138" s="211"/>
      <c r="N138" s="212"/>
      <c r="O138" s="212"/>
      <c r="P138" s="212"/>
      <c r="Q138" s="212"/>
      <c r="R138" s="212"/>
      <c r="S138" s="212"/>
      <c r="T138" s="2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7" t="s">
        <v>147</v>
      </c>
      <c r="AU138" s="207" t="s">
        <v>143</v>
      </c>
      <c r="AV138" s="13" t="s">
        <v>83</v>
      </c>
      <c r="AW138" s="13" t="s">
        <v>30</v>
      </c>
      <c r="AX138" s="13" t="s">
        <v>81</v>
      </c>
      <c r="AY138" s="207" t="s">
        <v>134</v>
      </c>
    </row>
    <row r="139" s="12" customFormat="1" ht="20.88" customHeight="1">
      <c r="A139" s="12"/>
      <c r="B139" s="174"/>
      <c r="C139" s="12"/>
      <c r="D139" s="175" t="s">
        <v>72</v>
      </c>
      <c r="E139" s="185" t="s">
        <v>409</v>
      </c>
      <c r="F139" s="185" t="s">
        <v>410</v>
      </c>
      <c r="G139" s="12"/>
      <c r="H139" s="12"/>
      <c r="I139" s="177"/>
      <c r="J139" s="186">
        <f>BK139</f>
        <v>0</v>
      </c>
      <c r="K139" s="12"/>
      <c r="L139" s="174"/>
      <c r="M139" s="179"/>
      <c r="N139" s="180"/>
      <c r="O139" s="180"/>
      <c r="P139" s="181">
        <f>SUM(P140:P141)</f>
        <v>0</v>
      </c>
      <c r="Q139" s="180"/>
      <c r="R139" s="181">
        <f>SUM(R140:R141)</f>
        <v>0</v>
      </c>
      <c r="S139" s="180"/>
      <c r="T139" s="18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5" t="s">
        <v>81</v>
      </c>
      <c r="AT139" s="183" t="s">
        <v>72</v>
      </c>
      <c r="AU139" s="183" t="s">
        <v>83</v>
      </c>
      <c r="AY139" s="175" t="s">
        <v>134</v>
      </c>
      <c r="BK139" s="184">
        <f>SUM(BK140:BK141)</f>
        <v>0</v>
      </c>
    </row>
    <row r="140" s="2" customFormat="1" ht="36" customHeight="1">
      <c r="A140" s="36"/>
      <c r="B140" s="187"/>
      <c r="C140" s="188" t="s">
        <v>169</v>
      </c>
      <c r="D140" s="188" t="s">
        <v>138</v>
      </c>
      <c r="E140" s="189" t="s">
        <v>411</v>
      </c>
      <c r="F140" s="190" t="s">
        <v>412</v>
      </c>
      <c r="G140" s="191" t="s">
        <v>220</v>
      </c>
      <c r="H140" s="192">
        <v>3738</v>
      </c>
      <c r="I140" s="193"/>
      <c r="J140" s="194">
        <f>ROUND(I140*H140,2)</f>
        <v>0</v>
      </c>
      <c r="K140" s="195"/>
      <c r="L140" s="37"/>
      <c r="M140" s="196" t="s">
        <v>1</v>
      </c>
      <c r="N140" s="197" t="s">
        <v>38</v>
      </c>
      <c r="O140" s="7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142</v>
      </c>
      <c r="AT140" s="200" t="s">
        <v>138</v>
      </c>
      <c r="AU140" s="200" t="s">
        <v>143</v>
      </c>
      <c r="AY140" s="17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81</v>
      </c>
      <c r="BK140" s="201">
        <f>ROUND(I140*H140,2)</f>
        <v>0</v>
      </c>
      <c r="BL140" s="17" t="s">
        <v>142</v>
      </c>
      <c r="BM140" s="200" t="s">
        <v>413</v>
      </c>
    </row>
    <row r="141" s="13" customFormat="1">
      <c r="A141" s="13"/>
      <c r="B141" s="206"/>
      <c r="C141" s="13"/>
      <c r="D141" s="202" t="s">
        <v>147</v>
      </c>
      <c r="E141" s="207" t="s">
        <v>1</v>
      </c>
      <c r="F141" s="208" t="s">
        <v>414</v>
      </c>
      <c r="G141" s="13"/>
      <c r="H141" s="209">
        <v>3738</v>
      </c>
      <c r="I141" s="210"/>
      <c r="J141" s="13"/>
      <c r="K141" s="13"/>
      <c r="L141" s="206"/>
      <c r="M141" s="211"/>
      <c r="N141" s="212"/>
      <c r="O141" s="212"/>
      <c r="P141" s="212"/>
      <c r="Q141" s="212"/>
      <c r="R141" s="212"/>
      <c r="S141" s="212"/>
      <c r="T141" s="2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7" t="s">
        <v>147</v>
      </c>
      <c r="AU141" s="207" t="s">
        <v>143</v>
      </c>
      <c r="AV141" s="13" t="s">
        <v>83</v>
      </c>
      <c r="AW141" s="13" t="s">
        <v>30</v>
      </c>
      <c r="AX141" s="13" t="s">
        <v>81</v>
      </c>
      <c r="AY141" s="207" t="s">
        <v>134</v>
      </c>
    </row>
    <row r="142" s="12" customFormat="1" ht="22.8" customHeight="1">
      <c r="A142" s="12"/>
      <c r="B142" s="174"/>
      <c r="C142" s="12"/>
      <c r="D142" s="175" t="s">
        <v>72</v>
      </c>
      <c r="E142" s="185" t="s">
        <v>238</v>
      </c>
      <c r="F142" s="185" t="s">
        <v>239</v>
      </c>
      <c r="G142" s="12"/>
      <c r="H142" s="12"/>
      <c r="I142" s="177"/>
      <c r="J142" s="186">
        <f>BK142</f>
        <v>0</v>
      </c>
      <c r="K142" s="12"/>
      <c r="L142" s="174"/>
      <c r="M142" s="179"/>
      <c r="N142" s="180"/>
      <c r="O142" s="180"/>
      <c r="P142" s="181">
        <f>SUM(P143:P144)</f>
        <v>0</v>
      </c>
      <c r="Q142" s="180"/>
      <c r="R142" s="181">
        <f>SUM(R143:R144)</f>
        <v>0</v>
      </c>
      <c r="S142" s="180"/>
      <c r="T142" s="182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5" t="s">
        <v>81</v>
      </c>
      <c r="AT142" s="183" t="s">
        <v>72</v>
      </c>
      <c r="AU142" s="183" t="s">
        <v>81</v>
      </c>
      <c r="AY142" s="175" t="s">
        <v>134</v>
      </c>
      <c r="BK142" s="184">
        <f>SUM(BK143:BK144)</f>
        <v>0</v>
      </c>
    </row>
    <row r="143" s="2" customFormat="1" ht="24" customHeight="1">
      <c r="A143" s="36"/>
      <c r="B143" s="187"/>
      <c r="C143" s="188" t="s">
        <v>174</v>
      </c>
      <c r="D143" s="188" t="s">
        <v>138</v>
      </c>
      <c r="E143" s="189" t="s">
        <v>241</v>
      </c>
      <c r="F143" s="190" t="s">
        <v>242</v>
      </c>
      <c r="G143" s="191" t="s">
        <v>231</v>
      </c>
      <c r="H143" s="192">
        <v>1834.461</v>
      </c>
      <c r="I143" s="193"/>
      <c r="J143" s="194">
        <f>ROUND(I143*H143,2)</f>
        <v>0</v>
      </c>
      <c r="K143" s="195"/>
      <c r="L143" s="37"/>
      <c r="M143" s="196" t="s">
        <v>1</v>
      </c>
      <c r="N143" s="197" t="s">
        <v>38</v>
      </c>
      <c r="O143" s="75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0" t="s">
        <v>142</v>
      </c>
      <c r="AT143" s="200" t="s">
        <v>138</v>
      </c>
      <c r="AU143" s="200" t="s">
        <v>83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81</v>
      </c>
      <c r="BK143" s="201">
        <f>ROUND(I143*H143,2)</f>
        <v>0</v>
      </c>
      <c r="BL143" s="17" t="s">
        <v>142</v>
      </c>
      <c r="BM143" s="200" t="s">
        <v>415</v>
      </c>
    </row>
    <row r="144" s="2" customFormat="1" ht="48" customHeight="1">
      <c r="A144" s="36"/>
      <c r="B144" s="187"/>
      <c r="C144" s="188" t="s">
        <v>181</v>
      </c>
      <c r="D144" s="188" t="s">
        <v>138</v>
      </c>
      <c r="E144" s="189" t="s">
        <v>245</v>
      </c>
      <c r="F144" s="190" t="s">
        <v>246</v>
      </c>
      <c r="G144" s="191" t="s">
        <v>231</v>
      </c>
      <c r="H144" s="192">
        <v>1834.461</v>
      </c>
      <c r="I144" s="193"/>
      <c r="J144" s="194">
        <f>ROUND(I144*H144,2)</f>
        <v>0</v>
      </c>
      <c r="K144" s="195"/>
      <c r="L144" s="37"/>
      <c r="M144" s="237" t="s">
        <v>1</v>
      </c>
      <c r="N144" s="238" t="s">
        <v>38</v>
      </c>
      <c r="O144" s="227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142</v>
      </c>
      <c r="AT144" s="200" t="s">
        <v>138</v>
      </c>
      <c r="AU144" s="200" t="s">
        <v>83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142</v>
      </c>
      <c r="BM144" s="200" t="s">
        <v>416</v>
      </c>
    </row>
    <row r="145" s="2" customFormat="1" ht="6.96" customHeight="1">
      <c r="A145" s="36"/>
      <c r="B145" s="58"/>
      <c r="C145" s="59"/>
      <c r="D145" s="59"/>
      <c r="E145" s="59"/>
      <c r="F145" s="59"/>
      <c r="G145" s="59"/>
      <c r="H145" s="59"/>
      <c r="I145" s="146"/>
      <c r="J145" s="59"/>
      <c r="K145" s="59"/>
      <c r="L145" s="37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417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ROUND((SUM(BE121:BE183)),  2)</f>
        <v>0</v>
      </c>
      <c r="G33" s="36"/>
      <c r="H33" s="36"/>
      <c r="I33" s="133">
        <v>0.20999999999999999</v>
      </c>
      <c r="J33" s="132">
        <f>ROUND(((SUM(BE121:BE183))*I33),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ROUND((SUM(BF121:BF183)),  2)</f>
        <v>0</v>
      </c>
      <c r="G34" s="36"/>
      <c r="H34" s="36"/>
      <c r="I34" s="133">
        <v>0.14999999999999999</v>
      </c>
      <c r="J34" s="132">
        <f>ROUND(((SUM(BF121:BF183))*I34),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ROUND((SUM(BG121:BG183)),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ROUND((SUM(BH121:BH183)),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ROUND((SUM(BI121:BI183)),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017-24-1-4 - Kácení dřevin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349</v>
      </c>
      <c r="E97" s="154"/>
      <c r="F97" s="154"/>
      <c r="G97" s="154"/>
      <c r="H97" s="154"/>
      <c r="I97" s="155"/>
      <c r="J97" s="156">
        <f>J122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112</v>
      </c>
      <c r="E98" s="159"/>
      <c r="F98" s="159"/>
      <c r="G98" s="159"/>
      <c r="H98" s="159"/>
      <c r="I98" s="160"/>
      <c r="J98" s="161">
        <f>J123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113</v>
      </c>
      <c r="E99" s="159"/>
      <c r="F99" s="159"/>
      <c r="G99" s="159"/>
      <c r="H99" s="159"/>
      <c r="I99" s="160"/>
      <c r="J99" s="161">
        <f>J124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7"/>
      <c r="C100" s="10"/>
      <c r="D100" s="158" t="s">
        <v>115</v>
      </c>
      <c r="E100" s="159"/>
      <c r="F100" s="159"/>
      <c r="G100" s="159"/>
      <c r="H100" s="159"/>
      <c r="I100" s="160"/>
      <c r="J100" s="161">
        <f>J150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7"/>
      <c r="C101" s="10"/>
      <c r="D101" s="158" t="s">
        <v>118</v>
      </c>
      <c r="E101" s="159"/>
      <c r="F101" s="159"/>
      <c r="G101" s="159"/>
      <c r="H101" s="159"/>
      <c r="I101" s="160"/>
      <c r="J101" s="161">
        <f>J181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122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146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147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120</v>
      </c>
      <c r="D108" s="36"/>
      <c r="E108" s="36"/>
      <c r="F108" s="36"/>
      <c r="G108" s="36"/>
      <c r="H108" s="36"/>
      <c r="I108" s="122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122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1" t="str">
        <f>E7</f>
        <v>Baťův kanál, jez Sudoměřice - Výklopník, oprava opevnění</v>
      </c>
      <c r="F111" s="30"/>
      <c r="G111" s="30"/>
      <c r="H111" s="30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104</v>
      </c>
      <c r="D112" s="36"/>
      <c r="E112" s="36"/>
      <c r="F112" s="36"/>
      <c r="G112" s="36"/>
      <c r="H112" s="36"/>
      <c r="I112" s="122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65" t="str">
        <f>E9</f>
        <v>017-24-1-4 - Kácení dřevin</v>
      </c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6"/>
      <c r="E115" s="36"/>
      <c r="F115" s="25" t="str">
        <f>F12</f>
        <v xml:space="preserve"> </v>
      </c>
      <c r="G115" s="36"/>
      <c r="H115" s="36"/>
      <c r="I115" s="123" t="s">
        <v>22</v>
      </c>
      <c r="J115" s="67" t="str">
        <f>IF(J12="","",J12)</f>
        <v>11. 12. 2017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6"/>
      <c r="E117" s="36"/>
      <c r="F117" s="25" t="str">
        <f>E15</f>
        <v xml:space="preserve"> </v>
      </c>
      <c r="G117" s="36"/>
      <c r="H117" s="36"/>
      <c r="I117" s="123" t="s">
        <v>29</v>
      </c>
      <c r="J117" s="34" t="str">
        <f>E21</f>
        <v xml:space="preserve"> 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6"/>
      <c r="E118" s="36"/>
      <c r="F118" s="25" t="str">
        <f>IF(E18="","",E18)</f>
        <v>Vyplň údaj</v>
      </c>
      <c r="G118" s="36"/>
      <c r="H118" s="36"/>
      <c r="I118" s="123" t="s">
        <v>31</v>
      </c>
      <c r="J118" s="34" t="str">
        <f>E24</f>
        <v xml:space="preserve"> </v>
      </c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6"/>
      <c r="D119" s="36"/>
      <c r="E119" s="36"/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62"/>
      <c r="B120" s="163"/>
      <c r="C120" s="164" t="s">
        <v>121</v>
      </c>
      <c r="D120" s="165" t="s">
        <v>58</v>
      </c>
      <c r="E120" s="165" t="s">
        <v>54</v>
      </c>
      <c r="F120" s="165" t="s">
        <v>55</v>
      </c>
      <c r="G120" s="165" t="s">
        <v>122</v>
      </c>
      <c r="H120" s="165" t="s">
        <v>123</v>
      </c>
      <c r="I120" s="166" t="s">
        <v>124</v>
      </c>
      <c r="J120" s="167" t="s">
        <v>108</v>
      </c>
      <c r="K120" s="168" t="s">
        <v>125</v>
      </c>
      <c r="L120" s="169"/>
      <c r="M120" s="84" t="s">
        <v>1</v>
      </c>
      <c r="N120" s="85" t="s">
        <v>37</v>
      </c>
      <c r="O120" s="85" t="s">
        <v>126</v>
      </c>
      <c r="P120" s="85" t="s">
        <v>127</v>
      </c>
      <c r="Q120" s="85" t="s">
        <v>128</v>
      </c>
      <c r="R120" s="85" t="s">
        <v>129</v>
      </c>
      <c r="S120" s="85" t="s">
        <v>130</v>
      </c>
      <c r="T120" s="86" t="s">
        <v>131</v>
      </c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</row>
    <row r="121" s="2" customFormat="1" ht="22.8" customHeight="1">
      <c r="A121" s="36"/>
      <c r="B121" s="37"/>
      <c r="C121" s="91" t="s">
        <v>132</v>
      </c>
      <c r="D121" s="36"/>
      <c r="E121" s="36"/>
      <c r="F121" s="36"/>
      <c r="G121" s="36"/>
      <c r="H121" s="36"/>
      <c r="I121" s="122"/>
      <c r="J121" s="170">
        <f>BK121</f>
        <v>0</v>
      </c>
      <c r="K121" s="36"/>
      <c r="L121" s="37"/>
      <c r="M121" s="87"/>
      <c r="N121" s="71"/>
      <c r="O121" s="88"/>
      <c r="P121" s="171">
        <f>P122</f>
        <v>0</v>
      </c>
      <c r="Q121" s="88"/>
      <c r="R121" s="171">
        <f>R122</f>
        <v>0.0011300000000000001</v>
      </c>
      <c r="S121" s="88"/>
      <c r="T121" s="172">
        <f>T122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7" t="s">
        <v>72</v>
      </c>
      <c r="AU121" s="17" t="s">
        <v>110</v>
      </c>
      <c r="BK121" s="173">
        <f>BK122</f>
        <v>0</v>
      </c>
    </row>
    <row r="122" s="12" customFormat="1" ht="25.92" customHeight="1">
      <c r="A122" s="12"/>
      <c r="B122" s="174"/>
      <c r="C122" s="12"/>
      <c r="D122" s="175" t="s">
        <v>72</v>
      </c>
      <c r="E122" s="176" t="s">
        <v>133</v>
      </c>
      <c r="F122" s="176" t="s">
        <v>350</v>
      </c>
      <c r="G122" s="12"/>
      <c r="H122" s="12"/>
      <c r="I122" s="177"/>
      <c r="J122" s="178">
        <f>BK122</f>
        <v>0</v>
      </c>
      <c r="K122" s="12"/>
      <c r="L122" s="174"/>
      <c r="M122" s="179"/>
      <c r="N122" s="180"/>
      <c r="O122" s="180"/>
      <c r="P122" s="181">
        <f>P123+P181</f>
        <v>0</v>
      </c>
      <c r="Q122" s="180"/>
      <c r="R122" s="181">
        <f>R123+R181</f>
        <v>0.0011300000000000001</v>
      </c>
      <c r="S122" s="180"/>
      <c r="T122" s="182">
        <f>T123+T181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5" t="s">
        <v>81</v>
      </c>
      <c r="AT122" s="183" t="s">
        <v>72</v>
      </c>
      <c r="AU122" s="183" t="s">
        <v>73</v>
      </c>
      <c r="AY122" s="175" t="s">
        <v>134</v>
      </c>
      <c r="BK122" s="184">
        <f>BK123+BK181</f>
        <v>0</v>
      </c>
    </row>
    <row r="123" s="12" customFormat="1" ht="22.8" customHeight="1">
      <c r="A123" s="12"/>
      <c r="B123" s="174"/>
      <c r="C123" s="12"/>
      <c r="D123" s="175" t="s">
        <v>72</v>
      </c>
      <c r="E123" s="185" t="s">
        <v>81</v>
      </c>
      <c r="F123" s="185" t="s">
        <v>135</v>
      </c>
      <c r="G123" s="12"/>
      <c r="H123" s="12"/>
      <c r="I123" s="177"/>
      <c r="J123" s="186">
        <f>BK123</f>
        <v>0</v>
      </c>
      <c r="K123" s="12"/>
      <c r="L123" s="174"/>
      <c r="M123" s="179"/>
      <c r="N123" s="180"/>
      <c r="O123" s="180"/>
      <c r="P123" s="181">
        <f>P124+P150</f>
        <v>0</v>
      </c>
      <c r="Q123" s="180"/>
      <c r="R123" s="181">
        <f>R124+R150</f>
        <v>0.0011300000000000001</v>
      </c>
      <c r="S123" s="180"/>
      <c r="T123" s="182">
        <f>T124+T150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5" t="s">
        <v>81</v>
      </c>
      <c r="AT123" s="183" t="s">
        <v>72</v>
      </c>
      <c r="AU123" s="183" t="s">
        <v>81</v>
      </c>
      <c r="AY123" s="175" t="s">
        <v>134</v>
      </c>
      <c r="BK123" s="184">
        <f>BK124+BK150</f>
        <v>0</v>
      </c>
    </row>
    <row r="124" s="12" customFormat="1" ht="20.88" customHeight="1">
      <c r="A124" s="12"/>
      <c r="B124" s="174"/>
      <c r="C124" s="12"/>
      <c r="D124" s="175" t="s">
        <v>72</v>
      </c>
      <c r="E124" s="185" t="s">
        <v>136</v>
      </c>
      <c r="F124" s="185" t="s">
        <v>137</v>
      </c>
      <c r="G124" s="12"/>
      <c r="H124" s="12"/>
      <c r="I124" s="177"/>
      <c r="J124" s="186">
        <f>BK124</f>
        <v>0</v>
      </c>
      <c r="K124" s="12"/>
      <c r="L124" s="174"/>
      <c r="M124" s="179"/>
      <c r="N124" s="180"/>
      <c r="O124" s="180"/>
      <c r="P124" s="181">
        <f>SUM(P125:P149)</f>
        <v>0</v>
      </c>
      <c r="Q124" s="180"/>
      <c r="R124" s="181">
        <f>SUM(R125:R149)</f>
        <v>0.0011300000000000001</v>
      </c>
      <c r="S124" s="180"/>
      <c r="T124" s="182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81</v>
      </c>
      <c r="AT124" s="183" t="s">
        <v>72</v>
      </c>
      <c r="AU124" s="183" t="s">
        <v>83</v>
      </c>
      <c r="AY124" s="175" t="s">
        <v>134</v>
      </c>
      <c r="BK124" s="184">
        <f>SUM(BK125:BK149)</f>
        <v>0</v>
      </c>
    </row>
    <row r="125" s="2" customFormat="1" ht="36" customHeight="1">
      <c r="A125" s="36"/>
      <c r="B125" s="187"/>
      <c r="C125" s="188" t="s">
        <v>81</v>
      </c>
      <c r="D125" s="188" t="s">
        <v>138</v>
      </c>
      <c r="E125" s="189" t="s">
        <v>418</v>
      </c>
      <c r="F125" s="190" t="s">
        <v>419</v>
      </c>
      <c r="G125" s="191" t="s">
        <v>220</v>
      </c>
      <c r="H125" s="192">
        <v>2</v>
      </c>
      <c r="I125" s="193"/>
      <c r="J125" s="194">
        <f>ROUND(I125*H125,2)</f>
        <v>0</v>
      </c>
      <c r="K125" s="195"/>
      <c r="L125" s="37"/>
      <c r="M125" s="196" t="s">
        <v>1</v>
      </c>
      <c r="N125" s="197" t="s">
        <v>38</v>
      </c>
      <c r="O125" s="75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0" t="s">
        <v>142</v>
      </c>
      <c r="AT125" s="200" t="s">
        <v>138</v>
      </c>
      <c r="AU125" s="200" t="s">
        <v>143</v>
      </c>
      <c r="AY125" s="17" t="s">
        <v>134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81</v>
      </c>
      <c r="BK125" s="201">
        <f>ROUND(I125*H125,2)</f>
        <v>0</v>
      </c>
      <c r="BL125" s="17" t="s">
        <v>142</v>
      </c>
      <c r="BM125" s="200" t="s">
        <v>420</v>
      </c>
    </row>
    <row r="126" s="13" customFormat="1">
      <c r="A126" s="13"/>
      <c r="B126" s="206"/>
      <c r="C126" s="13"/>
      <c r="D126" s="202" t="s">
        <v>147</v>
      </c>
      <c r="E126" s="207" t="s">
        <v>1</v>
      </c>
      <c r="F126" s="208" t="s">
        <v>421</v>
      </c>
      <c r="G126" s="13"/>
      <c r="H126" s="209">
        <v>2</v>
      </c>
      <c r="I126" s="210"/>
      <c r="J126" s="13"/>
      <c r="K126" s="13"/>
      <c r="L126" s="206"/>
      <c r="M126" s="211"/>
      <c r="N126" s="212"/>
      <c r="O126" s="212"/>
      <c r="P126" s="212"/>
      <c r="Q126" s="212"/>
      <c r="R126" s="212"/>
      <c r="S126" s="212"/>
      <c r="T126" s="2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7" t="s">
        <v>147</v>
      </c>
      <c r="AU126" s="207" t="s">
        <v>143</v>
      </c>
      <c r="AV126" s="13" t="s">
        <v>83</v>
      </c>
      <c r="AW126" s="13" t="s">
        <v>30</v>
      </c>
      <c r="AX126" s="13" t="s">
        <v>81</v>
      </c>
      <c r="AY126" s="207" t="s">
        <v>134</v>
      </c>
    </row>
    <row r="127" s="2" customFormat="1" ht="24" customHeight="1">
      <c r="A127" s="36"/>
      <c r="B127" s="187"/>
      <c r="C127" s="188" t="s">
        <v>83</v>
      </c>
      <c r="D127" s="188" t="s">
        <v>138</v>
      </c>
      <c r="E127" s="189" t="s">
        <v>422</v>
      </c>
      <c r="F127" s="190" t="s">
        <v>423</v>
      </c>
      <c r="G127" s="191" t="s">
        <v>220</v>
      </c>
      <c r="H127" s="192">
        <v>2</v>
      </c>
      <c r="I127" s="193"/>
      <c r="J127" s="194">
        <f>ROUND(I127*H127,2)</f>
        <v>0</v>
      </c>
      <c r="K127" s="195"/>
      <c r="L127" s="37"/>
      <c r="M127" s="196" t="s">
        <v>1</v>
      </c>
      <c r="N127" s="197" t="s">
        <v>38</v>
      </c>
      <c r="O127" s="75"/>
      <c r="P127" s="198">
        <f>O127*H127</f>
        <v>0</v>
      </c>
      <c r="Q127" s="198">
        <v>6.0000000000000002E-05</v>
      </c>
      <c r="R127" s="198">
        <f>Q127*H127</f>
        <v>0.00012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142</v>
      </c>
      <c r="AT127" s="200" t="s">
        <v>138</v>
      </c>
      <c r="AU127" s="200" t="s">
        <v>143</v>
      </c>
      <c r="AY127" s="17" t="s">
        <v>134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7" t="s">
        <v>81</v>
      </c>
      <c r="BK127" s="201">
        <f>ROUND(I127*H127,2)</f>
        <v>0</v>
      </c>
      <c r="BL127" s="17" t="s">
        <v>142</v>
      </c>
      <c r="BM127" s="200" t="s">
        <v>424</v>
      </c>
    </row>
    <row r="128" s="13" customFormat="1">
      <c r="A128" s="13"/>
      <c r="B128" s="206"/>
      <c r="C128" s="13"/>
      <c r="D128" s="202" t="s">
        <v>147</v>
      </c>
      <c r="E128" s="207" t="s">
        <v>1</v>
      </c>
      <c r="F128" s="208" t="s">
        <v>425</v>
      </c>
      <c r="G128" s="13"/>
      <c r="H128" s="209">
        <v>2</v>
      </c>
      <c r="I128" s="210"/>
      <c r="J128" s="13"/>
      <c r="K128" s="13"/>
      <c r="L128" s="206"/>
      <c r="M128" s="211"/>
      <c r="N128" s="212"/>
      <c r="O128" s="212"/>
      <c r="P128" s="212"/>
      <c r="Q128" s="212"/>
      <c r="R128" s="212"/>
      <c r="S128" s="212"/>
      <c r="T128" s="2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7" t="s">
        <v>147</v>
      </c>
      <c r="AU128" s="207" t="s">
        <v>143</v>
      </c>
      <c r="AV128" s="13" t="s">
        <v>83</v>
      </c>
      <c r="AW128" s="13" t="s">
        <v>30</v>
      </c>
      <c r="AX128" s="13" t="s">
        <v>81</v>
      </c>
      <c r="AY128" s="207" t="s">
        <v>134</v>
      </c>
    </row>
    <row r="129" s="2" customFormat="1" ht="36" customHeight="1">
      <c r="A129" s="36"/>
      <c r="B129" s="187"/>
      <c r="C129" s="188" t="s">
        <v>143</v>
      </c>
      <c r="D129" s="188" t="s">
        <v>138</v>
      </c>
      <c r="E129" s="189" t="s">
        <v>426</v>
      </c>
      <c r="F129" s="190" t="s">
        <v>427</v>
      </c>
      <c r="G129" s="191" t="s">
        <v>428</v>
      </c>
      <c r="H129" s="192">
        <v>4</v>
      </c>
      <c r="I129" s="193"/>
      <c r="J129" s="194">
        <f>ROUND(I129*H129,2)</f>
        <v>0</v>
      </c>
      <c r="K129" s="195"/>
      <c r="L129" s="37"/>
      <c r="M129" s="196" t="s">
        <v>1</v>
      </c>
      <c r="N129" s="197" t="s">
        <v>38</v>
      </c>
      <c r="O129" s="75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142</v>
      </c>
      <c r="AT129" s="200" t="s">
        <v>138</v>
      </c>
      <c r="AU129" s="200" t="s">
        <v>143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142</v>
      </c>
      <c r="BM129" s="200" t="s">
        <v>429</v>
      </c>
    </row>
    <row r="130" s="13" customFormat="1">
      <c r="A130" s="13"/>
      <c r="B130" s="206"/>
      <c r="C130" s="13"/>
      <c r="D130" s="202" t="s">
        <v>147</v>
      </c>
      <c r="E130" s="207" t="s">
        <v>1</v>
      </c>
      <c r="F130" s="208" t="s">
        <v>430</v>
      </c>
      <c r="G130" s="13"/>
      <c r="H130" s="209">
        <v>4</v>
      </c>
      <c r="I130" s="210"/>
      <c r="J130" s="13"/>
      <c r="K130" s="13"/>
      <c r="L130" s="206"/>
      <c r="M130" s="211"/>
      <c r="N130" s="212"/>
      <c r="O130" s="212"/>
      <c r="P130" s="212"/>
      <c r="Q130" s="212"/>
      <c r="R130" s="212"/>
      <c r="S130" s="212"/>
      <c r="T130" s="2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7" t="s">
        <v>147</v>
      </c>
      <c r="AU130" s="207" t="s">
        <v>143</v>
      </c>
      <c r="AV130" s="13" t="s">
        <v>83</v>
      </c>
      <c r="AW130" s="13" t="s">
        <v>30</v>
      </c>
      <c r="AX130" s="13" t="s">
        <v>81</v>
      </c>
      <c r="AY130" s="207" t="s">
        <v>134</v>
      </c>
    </row>
    <row r="131" s="2" customFormat="1" ht="36" customHeight="1">
      <c r="A131" s="36"/>
      <c r="B131" s="187"/>
      <c r="C131" s="188" t="s">
        <v>142</v>
      </c>
      <c r="D131" s="188" t="s">
        <v>138</v>
      </c>
      <c r="E131" s="189" t="s">
        <v>431</v>
      </c>
      <c r="F131" s="190" t="s">
        <v>432</v>
      </c>
      <c r="G131" s="191" t="s">
        <v>428</v>
      </c>
      <c r="H131" s="192">
        <v>9</v>
      </c>
      <c r="I131" s="193"/>
      <c r="J131" s="194">
        <f>ROUND(I131*H131,2)</f>
        <v>0</v>
      </c>
      <c r="K131" s="195"/>
      <c r="L131" s="37"/>
      <c r="M131" s="196" t="s">
        <v>1</v>
      </c>
      <c r="N131" s="197" t="s">
        <v>38</v>
      </c>
      <c r="O131" s="75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0" t="s">
        <v>142</v>
      </c>
      <c r="AT131" s="200" t="s">
        <v>138</v>
      </c>
      <c r="AU131" s="200" t="s">
        <v>143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81</v>
      </c>
      <c r="BK131" s="201">
        <f>ROUND(I131*H131,2)</f>
        <v>0</v>
      </c>
      <c r="BL131" s="17" t="s">
        <v>142</v>
      </c>
      <c r="BM131" s="200" t="s">
        <v>433</v>
      </c>
    </row>
    <row r="132" s="13" customFormat="1">
      <c r="A132" s="13"/>
      <c r="B132" s="206"/>
      <c r="C132" s="13"/>
      <c r="D132" s="202" t="s">
        <v>147</v>
      </c>
      <c r="E132" s="207" t="s">
        <v>1</v>
      </c>
      <c r="F132" s="208" t="s">
        <v>186</v>
      </c>
      <c r="G132" s="13"/>
      <c r="H132" s="209">
        <v>9</v>
      </c>
      <c r="I132" s="210"/>
      <c r="J132" s="13"/>
      <c r="K132" s="13"/>
      <c r="L132" s="206"/>
      <c r="M132" s="211"/>
      <c r="N132" s="212"/>
      <c r="O132" s="212"/>
      <c r="P132" s="212"/>
      <c r="Q132" s="212"/>
      <c r="R132" s="212"/>
      <c r="S132" s="212"/>
      <c r="T132" s="2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7" t="s">
        <v>147</v>
      </c>
      <c r="AU132" s="207" t="s">
        <v>143</v>
      </c>
      <c r="AV132" s="13" t="s">
        <v>83</v>
      </c>
      <c r="AW132" s="13" t="s">
        <v>30</v>
      </c>
      <c r="AX132" s="13" t="s">
        <v>81</v>
      </c>
      <c r="AY132" s="207" t="s">
        <v>134</v>
      </c>
    </row>
    <row r="133" s="2" customFormat="1" ht="36" customHeight="1">
      <c r="A133" s="36"/>
      <c r="B133" s="187"/>
      <c r="C133" s="188" t="s">
        <v>164</v>
      </c>
      <c r="D133" s="188" t="s">
        <v>138</v>
      </c>
      <c r="E133" s="189" t="s">
        <v>434</v>
      </c>
      <c r="F133" s="190" t="s">
        <v>435</v>
      </c>
      <c r="G133" s="191" t="s">
        <v>428</v>
      </c>
      <c r="H133" s="192">
        <v>2</v>
      </c>
      <c r="I133" s="193"/>
      <c r="J133" s="194">
        <f>ROUND(I133*H133,2)</f>
        <v>0</v>
      </c>
      <c r="K133" s="195"/>
      <c r="L133" s="37"/>
      <c r="M133" s="196" t="s">
        <v>1</v>
      </c>
      <c r="N133" s="197" t="s">
        <v>38</v>
      </c>
      <c r="O133" s="75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0" t="s">
        <v>142</v>
      </c>
      <c r="AT133" s="200" t="s">
        <v>138</v>
      </c>
      <c r="AU133" s="200" t="s">
        <v>143</v>
      </c>
      <c r="AY133" s="17" t="s">
        <v>134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81</v>
      </c>
      <c r="BK133" s="201">
        <f>ROUND(I133*H133,2)</f>
        <v>0</v>
      </c>
      <c r="BL133" s="17" t="s">
        <v>142</v>
      </c>
      <c r="BM133" s="200" t="s">
        <v>436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83</v>
      </c>
      <c r="G134" s="13"/>
      <c r="H134" s="209">
        <v>2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81</v>
      </c>
      <c r="AY134" s="207" t="s">
        <v>134</v>
      </c>
    </row>
    <row r="135" s="2" customFormat="1" ht="36" customHeight="1">
      <c r="A135" s="36"/>
      <c r="B135" s="187"/>
      <c r="C135" s="188" t="s">
        <v>169</v>
      </c>
      <c r="D135" s="188" t="s">
        <v>138</v>
      </c>
      <c r="E135" s="189" t="s">
        <v>437</v>
      </c>
      <c r="F135" s="190" t="s">
        <v>438</v>
      </c>
      <c r="G135" s="191" t="s">
        <v>428</v>
      </c>
      <c r="H135" s="192">
        <v>1</v>
      </c>
      <c r="I135" s="193"/>
      <c r="J135" s="194">
        <f>ROUND(I135*H135,2)</f>
        <v>0</v>
      </c>
      <c r="K135" s="195"/>
      <c r="L135" s="37"/>
      <c r="M135" s="196" t="s">
        <v>1</v>
      </c>
      <c r="N135" s="197" t="s">
        <v>38</v>
      </c>
      <c r="O135" s="75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142</v>
      </c>
      <c r="AT135" s="200" t="s">
        <v>138</v>
      </c>
      <c r="AU135" s="200" t="s">
        <v>143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81</v>
      </c>
      <c r="BK135" s="201">
        <f>ROUND(I135*H135,2)</f>
        <v>0</v>
      </c>
      <c r="BL135" s="17" t="s">
        <v>142</v>
      </c>
      <c r="BM135" s="200" t="s">
        <v>439</v>
      </c>
    </row>
    <row r="136" s="13" customFormat="1">
      <c r="A136" s="13"/>
      <c r="B136" s="206"/>
      <c r="C136" s="13"/>
      <c r="D136" s="202" t="s">
        <v>147</v>
      </c>
      <c r="E136" s="207" t="s">
        <v>1</v>
      </c>
      <c r="F136" s="208" t="s">
        <v>81</v>
      </c>
      <c r="G136" s="13"/>
      <c r="H136" s="209">
        <v>1</v>
      </c>
      <c r="I136" s="210"/>
      <c r="J136" s="13"/>
      <c r="K136" s="13"/>
      <c r="L136" s="206"/>
      <c r="M136" s="211"/>
      <c r="N136" s="212"/>
      <c r="O136" s="212"/>
      <c r="P136" s="212"/>
      <c r="Q136" s="212"/>
      <c r="R136" s="212"/>
      <c r="S136" s="212"/>
      <c r="T136" s="2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7" t="s">
        <v>147</v>
      </c>
      <c r="AU136" s="207" t="s">
        <v>143</v>
      </c>
      <c r="AV136" s="13" t="s">
        <v>83</v>
      </c>
      <c r="AW136" s="13" t="s">
        <v>30</v>
      </c>
      <c r="AX136" s="13" t="s">
        <v>81</v>
      </c>
      <c r="AY136" s="207" t="s">
        <v>134</v>
      </c>
    </row>
    <row r="137" s="2" customFormat="1" ht="36" customHeight="1">
      <c r="A137" s="36"/>
      <c r="B137" s="187"/>
      <c r="C137" s="188" t="s">
        <v>174</v>
      </c>
      <c r="D137" s="188" t="s">
        <v>138</v>
      </c>
      <c r="E137" s="189" t="s">
        <v>440</v>
      </c>
      <c r="F137" s="190" t="s">
        <v>441</v>
      </c>
      <c r="G137" s="191" t="s">
        <v>428</v>
      </c>
      <c r="H137" s="192">
        <v>1</v>
      </c>
      <c r="I137" s="193"/>
      <c r="J137" s="194">
        <f>ROUND(I137*H137,2)</f>
        <v>0</v>
      </c>
      <c r="K137" s="195"/>
      <c r="L137" s="37"/>
      <c r="M137" s="196" t="s">
        <v>1</v>
      </c>
      <c r="N137" s="197" t="s">
        <v>38</v>
      </c>
      <c r="O137" s="75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0" t="s">
        <v>142</v>
      </c>
      <c r="AT137" s="200" t="s">
        <v>138</v>
      </c>
      <c r="AU137" s="200" t="s">
        <v>143</v>
      </c>
      <c r="AY137" s="17" t="s">
        <v>134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81</v>
      </c>
      <c r="BK137" s="201">
        <f>ROUND(I137*H137,2)</f>
        <v>0</v>
      </c>
      <c r="BL137" s="17" t="s">
        <v>142</v>
      </c>
      <c r="BM137" s="200" t="s">
        <v>442</v>
      </c>
    </row>
    <row r="138" s="13" customFormat="1">
      <c r="A138" s="13"/>
      <c r="B138" s="206"/>
      <c r="C138" s="13"/>
      <c r="D138" s="202" t="s">
        <v>147</v>
      </c>
      <c r="E138" s="207" t="s">
        <v>1</v>
      </c>
      <c r="F138" s="208" t="s">
        <v>81</v>
      </c>
      <c r="G138" s="13"/>
      <c r="H138" s="209">
        <v>1</v>
      </c>
      <c r="I138" s="210"/>
      <c r="J138" s="13"/>
      <c r="K138" s="13"/>
      <c r="L138" s="206"/>
      <c r="M138" s="211"/>
      <c r="N138" s="212"/>
      <c r="O138" s="212"/>
      <c r="P138" s="212"/>
      <c r="Q138" s="212"/>
      <c r="R138" s="212"/>
      <c r="S138" s="212"/>
      <c r="T138" s="2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7" t="s">
        <v>147</v>
      </c>
      <c r="AU138" s="207" t="s">
        <v>143</v>
      </c>
      <c r="AV138" s="13" t="s">
        <v>83</v>
      </c>
      <c r="AW138" s="13" t="s">
        <v>30</v>
      </c>
      <c r="AX138" s="13" t="s">
        <v>81</v>
      </c>
      <c r="AY138" s="207" t="s">
        <v>134</v>
      </c>
    </row>
    <row r="139" s="2" customFormat="1" ht="36" customHeight="1">
      <c r="A139" s="36"/>
      <c r="B139" s="187"/>
      <c r="C139" s="188" t="s">
        <v>181</v>
      </c>
      <c r="D139" s="188" t="s">
        <v>138</v>
      </c>
      <c r="E139" s="189" t="s">
        <v>443</v>
      </c>
      <c r="F139" s="190" t="s">
        <v>444</v>
      </c>
      <c r="G139" s="191" t="s">
        <v>428</v>
      </c>
      <c r="H139" s="192">
        <v>4</v>
      </c>
      <c r="I139" s="193"/>
      <c r="J139" s="194">
        <f>ROUND(I139*H139,2)</f>
        <v>0</v>
      </c>
      <c r="K139" s="195"/>
      <c r="L139" s="37"/>
      <c r="M139" s="196" t="s">
        <v>1</v>
      </c>
      <c r="N139" s="197" t="s">
        <v>38</v>
      </c>
      <c r="O139" s="75"/>
      <c r="P139" s="198">
        <f>O139*H139</f>
        <v>0</v>
      </c>
      <c r="Q139" s="198">
        <v>5.0000000000000002E-05</v>
      </c>
      <c r="R139" s="198">
        <f>Q139*H139</f>
        <v>0.00020000000000000001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142</v>
      </c>
      <c r="AT139" s="200" t="s">
        <v>138</v>
      </c>
      <c r="AU139" s="200" t="s">
        <v>143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81</v>
      </c>
      <c r="BK139" s="201">
        <f>ROUND(I139*H139,2)</f>
        <v>0</v>
      </c>
      <c r="BL139" s="17" t="s">
        <v>142</v>
      </c>
      <c r="BM139" s="200" t="s">
        <v>445</v>
      </c>
    </row>
    <row r="140" s="13" customFormat="1">
      <c r="A140" s="13"/>
      <c r="B140" s="206"/>
      <c r="C140" s="13"/>
      <c r="D140" s="202" t="s">
        <v>147</v>
      </c>
      <c r="E140" s="207" t="s">
        <v>1</v>
      </c>
      <c r="F140" s="208" t="s">
        <v>142</v>
      </c>
      <c r="G140" s="13"/>
      <c r="H140" s="209">
        <v>4</v>
      </c>
      <c r="I140" s="210"/>
      <c r="J140" s="13"/>
      <c r="K140" s="13"/>
      <c r="L140" s="206"/>
      <c r="M140" s="211"/>
      <c r="N140" s="212"/>
      <c r="O140" s="212"/>
      <c r="P140" s="212"/>
      <c r="Q140" s="212"/>
      <c r="R140" s="212"/>
      <c r="S140" s="212"/>
      <c r="T140" s="2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7" t="s">
        <v>147</v>
      </c>
      <c r="AU140" s="207" t="s">
        <v>143</v>
      </c>
      <c r="AV140" s="13" t="s">
        <v>83</v>
      </c>
      <c r="AW140" s="13" t="s">
        <v>30</v>
      </c>
      <c r="AX140" s="13" t="s">
        <v>81</v>
      </c>
      <c r="AY140" s="207" t="s">
        <v>134</v>
      </c>
    </row>
    <row r="141" s="2" customFormat="1" ht="36" customHeight="1">
      <c r="A141" s="36"/>
      <c r="B141" s="187"/>
      <c r="C141" s="188" t="s">
        <v>186</v>
      </c>
      <c r="D141" s="188" t="s">
        <v>138</v>
      </c>
      <c r="E141" s="189" t="s">
        <v>446</v>
      </c>
      <c r="F141" s="190" t="s">
        <v>447</v>
      </c>
      <c r="G141" s="191" t="s">
        <v>428</v>
      </c>
      <c r="H141" s="192">
        <v>9</v>
      </c>
      <c r="I141" s="193"/>
      <c r="J141" s="194">
        <f>ROUND(I141*H141,2)</f>
        <v>0</v>
      </c>
      <c r="K141" s="195"/>
      <c r="L141" s="37"/>
      <c r="M141" s="196" t="s">
        <v>1</v>
      </c>
      <c r="N141" s="197" t="s">
        <v>38</v>
      </c>
      <c r="O141" s="75"/>
      <c r="P141" s="198">
        <f>O141*H141</f>
        <v>0</v>
      </c>
      <c r="Q141" s="198">
        <v>5.0000000000000002E-05</v>
      </c>
      <c r="R141" s="198">
        <f>Q141*H141</f>
        <v>0.00045000000000000004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142</v>
      </c>
      <c r="AT141" s="200" t="s">
        <v>138</v>
      </c>
      <c r="AU141" s="200" t="s">
        <v>143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81</v>
      </c>
      <c r="BK141" s="201">
        <f>ROUND(I141*H141,2)</f>
        <v>0</v>
      </c>
      <c r="BL141" s="17" t="s">
        <v>142</v>
      </c>
      <c r="BM141" s="200" t="s">
        <v>448</v>
      </c>
    </row>
    <row r="142" s="13" customFormat="1">
      <c r="A142" s="13"/>
      <c r="B142" s="206"/>
      <c r="C142" s="13"/>
      <c r="D142" s="202" t="s">
        <v>147</v>
      </c>
      <c r="E142" s="207" t="s">
        <v>1</v>
      </c>
      <c r="F142" s="208" t="s">
        <v>186</v>
      </c>
      <c r="G142" s="13"/>
      <c r="H142" s="209">
        <v>9</v>
      </c>
      <c r="I142" s="210"/>
      <c r="J142" s="13"/>
      <c r="K142" s="13"/>
      <c r="L142" s="206"/>
      <c r="M142" s="211"/>
      <c r="N142" s="212"/>
      <c r="O142" s="212"/>
      <c r="P142" s="212"/>
      <c r="Q142" s="212"/>
      <c r="R142" s="212"/>
      <c r="S142" s="212"/>
      <c r="T142" s="2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7" t="s">
        <v>147</v>
      </c>
      <c r="AU142" s="207" t="s">
        <v>143</v>
      </c>
      <c r="AV142" s="13" t="s">
        <v>83</v>
      </c>
      <c r="AW142" s="13" t="s">
        <v>30</v>
      </c>
      <c r="AX142" s="13" t="s">
        <v>81</v>
      </c>
      <c r="AY142" s="207" t="s">
        <v>134</v>
      </c>
    </row>
    <row r="143" s="2" customFormat="1" ht="36" customHeight="1">
      <c r="A143" s="36"/>
      <c r="B143" s="187"/>
      <c r="C143" s="188" t="s">
        <v>191</v>
      </c>
      <c r="D143" s="188" t="s">
        <v>138</v>
      </c>
      <c r="E143" s="189" t="s">
        <v>449</v>
      </c>
      <c r="F143" s="190" t="s">
        <v>450</v>
      </c>
      <c r="G143" s="191" t="s">
        <v>428</v>
      </c>
      <c r="H143" s="192">
        <v>2</v>
      </c>
      <c r="I143" s="193"/>
      <c r="J143" s="194">
        <f>ROUND(I143*H143,2)</f>
        <v>0</v>
      </c>
      <c r="K143" s="195"/>
      <c r="L143" s="37"/>
      <c r="M143" s="196" t="s">
        <v>1</v>
      </c>
      <c r="N143" s="197" t="s">
        <v>38</v>
      </c>
      <c r="O143" s="75"/>
      <c r="P143" s="198">
        <f>O143*H143</f>
        <v>0</v>
      </c>
      <c r="Q143" s="198">
        <v>9.0000000000000006E-05</v>
      </c>
      <c r="R143" s="198">
        <f>Q143*H143</f>
        <v>0.00018000000000000001</v>
      </c>
      <c r="S143" s="198">
        <v>0</v>
      </c>
      <c r="T143" s="19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0" t="s">
        <v>142</v>
      </c>
      <c r="AT143" s="200" t="s">
        <v>138</v>
      </c>
      <c r="AU143" s="200" t="s">
        <v>143</v>
      </c>
      <c r="AY143" s="17" t="s">
        <v>134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81</v>
      </c>
      <c r="BK143" s="201">
        <f>ROUND(I143*H143,2)</f>
        <v>0</v>
      </c>
      <c r="BL143" s="17" t="s">
        <v>142</v>
      </c>
      <c r="BM143" s="200" t="s">
        <v>451</v>
      </c>
    </row>
    <row r="144" s="13" customFormat="1">
      <c r="A144" s="13"/>
      <c r="B144" s="206"/>
      <c r="C144" s="13"/>
      <c r="D144" s="202" t="s">
        <v>147</v>
      </c>
      <c r="E144" s="207" t="s">
        <v>1</v>
      </c>
      <c r="F144" s="208" t="s">
        <v>83</v>
      </c>
      <c r="G144" s="13"/>
      <c r="H144" s="209">
        <v>2</v>
      </c>
      <c r="I144" s="210"/>
      <c r="J144" s="13"/>
      <c r="K144" s="13"/>
      <c r="L144" s="206"/>
      <c r="M144" s="211"/>
      <c r="N144" s="212"/>
      <c r="O144" s="212"/>
      <c r="P144" s="212"/>
      <c r="Q144" s="212"/>
      <c r="R144" s="212"/>
      <c r="S144" s="212"/>
      <c r="T144" s="2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7" t="s">
        <v>147</v>
      </c>
      <c r="AU144" s="207" t="s">
        <v>143</v>
      </c>
      <c r="AV144" s="13" t="s">
        <v>83</v>
      </c>
      <c r="AW144" s="13" t="s">
        <v>30</v>
      </c>
      <c r="AX144" s="13" t="s">
        <v>81</v>
      </c>
      <c r="AY144" s="207" t="s">
        <v>134</v>
      </c>
    </row>
    <row r="145" s="2" customFormat="1" ht="36" customHeight="1">
      <c r="A145" s="36"/>
      <c r="B145" s="187"/>
      <c r="C145" s="188" t="s">
        <v>136</v>
      </c>
      <c r="D145" s="188" t="s">
        <v>138</v>
      </c>
      <c r="E145" s="189" t="s">
        <v>452</v>
      </c>
      <c r="F145" s="190" t="s">
        <v>453</v>
      </c>
      <c r="G145" s="191" t="s">
        <v>428</v>
      </c>
      <c r="H145" s="192">
        <v>2</v>
      </c>
      <c r="I145" s="193"/>
      <c r="J145" s="194">
        <f>ROUND(I145*H145,2)</f>
        <v>0</v>
      </c>
      <c r="K145" s="195"/>
      <c r="L145" s="37"/>
      <c r="M145" s="196" t="s">
        <v>1</v>
      </c>
      <c r="N145" s="197" t="s">
        <v>38</v>
      </c>
      <c r="O145" s="75"/>
      <c r="P145" s="198">
        <f>O145*H145</f>
        <v>0</v>
      </c>
      <c r="Q145" s="198">
        <v>9.0000000000000006E-05</v>
      </c>
      <c r="R145" s="198">
        <f>Q145*H145</f>
        <v>0.00018000000000000001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0" t="s">
        <v>142</v>
      </c>
      <c r="AT145" s="200" t="s">
        <v>138</v>
      </c>
      <c r="AU145" s="200" t="s">
        <v>143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81</v>
      </c>
      <c r="BK145" s="201">
        <f>ROUND(I145*H145,2)</f>
        <v>0</v>
      </c>
      <c r="BL145" s="17" t="s">
        <v>142</v>
      </c>
      <c r="BM145" s="200" t="s">
        <v>454</v>
      </c>
    </row>
    <row r="146" s="13" customFormat="1">
      <c r="A146" s="13"/>
      <c r="B146" s="206"/>
      <c r="C146" s="13"/>
      <c r="D146" s="202" t="s">
        <v>147</v>
      </c>
      <c r="E146" s="207" t="s">
        <v>1</v>
      </c>
      <c r="F146" s="208" t="s">
        <v>83</v>
      </c>
      <c r="G146" s="13"/>
      <c r="H146" s="209">
        <v>2</v>
      </c>
      <c r="I146" s="210"/>
      <c r="J146" s="13"/>
      <c r="K146" s="13"/>
      <c r="L146" s="206"/>
      <c r="M146" s="211"/>
      <c r="N146" s="212"/>
      <c r="O146" s="212"/>
      <c r="P146" s="212"/>
      <c r="Q146" s="212"/>
      <c r="R146" s="212"/>
      <c r="S146" s="212"/>
      <c r="T146" s="2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7" t="s">
        <v>147</v>
      </c>
      <c r="AU146" s="207" t="s">
        <v>143</v>
      </c>
      <c r="AV146" s="13" t="s">
        <v>83</v>
      </c>
      <c r="AW146" s="13" t="s">
        <v>30</v>
      </c>
      <c r="AX146" s="13" t="s">
        <v>81</v>
      </c>
      <c r="AY146" s="207" t="s">
        <v>134</v>
      </c>
    </row>
    <row r="147" s="2" customFormat="1" ht="24" customHeight="1">
      <c r="A147" s="36"/>
      <c r="B147" s="187"/>
      <c r="C147" s="188" t="s">
        <v>154</v>
      </c>
      <c r="D147" s="188" t="s">
        <v>138</v>
      </c>
      <c r="E147" s="189" t="s">
        <v>455</v>
      </c>
      <c r="F147" s="190" t="s">
        <v>456</v>
      </c>
      <c r="G147" s="191" t="s">
        <v>428</v>
      </c>
      <c r="H147" s="192">
        <v>17</v>
      </c>
      <c r="I147" s="193"/>
      <c r="J147" s="194">
        <f>ROUND(I147*H147,2)</f>
        <v>0</v>
      </c>
      <c r="K147" s="195"/>
      <c r="L147" s="37"/>
      <c r="M147" s="196" t="s">
        <v>1</v>
      </c>
      <c r="N147" s="197" t="s">
        <v>38</v>
      </c>
      <c r="O147" s="75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142</v>
      </c>
      <c r="AT147" s="200" t="s">
        <v>138</v>
      </c>
      <c r="AU147" s="200" t="s">
        <v>143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81</v>
      </c>
      <c r="BK147" s="201">
        <f>ROUND(I147*H147,2)</f>
        <v>0</v>
      </c>
      <c r="BL147" s="17" t="s">
        <v>142</v>
      </c>
      <c r="BM147" s="200" t="s">
        <v>457</v>
      </c>
    </row>
    <row r="148" s="2" customFormat="1">
      <c r="A148" s="36"/>
      <c r="B148" s="37"/>
      <c r="C148" s="36"/>
      <c r="D148" s="202" t="s">
        <v>145</v>
      </c>
      <c r="E148" s="36"/>
      <c r="F148" s="203" t="s">
        <v>458</v>
      </c>
      <c r="G148" s="36"/>
      <c r="H148" s="36"/>
      <c r="I148" s="122"/>
      <c r="J148" s="36"/>
      <c r="K148" s="36"/>
      <c r="L148" s="37"/>
      <c r="M148" s="204"/>
      <c r="N148" s="20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145</v>
      </c>
      <c r="AU148" s="17" t="s">
        <v>143</v>
      </c>
    </row>
    <row r="149" s="13" customFormat="1">
      <c r="A149" s="13"/>
      <c r="B149" s="206"/>
      <c r="C149" s="13"/>
      <c r="D149" s="202" t="s">
        <v>147</v>
      </c>
      <c r="E149" s="207" t="s">
        <v>1</v>
      </c>
      <c r="F149" s="208" t="s">
        <v>204</v>
      </c>
      <c r="G149" s="13"/>
      <c r="H149" s="209">
        <v>17</v>
      </c>
      <c r="I149" s="210"/>
      <c r="J149" s="13"/>
      <c r="K149" s="13"/>
      <c r="L149" s="206"/>
      <c r="M149" s="211"/>
      <c r="N149" s="212"/>
      <c r="O149" s="212"/>
      <c r="P149" s="212"/>
      <c r="Q149" s="212"/>
      <c r="R149" s="212"/>
      <c r="S149" s="212"/>
      <c r="T149" s="2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7" t="s">
        <v>147</v>
      </c>
      <c r="AU149" s="207" t="s">
        <v>143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="12" customFormat="1" ht="20.88" customHeight="1">
      <c r="A150" s="12"/>
      <c r="B150" s="174"/>
      <c r="C150" s="12"/>
      <c r="D150" s="175" t="s">
        <v>72</v>
      </c>
      <c r="E150" s="185" t="s">
        <v>179</v>
      </c>
      <c r="F150" s="185" t="s">
        <v>180</v>
      </c>
      <c r="G150" s="12"/>
      <c r="H150" s="12"/>
      <c r="I150" s="177"/>
      <c r="J150" s="186">
        <f>BK150</f>
        <v>0</v>
      </c>
      <c r="K150" s="12"/>
      <c r="L150" s="174"/>
      <c r="M150" s="179"/>
      <c r="N150" s="180"/>
      <c r="O150" s="180"/>
      <c r="P150" s="181">
        <f>SUM(P151:P180)</f>
        <v>0</v>
      </c>
      <c r="Q150" s="180"/>
      <c r="R150" s="181">
        <f>SUM(R151:R180)</f>
        <v>0</v>
      </c>
      <c r="S150" s="180"/>
      <c r="T150" s="182">
        <f>SUM(T151:T180)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5" t="s">
        <v>81</v>
      </c>
      <c r="AT150" s="183" t="s">
        <v>72</v>
      </c>
      <c r="AU150" s="183" t="s">
        <v>83</v>
      </c>
      <c r="AY150" s="175" t="s">
        <v>134</v>
      </c>
      <c r="BK150" s="184">
        <f>SUM(BK151:BK180)</f>
        <v>0</v>
      </c>
    </row>
    <row r="151" s="2" customFormat="1" ht="48" customHeight="1">
      <c r="A151" s="36"/>
      <c r="B151" s="187"/>
      <c r="C151" s="188" t="s">
        <v>206</v>
      </c>
      <c r="D151" s="188" t="s">
        <v>138</v>
      </c>
      <c r="E151" s="189" t="s">
        <v>459</v>
      </c>
      <c r="F151" s="190" t="s">
        <v>460</v>
      </c>
      <c r="G151" s="191" t="s">
        <v>428</v>
      </c>
      <c r="H151" s="192">
        <v>4</v>
      </c>
      <c r="I151" s="193"/>
      <c r="J151" s="194">
        <f>ROUND(I151*H151,2)</f>
        <v>0</v>
      </c>
      <c r="K151" s="195"/>
      <c r="L151" s="37"/>
      <c r="M151" s="196" t="s">
        <v>1</v>
      </c>
      <c r="N151" s="197" t="s">
        <v>38</v>
      </c>
      <c r="O151" s="75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0" t="s">
        <v>142</v>
      </c>
      <c r="AT151" s="200" t="s">
        <v>138</v>
      </c>
      <c r="AU151" s="200" t="s">
        <v>143</v>
      </c>
      <c r="AY151" s="17" t="s">
        <v>134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81</v>
      </c>
      <c r="BK151" s="201">
        <f>ROUND(I151*H151,2)</f>
        <v>0</v>
      </c>
      <c r="BL151" s="17" t="s">
        <v>142</v>
      </c>
      <c r="BM151" s="200" t="s">
        <v>461</v>
      </c>
    </row>
    <row r="152" s="13" customFormat="1">
      <c r="A152" s="13"/>
      <c r="B152" s="206"/>
      <c r="C152" s="13"/>
      <c r="D152" s="202" t="s">
        <v>147</v>
      </c>
      <c r="E152" s="207" t="s">
        <v>1</v>
      </c>
      <c r="F152" s="208" t="s">
        <v>142</v>
      </c>
      <c r="G152" s="13"/>
      <c r="H152" s="209">
        <v>4</v>
      </c>
      <c r="I152" s="210"/>
      <c r="J152" s="13"/>
      <c r="K152" s="13"/>
      <c r="L152" s="206"/>
      <c r="M152" s="211"/>
      <c r="N152" s="212"/>
      <c r="O152" s="212"/>
      <c r="P152" s="212"/>
      <c r="Q152" s="212"/>
      <c r="R152" s="212"/>
      <c r="S152" s="212"/>
      <c r="T152" s="2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7" t="s">
        <v>147</v>
      </c>
      <c r="AU152" s="207" t="s">
        <v>143</v>
      </c>
      <c r="AV152" s="13" t="s">
        <v>83</v>
      </c>
      <c r="AW152" s="13" t="s">
        <v>30</v>
      </c>
      <c r="AX152" s="13" t="s">
        <v>81</v>
      </c>
      <c r="AY152" s="207" t="s">
        <v>134</v>
      </c>
    </row>
    <row r="153" s="2" customFormat="1" ht="48" customHeight="1">
      <c r="A153" s="36"/>
      <c r="B153" s="187"/>
      <c r="C153" s="188" t="s">
        <v>211</v>
      </c>
      <c r="D153" s="188" t="s">
        <v>138</v>
      </c>
      <c r="E153" s="189" t="s">
        <v>462</v>
      </c>
      <c r="F153" s="190" t="s">
        <v>463</v>
      </c>
      <c r="G153" s="191" t="s">
        <v>428</v>
      </c>
      <c r="H153" s="192">
        <v>9</v>
      </c>
      <c r="I153" s="193"/>
      <c r="J153" s="194">
        <f>ROUND(I153*H153,2)</f>
        <v>0</v>
      </c>
      <c r="K153" s="195"/>
      <c r="L153" s="37"/>
      <c r="M153" s="196" t="s">
        <v>1</v>
      </c>
      <c r="N153" s="197" t="s">
        <v>38</v>
      </c>
      <c r="O153" s="75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142</v>
      </c>
      <c r="AT153" s="200" t="s">
        <v>138</v>
      </c>
      <c r="AU153" s="200" t="s">
        <v>143</v>
      </c>
      <c r="AY153" s="17" t="s">
        <v>134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81</v>
      </c>
      <c r="BK153" s="201">
        <f>ROUND(I153*H153,2)</f>
        <v>0</v>
      </c>
      <c r="BL153" s="17" t="s">
        <v>142</v>
      </c>
      <c r="BM153" s="200" t="s">
        <v>464</v>
      </c>
    </row>
    <row r="154" s="13" customFormat="1">
      <c r="A154" s="13"/>
      <c r="B154" s="206"/>
      <c r="C154" s="13"/>
      <c r="D154" s="202" t="s">
        <v>147</v>
      </c>
      <c r="E154" s="207" t="s">
        <v>1</v>
      </c>
      <c r="F154" s="208" t="s">
        <v>186</v>
      </c>
      <c r="G154" s="13"/>
      <c r="H154" s="209">
        <v>9</v>
      </c>
      <c r="I154" s="210"/>
      <c r="J154" s="13"/>
      <c r="K154" s="13"/>
      <c r="L154" s="206"/>
      <c r="M154" s="211"/>
      <c r="N154" s="212"/>
      <c r="O154" s="212"/>
      <c r="P154" s="212"/>
      <c r="Q154" s="212"/>
      <c r="R154" s="212"/>
      <c r="S154" s="212"/>
      <c r="T154" s="2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7" t="s">
        <v>147</v>
      </c>
      <c r="AU154" s="207" t="s">
        <v>143</v>
      </c>
      <c r="AV154" s="13" t="s">
        <v>83</v>
      </c>
      <c r="AW154" s="13" t="s">
        <v>30</v>
      </c>
      <c r="AX154" s="13" t="s">
        <v>81</v>
      </c>
      <c r="AY154" s="207" t="s">
        <v>134</v>
      </c>
    </row>
    <row r="155" s="2" customFormat="1" ht="48" customHeight="1">
      <c r="A155" s="36"/>
      <c r="B155" s="187"/>
      <c r="C155" s="188" t="s">
        <v>8</v>
      </c>
      <c r="D155" s="188" t="s">
        <v>138</v>
      </c>
      <c r="E155" s="189" t="s">
        <v>465</v>
      </c>
      <c r="F155" s="190" t="s">
        <v>466</v>
      </c>
      <c r="G155" s="191" t="s">
        <v>428</v>
      </c>
      <c r="H155" s="192">
        <v>2</v>
      </c>
      <c r="I155" s="193"/>
      <c r="J155" s="194">
        <f>ROUND(I155*H155,2)</f>
        <v>0</v>
      </c>
      <c r="K155" s="195"/>
      <c r="L155" s="37"/>
      <c r="M155" s="196" t="s">
        <v>1</v>
      </c>
      <c r="N155" s="197" t="s">
        <v>38</v>
      </c>
      <c r="O155" s="75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142</v>
      </c>
      <c r="AT155" s="200" t="s">
        <v>138</v>
      </c>
      <c r="AU155" s="200" t="s">
        <v>143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81</v>
      </c>
      <c r="BK155" s="201">
        <f>ROUND(I155*H155,2)</f>
        <v>0</v>
      </c>
      <c r="BL155" s="17" t="s">
        <v>142</v>
      </c>
      <c r="BM155" s="200" t="s">
        <v>467</v>
      </c>
    </row>
    <row r="156" s="13" customFormat="1">
      <c r="A156" s="13"/>
      <c r="B156" s="206"/>
      <c r="C156" s="13"/>
      <c r="D156" s="202" t="s">
        <v>147</v>
      </c>
      <c r="E156" s="207" t="s">
        <v>1</v>
      </c>
      <c r="F156" s="208" t="s">
        <v>83</v>
      </c>
      <c r="G156" s="13"/>
      <c r="H156" s="209">
        <v>2</v>
      </c>
      <c r="I156" s="210"/>
      <c r="J156" s="13"/>
      <c r="K156" s="13"/>
      <c r="L156" s="206"/>
      <c r="M156" s="211"/>
      <c r="N156" s="212"/>
      <c r="O156" s="212"/>
      <c r="P156" s="212"/>
      <c r="Q156" s="212"/>
      <c r="R156" s="212"/>
      <c r="S156" s="212"/>
      <c r="T156" s="2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7" t="s">
        <v>147</v>
      </c>
      <c r="AU156" s="207" t="s">
        <v>143</v>
      </c>
      <c r="AV156" s="13" t="s">
        <v>83</v>
      </c>
      <c r="AW156" s="13" t="s">
        <v>30</v>
      </c>
      <c r="AX156" s="13" t="s">
        <v>81</v>
      </c>
      <c r="AY156" s="207" t="s">
        <v>134</v>
      </c>
    </row>
    <row r="157" s="2" customFormat="1" ht="48" customHeight="1">
      <c r="A157" s="36"/>
      <c r="B157" s="187"/>
      <c r="C157" s="188" t="s">
        <v>179</v>
      </c>
      <c r="D157" s="188" t="s">
        <v>138</v>
      </c>
      <c r="E157" s="189" t="s">
        <v>468</v>
      </c>
      <c r="F157" s="190" t="s">
        <v>469</v>
      </c>
      <c r="G157" s="191" t="s">
        <v>428</v>
      </c>
      <c r="H157" s="192">
        <v>2</v>
      </c>
      <c r="I157" s="193"/>
      <c r="J157" s="194">
        <f>ROUND(I157*H157,2)</f>
        <v>0</v>
      </c>
      <c r="K157" s="195"/>
      <c r="L157" s="37"/>
      <c r="M157" s="196" t="s">
        <v>1</v>
      </c>
      <c r="N157" s="197" t="s">
        <v>38</v>
      </c>
      <c r="O157" s="75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142</v>
      </c>
      <c r="AT157" s="200" t="s">
        <v>138</v>
      </c>
      <c r="AU157" s="200" t="s">
        <v>143</v>
      </c>
      <c r="AY157" s="17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81</v>
      </c>
      <c r="BK157" s="201">
        <f>ROUND(I157*H157,2)</f>
        <v>0</v>
      </c>
      <c r="BL157" s="17" t="s">
        <v>142</v>
      </c>
      <c r="BM157" s="200" t="s">
        <v>470</v>
      </c>
    </row>
    <row r="158" s="13" customFormat="1">
      <c r="A158" s="13"/>
      <c r="B158" s="206"/>
      <c r="C158" s="13"/>
      <c r="D158" s="202" t="s">
        <v>147</v>
      </c>
      <c r="E158" s="207" t="s">
        <v>1</v>
      </c>
      <c r="F158" s="208" t="s">
        <v>471</v>
      </c>
      <c r="G158" s="13"/>
      <c r="H158" s="209">
        <v>1</v>
      </c>
      <c r="I158" s="210"/>
      <c r="J158" s="13"/>
      <c r="K158" s="13"/>
      <c r="L158" s="206"/>
      <c r="M158" s="211"/>
      <c r="N158" s="212"/>
      <c r="O158" s="212"/>
      <c r="P158" s="212"/>
      <c r="Q158" s="212"/>
      <c r="R158" s="212"/>
      <c r="S158" s="212"/>
      <c r="T158" s="2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7" t="s">
        <v>147</v>
      </c>
      <c r="AU158" s="207" t="s">
        <v>143</v>
      </c>
      <c r="AV158" s="13" t="s">
        <v>83</v>
      </c>
      <c r="AW158" s="13" t="s">
        <v>30</v>
      </c>
      <c r="AX158" s="13" t="s">
        <v>73</v>
      </c>
      <c r="AY158" s="207" t="s">
        <v>134</v>
      </c>
    </row>
    <row r="159" s="13" customFormat="1">
      <c r="A159" s="13"/>
      <c r="B159" s="206"/>
      <c r="C159" s="13"/>
      <c r="D159" s="202" t="s">
        <v>147</v>
      </c>
      <c r="E159" s="207" t="s">
        <v>1</v>
      </c>
      <c r="F159" s="208" t="s">
        <v>472</v>
      </c>
      <c r="G159" s="13"/>
      <c r="H159" s="209">
        <v>1</v>
      </c>
      <c r="I159" s="210"/>
      <c r="J159" s="13"/>
      <c r="K159" s="13"/>
      <c r="L159" s="206"/>
      <c r="M159" s="211"/>
      <c r="N159" s="212"/>
      <c r="O159" s="212"/>
      <c r="P159" s="212"/>
      <c r="Q159" s="212"/>
      <c r="R159" s="212"/>
      <c r="S159" s="212"/>
      <c r="T159" s="2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7" t="s">
        <v>147</v>
      </c>
      <c r="AU159" s="207" t="s">
        <v>143</v>
      </c>
      <c r="AV159" s="13" t="s">
        <v>83</v>
      </c>
      <c r="AW159" s="13" t="s">
        <v>30</v>
      </c>
      <c r="AX159" s="13" t="s">
        <v>73</v>
      </c>
      <c r="AY159" s="207" t="s">
        <v>134</v>
      </c>
    </row>
    <row r="160" s="14" customFormat="1">
      <c r="A160" s="14"/>
      <c r="B160" s="229"/>
      <c r="C160" s="14"/>
      <c r="D160" s="202" t="s">
        <v>147</v>
      </c>
      <c r="E160" s="230" t="s">
        <v>1</v>
      </c>
      <c r="F160" s="231" t="s">
        <v>308</v>
      </c>
      <c r="G160" s="14"/>
      <c r="H160" s="232">
        <v>2</v>
      </c>
      <c r="I160" s="233"/>
      <c r="J160" s="14"/>
      <c r="K160" s="14"/>
      <c r="L160" s="229"/>
      <c r="M160" s="234"/>
      <c r="N160" s="235"/>
      <c r="O160" s="235"/>
      <c r="P160" s="235"/>
      <c r="Q160" s="235"/>
      <c r="R160" s="235"/>
      <c r="S160" s="235"/>
      <c r="T160" s="23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0" t="s">
        <v>147</v>
      </c>
      <c r="AU160" s="230" t="s">
        <v>143</v>
      </c>
      <c r="AV160" s="14" t="s">
        <v>142</v>
      </c>
      <c r="AW160" s="14" t="s">
        <v>30</v>
      </c>
      <c r="AX160" s="14" t="s">
        <v>81</v>
      </c>
      <c r="AY160" s="230" t="s">
        <v>134</v>
      </c>
    </row>
    <row r="161" s="2" customFormat="1" ht="36" customHeight="1">
      <c r="A161" s="36"/>
      <c r="B161" s="187"/>
      <c r="C161" s="188" t="s">
        <v>204</v>
      </c>
      <c r="D161" s="188" t="s">
        <v>138</v>
      </c>
      <c r="E161" s="189" t="s">
        <v>473</v>
      </c>
      <c r="F161" s="190" t="s">
        <v>474</v>
      </c>
      <c r="G161" s="191" t="s">
        <v>428</v>
      </c>
      <c r="H161" s="192">
        <v>4</v>
      </c>
      <c r="I161" s="193"/>
      <c r="J161" s="194">
        <f>ROUND(I161*H161,2)</f>
        <v>0</v>
      </c>
      <c r="K161" s="195"/>
      <c r="L161" s="37"/>
      <c r="M161" s="196" t="s">
        <v>1</v>
      </c>
      <c r="N161" s="197" t="s">
        <v>38</v>
      </c>
      <c r="O161" s="75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142</v>
      </c>
      <c r="AT161" s="200" t="s">
        <v>138</v>
      </c>
      <c r="AU161" s="200" t="s">
        <v>143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81</v>
      </c>
      <c r="BK161" s="201">
        <f>ROUND(I161*H161,2)</f>
        <v>0</v>
      </c>
      <c r="BL161" s="17" t="s">
        <v>142</v>
      </c>
      <c r="BM161" s="200" t="s">
        <v>475</v>
      </c>
    </row>
    <row r="162" s="13" customFormat="1">
      <c r="A162" s="13"/>
      <c r="B162" s="206"/>
      <c r="C162" s="13"/>
      <c r="D162" s="202" t="s">
        <v>147</v>
      </c>
      <c r="E162" s="207" t="s">
        <v>1</v>
      </c>
      <c r="F162" s="208" t="s">
        <v>142</v>
      </c>
      <c r="G162" s="13"/>
      <c r="H162" s="209">
        <v>4</v>
      </c>
      <c r="I162" s="210"/>
      <c r="J162" s="13"/>
      <c r="K162" s="13"/>
      <c r="L162" s="206"/>
      <c r="M162" s="211"/>
      <c r="N162" s="212"/>
      <c r="O162" s="212"/>
      <c r="P162" s="212"/>
      <c r="Q162" s="212"/>
      <c r="R162" s="212"/>
      <c r="S162" s="212"/>
      <c r="T162" s="2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7" t="s">
        <v>147</v>
      </c>
      <c r="AU162" s="207" t="s">
        <v>143</v>
      </c>
      <c r="AV162" s="13" t="s">
        <v>83</v>
      </c>
      <c r="AW162" s="13" t="s">
        <v>30</v>
      </c>
      <c r="AX162" s="13" t="s">
        <v>81</v>
      </c>
      <c r="AY162" s="207" t="s">
        <v>134</v>
      </c>
    </row>
    <row r="163" s="2" customFormat="1" ht="36" customHeight="1">
      <c r="A163" s="36"/>
      <c r="B163" s="187"/>
      <c r="C163" s="188" t="s">
        <v>216</v>
      </c>
      <c r="D163" s="188" t="s">
        <v>138</v>
      </c>
      <c r="E163" s="189" t="s">
        <v>476</v>
      </c>
      <c r="F163" s="190" t="s">
        <v>477</v>
      </c>
      <c r="G163" s="191" t="s">
        <v>428</v>
      </c>
      <c r="H163" s="192">
        <v>9</v>
      </c>
      <c r="I163" s="193"/>
      <c r="J163" s="194">
        <f>ROUND(I163*H163,2)</f>
        <v>0</v>
      </c>
      <c r="K163" s="195"/>
      <c r="L163" s="37"/>
      <c r="M163" s="196" t="s">
        <v>1</v>
      </c>
      <c r="N163" s="197" t="s">
        <v>38</v>
      </c>
      <c r="O163" s="75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142</v>
      </c>
      <c r="AT163" s="200" t="s">
        <v>138</v>
      </c>
      <c r="AU163" s="200" t="s">
        <v>143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81</v>
      </c>
      <c r="BK163" s="201">
        <f>ROUND(I163*H163,2)</f>
        <v>0</v>
      </c>
      <c r="BL163" s="17" t="s">
        <v>142</v>
      </c>
      <c r="BM163" s="200" t="s">
        <v>478</v>
      </c>
    </row>
    <row r="164" s="13" customFormat="1">
      <c r="A164" s="13"/>
      <c r="B164" s="206"/>
      <c r="C164" s="13"/>
      <c r="D164" s="202" t="s">
        <v>147</v>
      </c>
      <c r="E164" s="207" t="s">
        <v>1</v>
      </c>
      <c r="F164" s="208" t="s">
        <v>186</v>
      </c>
      <c r="G164" s="13"/>
      <c r="H164" s="209">
        <v>9</v>
      </c>
      <c r="I164" s="210"/>
      <c r="J164" s="13"/>
      <c r="K164" s="13"/>
      <c r="L164" s="206"/>
      <c r="M164" s="211"/>
      <c r="N164" s="212"/>
      <c r="O164" s="212"/>
      <c r="P164" s="212"/>
      <c r="Q164" s="212"/>
      <c r="R164" s="212"/>
      <c r="S164" s="212"/>
      <c r="T164" s="2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7" t="s">
        <v>147</v>
      </c>
      <c r="AU164" s="207" t="s">
        <v>143</v>
      </c>
      <c r="AV164" s="13" t="s">
        <v>83</v>
      </c>
      <c r="AW164" s="13" t="s">
        <v>30</v>
      </c>
      <c r="AX164" s="13" t="s">
        <v>81</v>
      </c>
      <c r="AY164" s="207" t="s">
        <v>134</v>
      </c>
    </row>
    <row r="165" s="2" customFormat="1" ht="36" customHeight="1">
      <c r="A165" s="36"/>
      <c r="B165" s="187"/>
      <c r="C165" s="188" t="s">
        <v>240</v>
      </c>
      <c r="D165" s="188" t="s">
        <v>138</v>
      </c>
      <c r="E165" s="189" t="s">
        <v>479</v>
      </c>
      <c r="F165" s="190" t="s">
        <v>480</v>
      </c>
      <c r="G165" s="191" t="s">
        <v>428</v>
      </c>
      <c r="H165" s="192">
        <v>2</v>
      </c>
      <c r="I165" s="193"/>
      <c r="J165" s="194">
        <f>ROUND(I165*H165,2)</f>
        <v>0</v>
      </c>
      <c r="K165" s="195"/>
      <c r="L165" s="37"/>
      <c r="M165" s="196" t="s">
        <v>1</v>
      </c>
      <c r="N165" s="197" t="s">
        <v>38</v>
      </c>
      <c r="O165" s="75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0" t="s">
        <v>142</v>
      </c>
      <c r="AT165" s="200" t="s">
        <v>138</v>
      </c>
      <c r="AU165" s="200" t="s">
        <v>143</v>
      </c>
      <c r="AY165" s="17" t="s">
        <v>134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81</v>
      </c>
      <c r="BK165" s="201">
        <f>ROUND(I165*H165,2)</f>
        <v>0</v>
      </c>
      <c r="BL165" s="17" t="s">
        <v>142</v>
      </c>
      <c r="BM165" s="200" t="s">
        <v>481</v>
      </c>
    </row>
    <row r="166" s="13" customFormat="1">
      <c r="A166" s="13"/>
      <c r="B166" s="206"/>
      <c r="C166" s="13"/>
      <c r="D166" s="202" t="s">
        <v>147</v>
      </c>
      <c r="E166" s="207" t="s">
        <v>1</v>
      </c>
      <c r="F166" s="208" t="s">
        <v>83</v>
      </c>
      <c r="G166" s="13"/>
      <c r="H166" s="209">
        <v>2</v>
      </c>
      <c r="I166" s="210"/>
      <c r="J166" s="13"/>
      <c r="K166" s="13"/>
      <c r="L166" s="206"/>
      <c r="M166" s="211"/>
      <c r="N166" s="212"/>
      <c r="O166" s="212"/>
      <c r="P166" s="212"/>
      <c r="Q166" s="212"/>
      <c r="R166" s="212"/>
      <c r="S166" s="212"/>
      <c r="T166" s="2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7" t="s">
        <v>147</v>
      </c>
      <c r="AU166" s="207" t="s">
        <v>143</v>
      </c>
      <c r="AV166" s="13" t="s">
        <v>83</v>
      </c>
      <c r="AW166" s="13" t="s">
        <v>30</v>
      </c>
      <c r="AX166" s="13" t="s">
        <v>81</v>
      </c>
      <c r="AY166" s="207" t="s">
        <v>134</v>
      </c>
    </row>
    <row r="167" s="2" customFormat="1" ht="36" customHeight="1">
      <c r="A167" s="36"/>
      <c r="B167" s="187"/>
      <c r="C167" s="188" t="s">
        <v>244</v>
      </c>
      <c r="D167" s="188" t="s">
        <v>138</v>
      </c>
      <c r="E167" s="189" t="s">
        <v>482</v>
      </c>
      <c r="F167" s="190" t="s">
        <v>483</v>
      </c>
      <c r="G167" s="191" t="s">
        <v>428</v>
      </c>
      <c r="H167" s="192">
        <v>2</v>
      </c>
      <c r="I167" s="193"/>
      <c r="J167" s="194">
        <f>ROUND(I167*H167,2)</f>
        <v>0</v>
      </c>
      <c r="K167" s="195"/>
      <c r="L167" s="37"/>
      <c r="M167" s="196" t="s">
        <v>1</v>
      </c>
      <c r="N167" s="197" t="s">
        <v>38</v>
      </c>
      <c r="O167" s="75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0" t="s">
        <v>142</v>
      </c>
      <c r="AT167" s="200" t="s">
        <v>138</v>
      </c>
      <c r="AU167" s="200" t="s">
        <v>143</v>
      </c>
      <c r="AY167" s="17" t="s">
        <v>134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81</v>
      </c>
      <c r="BK167" s="201">
        <f>ROUND(I167*H167,2)</f>
        <v>0</v>
      </c>
      <c r="BL167" s="17" t="s">
        <v>142</v>
      </c>
      <c r="BM167" s="200" t="s">
        <v>484</v>
      </c>
    </row>
    <row r="168" s="13" customFormat="1">
      <c r="A168" s="13"/>
      <c r="B168" s="206"/>
      <c r="C168" s="13"/>
      <c r="D168" s="202" t="s">
        <v>147</v>
      </c>
      <c r="E168" s="207" t="s">
        <v>1</v>
      </c>
      <c r="F168" s="208" t="s">
        <v>485</v>
      </c>
      <c r="G168" s="13"/>
      <c r="H168" s="209">
        <v>1</v>
      </c>
      <c r="I168" s="210"/>
      <c r="J168" s="13"/>
      <c r="K168" s="13"/>
      <c r="L168" s="206"/>
      <c r="M168" s="211"/>
      <c r="N168" s="212"/>
      <c r="O168" s="212"/>
      <c r="P168" s="212"/>
      <c r="Q168" s="212"/>
      <c r="R168" s="212"/>
      <c r="S168" s="212"/>
      <c r="T168" s="2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7" t="s">
        <v>147</v>
      </c>
      <c r="AU168" s="207" t="s">
        <v>143</v>
      </c>
      <c r="AV168" s="13" t="s">
        <v>83</v>
      </c>
      <c r="AW168" s="13" t="s">
        <v>30</v>
      </c>
      <c r="AX168" s="13" t="s">
        <v>73</v>
      </c>
      <c r="AY168" s="207" t="s">
        <v>134</v>
      </c>
    </row>
    <row r="169" s="13" customFormat="1">
      <c r="A169" s="13"/>
      <c r="B169" s="206"/>
      <c r="C169" s="13"/>
      <c r="D169" s="202" t="s">
        <v>147</v>
      </c>
      <c r="E169" s="207" t="s">
        <v>1</v>
      </c>
      <c r="F169" s="208" t="s">
        <v>472</v>
      </c>
      <c r="G169" s="13"/>
      <c r="H169" s="209">
        <v>1</v>
      </c>
      <c r="I169" s="210"/>
      <c r="J169" s="13"/>
      <c r="K169" s="13"/>
      <c r="L169" s="206"/>
      <c r="M169" s="211"/>
      <c r="N169" s="212"/>
      <c r="O169" s="212"/>
      <c r="P169" s="212"/>
      <c r="Q169" s="212"/>
      <c r="R169" s="212"/>
      <c r="S169" s="212"/>
      <c r="T169" s="2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7" t="s">
        <v>147</v>
      </c>
      <c r="AU169" s="207" t="s">
        <v>143</v>
      </c>
      <c r="AV169" s="13" t="s">
        <v>83</v>
      </c>
      <c r="AW169" s="13" t="s">
        <v>30</v>
      </c>
      <c r="AX169" s="13" t="s">
        <v>73</v>
      </c>
      <c r="AY169" s="207" t="s">
        <v>134</v>
      </c>
    </row>
    <row r="170" s="14" customFormat="1">
      <c r="A170" s="14"/>
      <c r="B170" s="229"/>
      <c r="C170" s="14"/>
      <c r="D170" s="202" t="s">
        <v>147</v>
      </c>
      <c r="E170" s="230" t="s">
        <v>1</v>
      </c>
      <c r="F170" s="231" t="s">
        <v>308</v>
      </c>
      <c r="G170" s="14"/>
      <c r="H170" s="232">
        <v>2</v>
      </c>
      <c r="I170" s="233"/>
      <c r="J170" s="14"/>
      <c r="K170" s="14"/>
      <c r="L170" s="229"/>
      <c r="M170" s="234"/>
      <c r="N170" s="235"/>
      <c r="O170" s="235"/>
      <c r="P170" s="235"/>
      <c r="Q170" s="235"/>
      <c r="R170" s="235"/>
      <c r="S170" s="235"/>
      <c r="T170" s="23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0" t="s">
        <v>147</v>
      </c>
      <c r="AU170" s="230" t="s">
        <v>143</v>
      </c>
      <c r="AV170" s="14" t="s">
        <v>142</v>
      </c>
      <c r="AW170" s="14" t="s">
        <v>30</v>
      </c>
      <c r="AX170" s="14" t="s">
        <v>81</v>
      </c>
      <c r="AY170" s="230" t="s">
        <v>134</v>
      </c>
    </row>
    <row r="171" s="2" customFormat="1" ht="36" customHeight="1">
      <c r="A171" s="36"/>
      <c r="B171" s="187"/>
      <c r="C171" s="188" t="s">
        <v>7</v>
      </c>
      <c r="D171" s="188" t="s">
        <v>138</v>
      </c>
      <c r="E171" s="189" t="s">
        <v>486</v>
      </c>
      <c r="F171" s="190" t="s">
        <v>487</v>
      </c>
      <c r="G171" s="191" t="s">
        <v>428</v>
      </c>
      <c r="H171" s="192">
        <v>4</v>
      </c>
      <c r="I171" s="193"/>
      <c r="J171" s="194">
        <f>ROUND(I171*H171,2)</f>
        <v>0</v>
      </c>
      <c r="K171" s="195"/>
      <c r="L171" s="37"/>
      <c r="M171" s="196" t="s">
        <v>1</v>
      </c>
      <c r="N171" s="197" t="s">
        <v>38</v>
      </c>
      <c r="O171" s="75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0" t="s">
        <v>142</v>
      </c>
      <c r="AT171" s="200" t="s">
        <v>138</v>
      </c>
      <c r="AU171" s="200" t="s">
        <v>143</v>
      </c>
      <c r="AY171" s="17" t="s">
        <v>134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81</v>
      </c>
      <c r="BK171" s="201">
        <f>ROUND(I171*H171,2)</f>
        <v>0</v>
      </c>
      <c r="BL171" s="17" t="s">
        <v>142</v>
      </c>
      <c r="BM171" s="200" t="s">
        <v>488</v>
      </c>
    </row>
    <row r="172" s="13" customFormat="1">
      <c r="A172" s="13"/>
      <c r="B172" s="206"/>
      <c r="C172" s="13"/>
      <c r="D172" s="202" t="s">
        <v>147</v>
      </c>
      <c r="E172" s="207" t="s">
        <v>1</v>
      </c>
      <c r="F172" s="208" t="s">
        <v>142</v>
      </c>
      <c r="G172" s="13"/>
      <c r="H172" s="209">
        <v>4</v>
      </c>
      <c r="I172" s="210"/>
      <c r="J172" s="13"/>
      <c r="K172" s="13"/>
      <c r="L172" s="206"/>
      <c r="M172" s="211"/>
      <c r="N172" s="212"/>
      <c r="O172" s="212"/>
      <c r="P172" s="212"/>
      <c r="Q172" s="212"/>
      <c r="R172" s="212"/>
      <c r="S172" s="212"/>
      <c r="T172" s="2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7" t="s">
        <v>147</v>
      </c>
      <c r="AU172" s="207" t="s">
        <v>143</v>
      </c>
      <c r="AV172" s="13" t="s">
        <v>83</v>
      </c>
      <c r="AW172" s="13" t="s">
        <v>30</v>
      </c>
      <c r="AX172" s="13" t="s">
        <v>81</v>
      </c>
      <c r="AY172" s="207" t="s">
        <v>134</v>
      </c>
    </row>
    <row r="173" s="2" customFormat="1" ht="36" customHeight="1">
      <c r="A173" s="36"/>
      <c r="B173" s="187"/>
      <c r="C173" s="188" t="s">
        <v>254</v>
      </c>
      <c r="D173" s="188" t="s">
        <v>138</v>
      </c>
      <c r="E173" s="189" t="s">
        <v>489</v>
      </c>
      <c r="F173" s="190" t="s">
        <v>490</v>
      </c>
      <c r="G173" s="191" t="s">
        <v>428</v>
      </c>
      <c r="H173" s="192">
        <v>9</v>
      </c>
      <c r="I173" s="193"/>
      <c r="J173" s="194">
        <f>ROUND(I173*H173,2)</f>
        <v>0</v>
      </c>
      <c r="K173" s="195"/>
      <c r="L173" s="37"/>
      <c r="M173" s="196" t="s">
        <v>1</v>
      </c>
      <c r="N173" s="197" t="s">
        <v>38</v>
      </c>
      <c r="O173" s="75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0" t="s">
        <v>142</v>
      </c>
      <c r="AT173" s="200" t="s">
        <v>138</v>
      </c>
      <c r="AU173" s="200" t="s">
        <v>143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81</v>
      </c>
      <c r="BK173" s="201">
        <f>ROUND(I173*H173,2)</f>
        <v>0</v>
      </c>
      <c r="BL173" s="17" t="s">
        <v>142</v>
      </c>
      <c r="BM173" s="200" t="s">
        <v>491</v>
      </c>
    </row>
    <row r="174" s="13" customFormat="1">
      <c r="A174" s="13"/>
      <c r="B174" s="206"/>
      <c r="C174" s="13"/>
      <c r="D174" s="202" t="s">
        <v>147</v>
      </c>
      <c r="E174" s="207" t="s">
        <v>1</v>
      </c>
      <c r="F174" s="208" t="s">
        <v>186</v>
      </c>
      <c r="G174" s="13"/>
      <c r="H174" s="209">
        <v>9</v>
      </c>
      <c r="I174" s="210"/>
      <c r="J174" s="13"/>
      <c r="K174" s="13"/>
      <c r="L174" s="206"/>
      <c r="M174" s="211"/>
      <c r="N174" s="212"/>
      <c r="O174" s="212"/>
      <c r="P174" s="212"/>
      <c r="Q174" s="212"/>
      <c r="R174" s="212"/>
      <c r="S174" s="212"/>
      <c r="T174" s="2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7" t="s">
        <v>147</v>
      </c>
      <c r="AU174" s="207" t="s">
        <v>143</v>
      </c>
      <c r="AV174" s="13" t="s">
        <v>83</v>
      </c>
      <c r="AW174" s="13" t="s">
        <v>30</v>
      </c>
      <c r="AX174" s="13" t="s">
        <v>81</v>
      </c>
      <c r="AY174" s="207" t="s">
        <v>134</v>
      </c>
    </row>
    <row r="175" s="2" customFormat="1" ht="36" customHeight="1">
      <c r="A175" s="36"/>
      <c r="B175" s="187"/>
      <c r="C175" s="188" t="s">
        <v>260</v>
      </c>
      <c r="D175" s="188" t="s">
        <v>138</v>
      </c>
      <c r="E175" s="189" t="s">
        <v>492</v>
      </c>
      <c r="F175" s="190" t="s">
        <v>493</v>
      </c>
      <c r="G175" s="191" t="s">
        <v>428</v>
      </c>
      <c r="H175" s="192">
        <v>2</v>
      </c>
      <c r="I175" s="193"/>
      <c r="J175" s="194">
        <f>ROUND(I175*H175,2)</f>
        <v>0</v>
      </c>
      <c r="K175" s="195"/>
      <c r="L175" s="37"/>
      <c r="M175" s="196" t="s">
        <v>1</v>
      </c>
      <c r="N175" s="197" t="s">
        <v>38</v>
      </c>
      <c r="O175" s="75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142</v>
      </c>
      <c r="AT175" s="200" t="s">
        <v>138</v>
      </c>
      <c r="AU175" s="200" t="s">
        <v>143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81</v>
      </c>
      <c r="BK175" s="201">
        <f>ROUND(I175*H175,2)</f>
        <v>0</v>
      </c>
      <c r="BL175" s="17" t="s">
        <v>142</v>
      </c>
      <c r="BM175" s="200" t="s">
        <v>494</v>
      </c>
    </row>
    <row r="176" s="13" customFormat="1">
      <c r="A176" s="13"/>
      <c r="B176" s="206"/>
      <c r="C176" s="13"/>
      <c r="D176" s="202" t="s">
        <v>147</v>
      </c>
      <c r="E176" s="207" t="s">
        <v>1</v>
      </c>
      <c r="F176" s="208" t="s">
        <v>83</v>
      </c>
      <c r="G176" s="13"/>
      <c r="H176" s="209">
        <v>2</v>
      </c>
      <c r="I176" s="210"/>
      <c r="J176" s="13"/>
      <c r="K176" s="13"/>
      <c r="L176" s="206"/>
      <c r="M176" s="211"/>
      <c r="N176" s="212"/>
      <c r="O176" s="212"/>
      <c r="P176" s="212"/>
      <c r="Q176" s="212"/>
      <c r="R176" s="212"/>
      <c r="S176" s="212"/>
      <c r="T176" s="2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7" t="s">
        <v>147</v>
      </c>
      <c r="AU176" s="207" t="s">
        <v>143</v>
      </c>
      <c r="AV176" s="13" t="s">
        <v>83</v>
      </c>
      <c r="AW176" s="13" t="s">
        <v>30</v>
      </c>
      <c r="AX176" s="13" t="s">
        <v>81</v>
      </c>
      <c r="AY176" s="207" t="s">
        <v>134</v>
      </c>
    </row>
    <row r="177" s="2" customFormat="1" ht="36" customHeight="1">
      <c r="A177" s="36"/>
      <c r="B177" s="187"/>
      <c r="C177" s="188" t="s">
        <v>495</v>
      </c>
      <c r="D177" s="188" t="s">
        <v>138</v>
      </c>
      <c r="E177" s="189" t="s">
        <v>496</v>
      </c>
      <c r="F177" s="190" t="s">
        <v>497</v>
      </c>
      <c r="G177" s="191" t="s">
        <v>428</v>
      </c>
      <c r="H177" s="192">
        <v>2</v>
      </c>
      <c r="I177" s="193"/>
      <c r="J177" s="194">
        <f>ROUND(I177*H177,2)</f>
        <v>0</v>
      </c>
      <c r="K177" s="195"/>
      <c r="L177" s="37"/>
      <c r="M177" s="196" t="s">
        <v>1</v>
      </c>
      <c r="N177" s="197" t="s">
        <v>38</v>
      </c>
      <c r="O177" s="75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0" t="s">
        <v>142</v>
      </c>
      <c r="AT177" s="200" t="s">
        <v>138</v>
      </c>
      <c r="AU177" s="200" t="s">
        <v>143</v>
      </c>
      <c r="AY177" s="17" t="s">
        <v>134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81</v>
      </c>
      <c r="BK177" s="201">
        <f>ROUND(I177*H177,2)</f>
        <v>0</v>
      </c>
      <c r="BL177" s="17" t="s">
        <v>142</v>
      </c>
      <c r="BM177" s="200" t="s">
        <v>498</v>
      </c>
    </row>
    <row r="178" s="13" customFormat="1">
      <c r="A178" s="13"/>
      <c r="B178" s="206"/>
      <c r="C178" s="13"/>
      <c r="D178" s="202" t="s">
        <v>147</v>
      </c>
      <c r="E178" s="207" t="s">
        <v>1</v>
      </c>
      <c r="F178" s="208" t="s">
        <v>499</v>
      </c>
      <c r="G178" s="13"/>
      <c r="H178" s="209">
        <v>1</v>
      </c>
      <c r="I178" s="210"/>
      <c r="J178" s="13"/>
      <c r="K178" s="13"/>
      <c r="L178" s="206"/>
      <c r="M178" s="211"/>
      <c r="N178" s="212"/>
      <c r="O178" s="212"/>
      <c r="P178" s="212"/>
      <c r="Q178" s="212"/>
      <c r="R178" s="212"/>
      <c r="S178" s="212"/>
      <c r="T178" s="2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07" t="s">
        <v>147</v>
      </c>
      <c r="AU178" s="207" t="s">
        <v>143</v>
      </c>
      <c r="AV178" s="13" t="s">
        <v>83</v>
      </c>
      <c r="AW178" s="13" t="s">
        <v>30</v>
      </c>
      <c r="AX178" s="13" t="s">
        <v>73</v>
      </c>
      <c r="AY178" s="207" t="s">
        <v>134</v>
      </c>
    </row>
    <row r="179" s="13" customFormat="1">
      <c r="A179" s="13"/>
      <c r="B179" s="206"/>
      <c r="C179" s="13"/>
      <c r="D179" s="202" t="s">
        <v>147</v>
      </c>
      <c r="E179" s="207" t="s">
        <v>1</v>
      </c>
      <c r="F179" s="208" t="s">
        <v>500</v>
      </c>
      <c r="G179" s="13"/>
      <c r="H179" s="209">
        <v>1</v>
      </c>
      <c r="I179" s="210"/>
      <c r="J179" s="13"/>
      <c r="K179" s="13"/>
      <c r="L179" s="206"/>
      <c r="M179" s="211"/>
      <c r="N179" s="212"/>
      <c r="O179" s="212"/>
      <c r="P179" s="212"/>
      <c r="Q179" s="212"/>
      <c r="R179" s="212"/>
      <c r="S179" s="212"/>
      <c r="T179" s="2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07" t="s">
        <v>147</v>
      </c>
      <c r="AU179" s="207" t="s">
        <v>143</v>
      </c>
      <c r="AV179" s="13" t="s">
        <v>83</v>
      </c>
      <c r="AW179" s="13" t="s">
        <v>30</v>
      </c>
      <c r="AX179" s="13" t="s">
        <v>73</v>
      </c>
      <c r="AY179" s="207" t="s">
        <v>134</v>
      </c>
    </row>
    <row r="180" s="14" customFormat="1">
      <c r="A180" s="14"/>
      <c r="B180" s="229"/>
      <c r="C180" s="14"/>
      <c r="D180" s="202" t="s">
        <v>147</v>
      </c>
      <c r="E180" s="230" t="s">
        <v>1</v>
      </c>
      <c r="F180" s="231" t="s">
        <v>308</v>
      </c>
      <c r="G180" s="14"/>
      <c r="H180" s="232">
        <v>2</v>
      </c>
      <c r="I180" s="233"/>
      <c r="J180" s="14"/>
      <c r="K180" s="14"/>
      <c r="L180" s="229"/>
      <c r="M180" s="234"/>
      <c r="N180" s="235"/>
      <c r="O180" s="235"/>
      <c r="P180" s="235"/>
      <c r="Q180" s="235"/>
      <c r="R180" s="235"/>
      <c r="S180" s="235"/>
      <c r="T180" s="23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0" t="s">
        <v>147</v>
      </c>
      <c r="AU180" s="230" t="s">
        <v>143</v>
      </c>
      <c r="AV180" s="14" t="s">
        <v>142</v>
      </c>
      <c r="AW180" s="14" t="s">
        <v>30</v>
      </c>
      <c r="AX180" s="14" t="s">
        <v>81</v>
      </c>
      <c r="AY180" s="230" t="s">
        <v>134</v>
      </c>
    </row>
    <row r="181" s="12" customFormat="1" ht="22.8" customHeight="1">
      <c r="A181" s="12"/>
      <c r="B181" s="174"/>
      <c r="C181" s="12"/>
      <c r="D181" s="175" t="s">
        <v>72</v>
      </c>
      <c r="E181" s="185" t="s">
        <v>238</v>
      </c>
      <c r="F181" s="185" t="s">
        <v>239</v>
      </c>
      <c r="G181" s="12"/>
      <c r="H181" s="12"/>
      <c r="I181" s="177"/>
      <c r="J181" s="186">
        <f>BK181</f>
        <v>0</v>
      </c>
      <c r="K181" s="12"/>
      <c r="L181" s="174"/>
      <c r="M181" s="179"/>
      <c r="N181" s="180"/>
      <c r="O181" s="180"/>
      <c r="P181" s="181">
        <f>SUM(P182:P183)</f>
        <v>0</v>
      </c>
      <c r="Q181" s="180"/>
      <c r="R181" s="181">
        <f>SUM(R182:R183)</f>
        <v>0</v>
      </c>
      <c r="S181" s="180"/>
      <c r="T181" s="182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5" t="s">
        <v>81</v>
      </c>
      <c r="AT181" s="183" t="s">
        <v>72</v>
      </c>
      <c r="AU181" s="183" t="s">
        <v>81</v>
      </c>
      <c r="AY181" s="175" t="s">
        <v>134</v>
      </c>
      <c r="BK181" s="184">
        <f>SUM(BK182:BK183)</f>
        <v>0</v>
      </c>
    </row>
    <row r="182" s="2" customFormat="1" ht="24" customHeight="1">
      <c r="A182" s="36"/>
      <c r="B182" s="187"/>
      <c r="C182" s="188" t="s">
        <v>501</v>
      </c>
      <c r="D182" s="188" t="s">
        <v>138</v>
      </c>
      <c r="E182" s="189" t="s">
        <v>241</v>
      </c>
      <c r="F182" s="190" t="s">
        <v>242</v>
      </c>
      <c r="G182" s="191" t="s">
        <v>231</v>
      </c>
      <c r="H182" s="192">
        <v>0.001</v>
      </c>
      <c r="I182" s="193"/>
      <c r="J182" s="194">
        <f>ROUND(I182*H182,2)</f>
        <v>0</v>
      </c>
      <c r="K182" s="195"/>
      <c r="L182" s="37"/>
      <c r="M182" s="196" t="s">
        <v>1</v>
      </c>
      <c r="N182" s="197" t="s">
        <v>38</v>
      </c>
      <c r="O182" s="75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0" t="s">
        <v>142</v>
      </c>
      <c r="AT182" s="200" t="s">
        <v>138</v>
      </c>
      <c r="AU182" s="200" t="s">
        <v>83</v>
      </c>
      <c r="AY182" s="17" t="s">
        <v>134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81</v>
      </c>
      <c r="BK182" s="201">
        <f>ROUND(I182*H182,2)</f>
        <v>0</v>
      </c>
      <c r="BL182" s="17" t="s">
        <v>142</v>
      </c>
      <c r="BM182" s="200" t="s">
        <v>502</v>
      </c>
    </row>
    <row r="183" s="2" customFormat="1" ht="48" customHeight="1">
      <c r="A183" s="36"/>
      <c r="B183" s="187"/>
      <c r="C183" s="188" t="s">
        <v>503</v>
      </c>
      <c r="D183" s="188" t="s">
        <v>138</v>
      </c>
      <c r="E183" s="189" t="s">
        <v>245</v>
      </c>
      <c r="F183" s="190" t="s">
        <v>246</v>
      </c>
      <c r="G183" s="191" t="s">
        <v>231</v>
      </c>
      <c r="H183" s="192">
        <v>0.001</v>
      </c>
      <c r="I183" s="193"/>
      <c r="J183" s="194">
        <f>ROUND(I183*H183,2)</f>
        <v>0</v>
      </c>
      <c r="K183" s="195"/>
      <c r="L183" s="37"/>
      <c r="M183" s="237" t="s">
        <v>1</v>
      </c>
      <c r="N183" s="238" t="s">
        <v>38</v>
      </c>
      <c r="O183" s="227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0" t="s">
        <v>142</v>
      </c>
      <c r="AT183" s="200" t="s">
        <v>138</v>
      </c>
      <c r="AU183" s="200" t="s">
        <v>83</v>
      </c>
      <c r="AY183" s="17" t="s">
        <v>134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81</v>
      </c>
      <c r="BK183" s="201">
        <f>ROUND(I183*H183,2)</f>
        <v>0</v>
      </c>
      <c r="BL183" s="17" t="s">
        <v>142</v>
      </c>
      <c r="BM183" s="200" t="s">
        <v>504</v>
      </c>
    </row>
    <row r="184" s="2" customFormat="1" ht="6.96" customHeight="1">
      <c r="A184" s="36"/>
      <c r="B184" s="58"/>
      <c r="C184" s="59"/>
      <c r="D184" s="59"/>
      <c r="E184" s="59"/>
      <c r="F184" s="59"/>
      <c r="G184" s="59"/>
      <c r="H184" s="59"/>
      <c r="I184" s="146"/>
      <c r="J184" s="59"/>
      <c r="K184" s="59"/>
      <c r="L184" s="37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autoFilter ref="C120:K18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505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ROUND(J118,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ROUND((SUM(BE118:BE162)),  2)</f>
        <v>0</v>
      </c>
      <c r="G33" s="36"/>
      <c r="H33" s="36"/>
      <c r="I33" s="133">
        <v>0.20999999999999999</v>
      </c>
      <c r="J33" s="132">
        <f>ROUND(((SUM(BE118:BE162))*I33),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ROUND((SUM(BF118:BF162)),  2)</f>
        <v>0</v>
      </c>
      <c r="G34" s="36"/>
      <c r="H34" s="36"/>
      <c r="I34" s="133">
        <v>0.14999999999999999</v>
      </c>
      <c r="J34" s="132">
        <f>ROUND(((SUM(BF118:BF162))*I34),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ROUND((SUM(BG118:BG162)),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ROUND((SUM(BH118:BH162)),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ROUND((SUM(BI118:BI162)),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017-24-1-0 - Ostatní a vedlejší náklady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J118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111</v>
      </c>
      <c r="E97" s="154"/>
      <c r="F97" s="154"/>
      <c r="G97" s="154"/>
      <c r="H97" s="154"/>
      <c r="I97" s="155"/>
      <c r="J97" s="156">
        <f>J119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506</v>
      </c>
      <c r="E98" s="159"/>
      <c r="F98" s="159"/>
      <c r="G98" s="159"/>
      <c r="H98" s="159"/>
      <c r="I98" s="160"/>
      <c r="J98" s="161">
        <f>J120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6"/>
      <c r="D99" s="36"/>
      <c r="E99" s="36"/>
      <c r="F99" s="36"/>
      <c r="G99" s="36"/>
      <c r="H99" s="36"/>
      <c r="I99" s="122"/>
      <c r="J99" s="36"/>
      <c r="K99" s="36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58"/>
      <c r="C100" s="59"/>
      <c r="D100" s="59"/>
      <c r="E100" s="59"/>
      <c r="F100" s="59"/>
      <c r="G100" s="59"/>
      <c r="H100" s="59"/>
      <c r="I100" s="146"/>
      <c r="J100" s="59"/>
      <c r="K100" s="59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0"/>
      <c r="C104" s="61"/>
      <c r="D104" s="61"/>
      <c r="E104" s="61"/>
      <c r="F104" s="61"/>
      <c r="G104" s="61"/>
      <c r="H104" s="61"/>
      <c r="I104" s="147"/>
      <c r="J104" s="61"/>
      <c r="K104" s="61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120</v>
      </c>
      <c r="D105" s="36"/>
      <c r="E105" s="36"/>
      <c r="F105" s="36"/>
      <c r="G105" s="36"/>
      <c r="H105" s="36"/>
      <c r="I105" s="122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6"/>
      <c r="D106" s="36"/>
      <c r="E106" s="36"/>
      <c r="F106" s="36"/>
      <c r="G106" s="36"/>
      <c r="H106" s="36"/>
      <c r="I106" s="122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6"/>
      <c r="E107" s="36"/>
      <c r="F107" s="36"/>
      <c r="G107" s="36"/>
      <c r="H107" s="36"/>
      <c r="I107" s="122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6"/>
      <c r="D108" s="36"/>
      <c r="E108" s="121" t="str">
        <f>E7</f>
        <v>Baťův kanál, jez Sudoměřice - Výklopník, oprava opevnění</v>
      </c>
      <c r="F108" s="30"/>
      <c r="G108" s="30"/>
      <c r="H108" s="30"/>
      <c r="I108" s="122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104</v>
      </c>
      <c r="D109" s="36"/>
      <c r="E109" s="36"/>
      <c r="F109" s="36"/>
      <c r="G109" s="36"/>
      <c r="H109" s="36"/>
      <c r="I109" s="122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6"/>
      <c r="D110" s="36"/>
      <c r="E110" s="65" t="str">
        <f>E9</f>
        <v>017-24-1-0 - Ostatní a vedlejší náklady</v>
      </c>
      <c r="F110" s="36"/>
      <c r="G110" s="36"/>
      <c r="H110" s="36"/>
      <c r="I110" s="122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122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6"/>
      <c r="E112" s="36"/>
      <c r="F112" s="25" t="str">
        <f>F12</f>
        <v xml:space="preserve"> </v>
      </c>
      <c r="G112" s="36"/>
      <c r="H112" s="36"/>
      <c r="I112" s="123" t="s">
        <v>22</v>
      </c>
      <c r="J112" s="67" t="str">
        <f>IF(J12="","",J12)</f>
        <v>11. 12. 2017</v>
      </c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122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6"/>
      <c r="E114" s="36"/>
      <c r="F114" s="25" t="str">
        <f>E15</f>
        <v xml:space="preserve"> </v>
      </c>
      <c r="G114" s="36"/>
      <c r="H114" s="36"/>
      <c r="I114" s="123" t="s">
        <v>29</v>
      </c>
      <c r="J114" s="34" t="str">
        <f>E21</f>
        <v xml:space="preserve"> </v>
      </c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6"/>
      <c r="E115" s="36"/>
      <c r="F115" s="25" t="str">
        <f>IF(E18="","",E18)</f>
        <v>Vyplň údaj</v>
      </c>
      <c r="G115" s="36"/>
      <c r="H115" s="36"/>
      <c r="I115" s="123" t="s">
        <v>31</v>
      </c>
      <c r="J115" s="34" t="str">
        <f>E24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6"/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62"/>
      <c r="B117" s="163"/>
      <c r="C117" s="164" t="s">
        <v>121</v>
      </c>
      <c r="D117" s="165" t="s">
        <v>58</v>
      </c>
      <c r="E117" s="165" t="s">
        <v>54</v>
      </c>
      <c r="F117" s="165" t="s">
        <v>55</v>
      </c>
      <c r="G117" s="165" t="s">
        <v>122</v>
      </c>
      <c r="H117" s="165" t="s">
        <v>123</v>
      </c>
      <c r="I117" s="166" t="s">
        <v>124</v>
      </c>
      <c r="J117" s="167" t="s">
        <v>108</v>
      </c>
      <c r="K117" s="168" t="s">
        <v>125</v>
      </c>
      <c r="L117" s="169"/>
      <c r="M117" s="84" t="s">
        <v>1</v>
      </c>
      <c r="N117" s="85" t="s">
        <v>37</v>
      </c>
      <c r="O117" s="85" t="s">
        <v>126</v>
      </c>
      <c r="P117" s="85" t="s">
        <v>127</v>
      </c>
      <c r="Q117" s="85" t="s">
        <v>128</v>
      </c>
      <c r="R117" s="85" t="s">
        <v>129</v>
      </c>
      <c r="S117" s="85" t="s">
        <v>130</v>
      </c>
      <c r="T117" s="86" t="s">
        <v>131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="2" customFormat="1" ht="22.8" customHeight="1">
      <c r="A118" s="36"/>
      <c r="B118" s="37"/>
      <c r="C118" s="91" t="s">
        <v>132</v>
      </c>
      <c r="D118" s="36"/>
      <c r="E118" s="36"/>
      <c r="F118" s="36"/>
      <c r="G118" s="36"/>
      <c r="H118" s="36"/>
      <c r="I118" s="122"/>
      <c r="J118" s="170">
        <f>BK118</f>
        <v>0</v>
      </c>
      <c r="K118" s="36"/>
      <c r="L118" s="37"/>
      <c r="M118" s="87"/>
      <c r="N118" s="71"/>
      <c r="O118" s="88"/>
      <c r="P118" s="171">
        <f>P119</f>
        <v>0</v>
      </c>
      <c r="Q118" s="88"/>
      <c r="R118" s="171">
        <f>R119</f>
        <v>0</v>
      </c>
      <c r="S118" s="88"/>
      <c r="T118" s="172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7" t="s">
        <v>72</v>
      </c>
      <c r="AU118" s="17" t="s">
        <v>110</v>
      </c>
      <c r="BK118" s="173">
        <f>BK119</f>
        <v>0</v>
      </c>
    </row>
    <row r="119" s="12" customFormat="1" ht="25.92" customHeight="1">
      <c r="A119" s="12"/>
      <c r="B119" s="174"/>
      <c r="C119" s="12"/>
      <c r="D119" s="175" t="s">
        <v>72</v>
      </c>
      <c r="E119" s="176" t="s">
        <v>133</v>
      </c>
      <c r="F119" s="176" t="s">
        <v>133</v>
      </c>
      <c r="G119" s="12"/>
      <c r="H119" s="12"/>
      <c r="I119" s="177"/>
      <c r="J119" s="178">
        <f>BK119</f>
        <v>0</v>
      </c>
      <c r="K119" s="12"/>
      <c r="L119" s="174"/>
      <c r="M119" s="179"/>
      <c r="N119" s="180"/>
      <c r="O119" s="180"/>
      <c r="P119" s="181">
        <f>P120</f>
        <v>0</v>
      </c>
      <c r="Q119" s="180"/>
      <c r="R119" s="181">
        <f>R120</f>
        <v>0</v>
      </c>
      <c r="S119" s="180"/>
      <c r="T119" s="18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5" t="s">
        <v>164</v>
      </c>
      <c r="AT119" s="183" t="s">
        <v>72</v>
      </c>
      <c r="AU119" s="183" t="s">
        <v>73</v>
      </c>
      <c r="AY119" s="175" t="s">
        <v>134</v>
      </c>
      <c r="BK119" s="184">
        <f>BK120</f>
        <v>0</v>
      </c>
    </row>
    <row r="120" s="12" customFormat="1" ht="22.8" customHeight="1">
      <c r="A120" s="12"/>
      <c r="B120" s="174"/>
      <c r="C120" s="12"/>
      <c r="D120" s="175" t="s">
        <v>72</v>
      </c>
      <c r="E120" s="185" t="s">
        <v>136</v>
      </c>
      <c r="F120" s="185" t="s">
        <v>507</v>
      </c>
      <c r="G120" s="12"/>
      <c r="H120" s="12"/>
      <c r="I120" s="177"/>
      <c r="J120" s="186">
        <f>BK120</f>
        <v>0</v>
      </c>
      <c r="K120" s="12"/>
      <c r="L120" s="174"/>
      <c r="M120" s="179"/>
      <c r="N120" s="180"/>
      <c r="O120" s="180"/>
      <c r="P120" s="181">
        <f>SUM(P121:P162)</f>
        <v>0</v>
      </c>
      <c r="Q120" s="180"/>
      <c r="R120" s="181">
        <f>SUM(R121:R162)</f>
        <v>0</v>
      </c>
      <c r="S120" s="180"/>
      <c r="T120" s="182">
        <f>SUM(T121:T162)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5" t="s">
        <v>164</v>
      </c>
      <c r="AT120" s="183" t="s">
        <v>72</v>
      </c>
      <c r="AU120" s="183" t="s">
        <v>81</v>
      </c>
      <c r="AY120" s="175" t="s">
        <v>134</v>
      </c>
      <c r="BK120" s="184">
        <f>SUM(BK121:BK162)</f>
        <v>0</v>
      </c>
    </row>
    <row r="121" s="2" customFormat="1" ht="16.5" customHeight="1">
      <c r="A121" s="36"/>
      <c r="B121" s="187"/>
      <c r="C121" s="188" t="s">
        <v>81</v>
      </c>
      <c r="D121" s="188" t="s">
        <v>138</v>
      </c>
      <c r="E121" s="189" t="s">
        <v>272</v>
      </c>
      <c r="F121" s="190" t="s">
        <v>508</v>
      </c>
      <c r="G121" s="191" t="s">
        <v>509</v>
      </c>
      <c r="H121" s="192">
        <v>8</v>
      </c>
      <c r="I121" s="193"/>
      <c r="J121" s="194">
        <f>ROUND(I121*H121,2)</f>
        <v>0</v>
      </c>
      <c r="K121" s="195"/>
      <c r="L121" s="37"/>
      <c r="M121" s="196" t="s">
        <v>1</v>
      </c>
      <c r="N121" s="197" t="s">
        <v>38</v>
      </c>
      <c r="O121" s="75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0" t="s">
        <v>510</v>
      </c>
      <c r="AT121" s="200" t="s">
        <v>138</v>
      </c>
      <c r="AU121" s="200" t="s">
        <v>83</v>
      </c>
      <c r="AY121" s="17" t="s">
        <v>134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7" t="s">
        <v>81</v>
      </c>
      <c r="BK121" s="201">
        <f>ROUND(I121*H121,2)</f>
        <v>0</v>
      </c>
      <c r="BL121" s="17" t="s">
        <v>510</v>
      </c>
      <c r="BM121" s="200" t="s">
        <v>511</v>
      </c>
    </row>
    <row r="122" s="2" customFormat="1">
      <c r="A122" s="36"/>
      <c r="B122" s="37"/>
      <c r="C122" s="36"/>
      <c r="D122" s="202" t="s">
        <v>145</v>
      </c>
      <c r="E122" s="36"/>
      <c r="F122" s="203" t="s">
        <v>512</v>
      </c>
      <c r="G122" s="36"/>
      <c r="H122" s="36"/>
      <c r="I122" s="122"/>
      <c r="J122" s="36"/>
      <c r="K122" s="36"/>
      <c r="L122" s="37"/>
      <c r="M122" s="204"/>
      <c r="N122" s="205"/>
      <c r="O122" s="75"/>
      <c r="P122" s="75"/>
      <c r="Q122" s="75"/>
      <c r="R122" s="75"/>
      <c r="S122" s="75"/>
      <c r="T122" s="7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7" t="s">
        <v>145</v>
      </c>
      <c r="AU122" s="17" t="s">
        <v>83</v>
      </c>
    </row>
    <row r="123" s="13" customFormat="1">
      <c r="A123" s="13"/>
      <c r="B123" s="206"/>
      <c r="C123" s="13"/>
      <c r="D123" s="202" t="s">
        <v>147</v>
      </c>
      <c r="E123" s="207" t="s">
        <v>1</v>
      </c>
      <c r="F123" s="208" t="s">
        <v>513</v>
      </c>
      <c r="G123" s="13"/>
      <c r="H123" s="209">
        <v>8</v>
      </c>
      <c r="I123" s="210"/>
      <c r="J123" s="13"/>
      <c r="K123" s="13"/>
      <c r="L123" s="206"/>
      <c r="M123" s="211"/>
      <c r="N123" s="212"/>
      <c r="O123" s="212"/>
      <c r="P123" s="212"/>
      <c r="Q123" s="212"/>
      <c r="R123" s="212"/>
      <c r="S123" s="212"/>
      <c r="T123" s="2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07" t="s">
        <v>147</v>
      </c>
      <c r="AU123" s="207" t="s">
        <v>83</v>
      </c>
      <c r="AV123" s="13" t="s">
        <v>83</v>
      </c>
      <c r="AW123" s="13" t="s">
        <v>30</v>
      </c>
      <c r="AX123" s="13" t="s">
        <v>81</v>
      </c>
      <c r="AY123" s="207" t="s">
        <v>134</v>
      </c>
    </row>
    <row r="124" s="2" customFormat="1" ht="16.5" customHeight="1">
      <c r="A124" s="36"/>
      <c r="B124" s="187"/>
      <c r="C124" s="188" t="s">
        <v>83</v>
      </c>
      <c r="D124" s="188" t="s">
        <v>138</v>
      </c>
      <c r="E124" s="189" t="s">
        <v>514</v>
      </c>
      <c r="F124" s="190" t="s">
        <v>515</v>
      </c>
      <c r="G124" s="191" t="s">
        <v>509</v>
      </c>
      <c r="H124" s="192">
        <v>1</v>
      </c>
      <c r="I124" s="193"/>
      <c r="J124" s="194">
        <f>ROUND(I124*H124,2)</f>
        <v>0</v>
      </c>
      <c r="K124" s="195"/>
      <c r="L124" s="37"/>
      <c r="M124" s="196" t="s">
        <v>1</v>
      </c>
      <c r="N124" s="197" t="s">
        <v>38</v>
      </c>
      <c r="O124" s="75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0" t="s">
        <v>510</v>
      </c>
      <c r="AT124" s="200" t="s">
        <v>138</v>
      </c>
      <c r="AU124" s="200" t="s">
        <v>83</v>
      </c>
      <c r="AY124" s="17" t="s">
        <v>134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81</v>
      </c>
      <c r="BK124" s="201">
        <f>ROUND(I124*H124,2)</f>
        <v>0</v>
      </c>
      <c r="BL124" s="17" t="s">
        <v>510</v>
      </c>
      <c r="BM124" s="200" t="s">
        <v>516</v>
      </c>
    </row>
    <row r="125" s="2" customFormat="1">
      <c r="A125" s="36"/>
      <c r="B125" s="37"/>
      <c r="C125" s="36"/>
      <c r="D125" s="202" t="s">
        <v>145</v>
      </c>
      <c r="E125" s="36"/>
      <c r="F125" s="203" t="s">
        <v>517</v>
      </c>
      <c r="G125" s="36"/>
      <c r="H125" s="36"/>
      <c r="I125" s="122"/>
      <c r="J125" s="36"/>
      <c r="K125" s="36"/>
      <c r="L125" s="37"/>
      <c r="M125" s="204"/>
      <c r="N125" s="205"/>
      <c r="O125" s="75"/>
      <c r="P125" s="75"/>
      <c r="Q125" s="75"/>
      <c r="R125" s="75"/>
      <c r="S125" s="75"/>
      <c r="T125" s="7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145</v>
      </c>
      <c r="AU125" s="17" t="s">
        <v>83</v>
      </c>
    </row>
    <row r="126" s="2" customFormat="1" ht="16.5" customHeight="1">
      <c r="A126" s="36"/>
      <c r="B126" s="187"/>
      <c r="C126" s="188" t="s">
        <v>143</v>
      </c>
      <c r="D126" s="188" t="s">
        <v>138</v>
      </c>
      <c r="E126" s="189" t="s">
        <v>518</v>
      </c>
      <c r="F126" s="190" t="s">
        <v>519</v>
      </c>
      <c r="G126" s="191" t="s">
        <v>520</v>
      </c>
      <c r="H126" s="192">
        <v>1</v>
      </c>
      <c r="I126" s="193"/>
      <c r="J126" s="194">
        <f>ROUND(I126*H126,2)</f>
        <v>0</v>
      </c>
      <c r="K126" s="195"/>
      <c r="L126" s="37"/>
      <c r="M126" s="196" t="s">
        <v>1</v>
      </c>
      <c r="N126" s="197" t="s">
        <v>38</v>
      </c>
      <c r="O126" s="75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0" t="s">
        <v>510</v>
      </c>
      <c r="AT126" s="200" t="s">
        <v>138</v>
      </c>
      <c r="AU126" s="200" t="s">
        <v>83</v>
      </c>
      <c r="AY126" s="17" t="s">
        <v>134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81</v>
      </c>
      <c r="BK126" s="201">
        <f>ROUND(I126*H126,2)</f>
        <v>0</v>
      </c>
      <c r="BL126" s="17" t="s">
        <v>510</v>
      </c>
      <c r="BM126" s="200" t="s">
        <v>521</v>
      </c>
    </row>
    <row r="127" s="2" customFormat="1">
      <c r="A127" s="36"/>
      <c r="B127" s="37"/>
      <c r="C127" s="36"/>
      <c r="D127" s="202" t="s">
        <v>145</v>
      </c>
      <c r="E127" s="36"/>
      <c r="F127" s="203" t="s">
        <v>522</v>
      </c>
      <c r="G127" s="36"/>
      <c r="H127" s="36"/>
      <c r="I127" s="122"/>
      <c r="J127" s="36"/>
      <c r="K127" s="36"/>
      <c r="L127" s="37"/>
      <c r="M127" s="204"/>
      <c r="N127" s="205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145</v>
      </c>
      <c r="AU127" s="17" t="s">
        <v>83</v>
      </c>
    </row>
    <row r="128" s="13" customFormat="1">
      <c r="A128" s="13"/>
      <c r="B128" s="206"/>
      <c r="C128" s="13"/>
      <c r="D128" s="202" t="s">
        <v>147</v>
      </c>
      <c r="E128" s="207" t="s">
        <v>1</v>
      </c>
      <c r="F128" s="208" t="s">
        <v>81</v>
      </c>
      <c r="G128" s="13"/>
      <c r="H128" s="209">
        <v>1</v>
      </c>
      <c r="I128" s="210"/>
      <c r="J128" s="13"/>
      <c r="K128" s="13"/>
      <c r="L128" s="206"/>
      <c r="M128" s="211"/>
      <c r="N128" s="212"/>
      <c r="O128" s="212"/>
      <c r="P128" s="212"/>
      <c r="Q128" s="212"/>
      <c r="R128" s="212"/>
      <c r="S128" s="212"/>
      <c r="T128" s="2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7" t="s">
        <v>147</v>
      </c>
      <c r="AU128" s="207" t="s">
        <v>83</v>
      </c>
      <c r="AV128" s="13" t="s">
        <v>83</v>
      </c>
      <c r="AW128" s="13" t="s">
        <v>30</v>
      </c>
      <c r="AX128" s="13" t="s">
        <v>81</v>
      </c>
      <c r="AY128" s="207" t="s">
        <v>134</v>
      </c>
    </row>
    <row r="129" s="2" customFormat="1" ht="16.5" customHeight="1">
      <c r="A129" s="36"/>
      <c r="B129" s="187"/>
      <c r="C129" s="188" t="s">
        <v>142</v>
      </c>
      <c r="D129" s="188" t="s">
        <v>138</v>
      </c>
      <c r="E129" s="189" t="s">
        <v>523</v>
      </c>
      <c r="F129" s="190" t="s">
        <v>524</v>
      </c>
      <c r="G129" s="191" t="s">
        <v>509</v>
      </c>
      <c r="H129" s="192">
        <v>1</v>
      </c>
      <c r="I129" s="193"/>
      <c r="J129" s="194">
        <f>ROUND(I129*H129,2)</f>
        <v>0</v>
      </c>
      <c r="K129" s="195"/>
      <c r="L129" s="37"/>
      <c r="M129" s="196" t="s">
        <v>1</v>
      </c>
      <c r="N129" s="197" t="s">
        <v>38</v>
      </c>
      <c r="O129" s="75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510</v>
      </c>
      <c r="AT129" s="200" t="s">
        <v>138</v>
      </c>
      <c r="AU129" s="200" t="s">
        <v>83</v>
      </c>
      <c r="AY129" s="17" t="s">
        <v>134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81</v>
      </c>
      <c r="BK129" s="201">
        <f>ROUND(I129*H129,2)</f>
        <v>0</v>
      </c>
      <c r="BL129" s="17" t="s">
        <v>510</v>
      </c>
      <c r="BM129" s="200" t="s">
        <v>525</v>
      </c>
    </row>
    <row r="130" s="2" customFormat="1">
      <c r="A130" s="36"/>
      <c r="B130" s="37"/>
      <c r="C130" s="36"/>
      <c r="D130" s="202" t="s">
        <v>145</v>
      </c>
      <c r="E130" s="36"/>
      <c r="F130" s="203" t="s">
        <v>526</v>
      </c>
      <c r="G130" s="36"/>
      <c r="H130" s="36"/>
      <c r="I130" s="122"/>
      <c r="J130" s="36"/>
      <c r="K130" s="36"/>
      <c r="L130" s="37"/>
      <c r="M130" s="204"/>
      <c r="N130" s="205"/>
      <c r="O130" s="75"/>
      <c r="P130" s="75"/>
      <c r="Q130" s="75"/>
      <c r="R130" s="75"/>
      <c r="S130" s="75"/>
      <c r="T130" s="7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145</v>
      </c>
      <c r="AU130" s="17" t="s">
        <v>83</v>
      </c>
    </row>
    <row r="131" s="13" customFormat="1">
      <c r="A131" s="13"/>
      <c r="B131" s="206"/>
      <c r="C131" s="13"/>
      <c r="D131" s="202" t="s">
        <v>147</v>
      </c>
      <c r="E131" s="207" t="s">
        <v>1</v>
      </c>
      <c r="F131" s="208" t="s">
        <v>81</v>
      </c>
      <c r="G131" s="13"/>
      <c r="H131" s="209">
        <v>1</v>
      </c>
      <c r="I131" s="210"/>
      <c r="J131" s="13"/>
      <c r="K131" s="13"/>
      <c r="L131" s="206"/>
      <c r="M131" s="211"/>
      <c r="N131" s="212"/>
      <c r="O131" s="212"/>
      <c r="P131" s="212"/>
      <c r="Q131" s="212"/>
      <c r="R131" s="212"/>
      <c r="S131" s="212"/>
      <c r="T131" s="2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7" t="s">
        <v>147</v>
      </c>
      <c r="AU131" s="207" t="s">
        <v>83</v>
      </c>
      <c r="AV131" s="13" t="s">
        <v>83</v>
      </c>
      <c r="AW131" s="13" t="s">
        <v>30</v>
      </c>
      <c r="AX131" s="13" t="s">
        <v>81</v>
      </c>
      <c r="AY131" s="207" t="s">
        <v>134</v>
      </c>
    </row>
    <row r="132" s="2" customFormat="1" ht="16.5" customHeight="1">
      <c r="A132" s="36"/>
      <c r="B132" s="187"/>
      <c r="C132" s="188" t="s">
        <v>164</v>
      </c>
      <c r="D132" s="188" t="s">
        <v>138</v>
      </c>
      <c r="E132" s="189" t="s">
        <v>527</v>
      </c>
      <c r="F132" s="190" t="s">
        <v>528</v>
      </c>
      <c r="G132" s="191" t="s">
        <v>509</v>
      </c>
      <c r="H132" s="192">
        <v>1</v>
      </c>
      <c r="I132" s="193"/>
      <c r="J132" s="194">
        <f>ROUND(I132*H132,2)</f>
        <v>0</v>
      </c>
      <c r="K132" s="195"/>
      <c r="L132" s="37"/>
      <c r="M132" s="196" t="s">
        <v>1</v>
      </c>
      <c r="N132" s="197" t="s">
        <v>38</v>
      </c>
      <c r="O132" s="7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529</v>
      </c>
      <c r="AT132" s="200" t="s">
        <v>138</v>
      </c>
      <c r="AU132" s="200" t="s">
        <v>83</v>
      </c>
      <c r="AY132" s="17" t="s">
        <v>134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81</v>
      </c>
      <c r="BK132" s="201">
        <f>ROUND(I132*H132,2)</f>
        <v>0</v>
      </c>
      <c r="BL132" s="17" t="s">
        <v>529</v>
      </c>
      <c r="BM132" s="200" t="s">
        <v>530</v>
      </c>
    </row>
    <row r="133" s="2" customFormat="1">
      <c r="A133" s="36"/>
      <c r="B133" s="37"/>
      <c r="C133" s="36"/>
      <c r="D133" s="202" t="s">
        <v>145</v>
      </c>
      <c r="E133" s="36"/>
      <c r="F133" s="203" t="s">
        <v>531</v>
      </c>
      <c r="G133" s="36"/>
      <c r="H133" s="36"/>
      <c r="I133" s="122"/>
      <c r="J133" s="36"/>
      <c r="K133" s="36"/>
      <c r="L133" s="37"/>
      <c r="M133" s="204"/>
      <c r="N133" s="205"/>
      <c r="O133" s="75"/>
      <c r="P133" s="75"/>
      <c r="Q133" s="75"/>
      <c r="R133" s="75"/>
      <c r="S133" s="75"/>
      <c r="T133" s="7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145</v>
      </c>
      <c r="AU133" s="17" t="s">
        <v>83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81</v>
      </c>
      <c r="G134" s="13"/>
      <c r="H134" s="209">
        <v>1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83</v>
      </c>
      <c r="AV134" s="13" t="s">
        <v>83</v>
      </c>
      <c r="AW134" s="13" t="s">
        <v>30</v>
      </c>
      <c r="AX134" s="13" t="s">
        <v>81</v>
      </c>
      <c r="AY134" s="207" t="s">
        <v>134</v>
      </c>
    </row>
    <row r="135" s="2" customFormat="1" ht="24" customHeight="1">
      <c r="A135" s="36"/>
      <c r="B135" s="187"/>
      <c r="C135" s="188" t="s">
        <v>169</v>
      </c>
      <c r="D135" s="188" t="s">
        <v>138</v>
      </c>
      <c r="E135" s="189" t="s">
        <v>532</v>
      </c>
      <c r="F135" s="190" t="s">
        <v>533</v>
      </c>
      <c r="G135" s="191" t="s">
        <v>509</v>
      </c>
      <c r="H135" s="192">
        <v>1</v>
      </c>
      <c r="I135" s="193"/>
      <c r="J135" s="194">
        <f>ROUND(I135*H135,2)</f>
        <v>0</v>
      </c>
      <c r="K135" s="195"/>
      <c r="L135" s="37"/>
      <c r="M135" s="196" t="s">
        <v>1</v>
      </c>
      <c r="N135" s="197" t="s">
        <v>38</v>
      </c>
      <c r="O135" s="75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529</v>
      </c>
      <c r="AT135" s="200" t="s">
        <v>138</v>
      </c>
      <c r="AU135" s="200" t="s">
        <v>83</v>
      </c>
      <c r="AY135" s="17" t="s">
        <v>134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81</v>
      </c>
      <c r="BK135" s="201">
        <f>ROUND(I135*H135,2)</f>
        <v>0</v>
      </c>
      <c r="BL135" s="17" t="s">
        <v>529</v>
      </c>
      <c r="BM135" s="200" t="s">
        <v>534</v>
      </c>
    </row>
    <row r="136" s="2" customFormat="1">
      <c r="A136" s="36"/>
      <c r="B136" s="37"/>
      <c r="C136" s="36"/>
      <c r="D136" s="202" t="s">
        <v>145</v>
      </c>
      <c r="E136" s="36"/>
      <c r="F136" s="203" t="s">
        <v>535</v>
      </c>
      <c r="G136" s="36"/>
      <c r="H136" s="36"/>
      <c r="I136" s="122"/>
      <c r="J136" s="36"/>
      <c r="K136" s="36"/>
      <c r="L136" s="37"/>
      <c r="M136" s="204"/>
      <c r="N136" s="205"/>
      <c r="O136" s="75"/>
      <c r="P136" s="75"/>
      <c r="Q136" s="75"/>
      <c r="R136" s="75"/>
      <c r="S136" s="75"/>
      <c r="T136" s="7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7" t="s">
        <v>145</v>
      </c>
      <c r="AU136" s="17" t="s">
        <v>83</v>
      </c>
    </row>
    <row r="137" s="13" customFormat="1">
      <c r="A137" s="13"/>
      <c r="B137" s="206"/>
      <c r="C137" s="13"/>
      <c r="D137" s="202" t="s">
        <v>147</v>
      </c>
      <c r="E137" s="207" t="s">
        <v>1</v>
      </c>
      <c r="F137" s="208" t="s">
        <v>81</v>
      </c>
      <c r="G137" s="13"/>
      <c r="H137" s="209">
        <v>1</v>
      </c>
      <c r="I137" s="210"/>
      <c r="J137" s="13"/>
      <c r="K137" s="13"/>
      <c r="L137" s="206"/>
      <c r="M137" s="211"/>
      <c r="N137" s="212"/>
      <c r="O137" s="212"/>
      <c r="P137" s="212"/>
      <c r="Q137" s="212"/>
      <c r="R137" s="212"/>
      <c r="S137" s="212"/>
      <c r="T137" s="2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7" t="s">
        <v>147</v>
      </c>
      <c r="AU137" s="207" t="s">
        <v>83</v>
      </c>
      <c r="AV137" s="13" t="s">
        <v>83</v>
      </c>
      <c r="AW137" s="13" t="s">
        <v>30</v>
      </c>
      <c r="AX137" s="13" t="s">
        <v>81</v>
      </c>
      <c r="AY137" s="207" t="s">
        <v>134</v>
      </c>
    </row>
    <row r="138" s="2" customFormat="1" ht="16.5" customHeight="1">
      <c r="A138" s="36"/>
      <c r="B138" s="187"/>
      <c r="C138" s="188" t="s">
        <v>174</v>
      </c>
      <c r="D138" s="188" t="s">
        <v>138</v>
      </c>
      <c r="E138" s="189" t="s">
        <v>536</v>
      </c>
      <c r="F138" s="190" t="s">
        <v>537</v>
      </c>
      <c r="G138" s="191" t="s">
        <v>509</v>
      </c>
      <c r="H138" s="192">
        <v>1</v>
      </c>
      <c r="I138" s="193"/>
      <c r="J138" s="194">
        <f>ROUND(I138*H138,2)</f>
        <v>0</v>
      </c>
      <c r="K138" s="195"/>
      <c r="L138" s="37"/>
      <c r="M138" s="196" t="s">
        <v>1</v>
      </c>
      <c r="N138" s="197" t="s">
        <v>38</v>
      </c>
      <c r="O138" s="75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510</v>
      </c>
      <c r="AT138" s="200" t="s">
        <v>138</v>
      </c>
      <c r="AU138" s="200" t="s">
        <v>83</v>
      </c>
      <c r="AY138" s="17" t="s">
        <v>134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81</v>
      </c>
      <c r="BK138" s="201">
        <f>ROUND(I138*H138,2)</f>
        <v>0</v>
      </c>
      <c r="BL138" s="17" t="s">
        <v>510</v>
      </c>
      <c r="BM138" s="200" t="s">
        <v>538</v>
      </c>
    </row>
    <row r="139" s="2" customFormat="1">
      <c r="A139" s="36"/>
      <c r="B139" s="37"/>
      <c r="C139" s="36"/>
      <c r="D139" s="202" t="s">
        <v>145</v>
      </c>
      <c r="E139" s="36"/>
      <c r="F139" s="203" t="s">
        <v>539</v>
      </c>
      <c r="G139" s="36"/>
      <c r="H139" s="36"/>
      <c r="I139" s="122"/>
      <c r="J139" s="36"/>
      <c r="K139" s="36"/>
      <c r="L139" s="37"/>
      <c r="M139" s="204"/>
      <c r="N139" s="205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145</v>
      </c>
      <c r="AU139" s="17" t="s">
        <v>83</v>
      </c>
    </row>
    <row r="140" s="2" customFormat="1" ht="16.5" customHeight="1">
      <c r="A140" s="36"/>
      <c r="B140" s="187"/>
      <c r="C140" s="188" t="s">
        <v>181</v>
      </c>
      <c r="D140" s="188" t="s">
        <v>138</v>
      </c>
      <c r="E140" s="189" t="s">
        <v>540</v>
      </c>
      <c r="F140" s="190" t="s">
        <v>541</v>
      </c>
      <c r="G140" s="191" t="s">
        <v>428</v>
      </c>
      <c r="H140" s="192">
        <v>1</v>
      </c>
      <c r="I140" s="193"/>
      <c r="J140" s="194">
        <f>ROUND(I140*H140,2)</f>
        <v>0</v>
      </c>
      <c r="K140" s="195"/>
      <c r="L140" s="37"/>
      <c r="M140" s="196" t="s">
        <v>1</v>
      </c>
      <c r="N140" s="197" t="s">
        <v>38</v>
      </c>
      <c r="O140" s="7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0" t="s">
        <v>510</v>
      </c>
      <c r="AT140" s="200" t="s">
        <v>138</v>
      </c>
      <c r="AU140" s="200" t="s">
        <v>83</v>
      </c>
      <c r="AY140" s="17" t="s">
        <v>134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81</v>
      </c>
      <c r="BK140" s="201">
        <f>ROUND(I140*H140,2)</f>
        <v>0</v>
      </c>
      <c r="BL140" s="17" t="s">
        <v>510</v>
      </c>
      <c r="BM140" s="200" t="s">
        <v>542</v>
      </c>
    </row>
    <row r="141" s="2" customFormat="1">
      <c r="A141" s="36"/>
      <c r="B141" s="37"/>
      <c r="C141" s="36"/>
      <c r="D141" s="202" t="s">
        <v>145</v>
      </c>
      <c r="E141" s="36"/>
      <c r="F141" s="203" t="s">
        <v>543</v>
      </c>
      <c r="G141" s="36"/>
      <c r="H141" s="36"/>
      <c r="I141" s="122"/>
      <c r="J141" s="36"/>
      <c r="K141" s="36"/>
      <c r="L141" s="37"/>
      <c r="M141" s="204"/>
      <c r="N141" s="205"/>
      <c r="O141" s="75"/>
      <c r="P141" s="75"/>
      <c r="Q141" s="75"/>
      <c r="R141" s="75"/>
      <c r="S141" s="75"/>
      <c r="T141" s="7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7" t="s">
        <v>145</v>
      </c>
      <c r="AU141" s="17" t="s">
        <v>83</v>
      </c>
    </row>
    <row r="142" s="2" customFormat="1" ht="16.5" customHeight="1">
      <c r="A142" s="36"/>
      <c r="B142" s="187"/>
      <c r="C142" s="188" t="s">
        <v>186</v>
      </c>
      <c r="D142" s="188" t="s">
        <v>138</v>
      </c>
      <c r="E142" s="189" t="s">
        <v>544</v>
      </c>
      <c r="F142" s="190" t="s">
        <v>545</v>
      </c>
      <c r="G142" s="191" t="s">
        <v>428</v>
      </c>
      <c r="H142" s="192">
        <v>1</v>
      </c>
      <c r="I142" s="193"/>
      <c r="J142" s="194">
        <f>ROUND(I142*H142,2)</f>
        <v>0</v>
      </c>
      <c r="K142" s="195"/>
      <c r="L142" s="37"/>
      <c r="M142" s="196" t="s">
        <v>1</v>
      </c>
      <c r="N142" s="197" t="s">
        <v>38</v>
      </c>
      <c r="O142" s="75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510</v>
      </c>
      <c r="AT142" s="200" t="s">
        <v>138</v>
      </c>
      <c r="AU142" s="200" t="s">
        <v>83</v>
      </c>
      <c r="AY142" s="17" t="s">
        <v>134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81</v>
      </c>
      <c r="BK142" s="201">
        <f>ROUND(I142*H142,2)</f>
        <v>0</v>
      </c>
      <c r="BL142" s="17" t="s">
        <v>510</v>
      </c>
      <c r="BM142" s="200" t="s">
        <v>546</v>
      </c>
    </row>
    <row r="143" s="2" customFormat="1">
      <c r="A143" s="36"/>
      <c r="B143" s="37"/>
      <c r="C143" s="36"/>
      <c r="D143" s="202" t="s">
        <v>145</v>
      </c>
      <c r="E143" s="36"/>
      <c r="F143" s="203" t="s">
        <v>547</v>
      </c>
      <c r="G143" s="36"/>
      <c r="H143" s="36"/>
      <c r="I143" s="122"/>
      <c r="J143" s="36"/>
      <c r="K143" s="36"/>
      <c r="L143" s="37"/>
      <c r="M143" s="204"/>
      <c r="N143" s="205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145</v>
      </c>
      <c r="AU143" s="17" t="s">
        <v>83</v>
      </c>
    </row>
    <row r="144" s="13" customFormat="1">
      <c r="A144" s="13"/>
      <c r="B144" s="206"/>
      <c r="C144" s="13"/>
      <c r="D144" s="202" t="s">
        <v>147</v>
      </c>
      <c r="E144" s="207" t="s">
        <v>1</v>
      </c>
      <c r="F144" s="208" t="s">
        <v>81</v>
      </c>
      <c r="G144" s="13"/>
      <c r="H144" s="209">
        <v>1</v>
      </c>
      <c r="I144" s="210"/>
      <c r="J144" s="13"/>
      <c r="K144" s="13"/>
      <c r="L144" s="206"/>
      <c r="M144" s="211"/>
      <c r="N144" s="212"/>
      <c r="O144" s="212"/>
      <c r="P144" s="212"/>
      <c r="Q144" s="212"/>
      <c r="R144" s="212"/>
      <c r="S144" s="212"/>
      <c r="T144" s="2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7" t="s">
        <v>147</v>
      </c>
      <c r="AU144" s="207" t="s">
        <v>83</v>
      </c>
      <c r="AV144" s="13" t="s">
        <v>83</v>
      </c>
      <c r="AW144" s="13" t="s">
        <v>30</v>
      </c>
      <c r="AX144" s="13" t="s">
        <v>81</v>
      </c>
      <c r="AY144" s="207" t="s">
        <v>134</v>
      </c>
    </row>
    <row r="145" s="2" customFormat="1" ht="16.5" customHeight="1">
      <c r="A145" s="36"/>
      <c r="B145" s="187"/>
      <c r="C145" s="188" t="s">
        <v>191</v>
      </c>
      <c r="D145" s="188" t="s">
        <v>138</v>
      </c>
      <c r="E145" s="189" t="s">
        <v>548</v>
      </c>
      <c r="F145" s="190" t="s">
        <v>549</v>
      </c>
      <c r="G145" s="191" t="s">
        <v>509</v>
      </c>
      <c r="H145" s="192">
        <v>1</v>
      </c>
      <c r="I145" s="193"/>
      <c r="J145" s="194">
        <f>ROUND(I145*H145,2)</f>
        <v>0</v>
      </c>
      <c r="K145" s="195"/>
      <c r="L145" s="37"/>
      <c r="M145" s="196" t="s">
        <v>1</v>
      </c>
      <c r="N145" s="197" t="s">
        <v>38</v>
      </c>
      <c r="O145" s="75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0" t="s">
        <v>510</v>
      </c>
      <c r="AT145" s="200" t="s">
        <v>138</v>
      </c>
      <c r="AU145" s="200" t="s">
        <v>83</v>
      </c>
      <c r="AY145" s="17" t="s">
        <v>134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81</v>
      </c>
      <c r="BK145" s="201">
        <f>ROUND(I145*H145,2)</f>
        <v>0</v>
      </c>
      <c r="BL145" s="17" t="s">
        <v>510</v>
      </c>
      <c r="BM145" s="200" t="s">
        <v>550</v>
      </c>
    </row>
    <row r="146" s="2" customFormat="1">
      <c r="A146" s="36"/>
      <c r="B146" s="37"/>
      <c r="C146" s="36"/>
      <c r="D146" s="202" t="s">
        <v>145</v>
      </c>
      <c r="E146" s="36"/>
      <c r="F146" s="203" t="s">
        <v>551</v>
      </c>
      <c r="G146" s="36"/>
      <c r="H146" s="36"/>
      <c r="I146" s="122"/>
      <c r="J146" s="36"/>
      <c r="K146" s="36"/>
      <c r="L146" s="37"/>
      <c r="M146" s="204"/>
      <c r="N146" s="205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145</v>
      </c>
      <c r="AU146" s="17" t="s">
        <v>83</v>
      </c>
    </row>
    <row r="147" s="2" customFormat="1" ht="24" customHeight="1">
      <c r="A147" s="36"/>
      <c r="B147" s="187"/>
      <c r="C147" s="188" t="s">
        <v>136</v>
      </c>
      <c r="D147" s="188" t="s">
        <v>138</v>
      </c>
      <c r="E147" s="189" t="s">
        <v>552</v>
      </c>
      <c r="F147" s="190" t="s">
        <v>553</v>
      </c>
      <c r="G147" s="191" t="s">
        <v>509</v>
      </c>
      <c r="H147" s="192">
        <v>1</v>
      </c>
      <c r="I147" s="193"/>
      <c r="J147" s="194">
        <f>ROUND(I147*H147,2)</f>
        <v>0</v>
      </c>
      <c r="K147" s="195"/>
      <c r="L147" s="37"/>
      <c r="M147" s="196" t="s">
        <v>1</v>
      </c>
      <c r="N147" s="197" t="s">
        <v>38</v>
      </c>
      <c r="O147" s="75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510</v>
      </c>
      <c r="AT147" s="200" t="s">
        <v>138</v>
      </c>
      <c r="AU147" s="200" t="s">
        <v>83</v>
      </c>
      <c r="AY147" s="17" t="s">
        <v>134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81</v>
      </c>
      <c r="BK147" s="201">
        <f>ROUND(I147*H147,2)</f>
        <v>0</v>
      </c>
      <c r="BL147" s="17" t="s">
        <v>510</v>
      </c>
      <c r="BM147" s="200" t="s">
        <v>554</v>
      </c>
    </row>
    <row r="148" s="2" customFormat="1">
      <c r="A148" s="36"/>
      <c r="B148" s="37"/>
      <c r="C148" s="36"/>
      <c r="D148" s="202" t="s">
        <v>145</v>
      </c>
      <c r="E148" s="36"/>
      <c r="F148" s="203" t="s">
        <v>555</v>
      </c>
      <c r="G148" s="36"/>
      <c r="H148" s="36"/>
      <c r="I148" s="122"/>
      <c r="J148" s="36"/>
      <c r="K148" s="36"/>
      <c r="L148" s="37"/>
      <c r="M148" s="204"/>
      <c r="N148" s="20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145</v>
      </c>
      <c r="AU148" s="17" t="s">
        <v>83</v>
      </c>
    </row>
    <row r="149" s="13" customFormat="1">
      <c r="A149" s="13"/>
      <c r="B149" s="206"/>
      <c r="C149" s="13"/>
      <c r="D149" s="202" t="s">
        <v>147</v>
      </c>
      <c r="E149" s="207" t="s">
        <v>1</v>
      </c>
      <c r="F149" s="208" t="s">
        <v>81</v>
      </c>
      <c r="G149" s="13"/>
      <c r="H149" s="209">
        <v>1</v>
      </c>
      <c r="I149" s="210"/>
      <c r="J149" s="13"/>
      <c r="K149" s="13"/>
      <c r="L149" s="206"/>
      <c r="M149" s="211"/>
      <c r="N149" s="212"/>
      <c r="O149" s="212"/>
      <c r="P149" s="212"/>
      <c r="Q149" s="212"/>
      <c r="R149" s="212"/>
      <c r="S149" s="212"/>
      <c r="T149" s="2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7" t="s">
        <v>147</v>
      </c>
      <c r="AU149" s="207" t="s">
        <v>83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="2" customFormat="1" ht="16.5" customHeight="1">
      <c r="A150" s="36"/>
      <c r="B150" s="187"/>
      <c r="C150" s="188" t="s">
        <v>154</v>
      </c>
      <c r="D150" s="188" t="s">
        <v>138</v>
      </c>
      <c r="E150" s="189" t="s">
        <v>556</v>
      </c>
      <c r="F150" s="190" t="s">
        <v>557</v>
      </c>
      <c r="G150" s="191" t="s">
        <v>509</v>
      </c>
      <c r="H150" s="192">
        <v>1</v>
      </c>
      <c r="I150" s="193"/>
      <c r="J150" s="194">
        <f>ROUND(I150*H150,2)</f>
        <v>0</v>
      </c>
      <c r="K150" s="195"/>
      <c r="L150" s="37"/>
      <c r="M150" s="196" t="s">
        <v>1</v>
      </c>
      <c r="N150" s="197" t="s">
        <v>38</v>
      </c>
      <c r="O150" s="75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510</v>
      </c>
      <c r="AT150" s="200" t="s">
        <v>138</v>
      </c>
      <c r="AU150" s="200" t="s">
        <v>83</v>
      </c>
      <c r="AY150" s="17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81</v>
      </c>
      <c r="BK150" s="201">
        <f>ROUND(I150*H150,2)</f>
        <v>0</v>
      </c>
      <c r="BL150" s="17" t="s">
        <v>510</v>
      </c>
      <c r="BM150" s="200" t="s">
        <v>558</v>
      </c>
    </row>
    <row r="151" s="2" customFormat="1">
      <c r="A151" s="36"/>
      <c r="B151" s="37"/>
      <c r="C151" s="36"/>
      <c r="D151" s="202" t="s">
        <v>145</v>
      </c>
      <c r="E151" s="36"/>
      <c r="F151" s="203" t="s">
        <v>559</v>
      </c>
      <c r="G151" s="36"/>
      <c r="H151" s="36"/>
      <c r="I151" s="122"/>
      <c r="J151" s="36"/>
      <c r="K151" s="36"/>
      <c r="L151" s="37"/>
      <c r="M151" s="204"/>
      <c r="N151" s="20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145</v>
      </c>
      <c r="AU151" s="17" t="s">
        <v>83</v>
      </c>
    </row>
    <row r="152" s="2" customFormat="1" ht="16.5" customHeight="1">
      <c r="A152" s="36"/>
      <c r="B152" s="187"/>
      <c r="C152" s="188" t="s">
        <v>206</v>
      </c>
      <c r="D152" s="188" t="s">
        <v>138</v>
      </c>
      <c r="E152" s="189" t="s">
        <v>560</v>
      </c>
      <c r="F152" s="190" t="s">
        <v>561</v>
      </c>
      <c r="G152" s="191" t="s">
        <v>428</v>
      </c>
      <c r="H152" s="192">
        <v>1</v>
      </c>
      <c r="I152" s="193"/>
      <c r="J152" s="194">
        <f>ROUND(I152*H152,2)</f>
        <v>0</v>
      </c>
      <c r="K152" s="195"/>
      <c r="L152" s="37"/>
      <c r="M152" s="196" t="s">
        <v>1</v>
      </c>
      <c r="N152" s="197" t="s">
        <v>38</v>
      </c>
      <c r="O152" s="75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510</v>
      </c>
      <c r="AT152" s="200" t="s">
        <v>138</v>
      </c>
      <c r="AU152" s="200" t="s">
        <v>83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81</v>
      </c>
      <c r="BK152" s="201">
        <f>ROUND(I152*H152,2)</f>
        <v>0</v>
      </c>
      <c r="BL152" s="17" t="s">
        <v>510</v>
      </c>
      <c r="BM152" s="200" t="s">
        <v>562</v>
      </c>
    </row>
    <row r="153" s="2" customFormat="1" ht="16.5" customHeight="1">
      <c r="A153" s="36"/>
      <c r="B153" s="187"/>
      <c r="C153" s="188" t="s">
        <v>211</v>
      </c>
      <c r="D153" s="188" t="s">
        <v>138</v>
      </c>
      <c r="E153" s="189" t="s">
        <v>563</v>
      </c>
      <c r="F153" s="190" t="s">
        <v>564</v>
      </c>
      <c r="G153" s="191" t="s">
        <v>509</v>
      </c>
      <c r="H153" s="192">
        <v>1</v>
      </c>
      <c r="I153" s="193"/>
      <c r="J153" s="194">
        <f>ROUND(I153*H153,2)</f>
        <v>0</v>
      </c>
      <c r="K153" s="195"/>
      <c r="L153" s="37"/>
      <c r="M153" s="196" t="s">
        <v>1</v>
      </c>
      <c r="N153" s="197" t="s">
        <v>38</v>
      </c>
      <c r="O153" s="75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510</v>
      </c>
      <c r="AT153" s="200" t="s">
        <v>138</v>
      </c>
      <c r="AU153" s="200" t="s">
        <v>83</v>
      </c>
      <c r="AY153" s="17" t="s">
        <v>134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81</v>
      </c>
      <c r="BK153" s="201">
        <f>ROUND(I153*H153,2)</f>
        <v>0</v>
      </c>
      <c r="BL153" s="17" t="s">
        <v>510</v>
      </c>
      <c r="BM153" s="200" t="s">
        <v>565</v>
      </c>
    </row>
    <row r="154" s="2" customFormat="1">
      <c r="A154" s="36"/>
      <c r="B154" s="37"/>
      <c r="C154" s="36"/>
      <c r="D154" s="202" t="s">
        <v>145</v>
      </c>
      <c r="E154" s="36"/>
      <c r="F154" s="203" t="s">
        <v>566</v>
      </c>
      <c r="G154" s="36"/>
      <c r="H154" s="36"/>
      <c r="I154" s="122"/>
      <c r="J154" s="36"/>
      <c r="K154" s="36"/>
      <c r="L154" s="37"/>
      <c r="M154" s="204"/>
      <c r="N154" s="205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145</v>
      </c>
      <c r="AU154" s="17" t="s">
        <v>83</v>
      </c>
    </row>
    <row r="155" s="2" customFormat="1" ht="16.5" customHeight="1">
      <c r="A155" s="36"/>
      <c r="B155" s="187"/>
      <c r="C155" s="188" t="s">
        <v>8</v>
      </c>
      <c r="D155" s="188" t="s">
        <v>138</v>
      </c>
      <c r="E155" s="189" t="s">
        <v>567</v>
      </c>
      <c r="F155" s="190" t="s">
        <v>568</v>
      </c>
      <c r="G155" s="191" t="s">
        <v>509</v>
      </c>
      <c r="H155" s="192">
        <v>1</v>
      </c>
      <c r="I155" s="193"/>
      <c r="J155" s="194">
        <f>ROUND(I155*H155,2)</f>
        <v>0</v>
      </c>
      <c r="K155" s="195"/>
      <c r="L155" s="37"/>
      <c r="M155" s="196" t="s">
        <v>1</v>
      </c>
      <c r="N155" s="197" t="s">
        <v>38</v>
      </c>
      <c r="O155" s="75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510</v>
      </c>
      <c r="AT155" s="200" t="s">
        <v>138</v>
      </c>
      <c r="AU155" s="200" t="s">
        <v>83</v>
      </c>
      <c r="AY155" s="17" t="s">
        <v>134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81</v>
      </c>
      <c r="BK155" s="201">
        <f>ROUND(I155*H155,2)</f>
        <v>0</v>
      </c>
      <c r="BL155" s="17" t="s">
        <v>510</v>
      </c>
      <c r="BM155" s="200" t="s">
        <v>569</v>
      </c>
    </row>
    <row r="156" s="2" customFormat="1">
      <c r="A156" s="36"/>
      <c r="B156" s="37"/>
      <c r="C156" s="36"/>
      <c r="D156" s="202" t="s">
        <v>145</v>
      </c>
      <c r="E156" s="36"/>
      <c r="F156" s="203" t="s">
        <v>570</v>
      </c>
      <c r="G156" s="36"/>
      <c r="H156" s="36"/>
      <c r="I156" s="122"/>
      <c r="J156" s="36"/>
      <c r="K156" s="36"/>
      <c r="L156" s="37"/>
      <c r="M156" s="204"/>
      <c r="N156" s="20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145</v>
      </c>
      <c r="AU156" s="17" t="s">
        <v>83</v>
      </c>
    </row>
    <row r="157" s="2" customFormat="1" ht="16.5" customHeight="1">
      <c r="A157" s="36"/>
      <c r="B157" s="187"/>
      <c r="C157" s="188" t="s">
        <v>179</v>
      </c>
      <c r="D157" s="188" t="s">
        <v>138</v>
      </c>
      <c r="E157" s="189" t="s">
        <v>571</v>
      </c>
      <c r="F157" s="190" t="s">
        <v>572</v>
      </c>
      <c r="G157" s="191" t="s">
        <v>509</v>
      </c>
      <c r="H157" s="192">
        <v>1</v>
      </c>
      <c r="I157" s="193"/>
      <c r="J157" s="194">
        <f>ROUND(I157*H157,2)</f>
        <v>0</v>
      </c>
      <c r="K157" s="195"/>
      <c r="L157" s="37"/>
      <c r="M157" s="196" t="s">
        <v>1</v>
      </c>
      <c r="N157" s="197" t="s">
        <v>38</v>
      </c>
      <c r="O157" s="75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510</v>
      </c>
      <c r="AT157" s="200" t="s">
        <v>138</v>
      </c>
      <c r="AU157" s="200" t="s">
        <v>83</v>
      </c>
      <c r="AY157" s="17" t="s">
        <v>134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81</v>
      </c>
      <c r="BK157" s="201">
        <f>ROUND(I157*H157,2)</f>
        <v>0</v>
      </c>
      <c r="BL157" s="17" t="s">
        <v>510</v>
      </c>
      <c r="BM157" s="200" t="s">
        <v>573</v>
      </c>
    </row>
    <row r="158" s="2" customFormat="1">
      <c r="A158" s="36"/>
      <c r="B158" s="37"/>
      <c r="C158" s="36"/>
      <c r="D158" s="202" t="s">
        <v>145</v>
      </c>
      <c r="E158" s="36"/>
      <c r="F158" s="203" t="s">
        <v>574</v>
      </c>
      <c r="G158" s="36"/>
      <c r="H158" s="36"/>
      <c r="I158" s="122"/>
      <c r="J158" s="36"/>
      <c r="K158" s="36"/>
      <c r="L158" s="37"/>
      <c r="M158" s="204"/>
      <c r="N158" s="205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145</v>
      </c>
      <c r="AU158" s="17" t="s">
        <v>83</v>
      </c>
    </row>
    <row r="159" s="2" customFormat="1" ht="16.5" customHeight="1">
      <c r="A159" s="36"/>
      <c r="B159" s="187"/>
      <c r="C159" s="188" t="s">
        <v>204</v>
      </c>
      <c r="D159" s="188" t="s">
        <v>138</v>
      </c>
      <c r="E159" s="189" t="s">
        <v>575</v>
      </c>
      <c r="F159" s="190" t="s">
        <v>576</v>
      </c>
      <c r="G159" s="191" t="s">
        <v>509</v>
      </c>
      <c r="H159" s="192">
        <v>1</v>
      </c>
      <c r="I159" s="193"/>
      <c r="J159" s="194">
        <f>ROUND(I159*H159,2)</f>
        <v>0</v>
      </c>
      <c r="K159" s="195"/>
      <c r="L159" s="37"/>
      <c r="M159" s="196" t="s">
        <v>1</v>
      </c>
      <c r="N159" s="197" t="s">
        <v>38</v>
      </c>
      <c r="O159" s="75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510</v>
      </c>
      <c r="AT159" s="200" t="s">
        <v>138</v>
      </c>
      <c r="AU159" s="200" t="s">
        <v>83</v>
      </c>
      <c r="AY159" s="17" t="s">
        <v>134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81</v>
      </c>
      <c r="BK159" s="201">
        <f>ROUND(I159*H159,2)</f>
        <v>0</v>
      </c>
      <c r="BL159" s="17" t="s">
        <v>510</v>
      </c>
      <c r="BM159" s="200" t="s">
        <v>577</v>
      </c>
    </row>
    <row r="160" s="2" customFormat="1">
      <c r="A160" s="36"/>
      <c r="B160" s="37"/>
      <c r="C160" s="36"/>
      <c r="D160" s="202" t="s">
        <v>145</v>
      </c>
      <c r="E160" s="36"/>
      <c r="F160" s="203" t="s">
        <v>578</v>
      </c>
      <c r="G160" s="36"/>
      <c r="H160" s="36"/>
      <c r="I160" s="122"/>
      <c r="J160" s="36"/>
      <c r="K160" s="36"/>
      <c r="L160" s="37"/>
      <c r="M160" s="204"/>
      <c r="N160" s="20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145</v>
      </c>
      <c r="AU160" s="17" t="s">
        <v>83</v>
      </c>
    </row>
    <row r="161" s="2" customFormat="1" ht="16.5" customHeight="1">
      <c r="A161" s="36"/>
      <c r="B161" s="187"/>
      <c r="C161" s="188" t="s">
        <v>216</v>
      </c>
      <c r="D161" s="188" t="s">
        <v>138</v>
      </c>
      <c r="E161" s="189" t="s">
        <v>579</v>
      </c>
      <c r="F161" s="190" t="s">
        <v>580</v>
      </c>
      <c r="G161" s="191" t="s">
        <v>428</v>
      </c>
      <c r="H161" s="192">
        <v>1</v>
      </c>
      <c r="I161" s="193"/>
      <c r="J161" s="194">
        <f>ROUND(I161*H161,2)</f>
        <v>0</v>
      </c>
      <c r="K161" s="195"/>
      <c r="L161" s="37"/>
      <c r="M161" s="196" t="s">
        <v>1</v>
      </c>
      <c r="N161" s="197" t="s">
        <v>38</v>
      </c>
      <c r="O161" s="75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510</v>
      </c>
      <c r="AT161" s="200" t="s">
        <v>138</v>
      </c>
      <c r="AU161" s="200" t="s">
        <v>83</v>
      </c>
      <c r="AY161" s="17" t="s">
        <v>134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7" t="s">
        <v>81</v>
      </c>
      <c r="BK161" s="201">
        <f>ROUND(I161*H161,2)</f>
        <v>0</v>
      </c>
      <c r="BL161" s="17" t="s">
        <v>510</v>
      </c>
      <c r="BM161" s="200" t="s">
        <v>581</v>
      </c>
    </row>
    <row r="162" s="2" customFormat="1">
      <c r="A162" s="36"/>
      <c r="B162" s="37"/>
      <c r="C162" s="36"/>
      <c r="D162" s="202" t="s">
        <v>145</v>
      </c>
      <c r="E162" s="36"/>
      <c r="F162" s="203" t="s">
        <v>582</v>
      </c>
      <c r="G162" s="36"/>
      <c r="H162" s="36"/>
      <c r="I162" s="122"/>
      <c r="J162" s="36"/>
      <c r="K162" s="36"/>
      <c r="L162" s="37"/>
      <c r="M162" s="225"/>
      <c r="N162" s="226"/>
      <c r="O162" s="227"/>
      <c r="P162" s="227"/>
      <c r="Q162" s="227"/>
      <c r="R162" s="227"/>
      <c r="S162" s="227"/>
      <c r="T162" s="228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145</v>
      </c>
      <c r="AU162" s="17" t="s">
        <v>83</v>
      </c>
    </row>
    <row r="163" s="2" customFormat="1" ht="6.96" customHeight="1">
      <c r="A163" s="36"/>
      <c r="B163" s="58"/>
      <c r="C163" s="59"/>
      <c r="D163" s="59"/>
      <c r="E163" s="59"/>
      <c r="F163" s="59"/>
      <c r="G163" s="59"/>
      <c r="H163" s="59"/>
      <c r="I163" s="146"/>
      <c r="J163" s="59"/>
      <c r="K163" s="59"/>
      <c r="L163" s="37"/>
      <c r="M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</row>
  </sheetData>
  <autoFilter ref="C117:K16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103</v>
      </c>
      <c r="I4" s="118"/>
      <c r="L4" s="20"/>
      <c r="M4" s="120" t="s">
        <v>10</v>
      </c>
      <c r="AT4" s="17" t="s">
        <v>3</v>
      </c>
    </row>
    <row r="5" s="1" customFormat="1" ht="6.96" customHeight="1">
      <c r="B5" s="20"/>
      <c r="I5" s="118"/>
      <c r="L5" s="20"/>
    </row>
    <row r="6" s="1" customFormat="1" ht="12" customHeight="1">
      <c r="B6" s="20"/>
      <c r="D6" s="30" t="s">
        <v>16</v>
      </c>
      <c r="I6" s="118"/>
      <c r="L6" s="20"/>
    </row>
    <row r="7" s="1" customFormat="1" ht="16.5" customHeight="1">
      <c r="B7" s="20"/>
      <c r="E7" s="121" t="str">
        <f>'Rekapitulace stavby'!K6</f>
        <v>Baťův kanál, jez Sudoměřice - Výklopník, oprava opevnění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104</v>
      </c>
      <c r="E8" s="36"/>
      <c r="F8" s="36"/>
      <c r="G8" s="36"/>
      <c r="H8" s="36"/>
      <c r="I8" s="122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27" customHeight="1">
      <c r="A9" s="36"/>
      <c r="B9" s="37"/>
      <c r="C9" s="36"/>
      <c r="D9" s="36"/>
      <c r="E9" s="65" t="s">
        <v>583</v>
      </c>
      <c r="F9" s="36"/>
      <c r="G9" s="36"/>
      <c r="H9" s="36"/>
      <c r="I9" s="122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2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3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3" t="s">
        <v>22</v>
      </c>
      <c r="J12" s="67" t="str">
        <f>'Rekapitulace stavby'!AN8</f>
        <v>11. 12. 2017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2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3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3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2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123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3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2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123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3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2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123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3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2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122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4"/>
      <c r="B27" s="125"/>
      <c r="C27" s="124"/>
      <c r="D27" s="124"/>
      <c r="E27" s="34" t="s">
        <v>1</v>
      </c>
      <c r="F27" s="34"/>
      <c r="G27" s="34"/>
      <c r="H27" s="34"/>
      <c r="I27" s="126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2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9" t="s">
        <v>33</v>
      </c>
      <c r="E30" s="36"/>
      <c r="F30" s="36"/>
      <c r="G30" s="36"/>
      <c r="H30" s="36"/>
      <c r="I30" s="122"/>
      <c r="J30" s="94">
        <f>ROUND(J127,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130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1" t="s">
        <v>37</v>
      </c>
      <c r="E33" s="30" t="s">
        <v>38</v>
      </c>
      <c r="F33" s="132">
        <f>ROUND((SUM(BE127:BE179)),  2)</f>
        <v>0</v>
      </c>
      <c r="G33" s="36"/>
      <c r="H33" s="36"/>
      <c r="I33" s="133">
        <v>0.20999999999999999</v>
      </c>
      <c r="J33" s="132">
        <f>ROUND(((SUM(BE127:BE179))*I33),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32">
        <f>ROUND((SUM(BF127:BF179)),  2)</f>
        <v>0</v>
      </c>
      <c r="G34" s="36"/>
      <c r="H34" s="36"/>
      <c r="I34" s="133">
        <v>0.14999999999999999</v>
      </c>
      <c r="J34" s="132">
        <f>ROUND(((SUM(BF127:BF179))*I34),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32">
        <f>ROUND((SUM(BG127:BG179)),  2)</f>
        <v>0</v>
      </c>
      <c r="G35" s="36"/>
      <c r="H35" s="36"/>
      <c r="I35" s="133">
        <v>0.20999999999999999</v>
      </c>
      <c r="J35" s="132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32">
        <f>ROUND((SUM(BH127:BH179)),  2)</f>
        <v>0</v>
      </c>
      <c r="G36" s="36"/>
      <c r="H36" s="36"/>
      <c r="I36" s="133">
        <v>0.14999999999999999</v>
      </c>
      <c r="J36" s="132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32">
        <f>ROUND((SUM(BI127:BI179)),  2)</f>
        <v>0</v>
      </c>
      <c r="G37" s="36"/>
      <c r="H37" s="36"/>
      <c r="I37" s="133">
        <v>0</v>
      </c>
      <c r="J37" s="132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2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4"/>
      <c r="D39" s="135" t="s">
        <v>43</v>
      </c>
      <c r="E39" s="79"/>
      <c r="F39" s="79"/>
      <c r="G39" s="136" t="s">
        <v>44</v>
      </c>
      <c r="H39" s="137" t="s">
        <v>45</v>
      </c>
      <c r="I39" s="138"/>
      <c r="J39" s="139">
        <f>SUM(J30:J37)</f>
        <v>0</v>
      </c>
      <c r="K39" s="140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2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141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2" t="s">
        <v>49</v>
      </c>
      <c r="G61" s="56" t="s">
        <v>48</v>
      </c>
      <c r="H61" s="39"/>
      <c r="I61" s="143"/>
      <c r="J61" s="14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145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2" t="s">
        <v>49</v>
      </c>
      <c r="G76" s="56" t="s">
        <v>48</v>
      </c>
      <c r="H76" s="39"/>
      <c r="I76" s="143"/>
      <c r="J76" s="14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6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7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106</v>
      </c>
      <c r="D82" s="36"/>
      <c r="E82" s="36"/>
      <c r="F82" s="36"/>
      <c r="G82" s="36"/>
      <c r="H82" s="36"/>
      <c r="I82" s="122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2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2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1" t="str">
        <f>E7</f>
        <v>Baťův kanál, jez Sudoměřice - Výklopník, oprava opevnění</v>
      </c>
      <c r="F85" s="30"/>
      <c r="G85" s="30"/>
      <c r="H85" s="30"/>
      <c r="I85" s="122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104</v>
      </c>
      <c r="D86" s="36"/>
      <c r="E86" s="36"/>
      <c r="F86" s="36"/>
      <c r="G86" s="36"/>
      <c r="H86" s="36"/>
      <c r="I86" s="122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27" customHeight="1">
      <c r="A87" s="36"/>
      <c r="B87" s="37"/>
      <c r="C87" s="36"/>
      <c r="D87" s="36"/>
      <c r="E87" s="65" t="str">
        <f>E9</f>
        <v>017-24-1-0-1 - OVN - dočasné příjezdové komunikace a zpevněné plochy</v>
      </c>
      <c r="F87" s="36"/>
      <c r="G87" s="36"/>
      <c r="H87" s="36"/>
      <c r="I87" s="122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2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123" t="s">
        <v>22</v>
      </c>
      <c r="J89" s="67" t="str">
        <f>IF(J12="","",J12)</f>
        <v>11. 12. 2017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2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3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123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2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8" t="s">
        <v>107</v>
      </c>
      <c r="D94" s="134"/>
      <c r="E94" s="134"/>
      <c r="F94" s="134"/>
      <c r="G94" s="134"/>
      <c r="H94" s="134"/>
      <c r="I94" s="149"/>
      <c r="J94" s="150" t="s">
        <v>108</v>
      </c>
      <c r="K94" s="134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2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1" t="s">
        <v>109</v>
      </c>
      <c r="D96" s="36"/>
      <c r="E96" s="36"/>
      <c r="F96" s="36"/>
      <c r="G96" s="36"/>
      <c r="H96" s="36"/>
      <c r="I96" s="122"/>
      <c r="J96" s="94">
        <f>J127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110</v>
      </c>
    </row>
    <row r="97" s="9" customFormat="1" ht="24.96" customHeight="1">
      <c r="A97" s="9"/>
      <c r="B97" s="152"/>
      <c r="C97" s="9"/>
      <c r="D97" s="153" t="s">
        <v>349</v>
      </c>
      <c r="E97" s="154"/>
      <c r="F97" s="154"/>
      <c r="G97" s="154"/>
      <c r="H97" s="154"/>
      <c r="I97" s="155"/>
      <c r="J97" s="156">
        <f>J128</f>
        <v>0</v>
      </c>
      <c r="K97" s="9"/>
      <c r="L97" s="15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7"/>
      <c r="C98" s="10"/>
      <c r="D98" s="158" t="s">
        <v>112</v>
      </c>
      <c r="E98" s="159"/>
      <c r="F98" s="159"/>
      <c r="G98" s="159"/>
      <c r="H98" s="159"/>
      <c r="I98" s="160"/>
      <c r="J98" s="161">
        <f>J129</f>
        <v>0</v>
      </c>
      <c r="K98" s="10"/>
      <c r="L98" s="15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7"/>
      <c r="C99" s="10"/>
      <c r="D99" s="158" t="s">
        <v>114</v>
      </c>
      <c r="E99" s="159"/>
      <c r="F99" s="159"/>
      <c r="G99" s="159"/>
      <c r="H99" s="159"/>
      <c r="I99" s="160"/>
      <c r="J99" s="161">
        <f>J130</f>
        <v>0</v>
      </c>
      <c r="K99" s="10"/>
      <c r="L99" s="15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7"/>
      <c r="C100" s="10"/>
      <c r="D100" s="158" t="s">
        <v>115</v>
      </c>
      <c r="E100" s="159"/>
      <c r="F100" s="159"/>
      <c r="G100" s="159"/>
      <c r="H100" s="159"/>
      <c r="I100" s="160"/>
      <c r="J100" s="161">
        <f>J138</f>
        <v>0</v>
      </c>
      <c r="K100" s="10"/>
      <c r="L100" s="15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7"/>
      <c r="C101" s="10"/>
      <c r="D101" s="158" t="s">
        <v>116</v>
      </c>
      <c r="E101" s="159"/>
      <c r="F101" s="159"/>
      <c r="G101" s="159"/>
      <c r="H101" s="159"/>
      <c r="I101" s="160"/>
      <c r="J101" s="161">
        <f>J143</f>
        <v>0</v>
      </c>
      <c r="K101" s="10"/>
      <c r="L101" s="15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7"/>
      <c r="C102" s="10"/>
      <c r="D102" s="158" t="s">
        <v>117</v>
      </c>
      <c r="E102" s="159"/>
      <c r="F102" s="159"/>
      <c r="G102" s="159"/>
      <c r="H102" s="159"/>
      <c r="I102" s="160"/>
      <c r="J102" s="161">
        <f>J147</f>
        <v>0</v>
      </c>
      <c r="K102" s="10"/>
      <c r="L102" s="15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7"/>
      <c r="C103" s="10"/>
      <c r="D103" s="158" t="s">
        <v>386</v>
      </c>
      <c r="E103" s="159"/>
      <c r="F103" s="159"/>
      <c r="G103" s="159"/>
      <c r="H103" s="159"/>
      <c r="I103" s="160"/>
      <c r="J103" s="161">
        <f>J156</f>
        <v>0</v>
      </c>
      <c r="K103" s="10"/>
      <c r="L103" s="15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7"/>
      <c r="C104" s="10"/>
      <c r="D104" s="158" t="s">
        <v>584</v>
      </c>
      <c r="E104" s="159"/>
      <c r="F104" s="159"/>
      <c r="G104" s="159"/>
      <c r="H104" s="159"/>
      <c r="I104" s="160"/>
      <c r="J104" s="161">
        <f>J157</f>
        <v>0</v>
      </c>
      <c r="K104" s="10"/>
      <c r="L104" s="15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7"/>
      <c r="C105" s="10"/>
      <c r="D105" s="158" t="s">
        <v>585</v>
      </c>
      <c r="E105" s="159"/>
      <c r="F105" s="159"/>
      <c r="G105" s="159"/>
      <c r="H105" s="159"/>
      <c r="I105" s="160"/>
      <c r="J105" s="161">
        <f>J172</f>
        <v>0</v>
      </c>
      <c r="K105" s="10"/>
      <c r="L105" s="15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7"/>
      <c r="C106" s="10"/>
      <c r="D106" s="158" t="s">
        <v>586</v>
      </c>
      <c r="E106" s="159"/>
      <c r="F106" s="159"/>
      <c r="G106" s="159"/>
      <c r="H106" s="159"/>
      <c r="I106" s="160"/>
      <c r="J106" s="161">
        <f>J177</f>
        <v>0</v>
      </c>
      <c r="K106" s="10"/>
      <c r="L106" s="15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57"/>
      <c r="C107" s="10"/>
      <c r="D107" s="158" t="s">
        <v>587</v>
      </c>
      <c r="E107" s="159"/>
      <c r="F107" s="159"/>
      <c r="G107" s="159"/>
      <c r="H107" s="159"/>
      <c r="I107" s="160"/>
      <c r="J107" s="161">
        <f>J178</f>
        <v>0</v>
      </c>
      <c r="K107" s="10"/>
      <c r="L107" s="15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6"/>
      <c r="D108" s="36"/>
      <c r="E108" s="36"/>
      <c r="F108" s="36"/>
      <c r="G108" s="36"/>
      <c r="H108" s="36"/>
      <c r="I108" s="122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58"/>
      <c r="C109" s="59"/>
      <c r="D109" s="59"/>
      <c r="E109" s="59"/>
      <c r="F109" s="59"/>
      <c r="G109" s="59"/>
      <c r="H109" s="59"/>
      <c r="I109" s="146"/>
      <c r="J109" s="59"/>
      <c r="K109" s="59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0"/>
      <c r="C113" s="61"/>
      <c r="D113" s="61"/>
      <c r="E113" s="61"/>
      <c r="F113" s="61"/>
      <c r="G113" s="61"/>
      <c r="H113" s="61"/>
      <c r="I113" s="147"/>
      <c r="J113" s="61"/>
      <c r="K113" s="61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120</v>
      </c>
      <c r="D114" s="36"/>
      <c r="E114" s="36"/>
      <c r="F114" s="36"/>
      <c r="G114" s="36"/>
      <c r="H114" s="36"/>
      <c r="I114" s="122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122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6"/>
      <c r="E116" s="36"/>
      <c r="F116" s="36"/>
      <c r="G116" s="36"/>
      <c r="H116" s="36"/>
      <c r="I116" s="122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121" t="str">
        <f>E7</f>
        <v>Baťův kanál, jez Sudoměřice - Výklopník, oprava opevnění</v>
      </c>
      <c r="F117" s="30"/>
      <c r="G117" s="30"/>
      <c r="H117" s="30"/>
      <c r="I117" s="122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104</v>
      </c>
      <c r="D118" s="36"/>
      <c r="E118" s="36"/>
      <c r="F118" s="36"/>
      <c r="G118" s="36"/>
      <c r="H118" s="36"/>
      <c r="I118" s="122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7" customHeight="1">
      <c r="A119" s="36"/>
      <c r="B119" s="37"/>
      <c r="C119" s="36"/>
      <c r="D119" s="36"/>
      <c r="E119" s="65" t="str">
        <f>E9</f>
        <v>017-24-1-0-1 - OVN - dočasné příjezdové komunikace a zpevněné plochy</v>
      </c>
      <c r="F119" s="36"/>
      <c r="G119" s="36"/>
      <c r="H119" s="36"/>
      <c r="I119" s="122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6"/>
      <c r="D120" s="36"/>
      <c r="E120" s="36"/>
      <c r="F120" s="36"/>
      <c r="G120" s="36"/>
      <c r="H120" s="36"/>
      <c r="I120" s="122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6"/>
      <c r="E121" s="36"/>
      <c r="F121" s="25" t="str">
        <f>F12</f>
        <v xml:space="preserve"> </v>
      </c>
      <c r="G121" s="36"/>
      <c r="H121" s="36"/>
      <c r="I121" s="123" t="s">
        <v>22</v>
      </c>
      <c r="J121" s="67" t="str">
        <f>IF(J12="","",J12)</f>
        <v>11. 12. 2017</v>
      </c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122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6"/>
      <c r="E123" s="36"/>
      <c r="F123" s="25" t="str">
        <f>E15</f>
        <v xml:space="preserve"> </v>
      </c>
      <c r="G123" s="36"/>
      <c r="H123" s="36"/>
      <c r="I123" s="123" t="s">
        <v>29</v>
      </c>
      <c r="J123" s="34" t="str">
        <f>E21</f>
        <v xml:space="preserve"> 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6"/>
      <c r="E124" s="36"/>
      <c r="F124" s="25" t="str">
        <f>IF(E18="","",E18)</f>
        <v>Vyplň údaj</v>
      </c>
      <c r="G124" s="36"/>
      <c r="H124" s="36"/>
      <c r="I124" s="123" t="s">
        <v>31</v>
      </c>
      <c r="J124" s="34" t="str">
        <f>E24</f>
        <v xml:space="preserve"> 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6"/>
      <c r="D125" s="36"/>
      <c r="E125" s="36"/>
      <c r="F125" s="36"/>
      <c r="G125" s="36"/>
      <c r="H125" s="36"/>
      <c r="I125" s="122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62"/>
      <c r="B126" s="163"/>
      <c r="C126" s="164" t="s">
        <v>121</v>
      </c>
      <c r="D126" s="165" t="s">
        <v>58</v>
      </c>
      <c r="E126" s="165" t="s">
        <v>54</v>
      </c>
      <c r="F126" s="165" t="s">
        <v>55</v>
      </c>
      <c r="G126" s="165" t="s">
        <v>122</v>
      </c>
      <c r="H126" s="165" t="s">
        <v>123</v>
      </c>
      <c r="I126" s="166" t="s">
        <v>124</v>
      </c>
      <c r="J126" s="167" t="s">
        <v>108</v>
      </c>
      <c r="K126" s="168" t="s">
        <v>125</v>
      </c>
      <c r="L126" s="169"/>
      <c r="M126" s="84" t="s">
        <v>1</v>
      </c>
      <c r="N126" s="85" t="s">
        <v>37</v>
      </c>
      <c r="O126" s="85" t="s">
        <v>126</v>
      </c>
      <c r="P126" s="85" t="s">
        <v>127</v>
      </c>
      <c r="Q126" s="85" t="s">
        <v>128</v>
      </c>
      <c r="R126" s="85" t="s">
        <v>129</v>
      </c>
      <c r="S126" s="85" t="s">
        <v>130</v>
      </c>
      <c r="T126" s="86" t="s">
        <v>131</v>
      </c>
      <c r="U126" s="162"/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/>
    </row>
    <row r="127" s="2" customFormat="1" ht="22.8" customHeight="1">
      <c r="A127" s="36"/>
      <c r="B127" s="37"/>
      <c r="C127" s="91" t="s">
        <v>132</v>
      </c>
      <c r="D127" s="36"/>
      <c r="E127" s="36"/>
      <c r="F127" s="36"/>
      <c r="G127" s="36"/>
      <c r="H127" s="36"/>
      <c r="I127" s="122"/>
      <c r="J127" s="170">
        <f>BK127</f>
        <v>0</v>
      </c>
      <c r="K127" s="36"/>
      <c r="L127" s="37"/>
      <c r="M127" s="87"/>
      <c r="N127" s="71"/>
      <c r="O127" s="88"/>
      <c r="P127" s="171">
        <f>P128</f>
        <v>0</v>
      </c>
      <c r="Q127" s="88"/>
      <c r="R127" s="171">
        <f>R128</f>
        <v>6.4262000000000006</v>
      </c>
      <c r="S127" s="88"/>
      <c r="T127" s="172">
        <f>T128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72</v>
      </c>
      <c r="AU127" s="17" t="s">
        <v>110</v>
      </c>
      <c r="BK127" s="173">
        <f>BK128</f>
        <v>0</v>
      </c>
    </row>
    <row r="128" s="12" customFormat="1" ht="25.92" customHeight="1">
      <c r="A128" s="12"/>
      <c r="B128" s="174"/>
      <c r="C128" s="12"/>
      <c r="D128" s="175" t="s">
        <v>72</v>
      </c>
      <c r="E128" s="176" t="s">
        <v>133</v>
      </c>
      <c r="F128" s="176" t="s">
        <v>350</v>
      </c>
      <c r="G128" s="12"/>
      <c r="H128" s="12"/>
      <c r="I128" s="177"/>
      <c r="J128" s="178">
        <f>BK128</f>
        <v>0</v>
      </c>
      <c r="K128" s="12"/>
      <c r="L128" s="174"/>
      <c r="M128" s="179"/>
      <c r="N128" s="180"/>
      <c r="O128" s="180"/>
      <c r="P128" s="181">
        <f>P129+P156+P172+P177</f>
        <v>0</v>
      </c>
      <c r="Q128" s="180"/>
      <c r="R128" s="181">
        <f>R129+R156+R172+R177</f>
        <v>6.4262000000000006</v>
      </c>
      <c r="S128" s="180"/>
      <c r="T128" s="182">
        <f>T129+T156+T172+T177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5" t="s">
        <v>81</v>
      </c>
      <c r="AT128" s="183" t="s">
        <v>72</v>
      </c>
      <c r="AU128" s="183" t="s">
        <v>73</v>
      </c>
      <c r="AY128" s="175" t="s">
        <v>134</v>
      </c>
      <c r="BK128" s="184">
        <f>BK129+BK156+BK172+BK177</f>
        <v>0</v>
      </c>
    </row>
    <row r="129" s="12" customFormat="1" ht="22.8" customHeight="1">
      <c r="A129" s="12"/>
      <c r="B129" s="174"/>
      <c r="C129" s="12"/>
      <c r="D129" s="175" t="s">
        <v>72</v>
      </c>
      <c r="E129" s="185" t="s">
        <v>81</v>
      </c>
      <c r="F129" s="185" t="s">
        <v>135</v>
      </c>
      <c r="G129" s="12"/>
      <c r="H129" s="12"/>
      <c r="I129" s="177"/>
      <c r="J129" s="186">
        <f>BK129</f>
        <v>0</v>
      </c>
      <c r="K129" s="12"/>
      <c r="L129" s="174"/>
      <c r="M129" s="179"/>
      <c r="N129" s="180"/>
      <c r="O129" s="180"/>
      <c r="P129" s="181">
        <f>P130+P138+P143+P147</f>
        <v>0</v>
      </c>
      <c r="Q129" s="180"/>
      <c r="R129" s="181">
        <f>R130+R138+R143+R147</f>
        <v>0</v>
      </c>
      <c r="S129" s="180"/>
      <c r="T129" s="182">
        <f>T130+T138+T143+T147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5" t="s">
        <v>81</v>
      </c>
      <c r="AT129" s="183" t="s">
        <v>72</v>
      </c>
      <c r="AU129" s="183" t="s">
        <v>81</v>
      </c>
      <c r="AY129" s="175" t="s">
        <v>134</v>
      </c>
      <c r="BK129" s="184">
        <f>BK130+BK138+BK143+BK147</f>
        <v>0</v>
      </c>
    </row>
    <row r="130" s="12" customFormat="1" ht="20.88" customHeight="1">
      <c r="A130" s="12"/>
      <c r="B130" s="174"/>
      <c r="C130" s="12"/>
      <c r="D130" s="175" t="s">
        <v>72</v>
      </c>
      <c r="E130" s="185" t="s">
        <v>154</v>
      </c>
      <c r="F130" s="185" t="s">
        <v>155</v>
      </c>
      <c r="G130" s="12"/>
      <c r="H130" s="12"/>
      <c r="I130" s="177"/>
      <c r="J130" s="186">
        <f>BK130</f>
        <v>0</v>
      </c>
      <c r="K130" s="12"/>
      <c r="L130" s="174"/>
      <c r="M130" s="179"/>
      <c r="N130" s="180"/>
      <c r="O130" s="180"/>
      <c r="P130" s="181">
        <f>SUM(P131:P137)</f>
        <v>0</v>
      </c>
      <c r="Q130" s="180"/>
      <c r="R130" s="181">
        <f>SUM(R131:R137)</f>
        <v>0</v>
      </c>
      <c r="S130" s="180"/>
      <c r="T130" s="18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5" t="s">
        <v>81</v>
      </c>
      <c r="AT130" s="183" t="s">
        <v>72</v>
      </c>
      <c r="AU130" s="183" t="s">
        <v>83</v>
      </c>
      <c r="AY130" s="175" t="s">
        <v>134</v>
      </c>
      <c r="BK130" s="184">
        <f>SUM(BK131:BK137)</f>
        <v>0</v>
      </c>
    </row>
    <row r="131" s="2" customFormat="1" ht="48" customHeight="1">
      <c r="A131" s="36"/>
      <c r="B131" s="187"/>
      <c r="C131" s="188" t="s">
        <v>81</v>
      </c>
      <c r="D131" s="188" t="s">
        <v>138</v>
      </c>
      <c r="E131" s="189" t="s">
        <v>588</v>
      </c>
      <c r="F131" s="190" t="s">
        <v>589</v>
      </c>
      <c r="G131" s="191" t="s">
        <v>141</v>
      </c>
      <c r="H131" s="192">
        <v>3252</v>
      </c>
      <c r="I131" s="193"/>
      <c r="J131" s="194">
        <f>ROUND(I131*H131,2)</f>
        <v>0</v>
      </c>
      <c r="K131" s="195"/>
      <c r="L131" s="37"/>
      <c r="M131" s="196" t="s">
        <v>1</v>
      </c>
      <c r="N131" s="197" t="s">
        <v>38</v>
      </c>
      <c r="O131" s="75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0" t="s">
        <v>142</v>
      </c>
      <c r="AT131" s="200" t="s">
        <v>138</v>
      </c>
      <c r="AU131" s="200" t="s">
        <v>143</v>
      </c>
      <c r="AY131" s="17" t="s">
        <v>134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81</v>
      </c>
      <c r="BK131" s="201">
        <f>ROUND(I131*H131,2)</f>
        <v>0</v>
      </c>
      <c r="BL131" s="17" t="s">
        <v>142</v>
      </c>
      <c r="BM131" s="200" t="s">
        <v>590</v>
      </c>
    </row>
    <row r="132" s="13" customFormat="1">
      <c r="A132" s="13"/>
      <c r="B132" s="206"/>
      <c r="C132" s="13"/>
      <c r="D132" s="202" t="s">
        <v>147</v>
      </c>
      <c r="E132" s="207" t="s">
        <v>1</v>
      </c>
      <c r="F132" s="208" t="s">
        <v>591</v>
      </c>
      <c r="G132" s="13"/>
      <c r="H132" s="209">
        <v>900</v>
      </c>
      <c r="I132" s="210"/>
      <c r="J132" s="13"/>
      <c r="K132" s="13"/>
      <c r="L132" s="206"/>
      <c r="M132" s="211"/>
      <c r="N132" s="212"/>
      <c r="O132" s="212"/>
      <c r="P132" s="212"/>
      <c r="Q132" s="212"/>
      <c r="R132" s="212"/>
      <c r="S132" s="212"/>
      <c r="T132" s="2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7" t="s">
        <v>147</v>
      </c>
      <c r="AU132" s="207" t="s">
        <v>143</v>
      </c>
      <c r="AV132" s="13" t="s">
        <v>83</v>
      </c>
      <c r="AW132" s="13" t="s">
        <v>30</v>
      </c>
      <c r="AX132" s="13" t="s">
        <v>73</v>
      </c>
      <c r="AY132" s="207" t="s">
        <v>134</v>
      </c>
    </row>
    <row r="133" s="13" customFormat="1">
      <c r="A133" s="13"/>
      <c r="B133" s="206"/>
      <c r="C133" s="13"/>
      <c r="D133" s="202" t="s">
        <v>147</v>
      </c>
      <c r="E133" s="207" t="s">
        <v>1</v>
      </c>
      <c r="F133" s="208" t="s">
        <v>592</v>
      </c>
      <c r="G133" s="13"/>
      <c r="H133" s="209">
        <v>660</v>
      </c>
      <c r="I133" s="210"/>
      <c r="J133" s="13"/>
      <c r="K133" s="13"/>
      <c r="L133" s="206"/>
      <c r="M133" s="211"/>
      <c r="N133" s="212"/>
      <c r="O133" s="212"/>
      <c r="P133" s="212"/>
      <c r="Q133" s="212"/>
      <c r="R133" s="212"/>
      <c r="S133" s="212"/>
      <c r="T133" s="2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7" t="s">
        <v>147</v>
      </c>
      <c r="AU133" s="207" t="s">
        <v>143</v>
      </c>
      <c r="AV133" s="13" t="s">
        <v>83</v>
      </c>
      <c r="AW133" s="13" t="s">
        <v>30</v>
      </c>
      <c r="AX133" s="13" t="s">
        <v>73</v>
      </c>
      <c r="AY133" s="207" t="s">
        <v>134</v>
      </c>
    </row>
    <row r="134" s="13" customFormat="1">
      <c r="A134" s="13"/>
      <c r="B134" s="206"/>
      <c r="C134" s="13"/>
      <c r="D134" s="202" t="s">
        <v>147</v>
      </c>
      <c r="E134" s="207" t="s">
        <v>1</v>
      </c>
      <c r="F134" s="208" t="s">
        <v>593</v>
      </c>
      <c r="G134" s="13"/>
      <c r="H134" s="209">
        <v>1692</v>
      </c>
      <c r="I134" s="210"/>
      <c r="J134" s="13"/>
      <c r="K134" s="13"/>
      <c r="L134" s="206"/>
      <c r="M134" s="211"/>
      <c r="N134" s="212"/>
      <c r="O134" s="212"/>
      <c r="P134" s="212"/>
      <c r="Q134" s="212"/>
      <c r="R134" s="212"/>
      <c r="S134" s="212"/>
      <c r="T134" s="2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7" t="s">
        <v>147</v>
      </c>
      <c r="AU134" s="207" t="s">
        <v>143</v>
      </c>
      <c r="AV134" s="13" t="s">
        <v>83</v>
      </c>
      <c r="AW134" s="13" t="s">
        <v>30</v>
      </c>
      <c r="AX134" s="13" t="s">
        <v>73</v>
      </c>
      <c r="AY134" s="207" t="s">
        <v>134</v>
      </c>
    </row>
    <row r="135" s="14" customFormat="1">
      <c r="A135" s="14"/>
      <c r="B135" s="229"/>
      <c r="C135" s="14"/>
      <c r="D135" s="202" t="s">
        <v>147</v>
      </c>
      <c r="E135" s="230" t="s">
        <v>1</v>
      </c>
      <c r="F135" s="231" t="s">
        <v>308</v>
      </c>
      <c r="G135" s="14"/>
      <c r="H135" s="232">
        <v>3252</v>
      </c>
      <c r="I135" s="233"/>
      <c r="J135" s="14"/>
      <c r="K135" s="14"/>
      <c r="L135" s="229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0" t="s">
        <v>147</v>
      </c>
      <c r="AU135" s="230" t="s">
        <v>143</v>
      </c>
      <c r="AV135" s="14" t="s">
        <v>142</v>
      </c>
      <c r="AW135" s="14" t="s">
        <v>30</v>
      </c>
      <c r="AX135" s="14" t="s">
        <v>81</v>
      </c>
      <c r="AY135" s="230" t="s">
        <v>134</v>
      </c>
    </row>
    <row r="136" s="2" customFormat="1" ht="48" customHeight="1">
      <c r="A136" s="36"/>
      <c r="B136" s="187"/>
      <c r="C136" s="188" t="s">
        <v>83</v>
      </c>
      <c r="D136" s="188" t="s">
        <v>138</v>
      </c>
      <c r="E136" s="189" t="s">
        <v>156</v>
      </c>
      <c r="F136" s="190" t="s">
        <v>157</v>
      </c>
      <c r="G136" s="191" t="s">
        <v>141</v>
      </c>
      <c r="H136" s="192">
        <v>1785</v>
      </c>
      <c r="I136" s="193"/>
      <c r="J136" s="194">
        <f>ROUND(I136*H136,2)</f>
        <v>0</v>
      </c>
      <c r="K136" s="195"/>
      <c r="L136" s="37"/>
      <c r="M136" s="196" t="s">
        <v>1</v>
      </c>
      <c r="N136" s="197" t="s">
        <v>38</v>
      </c>
      <c r="O136" s="75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142</v>
      </c>
      <c r="AT136" s="200" t="s">
        <v>138</v>
      </c>
      <c r="AU136" s="200" t="s">
        <v>143</v>
      </c>
      <c r="AY136" s="17" t="s">
        <v>134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81</v>
      </c>
      <c r="BK136" s="201">
        <f>ROUND(I136*H136,2)</f>
        <v>0</v>
      </c>
      <c r="BL136" s="17" t="s">
        <v>142</v>
      </c>
      <c r="BM136" s="200" t="s">
        <v>594</v>
      </c>
    </row>
    <row r="137" s="13" customFormat="1">
      <c r="A137" s="13"/>
      <c r="B137" s="206"/>
      <c r="C137" s="13"/>
      <c r="D137" s="202" t="s">
        <v>147</v>
      </c>
      <c r="E137" s="207" t="s">
        <v>1</v>
      </c>
      <c r="F137" s="208" t="s">
        <v>595</v>
      </c>
      <c r="G137" s="13"/>
      <c r="H137" s="209">
        <v>1785</v>
      </c>
      <c r="I137" s="210"/>
      <c r="J137" s="13"/>
      <c r="K137" s="13"/>
      <c r="L137" s="206"/>
      <c r="M137" s="211"/>
      <c r="N137" s="212"/>
      <c r="O137" s="212"/>
      <c r="P137" s="212"/>
      <c r="Q137" s="212"/>
      <c r="R137" s="212"/>
      <c r="S137" s="212"/>
      <c r="T137" s="2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7" t="s">
        <v>147</v>
      </c>
      <c r="AU137" s="207" t="s">
        <v>143</v>
      </c>
      <c r="AV137" s="13" t="s">
        <v>83</v>
      </c>
      <c r="AW137" s="13" t="s">
        <v>30</v>
      </c>
      <c r="AX137" s="13" t="s">
        <v>81</v>
      </c>
      <c r="AY137" s="207" t="s">
        <v>134</v>
      </c>
    </row>
    <row r="138" s="12" customFormat="1" ht="20.88" customHeight="1">
      <c r="A138" s="12"/>
      <c r="B138" s="174"/>
      <c r="C138" s="12"/>
      <c r="D138" s="175" t="s">
        <v>72</v>
      </c>
      <c r="E138" s="185" t="s">
        <v>179</v>
      </c>
      <c r="F138" s="185" t="s">
        <v>180</v>
      </c>
      <c r="G138" s="12"/>
      <c r="H138" s="12"/>
      <c r="I138" s="177"/>
      <c r="J138" s="186">
        <f>BK138</f>
        <v>0</v>
      </c>
      <c r="K138" s="12"/>
      <c r="L138" s="174"/>
      <c r="M138" s="179"/>
      <c r="N138" s="180"/>
      <c r="O138" s="180"/>
      <c r="P138" s="181">
        <f>SUM(P139:P142)</f>
        <v>0</v>
      </c>
      <c r="Q138" s="180"/>
      <c r="R138" s="181">
        <f>SUM(R139:R142)</f>
        <v>0</v>
      </c>
      <c r="S138" s="180"/>
      <c r="T138" s="182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5" t="s">
        <v>81</v>
      </c>
      <c r="AT138" s="183" t="s">
        <v>72</v>
      </c>
      <c r="AU138" s="183" t="s">
        <v>83</v>
      </c>
      <c r="AY138" s="175" t="s">
        <v>134</v>
      </c>
      <c r="BK138" s="184">
        <f>SUM(BK139:BK142)</f>
        <v>0</v>
      </c>
    </row>
    <row r="139" s="2" customFormat="1" ht="48" customHeight="1">
      <c r="A139" s="36"/>
      <c r="B139" s="187"/>
      <c r="C139" s="188" t="s">
        <v>143</v>
      </c>
      <c r="D139" s="188" t="s">
        <v>138</v>
      </c>
      <c r="E139" s="189" t="s">
        <v>182</v>
      </c>
      <c r="F139" s="190" t="s">
        <v>183</v>
      </c>
      <c r="G139" s="191" t="s">
        <v>141</v>
      </c>
      <c r="H139" s="192">
        <v>1785</v>
      </c>
      <c r="I139" s="193"/>
      <c r="J139" s="194">
        <f>ROUND(I139*H139,2)</f>
        <v>0</v>
      </c>
      <c r="K139" s="195"/>
      <c r="L139" s="37"/>
      <c r="M139" s="196" t="s">
        <v>1</v>
      </c>
      <c r="N139" s="197" t="s">
        <v>38</v>
      </c>
      <c r="O139" s="75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142</v>
      </c>
      <c r="AT139" s="200" t="s">
        <v>138</v>
      </c>
      <c r="AU139" s="200" t="s">
        <v>143</v>
      </c>
      <c r="AY139" s="17" t="s">
        <v>134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81</v>
      </c>
      <c r="BK139" s="201">
        <f>ROUND(I139*H139,2)</f>
        <v>0</v>
      </c>
      <c r="BL139" s="17" t="s">
        <v>142</v>
      </c>
      <c r="BM139" s="200" t="s">
        <v>596</v>
      </c>
    </row>
    <row r="140" s="13" customFormat="1">
      <c r="A140" s="13"/>
      <c r="B140" s="206"/>
      <c r="C140" s="13"/>
      <c r="D140" s="202" t="s">
        <v>147</v>
      </c>
      <c r="E140" s="207" t="s">
        <v>1</v>
      </c>
      <c r="F140" s="208" t="s">
        <v>597</v>
      </c>
      <c r="G140" s="13"/>
      <c r="H140" s="209">
        <v>1785</v>
      </c>
      <c r="I140" s="210"/>
      <c r="J140" s="13"/>
      <c r="K140" s="13"/>
      <c r="L140" s="206"/>
      <c r="M140" s="211"/>
      <c r="N140" s="212"/>
      <c r="O140" s="212"/>
      <c r="P140" s="212"/>
      <c r="Q140" s="212"/>
      <c r="R140" s="212"/>
      <c r="S140" s="212"/>
      <c r="T140" s="2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7" t="s">
        <v>147</v>
      </c>
      <c r="AU140" s="207" t="s">
        <v>143</v>
      </c>
      <c r="AV140" s="13" t="s">
        <v>83</v>
      </c>
      <c r="AW140" s="13" t="s">
        <v>30</v>
      </c>
      <c r="AX140" s="13" t="s">
        <v>81</v>
      </c>
      <c r="AY140" s="207" t="s">
        <v>134</v>
      </c>
    </row>
    <row r="141" s="2" customFormat="1" ht="36" customHeight="1">
      <c r="A141" s="36"/>
      <c r="B141" s="187"/>
      <c r="C141" s="188" t="s">
        <v>142</v>
      </c>
      <c r="D141" s="188" t="s">
        <v>138</v>
      </c>
      <c r="E141" s="189" t="s">
        <v>277</v>
      </c>
      <c r="F141" s="190" t="s">
        <v>278</v>
      </c>
      <c r="G141" s="191" t="s">
        <v>141</v>
      </c>
      <c r="H141" s="192">
        <v>1785</v>
      </c>
      <c r="I141" s="193"/>
      <c r="J141" s="194">
        <f>ROUND(I141*H141,2)</f>
        <v>0</v>
      </c>
      <c r="K141" s="195"/>
      <c r="L141" s="37"/>
      <c r="M141" s="196" t="s">
        <v>1</v>
      </c>
      <c r="N141" s="197" t="s">
        <v>38</v>
      </c>
      <c r="O141" s="75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142</v>
      </c>
      <c r="AT141" s="200" t="s">
        <v>138</v>
      </c>
      <c r="AU141" s="200" t="s">
        <v>143</v>
      </c>
      <c r="AY141" s="17" t="s">
        <v>134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81</v>
      </c>
      <c r="BK141" s="201">
        <f>ROUND(I141*H141,2)</f>
        <v>0</v>
      </c>
      <c r="BL141" s="17" t="s">
        <v>142</v>
      </c>
      <c r="BM141" s="200" t="s">
        <v>598</v>
      </c>
    </row>
    <row r="142" s="13" customFormat="1">
      <c r="A142" s="13"/>
      <c r="B142" s="206"/>
      <c r="C142" s="13"/>
      <c r="D142" s="202" t="s">
        <v>147</v>
      </c>
      <c r="E142" s="207" t="s">
        <v>1</v>
      </c>
      <c r="F142" s="208" t="s">
        <v>599</v>
      </c>
      <c r="G142" s="13"/>
      <c r="H142" s="209">
        <v>1785</v>
      </c>
      <c r="I142" s="210"/>
      <c r="J142" s="13"/>
      <c r="K142" s="13"/>
      <c r="L142" s="206"/>
      <c r="M142" s="211"/>
      <c r="N142" s="212"/>
      <c r="O142" s="212"/>
      <c r="P142" s="212"/>
      <c r="Q142" s="212"/>
      <c r="R142" s="212"/>
      <c r="S142" s="212"/>
      <c r="T142" s="2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7" t="s">
        <v>147</v>
      </c>
      <c r="AU142" s="207" t="s">
        <v>143</v>
      </c>
      <c r="AV142" s="13" t="s">
        <v>83</v>
      </c>
      <c r="AW142" s="13" t="s">
        <v>30</v>
      </c>
      <c r="AX142" s="13" t="s">
        <v>81</v>
      </c>
      <c r="AY142" s="207" t="s">
        <v>134</v>
      </c>
    </row>
    <row r="143" s="12" customFormat="1" ht="20.88" customHeight="1">
      <c r="A143" s="12"/>
      <c r="B143" s="174"/>
      <c r="C143" s="12"/>
      <c r="D143" s="175" t="s">
        <v>72</v>
      </c>
      <c r="E143" s="185" t="s">
        <v>204</v>
      </c>
      <c r="F143" s="185" t="s">
        <v>205</v>
      </c>
      <c r="G143" s="12"/>
      <c r="H143" s="12"/>
      <c r="I143" s="177"/>
      <c r="J143" s="186">
        <f>BK143</f>
        <v>0</v>
      </c>
      <c r="K143" s="12"/>
      <c r="L143" s="174"/>
      <c r="M143" s="179"/>
      <c r="N143" s="180"/>
      <c r="O143" s="180"/>
      <c r="P143" s="181">
        <f>SUM(P144:P146)</f>
        <v>0</v>
      </c>
      <c r="Q143" s="180"/>
      <c r="R143" s="181">
        <f>SUM(R144:R146)</f>
        <v>0</v>
      </c>
      <c r="S143" s="180"/>
      <c r="T143" s="182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5" t="s">
        <v>81</v>
      </c>
      <c r="AT143" s="183" t="s">
        <v>72</v>
      </c>
      <c r="AU143" s="183" t="s">
        <v>83</v>
      </c>
      <c r="AY143" s="175" t="s">
        <v>134</v>
      </c>
      <c r="BK143" s="184">
        <f>SUM(BK144:BK146)</f>
        <v>0</v>
      </c>
    </row>
    <row r="144" s="2" customFormat="1" ht="48" customHeight="1">
      <c r="A144" s="36"/>
      <c r="B144" s="187"/>
      <c r="C144" s="188" t="s">
        <v>164</v>
      </c>
      <c r="D144" s="188" t="s">
        <v>138</v>
      </c>
      <c r="E144" s="189" t="s">
        <v>600</v>
      </c>
      <c r="F144" s="190" t="s">
        <v>601</v>
      </c>
      <c r="G144" s="191" t="s">
        <v>141</v>
      </c>
      <c r="H144" s="192">
        <v>1785</v>
      </c>
      <c r="I144" s="193"/>
      <c r="J144" s="194">
        <f>ROUND(I144*H144,2)</f>
        <v>0</v>
      </c>
      <c r="K144" s="195"/>
      <c r="L144" s="37"/>
      <c r="M144" s="196" t="s">
        <v>1</v>
      </c>
      <c r="N144" s="197" t="s">
        <v>38</v>
      </c>
      <c r="O144" s="75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142</v>
      </c>
      <c r="AT144" s="200" t="s">
        <v>138</v>
      </c>
      <c r="AU144" s="200" t="s">
        <v>143</v>
      </c>
      <c r="AY144" s="17" t="s">
        <v>134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81</v>
      </c>
      <c r="BK144" s="201">
        <f>ROUND(I144*H144,2)</f>
        <v>0</v>
      </c>
      <c r="BL144" s="17" t="s">
        <v>142</v>
      </c>
      <c r="BM144" s="200" t="s">
        <v>602</v>
      </c>
    </row>
    <row r="145" s="2" customFormat="1">
      <c r="A145" s="36"/>
      <c r="B145" s="37"/>
      <c r="C145" s="36"/>
      <c r="D145" s="202" t="s">
        <v>145</v>
      </c>
      <c r="E145" s="36"/>
      <c r="F145" s="203" t="s">
        <v>603</v>
      </c>
      <c r="G145" s="36"/>
      <c r="H145" s="36"/>
      <c r="I145" s="122"/>
      <c r="J145" s="36"/>
      <c r="K145" s="36"/>
      <c r="L145" s="37"/>
      <c r="M145" s="204"/>
      <c r="N145" s="205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145</v>
      </c>
      <c r="AU145" s="17" t="s">
        <v>143</v>
      </c>
    </row>
    <row r="146" s="13" customFormat="1">
      <c r="A146" s="13"/>
      <c r="B146" s="206"/>
      <c r="C146" s="13"/>
      <c r="D146" s="202" t="s">
        <v>147</v>
      </c>
      <c r="E146" s="207" t="s">
        <v>1</v>
      </c>
      <c r="F146" s="208" t="s">
        <v>597</v>
      </c>
      <c r="G146" s="13"/>
      <c r="H146" s="209">
        <v>1785</v>
      </c>
      <c r="I146" s="210"/>
      <c r="J146" s="13"/>
      <c r="K146" s="13"/>
      <c r="L146" s="206"/>
      <c r="M146" s="211"/>
      <c r="N146" s="212"/>
      <c r="O146" s="212"/>
      <c r="P146" s="212"/>
      <c r="Q146" s="212"/>
      <c r="R146" s="212"/>
      <c r="S146" s="212"/>
      <c r="T146" s="2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7" t="s">
        <v>147</v>
      </c>
      <c r="AU146" s="207" t="s">
        <v>143</v>
      </c>
      <c r="AV146" s="13" t="s">
        <v>83</v>
      </c>
      <c r="AW146" s="13" t="s">
        <v>30</v>
      </c>
      <c r="AX146" s="13" t="s">
        <v>81</v>
      </c>
      <c r="AY146" s="207" t="s">
        <v>134</v>
      </c>
    </row>
    <row r="147" s="12" customFormat="1" ht="20.88" customHeight="1">
      <c r="A147" s="12"/>
      <c r="B147" s="174"/>
      <c r="C147" s="12"/>
      <c r="D147" s="175" t="s">
        <v>72</v>
      </c>
      <c r="E147" s="185" t="s">
        <v>216</v>
      </c>
      <c r="F147" s="185" t="s">
        <v>217</v>
      </c>
      <c r="G147" s="12"/>
      <c r="H147" s="12"/>
      <c r="I147" s="177"/>
      <c r="J147" s="186">
        <f>BK147</f>
        <v>0</v>
      </c>
      <c r="K147" s="12"/>
      <c r="L147" s="174"/>
      <c r="M147" s="179"/>
      <c r="N147" s="180"/>
      <c r="O147" s="180"/>
      <c r="P147" s="181">
        <f>SUM(P148:P155)</f>
        <v>0</v>
      </c>
      <c r="Q147" s="180"/>
      <c r="R147" s="181">
        <f>SUM(R148:R155)</f>
        <v>0</v>
      </c>
      <c r="S147" s="180"/>
      <c r="T147" s="182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5" t="s">
        <v>81</v>
      </c>
      <c r="AT147" s="183" t="s">
        <v>72</v>
      </c>
      <c r="AU147" s="183" t="s">
        <v>83</v>
      </c>
      <c r="AY147" s="175" t="s">
        <v>134</v>
      </c>
      <c r="BK147" s="184">
        <f>SUM(BK148:BK155)</f>
        <v>0</v>
      </c>
    </row>
    <row r="148" s="2" customFormat="1" ht="24" customHeight="1">
      <c r="A148" s="36"/>
      <c r="B148" s="187"/>
      <c r="C148" s="188" t="s">
        <v>169</v>
      </c>
      <c r="D148" s="188" t="s">
        <v>138</v>
      </c>
      <c r="E148" s="189" t="s">
        <v>604</v>
      </c>
      <c r="F148" s="190" t="s">
        <v>605</v>
      </c>
      <c r="G148" s="191" t="s">
        <v>220</v>
      </c>
      <c r="H148" s="192">
        <v>10840</v>
      </c>
      <c r="I148" s="193"/>
      <c r="J148" s="194">
        <f>ROUND(I148*H148,2)</f>
        <v>0</v>
      </c>
      <c r="K148" s="195"/>
      <c r="L148" s="37"/>
      <c r="M148" s="196" t="s">
        <v>1</v>
      </c>
      <c r="N148" s="197" t="s">
        <v>38</v>
      </c>
      <c r="O148" s="75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142</v>
      </c>
      <c r="AT148" s="200" t="s">
        <v>138</v>
      </c>
      <c r="AU148" s="200" t="s">
        <v>143</v>
      </c>
      <c r="AY148" s="17" t="s">
        <v>134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81</v>
      </c>
      <c r="BK148" s="201">
        <f>ROUND(I148*H148,2)</f>
        <v>0</v>
      </c>
      <c r="BL148" s="17" t="s">
        <v>142</v>
      </c>
      <c r="BM148" s="200" t="s">
        <v>606</v>
      </c>
    </row>
    <row r="149" s="13" customFormat="1">
      <c r="A149" s="13"/>
      <c r="B149" s="206"/>
      <c r="C149" s="13"/>
      <c r="D149" s="202" t="s">
        <v>147</v>
      </c>
      <c r="E149" s="207" t="s">
        <v>1</v>
      </c>
      <c r="F149" s="208" t="s">
        <v>607</v>
      </c>
      <c r="G149" s="13"/>
      <c r="H149" s="209">
        <v>10840</v>
      </c>
      <c r="I149" s="210"/>
      <c r="J149" s="13"/>
      <c r="K149" s="13"/>
      <c r="L149" s="206"/>
      <c r="M149" s="211"/>
      <c r="N149" s="212"/>
      <c r="O149" s="212"/>
      <c r="P149" s="212"/>
      <c r="Q149" s="212"/>
      <c r="R149" s="212"/>
      <c r="S149" s="212"/>
      <c r="T149" s="2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7" t="s">
        <v>147</v>
      </c>
      <c r="AU149" s="207" t="s">
        <v>143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="2" customFormat="1" ht="24" customHeight="1">
      <c r="A150" s="36"/>
      <c r="B150" s="187"/>
      <c r="C150" s="188" t="s">
        <v>174</v>
      </c>
      <c r="D150" s="188" t="s">
        <v>138</v>
      </c>
      <c r="E150" s="189" t="s">
        <v>303</v>
      </c>
      <c r="F150" s="190" t="s">
        <v>304</v>
      </c>
      <c r="G150" s="191" t="s">
        <v>220</v>
      </c>
      <c r="H150" s="192">
        <v>7840</v>
      </c>
      <c r="I150" s="193"/>
      <c r="J150" s="194">
        <f>ROUND(I150*H150,2)</f>
        <v>0</v>
      </c>
      <c r="K150" s="195"/>
      <c r="L150" s="37"/>
      <c r="M150" s="196" t="s">
        <v>1</v>
      </c>
      <c r="N150" s="197" t="s">
        <v>38</v>
      </c>
      <c r="O150" s="75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142</v>
      </c>
      <c r="AT150" s="200" t="s">
        <v>138</v>
      </c>
      <c r="AU150" s="200" t="s">
        <v>143</v>
      </c>
      <c r="AY150" s="17" t="s">
        <v>134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81</v>
      </c>
      <c r="BK150" s="201">
        <f>ROUND(I150*H150,2)</f>
        <v>0</v>
      </c>
      <c r="BL150" s="17" t="s">
        <v>142</v>
      </c>
      <c r="BM150" s="200" t="s">
        <v>608</v>
      </c>
    </row>
    <row r="151" s="13" customFormat="1">
      <c r="A151" s="13"/>
      <c r="B151" s="206"/>
      <c r="C151" s="13"/>
      <c r="D151" s="202" t="s">
        <v>147</v>
      </c>
      <c r="E151" s="207" t="s">
        <v>1</v>
      </c>
      <c r="F151" s="208" t="s">
        <v>609</v>
      </c>
      <c r="G151" s="13"/>
      <c r="H151" s="209">
        <v>7840</v>
      </c>
      <c r="I151" s="210"/>
      <c r="J151" s="13"/>
      <c r="K151" s="13"/>
      <c r="L151" s="206"/>
      <c r="M151" s="211"/>
      <c r="N151" s="212"/>
      <c r="O151" s="212"/>
      <c r="P151" s="212"/>
      <c r="Q151" s="212"/>
      <c r="R151" s="212"/>
      <c r="S151" s="212"/>
      <c r="T151" s="2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7" t="s">
        <v>147</v>
      </c>
      <c r="AU151" s="207" t="s">
        <v>143</v>
      </c>
      <c r="AV151" s="13" t="s">
        <v>83</v>
      </c>
      <c r="AW151" s="13" t="s">
        <v>30</v>
      </c>
      <c r="AX151" s="13" t="s">
        <v>81</v>
      </c>
      <c r="AY151" s="207" t="s">
        <v>134</v>
      </c>
    </row>
    <row r="152" s="2" customFormat="1" ht="36" customHeight="1">
      <c r="A152" s="36"/>
      <c r="B152" s="187"/>
      <c r="C152" s="188" t="s">
        <v>181</v>
      </c>
      <c r="D152" s="188" t="s">
        <v>138</v>
      </c>
      <c r="E152" s="189" t="s">
        <v>313</v>
      </c>
      <c r="F152" s="190" t="s">
        <v>314</v>
      </c>
      <c r="G152" s="191" t="s">
        <v>220</v>
      </c>
      <c r="H152" s="192">
        <v>760</v>
      </c>
      <c r="I152" s="193"/>
      <c r="J152" s="194">
        <f>ROUND(I152*H152,2)</f>
        <v>0</v>
      </c>
      <c r="K152" s="195"/>
      <c r="L152" s="37"/>
      <c r="M152" s="196" t="s">
        <v>1</v>
      </c>
      <c r="N152" s="197" t="s">
        <v>38</v>
      </c>
      <c r="O152" s="75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142</v>
      </c>
      <c r="AT152" s="200" t="s">
        <v>138</v>
      </c>
      <c r="AU152" s="200" t="s">
        <v>143</v>
      </c>
      <c r="AY152" s="17" t="s">
        <v>134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81</v>
      </c>
      <c r="BK152" s="201">
        <f>ROUND(I152*H152,2)</f>
        <v>0</v>
      </c>
      <c r="BL152" s="17" t="s">
        <v>142</v>
      </c>
      <c r="BM152" s="200" t="s">
        <v>610</v>
      </c>
    </row>
    <row r="153" s="13" customFormat="1">
      <c r="A153" s="13"/>
      <c r="B153" s="206"/>
      <c r="C153" s="13"/>
      <c r="D153" s="202" t="s">
        <v>147</v>
      </c>
      <c r="E153" s="207" t="s">
        <v>1</v>
      </c>
      <c r="F153" s="208" t="s">
        <v>611</v>
      </c>
      <c r="G153" s="13"/>
      <c r="H153" s="209">
        <v>760</v>
      </c>
      <c r="I153" s="210"/>
      <c r="J153" s="13"/>
      <c r="K153" s="13"/>
      <c r="L153" s="206"/>
      <c r="M153" s="211"/>
      <c r="N153" s="212"/>
      <c r="O153" s="212"/>
      <c r="P153" s="212"/>
      <c r="Q153" s="212"/>
      <c r="R153" s="212"/>
      <c r="S153" s="212"/>
      <c r="T153" s="2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7" t="s">
        <v>147</v>
      </c>
      <c r="AU153" s="207" t="s">
        <v>143</v>
      </c>
      <c r="AV153" s="13" t="s">
        <v>83</v>
      </c>
      <c r="AW153" s="13" t="s">
        <v>30</v>
      </c>
      <c r="AX153" s="13" t="s">
        <v>81</v>
      </c>
      <c r="AY153" s="207" t="s">
        <v>134</v>
      </c>
    </row>
    <row r="154" s="2" customFormat="1" ht="24" customHeight="1">
      <c r="A154" s="36"/>
      <c r="B154" s="187"/>
      <c r="C154" s="188" t="s">
        <v>186</v>
      </c>
      <c r="D154" s="188" t="s">
        <v>138</v>
      </c>
      <c r="E154" s="189" t="s">
        <v>223</v>
      </c>
      <c r="F154" s="190" t="s">
        <v>224</v>
      </c>
      <c r="G154" s="191" t="s">
        <v>225</v>
      </c>
      <c r="H154" s="192">
        <v>1.0840000000000001</v>
      </c>
      <c r="I154" s="193"/>
      <c r="J154" s="194">
        <f>ROUND(I154*H154,2)</f>
        <v>0</v>
      </c>
      <c r="K154" s="195"/>
      <c r="L154" s="37"/>
      <c r="M154" s="196" t="s">
        <v>1</v>
      </c>
      <c r="N154" s="197" t="s">
        <v>38</v>
      </c>
      <c r="O154" s="75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0" t="s">
        <v>142</v>
      </c>
      <c r="AT154" s="200" t="s">
        <v>138</v>
      </c>
      <c r="AU154" s="200" t="s">
        <v>143</v>
      </c>
      <c r="AY154" s="17" t="s">
        <v>134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81</v>
      </c>
      <c r="BK154" s="201">
        <f>ROUND(I154*H154,2)</f>
        <v>0</v>
      </c>
      <c r="BL154" s="17" t="s">
        <v>142</v>
      </c>
      <c r="BM154" s="200" t="s">
        <v>612</v>
      </c>
    </row>
    <row r="155" s="13" customFormat="1">
      <c r="A155" s="13"/>
      <c r="B155" s="206"/>
      <c r="C155" s="13"/>
      <c r="D155" s="202" t="s">
        <v>147</v>
      </c>
      <c r="E155" s="207" t="s">
        <v>1</v>
      </c>
      <c r="F155" s="208" t="s">
        <v>613</v>
      </c>
      <c r="G155" s="13"/>
      <c r="H155" s="209">
        <v>1.0840000000000001</v>
      </c>
      <c r="I155" s="210"/>
      <c r="J155" s="13"/>
      <c r="K155" s="13"/>
      <c r="L155" s="206"/>
      <c r="M155" s="211"/>
      <c r="N155" s="212"/>
      <c r="O155" s="212"/>
      <c r="P155" s="212"/>
      <c r="Q155" s="212"/>
      <c r="R155" s="212"/>
      <c r="S155" s="212"/>
      <c r="T155" s="2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7" t="s">
        <v>147</v>
      </c>
      <c r="AU155" s="207" t="s">
        <v>143</v>
      </c>
      <c r="AV155" s="13" t="s">
        <v>83</v>
      </c>
      <c r="AW155" s="13" t="s">
        <v>30</v>
      </c>
      <c r="AX155" s="13" t="s">
        <v>81</v>
      </c>
      <c r="AY155" s="207" t="s">
        <v>134</v>
      </c>
    </row>
    <row r="156" s="12" customFormat="1" ht="22.8" customHeight="1">
      <c r="A156" s="12"/>
      <c r="B156" s="174"/>
      <c r="C156" s="12"/>
      <c r="D156" s="175" t="s">
        <v>72</v>
      </c>
      <c r="E156" s="185" t="s">
        <v>164</v>
      </c>
      <c r="F156" s="185" t="s">
        <v>394</v>
      </c>
      <c r="G156" s="12"/>
      <c r="H156" s="12"/>
      <c r="I156" s="177"/>
      <c r="J156" s="186">
        <f>BK156</f>
        <v>0</v>
      </c>
      <c r="K156" s="12"/>
      <c r="L156" s="174"/>
      <c r="M156" s="179"/>
      <c r="N156" s="180"/>
      <c r="O156" s="180"/>
      <c r="P156" s="181">
        <f>P157</f>
        <v>0</v>
      </c>
      <c r="Q156" s="180"/>
      <c r="R156" s="181">
        <f>R157</f>
        <v>0</v>
      </c>
      <c r="S156" s="180"/>
      <c r="T156" s="182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5" t="s">
        <v>81</v>
      </c>
      <c r="AT156" s="183" t="s">
        <v>72</v>
      </c>
      <c r="AU156" s="183" t="s">
        <v>81</v>
      </c>
      <c r="AY156" s="175" t="s">
        <v>134</v>
      </c>
      <c r="BK156" s="184">
        <f>BK157</f>
        <v>0</v>
      </c>
    </row>
    <row r="157" s="12" customFormat="1" ht="20.88" customHeight="1">
      <c r="A157" s="12"/>
      <c r="B157" s="174"/>
      <c r="C157" s="12"/>
      <c r="D157" s="175" t="s">
        <v>72</v>
      </c>
      <c r="E157" s="185" t="s">
        <v>614</v>
      </c>
      <c r="F157" s="185" t="s">
        <v>615</v>
      </c>
      <c r="G157" s="12"/>
      <c r="H157" s="12"/>
      <c r="I157" s="177"/>
      <c r="J157" s="186">
        <f>BK157</f>
        <v>0</v>
      </c>
      <c r="K157" s="12"/>
      <c r="L157" s="174"/>
      <c r="M157" s="179"/>
      <c r="N157" s="180"/>
      <c r="O157" s="180"/>
      <c r="P157" s="181">
        <f>SUM(P158:P171)</f>
        <v>0</v>
      </c>
      <c r="Q157" s="180"/>
      <c r="R157" s="181">
        <f>SUM(R158:R171)</f>
        <v>0</v>
      </c>
      <c r="S157" s="180"/>
      <c r="T157" s="182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5" t="s">
        <v>81</v>
      </c>
      <c r="AT157" s="183" t="s">
        <v>72</v>
      </c>
      <c r="AU157" s="183" t="s">
        <v>83</v>
      </c>
      <c r="AY157" s="175" t="s">
        <v>134</v>
      </c>
      <c r="BK157" s="184">
        <f>SUM(BK158:BK171)</f>
        <v>0</v>
      </c>
    </row>
    <row r="158" s="2" customFormat="1" ht="24" customHeight="1">
      <c r="A158" s="36"/>
      <c r="B158" s="187"/>
      <c r="C158" s="188" t="s">
        <v>191</v>
      </c>
      <c r="D158" s="188" t="s">
        <v>138</v>
      </c>
      <c r="E158" s="189" t="s">
        <v>616</v>
      </c>
      <c r="F158" s="190" t="s">
        <v>617</v>
      </c>
      <c r="G158" s="191" t="s">
        <v>220</v>
      </c>
      <c r="H158" s="192">
        <v>7840</v>
      </c>
      <c r="I158" s="193"/>
      <c r="J158" s="194">
        <f>ROUND(I158*H158,2)</f>
        <v>0</v>
      </c>
      <c r="K158" s="195"/>
      <c r="L158" s="37"/>
      <c r="M158" s="196" t="s">
        <v>1</v>
      </c>
      <c r="N158" s="197" t="s">
        <v>38</v>
      </c>
      <c r="O158" s="75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0" t="s">
        <v>142</v>
      </c>
      <c r="AT158" s="200" t="s">
        <v>138</v>
      </c>
      <c r="AU158" s="200" t="s">
        <v>143</v>
      </c>
      <c r="AY158" s="17" t="s">
        <v>134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81</v>
      </c>
      <c r="BK158" s="201">
        <f>ROUND(I158*H158,2)</f>
        <v>0</v>
      </c>
      <c r="BL158" s="17" t="s">
        <v>142</v>
      </c>
      <c r="BM158" s="200" t="s">
        <v>618</v>
      </c>
    </row>
    <row r="159" s="2" customFormat="1">
      <c r="A159" s="36"/>
      <c r="B159" s="37"/>
      <c r="C159" s="36"/>
      <c r="D159" s="202" t="s">
        <v>145</v>
      </c>
      <c r="E159" s="36"/>
      <c r="F159" s="203" t="s">
        <v>619</v>
      </c>
      <c r="G159" s="36"/>
      <c r="H159" s="36"/>
      <c r="I159" s="122"/>
      <c r="J159" s="36"/>
      <c r="K159" s="36"/>
      <c r="L159" s="37"/>
      <c r="M159" s="204"/>
      <c r="N159" s="205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145</v>
      </c>
      <c r="AU159" s="17" t="s">
        <v>143</v>
      </c>
    </row>
    <row r="160" s="13" customFormat="1">
      <c r="A160" s="13"/>
      <c r="B160" s="206"/>
      <c r="C160" s="13"/>
      <c r="D160" s="202" t="s">
        <v>147</v>
      </c>
      <c r="E160" s="207" t="s">
        <v>1</v>
      </c>
      <c r="F160" s="208" t="s">
        <v>620</v>
      </c>
      <c r="G160" s="13"/>
      <c r="H160" s="209">
        <v>2200</v>
      </c>
      <c r="I160" s="210"/>
      <c r="J160" s="13"/>
      <c r="K160" s="13"/>
      <c r="L160" s="206"/>
      <c r="M160" s="211"/>
      <c r="N160" s="212"/>
      <c r="O160" s="212"/>
      <c r="P160" s="212"/>
      <c r="Q160" s="212"/>
      <c r="R160" s="212"/>
      <c r="S160" s="212"/>
      <c r="T160" s="2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7" t="s">
        <v>147</v>
      </c>
      <c r="AU160" s="207" t="s">
        <v>143</v>
      </c>
      <c r="AV160" s="13" t="s">
        <v>83</v>
      </c>
      <c r="AW160" s="13" t="s">
        <v>30</v>
      </c>
      <c r="AX160" s="13" t="s">
        <v>73</v>
      </c>
      <c r="AY160" s="207" t="s">
        <v>134</v>
      </c>
    </row>
    <row r="161" s="13" customFormat="1">
      <c r="A161" s="13"/>
      <c r="B161" s="206"/>
      <c r="C161" s="13"/>
      <c r="D161" s="202" t="s">
        <v>147</v>
      </c>
      <c r="E161" s="207" t="s">
        <v>1</v>
      </c>
      <c r="F161" s="208" t="s">
        <v>621</v>
      </c>
      <c r="G161" s="13"/>
      <c r="H161" s="209">
        <v>5640</v>
      </c>
      <c r="I161" s="210"/>
      <c r="J161" s="13"/>
      <c r="K161" s="13"/>
      <c r="L161" s="206"/>
      <c r="M161" s="211"/>
      <c r="N161" s="212"/>
      <c r="O161" s="212"/>
      <c r="P161" s="212"/>
      <c r="Q161" s="212"/>
      <c r="R161" s="212"/>
      <c r="S161" s="212"/>
      <c r="T161" s="2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7" t="s">
        <v>147</v>
      </c>
      <c r="AU161" s="207" t="s">
        <v>143</v>
      </c>
      <c r="AV161" s="13" t="s">
        <v>83</v>
      </c>
      <c r="AW161" s="13" t="s">
        <v>30</v>
      </c>
      <c r="AX161" s="13" t="s">
        <v>73</v>
      </c>
      <c r="AY161" s="207" t="s">
        <v>134</v>
      </c>
    </row>
    <row r="162" s="14" customFormat="1">
      <c r="A162" s="14"/>
      <c r="B162" s="229"/>
      <c r="C162" s="14"/>
      <c r="D162" s="202" t="s">
        <v>147</v>
      </c>
      <c r="E162" s="230" t="s">
        <v>1</v>
      </c>
      <c r="F162" s="231" t="s">
        <v>308</v>
      </c>
      <c r="G162" s="14"/>
      <c r="H162" s="232">
        <v>7840</v>
      </c>
      <c r="I162" s="233"/>
      <c r="J162" s="14"/>
      <c r="K162" s="14"/>
      <c r="L162" s="229"/>
      <c r="M162" s="234"/>
      <c r="N162" s="235"/>
      <c r="O162" s="235"/>
      <c r="P162" s="235"/>
      <c r="Q162" s="235"/>
      <c r="R162" s="235"/>
      <c r="S162" s="235"/>
      <c r="T162" s="23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0" t="s">
        <v>147</v>
      </c>
      <c r="AU162" s="230" t="s">
        <v>143</v>
      </c>
      <c r="AV162" s="14" t="s">
        <v>142</v>
      </c>
      <c r="AW162" s="14" t="s">
        <v>30</v>
      </c>
      <c r="AX162" s="14" t="s">
        <v>81</v>
      </c>
      <c r="AY162" s="230" t="s">
        <v>134</v>
      </c>
    </row>
    <row r="163" s="2" customFormat="1" ht="24" customHeight="1">
      <c r="A163" s="36"/>
      <c r="B163" s="187"/>
      <c r="C163" s="188" t="s">
        <v>136</v>
      </c>
      <c r="D163" s="188" t="s">
        <v>138</v>
      </c>
      <c r="E163" s="189" t="s">
        <v>622</v>
      </c>
      <c r="F163" s="190" t="s">
        <v>623</v>
      </c>
      <c r="G163" s="191" t="s">
        <v>220</v>
      </c>
      <c r="H163" s="192">
        <v>7840</v>
      </c>
      <c r="I163" s="193"/>
      <c r="J163" s="194">
        <f>ROUND(I163*H163,2)</f>
        <v>0</v>
      </c>
      <c r="K163" s="195"/>
      <c r="L163" s="37"/>
      <c r="M163" s="196" t="s">
        <v>1</v>
      </c>
      <c r="N163" s="197" t="s">
        <v>38</v>
      </c>
      <c r="O163" s="75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0" t="s">
        <v>142</v>
      </c>
      <c r="AT163" s="200" t="s">
        <v>138</v>
      </c>
      <c r="AU163" s="200" t="s">
        <v>143</v>
      </c>
      <c r="AY163" s="17" t="s">
        <v>134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81</v>
      </c>
      <c r="BK163" s="201">
        <f>ROUND(I163*H163,2)</f>
        <v>0</v>
      </c>
      <c r="BL163" s="17" t="s">
        <v>142</v>
      </c>
      <c r="BM163" s="200" t="s">
        <v>624</v>
      </c>
    </row>
    <row r="164" s="2" customFormat="1">
      <c r="A164" s="36"/>
      <c r="B164" s="37"/>
      <c r="C164" s="36"/>
      <c r="D164" s="202" t="s">
        <v>145</v>
      </c>
      <c r="E164" s="36"/>
      <c r="F164" s="203" t="s">
        <v>625</v>
      </c>
      <c r="G164" s="36"/>
      <c r="H164" s="36"/>
      <c r="I164" s="122"/>
      <c r="J164" s="36"/>
      <c r="K164" s="36"/>
      <c r="L164" s="37"/>
      <c r="M164" s="204"/>
      <c r="N164" s="205"/>
      <c r="O164" s="75"/>
      <c r="P164" s="75"/>
      <c r="Q164" s="75"/>
      <c r="R164" s="75"/>
      <c r="S164" s="75"/>
      <c r="T164" s="7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7" t="s">
        <v>145</v>
      </c>
      <c r="AU164" s="17" t="s">
        <v>143</v>
      </c>
    </row>
    <row r="165" s="13" customFormat="1">
      <c r="A165" s="13"/>
      <c r="B165" s="206"/>
      <c r="C165" s="13"/>
      <c r="D165" s="202" t="s">
        <v>147</v>
      </c>
      <c r="E165" s="207" t="s">
        <v>1</v>
      </c>
      <c r="F165" s="208" t="s">
        <v>626</v>
      </c>
      <c r="G165" s="13"/>
      <c r="H165" s="209">
        <v>7840</v>
      </c>
      <c r="I165" s="210"/>
      <c r="J165" s="13"/>
      <c r="K165" s="13"/>
      <c r="L165" s="206"/>
      <c r="M165" s="211"/>
      <c r="N165" s="212"/>
      <c r="O165" s="212"/>
      <c r="P165" s="212"/>
      <c r="Q165" s="212"/>
      <c r="R165" s="212"/>
      <c r="S165" s="212"/>
      <c r="T165" s="2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7" t="s">
        <v>147</v>
      </c>
      <c r="AU165" s="207" t="s">
        <v>143</v>
      </c>
      <c r="AV165" s="13" t="s">
        <v>83</v>
      </c>
      <c r="AW165" s="13" t="s">
        <v>30</v>
      </c>
      <c r="AX165" s="13" t="s">
        <v>81</v>
      </c>
      <c r="AY165" s="207" t="s">
        <v>134</v>
      </c>
    </row>
    <row r="166" s="2" customFormat="1" ht="24" customHeight="1">
      <c r="A166" s="36"/>
      <c r="B166" s="187"/>
      <c r="C166" s="188" t="s">
        <v>154</v>
      </c>
      <c r="D166" s="188" t="s">
        <v>138</v>
      </c>
      <c r="E166" s="189" t="s">
        <v>627</v>
      </c>
      <c r="F166" s="190" t="s">
        <v>628</v>
      </c>
      <c r="G166" s="191" t="s">
        <v>220</v>
      </c>
      <c r="H166" s="192">
        <v>4995</v>
      </c>
      <c r="I166" s="193"/>
      <c r="J166" s="194">
        <f>ROUND(I166*H166,2)</f>
        <v>0</v>
      </c>
      <c r="K166" s="195"/>
      <c r="L166" s="37"/>
      <c r="M166" s="196" t="s">
        <v>1</v>
      </c>
      <c r="N166" s="197" t="s">
        <v>38</v>
      </c>
      <c r="O166" s="75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142</v>
      </c>
      <c r="AT166" s="200" t="s">
        <v>138</v>
      </c>
      <c r="AU166" s="200" t="s">
        <v>143</v>
      </c>
      <c r="AY166" s="17" t="s">
        <v>134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81</v>
      </c>
      <c r="BK166" s="201">
        <f>ROUND(I166*H166,2)</f>
        <v>0</v>
      </c>
      <c r="BL166" s="17" t="s">
        <v>142</v>
      </c>
      <c r="BM166" s="200" t="s">
        <v>629</v>
      </c>
    </row>
    <row r="167" s="2" customFormat="1">
      <c r="A167" s="36"/>
      <c r="B167" s="37"/>
      <c r="C167" s="36"/>
      <c r="D167" s="202" t="s">
        <v>145</v>
      </c>
      <c r="E167" s="36"/>
      <c r="F167" s="203" t="s">
        <v>630</v>
      </c>
      <c r="G167" s="36"/>
      <c r="H167" s="36"/>
      <c r="I167" s="122"/>
      <c r="J167" s="36"/>
      <c r="K167" s="36"/>
      <c r="L167" s="37"/>
      <c r="M167" s="204"/>
      <c r="N167" s="205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145</v>
      </c>
      <c r="AU167" s="17" t="s">
        <v>143</v>
      </c>
    </row>
    <row r="168" s="13" customFormat="1">
      <c r="A168" s="13"/>
      <c r="B168" s="206"/>
      <c r="C168" s="13"/>
      <c r="D168" s="202" t="s">
        <v>147</v>
      </c>
      <c r="E168" s="207" t="s">
        <v>1</v>
      </c>
      <c r="F168" s="208" t="s">
        <v>631</v>
      </c>
      <c r="G168" s="13"/>
      <c r="H168" s="209">
        <v>4995</v>
      </c>
      <c r="I168" s="210"/>
      <c r="J168" s="13"/>
      <c r="K168" s="13"/>
      <c r="L168" s="206"/>
      <c r="M168" s="211"/>
      <c r="N168" s="212"/>
      <c r="O168" s="212"/>
      <c r="P168" s="212"/>
      <c r="Q168" s="212"/>
      <c r="R168" s="212"/>
      <c r="S168" s="212"/>
      <c r="T168" s="2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7" t="s">
        <v>147</v>
      </c>
      <c r="AU168" s="207" t="s">
        <v>143</v>
      </c>
      <c r="AV168" s="13" t="s">
        <v>83</v>
      </c>
      <c r="AW168" s="13" t="s">
        <v>30</v>
      </c>
      <c r="AX168" s="13" t="s">
        <v>81</v>
      </c>
      <c r="AY168" s="207" t="s">
        <v>134</v>
      </c>
    </row>
    <row r="169" s="2" customFormat="1" ht="24" customHeight="1">
      <c r="A169" s="36"/>
      <c r="B169" s="187"/>
      <c r="C169" s="188" t="s">
        <v>206</v>
      </c>
      <c r="D169" s="188" t="s">
        <v>138</v>
      </c>
      <c r="E169" s="189" t="s">
        <v>632</v>
      </c>
      <c r="F169" s="190" t="s">
        <v>633</v>
      </c>
      <c r="G169" s="191" t="s">
        <v>634</v>
      </c>
      <c r="H169" s="192">
        <v>1665</v>
      </c>
      <c r="I169" s="193"/>
      <c r="J169" s="194">
        <f>ROUND(I169*H169,2)</f>
        <v>0</v>
      </c>
      <c r="K169" s="195"/>
      <c r="L169" s="37"/>
      <c r="M169" s="196" t="s">
        <v>1</v>
      </c>
      <c r="N169" s="197" t="s">
        <v>38</v>
      </c>
      <c r="O169" s="75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0" t="s">
        <v>142</v>
      </c>
      <c r="AT169" s="200" t="s">
        <v>138</v>
      </c>
      <c r="AU169" s="200" t="s">
        <v>143</v>
      </c>
      <c r="AY169" s="17" t="s">
        <v>134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81</v>
      </c>
      <c r="BK169" s="201">
        <f>ROUND(I169*H169,2)</f>
        <v>0</v>
      </c>
      <c r="BL169" s="17" t="s">
        <v>142</v>
      </c>
      <c r="BM169" s="200" t="s">
        <v>635</v>
      </c>
    </row>
    <row r="170" s="2" customFormat="1">
      <c r="A170" s="36"/>
      <c r="B170" s="37"/>
      <c r="C170" s="36"/>
      <c r="D170" s="202" t="s">
        <v>145</v>
      </c>
      <c r="E170" s="36"/>
      <c r="F170" s="203" t="s">
        <v>636</v>
      </c>
      <c r="G170" s="36"/>
      <c r="H170" s="36"/>
      <c r="I170" s="122"/>
      <c r="J170" s="36"/>
      <c r="K170" s="36"/>
      <c r="L170" s="37"/>
      <c r="M170" s="204"/>
      <c r="N170" s="20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145</v>
      </c>
      <c r="AU170" s="17" t="s">
        <v>143</v>
      </c>
    </row>
    <row r="171" s="13" customFormat="1">
      <c r="A171" s="13"/>
      <c r="B171" s="206"/>
      <c r="C171" s="13"/>
      <c r="D171" s="202" t="s">
        <v>147</v>
      </c>
      <c r="E171" s="207" t="s">
        <v>1</v>
      </c>
      <c r="F171" s="208" t="s">
        <v>637</v>
      </c>
      <c r="G171" s="13"/>
      <c r="H171" s="209">
        <v>1665</v>
      </c>
      <c r="I171" s="210"/>
      <c r="J171" s="13"/>
      <c r="K171" s="13"/>
      <c r="L171" s="206"/>
      <c r="M171" s="211"/>
      <c r="N171" s="212"/>
      <c r="O171" s="212"/>
      <c r="P171" s="212"/>
      <c r="Q171" s="212"/>
      <c r="R171" s="212"/>
      <c r="S171" s="212"/>
      <c r="T171" s="2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7" t="s">
        <v>147</v>
      </c>
      <c r="AU171" s="207" t="s">
        <v>143</v>
      </c>
      <c r="AV171" s="13" t="s">
        <v>83</v>
      </c>
      <c r="AW171" s="13" t="s">
        <v>30</v>
      </c>
      <c r="AX171" s="13" t="s">
        <v>81</v>
      </c>
      <c r="AY171" s="207" t="s">
        <v>134</v>
      </c>
    </row>
    <row r="172" s="12" customFormat="1" ht="22.8" customHeight="1">
      <c r="A172" s="12"/>
      <c r="B172" s="174"/>
      <c r="C172" s="12"/>
      <c r="D172" s="175" t="s">
        <v>72</v>
      </c>
      <c r="E172" s="185" t="s">
        <v>181</v>
      </c>
      <c r="F172" s="185" t="s">
        <v>638</v>
      </c>
      <c r="G172" s="12"/>
      <c r="H172" s="12"/>
      <c r="I172" s="177"/>
      <c r="J172" s="186">
        <f>BK172</f>
        <v>0</v>
      </c>
      <c r="K172" s="12"/>
      <c r="L172" s="174"/>
      <c r="M172" s="179"/>
      <c r="N172" s="180"/>
      <c r="O172" s="180"/>
      <c r="P172" s="181">
        <f>SUM(P173:P176)</f>
        <v>0</v>
      </c>
      <c r="Q172" s="180"/>
      <c r="R172" s="181">
        <f>SUM(R173:R176)</f>
        <v>6.4262000000000006</v>
      </c>
      <c r="S172" s="180"/>
      <c r="T172" s="182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5" t="s">
        <v>81</v>
      </c>
      <c r="AT172" s="183" t="s">
        <v>72</v>
      </c>
      <c r="AU172" s="183" t="s">
        <v>81</v>
      </c>
      <c r="AY172" s="175" t="s">
        <v>134</v>
      </c>
      <c r="BK172" s="184">
        <f>SUM(BK173:BK176)</f>
        <v>0</v>
      </c>
    </row>
    <row r="173" s="2" customFormat="1" ht="24" customHeight="1">
      <c r="A173" s="36"/>
      <c r="B173" s="187"/>
      <c r="C173" s="188" t="s">
        <v>211</v>
      </c>
      <c r="D173" s="188" t="s">
        <v>138</v>
      </c>
      <c r="E173" s="189" t="s">
        <v>639</v>
      </c>
      <c r="F173" s="190" t="s">
        <v>640</v>
      </c>
      <c r="G173" s="191" t="s">
        <v>634</v>
      </c>
      <c r="H173" s="192">
        <v>220</v>
      </c>
      <c r="I173" s="193"/>
      <c r="J173" s="194">
        <f>ROUND(I173*H173,2)</f>
        <v>0</v>
      </c>
      <c r="K173" s="195"/>
      <c r="L173" s="37"/>
      <c r="M173" s="196" t="s">
        <v>1</v>
      </c>
      <c r="N173" s="197" t="s">
        <v>38</v>
      </c>
      <c r="O173" s="75"/>
      <c r="P173" s="198">
        <f>O173*H173</f>
        <v>0</v>
      </c>
      <c r="Q173" s="198">
        <v>6.0000000000000002E-05</v>
      </c>
      <c r="R173" s="198">
        <f>Q173*H173</f>
        <v>0.0132</v>
      </c>
      <c r="S173" s="198">
        <v>0</v>
      </c>
      <c r="T173" s="19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0" t="s">
        <v>142</v>
      </c>
      <c r="AT173" s="200" t="s">
        <v>138</v>
      </c>
      <c r="AU173" s="200" t="s">
        <v>83</v>
      </c>
      <c r="AY173" s="17" t="s">
        <v>134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81</v>
      </c>
      <c r="BK173" s="201">
        <f>ROUND(I173*H173,2)</f>
        <v>0</v>
      </c>
      <c r="BL173" s="17" t="s">
        <v>142</v>
      </c>
      <c r="BM173" s="200" t="s">
        <v>641</v>
      </c>
    </row>
    <row r="174" s="13" customFormat="1">
      <c r="A174" s="13"/>
      <c r="B174" s="206"/>
      <c r="C174" s="13"/>
      <c r="D174" s="202" t="s">
        <v>147</v>
      </c>
      <c r="E174" s="207" t="s">
        <v>1</v>
      </c>
      <c r="F174" s="208" t="s">
        <v>642</v>
      </c>
      <c r="G174" s="13"/>
      <c r="H174" s="209">
        <v>220</v>
      </c>
      <c r="I174" s="210"/>
      <c r="J174" s="13"/>
      <c r="K174" s="13"/>
      <c r="L174" s="206"/>
      <c r="M174" s="211"/>
      <c r="N174" s="212"/>
      <c r="O174" s="212"/>
      <c r="P174" s="212"/>
      <c r="Q174" s="212"/>
      <c r="R174" s="212"/>
      <c r="S174" s="212"/>
      <c r="T174" s="2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7" t="s">
        <v>147</v>
      </c>
      <c r="AU174" s="207" t="s">
        <v>83</v>
      </c>
      <c r="AV174" s="13" t="s">
        <v>83</v>
      </c>
      <c r="AW174" s="13" t="s">
        <v>30</v>
      </c>
      <c r="AX174" s="13" t="s">
        <v>81</v>
      </c>
      <c r="AY174" s="207" t="s">
        <v>134</v>
      </c>
    </row>
    <row r="175" s="2" customFormat="1" ht="24" customHeight="1">
      <c r="A175" s="36"/>
      <c r="B175" s="187"/>
      <c r="C175" s="214" t="s">
        <v>8</v>
      </c>
      <c r="D175" s="214" t="s">
        <v>228</v>
      </c>
      <c r="E175" s="215" t="s">
        <v>643</v>
      </c>
      <c r="F175" s="216" t="s">
        <v>644</v>
      </c>
      <c r="G175" s="217" t="s">
        <v>634</v>
      </c>
      <c r="H175" s="218">
        <v>242</v>
      </c>
      <c r="I175" s="219"/>
      <c r="J175" s="220">
        <f>ROUND(I175*H175,2)</f>
        <v>0</v>
      </c>
      <c r="K175" s="221"/>
      <c r="L175" s="222"/>
      <c r="M175" s="223" t="s">
        <v>1</v>
      </c>
      <c r="N175" s="224" t="s">
        <v>38</v>
      </c>
      <c r="O175" s="75"/>
      <c r="P175" s="198">
        <f>O175*H175</f>
        <v>0</v>
      </c>
      <c r="Q175" s="198">
        <v>0.026499999999999999</v>
      </c>
      <c r="R175" s="198">
        <f>Q175*H175</f>
        <v>6.4130000000000003</v>
      </c>
      <c r="S175" s="198">
        <v>0</v>
      </c>
      <c r="T175" s="19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0" t="s">
        <v>181</v>
      </c>
      <c r="AT175" s="200" t="s">
        <v>228</v>
      </c>
      <c r="AU175" s="200" t="s">
        <v>83</v>
      </c>
      <c r="AY175" s="17" t="s">
        <v>134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81</v>
      </c>
      <c r="BK175" s="201">
        <f>ROUND(I175*H175,2)</f>
        <v>0</v>
      </c>
      <c r="BL175" s="17" t="s">
        <v>142</v>
      </c>
      <c r="BM175" s="200" t="s">
        <v>645</v>
      </c>
    </row>
    <row r="176" s="13" customFormat="1">
      <c r="A176" s="13"/>
      <c r="B176" s="206"/>
      <c r="C176" s="13"/>
      <c r="D176" s="202" t="s">
        <v>147</v>
      </c>
      <c r="E176" s="207" t="s">
        <v>1</v>
      </c>
      <c r="F176" s="208" t="s">
        <v>646</v>
      </c>
      <c r="G176" s="13"/>
      <c r="H176" s="209">
        <v>242</v>
      </c>
      <c r="I176" s="210"/>
      <c r="J176" s="13"/>
      <c r="K176" s="13"/>
      <c r="L176" s="206"/>
      <c r="M176" s="211"/>
      <c r="N176" s="212"/>
      <c r="O176" s="212"/>
      <c r="P176" s="212"/>
      <c r="Q176" s="212"/>
      <c r="R176" s="212"/>
      <c r="S176" s="212"/>
      <c r="T176" s="2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7" t="s">
        <v>147</v>
      </c>
      <c r="AU176" s="207" t="s">
        <v>83</v>
      </c>
      <c r="AV176" s="13" t="s">
        <v>83</v>
      </c>
      <c r="AW176" s="13" t="s">
        <v>30</v>
      </c>
      <c r="AX176" s="13" t="s">
        <v>81</v>
      </c>
      <c r="AY176" s="207" t="s">
        <v>134</v>
      </c>
    </row>
    <row r="177" s="12" customFormat="1" ht="22.8" customHeight="1">
      <c r="A177" s="12"/>
      <c r="B177" s="174"/>
      <c r="C177" s="12"/>
      <c r="D177" s="175" t="s">
        <v>72</v>
      </c>
      <c r="E177" s="185" t="s">
        <v>186</v>
      </c>
      <c r="F177" s="185" t="s">
        <v>647</v>
      </c>
      <c r="G177" s="12"/>
      <c r="H177" s="12"/>
      <c r="I177" s="177"/>
      <c r="J177" s="186">
        <f>BK177</f>
        <v>0</v>
      </c>
      <c r="K177" s="12"/>
      <c r="L177" s="174"/>
      <c r="M177" s="179"/>
      <c r="N177" s="180"/>
      <c r="O177" s="180"/>
      <c r="P177" s="181">
        <f>P178</f>
        <v>0</v>
      </c>
      <c r="Q177" s="180"/>
      <c r="R177" s="181">
        <f>R178</f>
        <v>0</v>
      </c>
      <c r="S177" s="180"/>
      <c r="T177" s="18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5" t="s">
        <v>81</v>
      </c>
      <c r="AT177" s="183" t="s">
        <v>72</v>
      </c>
      <c r="AU177" s="183" t="s">
        <v>81</v>
      </c>
      <c r="AY177" s="175" t="s">
        <v>134</v>
      </c>
      <c r="BK177" s="184">
        <f>BK178</f>
        <v>0</v>
      </c>
    </row>
    <row r="178" s="12" customFormat="1" ht="20.88" customHeight="1">
      <c r="A178" s="12"/>
      <c r="B178" s="174"/>
      <c r="C178" s="12"/>
      <c r="D178" s="175" t="s">
        <v>72</v>
      </c>
      <c r="E178" s="185" t="s">
        <v>238</v>
      </c>
      <c r="F178" s="185" t="s">
        <v>648</v>
      </c>
      <c r="G178" s="12"/>
      <c r="H178" s="12"/>
      <c r="I178" s="177"/>
      <c r="J178" s="186">
        <f>BK178</f>
        <v>0</v>
      </c>
      <c r="K178" s="12"/>
      <c r="L178" s="174"/>
      <c r="M178" s="179"/>
      <c r="N178" s="180"/>
      <c r="O178" s="180"/>
      <c r="P178" s="181">
        <f>P179</f>
        <v>0</v>
      </c>
      <c r="Q178" s="180"/>
      <c r="R178" s="181">
        <f>R179</f>
        <v>0</v>
      </c>
      <c r="S178" s="180"/>
      <c r="T178" s="182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5" t="s">
        <v>81</v>
      </c>
      <c r="AT178" s="183" t="s">
        <v>72</v>
      </c>
      <c r="AU178" s="183" t="s">
        <v>83</v>
      </c>
      <c r="AY178" s="175" t="s">
        <v>134</v>
      </c>
      <c r="BK178" s="184">
        <f>BK179</f>
        <v>0</v>
      </c>
    </row>
    <row r="179" s="2" customFormat="1" ht="24" customHeight="1">
      <c r="A179" s="36"/>
      <c r="B179" s="187"/>
      <c r="C179" s="188" t="s">
        <v>179</v>
      </c>
      <c r="D179" s="188" t="s">
        <v>138</v>
      </c>
      <c r="E179" s="189" t="s">
        <v>241</v>
      </c>
      <c r="F179" s="190" t="s">
        <v>242</v>
      </c>
      <c r="G179" s="191" t="s">
        <v>231</v>
      </c>
      <c r="H179" s="192">
        <v>6.4260000000000002</v>
      </c>
      <c r="I179" s="193"/>
      <c r="J179" s="194">
        <f>ROUND(I179*H179,2)</f>
        <v>0</v>
      </c>
      <c r="K179" s="195"/>
      <c r="L179" s="37"/>
      <c r="M179" s="237" t="s">
        <v>1</v>
      </c>
      <c r="N179" s="238" t="s">
        <v>38</v>
      </c>
      <c r="O179" s="227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0" t="s">
        <v>142</v>
      </c>
      <c r="AT179" s="200" t="s">
        <v>138</v>
      </c>
      <c r="AU179" s="200" t="s">
        <v>143</v>
      </c>
      <c r="AY179" s="17" t="s">
        <v>134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7" t="s">
        <v>81</v>
      </c>
      <c r="BK179" s="201">
        <f>ROUND(I179*H179,2)</f>
        <v>0</v>
      </c>
      <c r="BL179" s="17" t="s">
        <v>142</v>
      </c>
      <c r="BM179" s="200" t="s">
        <v>649</v>
      </c>
    </row>
    <row r="180" s="2" customFormat="1" ht="6.96" customHeight="1">
      <c r="A180" s="36"/>
      <c r="B180" s="58"/>
      <c r="C180" s="59"/>
      <c r="D180" s="59"/>
      <c r="E180" s="59"/>
      <c r="F180" s="59"/>
      <c r="G180" s="59"/>
      <c r="H180" s="59"/>
      <c r="I180" s="146"/>
      <c r="J180" s="59"/>
      <c r="K180" s="59"/>
      <c r="L180" s="37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autoFilter ref="C126:K17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MAREK\Marek Krčma</dc:creator>
  <cp:lastModifiedBy>MAREK\Marek Krčma</cp:lastModifiedBy>
  <dcterms:created xsi:type="dcterms:W3CDTF">2020-02-17T08:10:50Z</dcterms:created>
  <dcterms:modified xsi:type="dcterms:W3CDTF">2020-02-17T08:10:57Z</dcterms:modified>
</cp:coreProperties>
</file>