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bookViews>
    <workbookView xWindow="65416" yWindow="65416" windowWidth="29040" windowHeight="15840" activeTab="0"/>
  </bookViews>
  <sheets>
    <sheet name="Rekapitulace stavby" sheetId="1" r:id="rId1"/>
    <sheet name="SO 01 - Nábřežní zeď" sheetId="2" r:id="rId2"/>
    <sheet name="VON - Vedlejší a ostatní ..." sheetId="3" r:id="rId3"/>
    <sheet name="Seznam figur" sheetId="4" r:id="rId4"/>
    <sheet name="Pokyny pro vyplnění" sheetId="5" r:id="rId5"/>
  </sheets>
  <definedNames>
    <definedName name="_xlnm._FilterDatabase" localSheetId="1" hidden="1">'SO 01 - Nábřežní zeď'!$C$94:$K$2332</definedName>
    <definedName name="_xlnm._FilterDatabase" localSheetId="2" hidden="1">'VON - Vedlejší a ostatní ...'!$C$79:$K$165</definedName>
    <definedName name="_xlnm.Print_Area" localSheetId="4">'Pokyny pro vyplnění'!$B$2:$K$71,'Pokyny pro vyplnění'!$B$74:$K$118,'Pokyny pro vyplnění'!$B$121:$K$161,'Pokyny pro vyplnění'!$B$164:$K$218</definedName>
    <definedName name="_xlnm.Print_Area" localSheetId="0">'Rekapitulace stavby'!$D$4:$AO$36,'Rekapitulace stavby'!$C$42:$AQ$57</definedName>
    <definedName name="_xlnm.Print_Area" localSheetId="3">'Seznam figur'!$C$4:$G$1291</definedName>
    <definedName name="_xlnm.Print_Area" localSheetId="1">'SO 01 - Nábřežní zeď'!$C$4:$J$39,'SO 01 - Nábřežní zeď'!$C$45:$J$76,'SO 01 - Nábřežní zeď'!$C$82:$K$2332</definedName>
    <definedName name="_xlnm.Print_Area" localSheetId="2">'VON - Vedlejší a ostatní ...'!$C$4:$J$39,'VON - Vedlejší a ostatní ...'!$C$45:$J$61,'VON - Vedlejší a ostatní ...'!$C$67:$K$165</definedName>
    <definedName name="_xlnm.Print_Titles" localSheetId="0">'Rekapitulace stavby'!$52:$52</definedName>
    <definedName name="_xlnm.Print_Titles" localSheetId="1">'SO 01 - Nábřežní zeď'!$94:$94</definedName>
    <definedName name="_xlnm.Print_Titles" localSheetId="2">'VON - Vedlejší a ostatní ...'!$79:$79</definedName>
    <definedName name="_xlnm.Print_Titles" localSheetId="3">'Seznam figur'!$9:$9</definedName>
  </definedNames>
  <calcPr calcId="191029"/>
</workbook>
</file>

<file path=xl/sharedStrings.xml><?xml version="1.0" encoding="utf-8"?>
<sst xmlns="http://schemas.openxmlformats.org/spreadsheetml/2006/main" count="25451" uniqueCount="3245">
  <si>
    <t>Export Komplet</t>
  </si>
  <si>
    <t>VZ</t>
  </si>
  <si>
    <t>2.0</t>
  </si>
  <si>
    <t>ZAMOK</t>
  </si>
  <si>
    <t>False</t>
  </si>
  <si>
    <t>{72694e59-bfad-4429-837f-0d318786dced}</t>
  </si>
  <si>
    <t>0,01</t>
  </si>
  <si>
    <t>21</t>
  </si>
  <si>
    <t>15</t>
  </si>
  <si>
    <t>REKAPITULACE STAVBY</t>
  </si>
  <si>
    <t>v ---  níže se nacházejí doplnkové a pomocné údaje k sestavám  --- v</t>
  </si>
  <si>
    <t>Návod na vyplnění</t>
  </si>
  <si>
    <t>0,001</t>
  </si>
  <si>
    <t>Kód:</t>
  </si>
  <si>
    <t>bil_dps</t>
  </si>
  <si>
    <t>Měnit lze pouze buňky se žlutým podbarvením!
1) v Rekapitulaci stavby vyplňte údaje o Uchazeči (přenesou se do ostatních sestav i v jiných listech)
2) na vybraných listech vyplňte v sestavě Soupis prací ceny u položek</t>
  </si>
  <si>
    <t>Stavba:</t>
  </si>
  <si>
    <t>Bílovka v Bílovci km 11,260-11,500</t>
  </si>
  <si>
    <t>KSO:</t>
  </si>
  <si>
    <t/>
  </si>
  <si>
    <t>CC-CZ:</t>
  </si>
  <si>
    <t>Místo:</t>
  </si>
  <si>
    <t>Bílovec</t>
  </si>
  <si>
    <t>Datum:</t>
  </si>
  <si>
    <t>22. 4. 2021</t>
  </si>
  <si>
    <t>Zadavatel:</t>
  </si>
  <si>
    <t>IČ:</t>
  </si>
  <si>
    <t>70890021</t>
  </si>
  <si>
    <t>Povodí Odry, státní podnik</t>
  </si>
  <si>
    <t>DIČ:</t>
  </si>
  <si>
    <t>CZ70890021</t>
  </si>
  <si>
    <t>Uchazeč:</t>
  </si>
  <si>
    <t>Vyplň údaj</t>
  </si>
  <si>
    <t>Projektant:</t>
  </si>
  <si>
    <t>02247267</t>
  </si>
  <si>
    <t xml:space="preserve">Golik VH, s. r. o. </t>
  </si>
  <si>
    <t>CZ02247267</t>
  </si>
  <si>
    <t>True</t>
  </si>
  <si>
    <t>Zpracovatel:</t>
  </si>
  <si>
    <t xml:space="preserve"> </t>
  </si>
  <si>
    <t>Poznámka:</t>
  </si>
  <si>
    <t>Veškeré v rozpočtu uvedené konstrukce a práce budou provedeny v souladu s Technickými podmínkami této DPS.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</si>
  <si>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</si>
  <si>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</si>
  <si>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</si>
  <si>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</si>
  <si>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</si>
  <si>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</si>
  <si>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</si>
  <si>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</si>
  <si>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</si>
  <si>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</si>
  <si>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</si>
  <si>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</si>
  <si>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</si>
  <si>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</si>
  <si>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</si>
  <si>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</si>
  <si>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</si>
  <si>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</si>
  <si>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</si>
  <si>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</si>
  <si>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</si>
  <si>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</si>
  <si>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</si>
  <si>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</si>
  <si>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</si>
  <si>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</si>
  <si>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</si>
  <si>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</si>
  <si>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</si>
  <si>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</si>
  <si>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</si>
  <si>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</si>
  <si>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</si>
  <si>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</si>
  <si>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</si>
  <si>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</si>
  <si>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</si>
  <si>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</si>
  <si>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</si>
  <si>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</si>
  <si>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Nábřežní zeď</t>
  </si>
  <si>
    <t>STA</t>
  </si>
  <si>
    <t>1</t>
  </si>
  <si>
    <t>{1a067cc0-60b7-40a0-9d9c-ec14a2aee968}</t>
  </si>
  <si>
    <t>2</t>
  </si>
  <si>
    <t>VON</t>
  </si>
  <si>
    <t>Vedlejší a ostatní náklady</t>
  </si>
  <si>
    <t>{7d8337e0-35c2-4c35-9fef-01e84b499d8b}</t>
  </si>
  <si>
    <t>sejmuti10_do100</t>
  </si>
  <si>
    <t>Sejmutí humusu v tl. 100 mm  v plochách do 100 m2</t>
  </si>
  <si>
    <t>m2</t>
  </si>
  <si>
    <t>169</t>
  </si>
  <si>
    <t>sejmuti10_do500</t>
  </si>
  <si>
    <t>Sejmutí humusu v tl. 100 mm v plochách do 500 m2</t>
  </si>
  <si>
    <t>450</t>
  </si>
  <si>
    <t>KRYCÍ LIST SOUPISU PRACÍ</t>
  </si>
  <si>
    <t>sejmuti20_do500</t>
  </si>
  <si>
    <t>Sejmutí humusu v tl.  200 mm v ploše do 500 m2</t>
  </si>
  <si>
    <t>210</t>
  </si>
  <si>
    <t>odstr_ker</t>
  </si>
  <si>
    <t>Odstranění keřů</t>
  </si>
  <si>
    <t>23,1</t>
  </si>
  <si>
    <t>štěpky</t>
  </si>
  <si>
    <t>Rozdrcená dřevní hmota</t>
  </si>
  <si>
    <t>m3</t>
  </si>
  <si>
    <t>2,721</t>
  </si>
  <si>
    <t>kácení_do200</t>
  </si>
  <si>
    <t>Kácení stromů do průměru 200 mm</t>
  </si>
  <si>
    <t>kus</t>
  </si>
  <si>
    <t>28</t>
  </si>
  <si>
    <t>Objekt:</t>
  </si>
  <si>
    <t>kácení_P_do400</t>
  </si>
  <si>
    <t>Kácení stromů postupné do prům. 400 mm</t>
  </si>
  <si>
    <t>SO 01 - Nábřežní zeď</t>
  </si>
  <si>
    <t>kácení_P_do500</t>
  </si>
  <si>
    <t>Kácení stromů postupné do prům. 500 mm</t>
  </si>
  <si>
    <t>vysadba</t>
  </si>
  <si>
    <t>Výsadba</t>
  </si>
  <si>
    <t>20</t>
  </si>
  <si>
    <t>obdel_pudy</t>
  </si>
  <si>
    <t>Obdělání půdy</t>
  </si>
  <si>
    <t>mulčování</t>
  </si>
  <si>
    <t>Mulčování kůrou</t>
  </si>
  <si>
    <t>hnojeni</t>
  </si>
  <si>
    <t>Hnojení</t>
  </si>
  <si>
    <t>t</t>
  </si>
  <si>
    <t>0,005</t>
  </si>
  <si>
    <t>zalití</t>
  </si>
  <si>
    <t>Zalití rostlin vodou</t>
  </si>
  <si>
    <t>26,25</t>
  </si>
  <si>
    <t>odstr_plot_1</t>
  </si>
  <si>
    <t>Odstranění paňkového plotu</t>
  </si>
  <si>
    <t>m</t>
  </si>
  <si>
    <t>59,5</t>
  </si>
  <si>
    <t>odstr_plot_2</t>
  </si>
  <si>
    <t>Odstranění plného dřevěného plotu</t>
  </si>
  <si>
    <t>6</t>
  </si>
  <si>
    <t>odst_sloupku</t>
  </si>
  <si>
    <t>Odstranění sloupku oplocení</t>
  </si>
  <si>
    <t>38</t>
  </si>
  <si>
    <t>vykop_patek</t>
  </si>
  <si>
    <t>Výkop patek sloupků</t>
  </si>
  <si>
    <t>2,67</t>
  </si>
  <si>
    <t>plot_latě</t>
  </si>
  <si>
    <t>Dřevěné latě pro nové oplocení</t>
  </si>
  <si>
    <t>2,11</t>
  </si>
  <si>
    <t>plot_hranoly</t>
  </si>
  <si>
    <t>Dřevěné hranoly pro nové oplocení</t>
  </si>
  <si>
    <t>0,763</t>
  </si>
  <si>
    <t>plot_fošny</t>
  </si>
  <si>
    <t>Fošny pro nový dřevěný plot</t>
  </si>
  <si>
    <t>0,672</t>
  </si>
  <si>
    <t>nátěr_plotu</t>
  </si>
  <si>
    <t>Nátěr nateriálu pro oplocení</t>
  </si>
  <si>
    <t>252,789</t>
  </si>
  <si>
    <t>rekultivace</t>
  </si>
  <si>
    <t>Rekultivace pozemku</t>
  </si>
  <si>
    <t>158</t>
  </si>
  <si>
    <t>sebr_kamen</t>
  </si>
  <si>
    <t>Kámen sepraný z pozemku č. 2162</t>
  </si>
  <si>
    <t>3,16</t>
  </si>
  <si>
    <t>odvoz_tr4a5</t>
  </si>
  <si>
    <t>Odklizení v tř. 4 a 5</t>
  </si>
  <si>
    <t>13,796</t>
  </si>
  <si>
    <t>oh100_do100m2</t>
  </si>
  <si>
    <t>Ohumusování v rovině v tl. 100 mm v plochách do 100m2</t>
  </si>
  <si>
    <t>176</t>
  </si>
  <si>
    <t>oh100_do500m2</t>
  </si>
  <si>
    <t>Ohumusování v rovině v tl. 100 mm do 500 m2</t>
  </si>
  <si>
    <t>oh200_do500m2</t>
  </si>
  <si>
    <t>Ohumusování v rovině v tl. 200 mm do 500 m2</t>
  </si>
  <si>
    <t>209</t>
  </si>
  <si>
    <t>oseti_rov</t>
  </si>
  <si>
    <t>Založení trávníku v rovině</t>
  </si>
  <si>
    <t>835</t>
  </si>
  <si>
    <t>hrazky</t>
  </si>
  <si>
    <t>Dočasné sypané hrázky</t>
  </si>
  <si>
    <t>242</t>
  </si>
  <si>
    <t>zemina_hrazky</t>
  </si>
  <si>
    <t>Zemina pro zřízení dočasných hrázek</t>
  </si>
  <si>
    <t>60,5</t>
  </si>
  <si>
    <t>odvoz_tr3</t>
  </si>
  <si>
    <t>Odklizení zeminy v tř. 3</t>
  </si>
  <si>
    <t>1022,587</t>
  </si>
  <si>
    <t>nasyp_sut</t>
  </si>
  <si>
    <t>Dočasné násypy z materiálu z vybouraných zdí</t>
  </si>
  <si>
    <t>1414,419</t>
  </si>
  <si>
    <t>vykop_sjezdu</t>
  </si>
  <si>
    <t>Výkop sjezdů do koryta</t>
  </si>
  <si>
    <t>192</t>
  </si>
  <si>
    <t>strikany_bet80</t>
  </si>
  <si>
    <t>Stříkaná beton tl. 80 mm</t>
  </si>
  <si>
    <t>791,9</t>
  </si>
  <si>
    <t>strikany_bet110</t>
  </si>
  <si>
    <t>Stříkaný beton v tl. 110 mm</t>
  </si>
  <si>
    <t>194,7</t>
  </si>
  <si>
    <t>bourani_ZB</t>
  </si>
  <si>
    <t>Bourání železobetonových konstrukcí</t>
  </si>
  <si>
    <t>15,44</t>
  </si>
  <si>
    <t>zapory_HEB120</t>
  </si>
  <si>
    <t>Zápory HEB120</t>
  </si>
  <si>
    <t>1128</t>
  </si>
  <si>
    <t>odrez_HEB120</t>
  </si>
  <si>
    <t>Odřezání HEB 120</t>
  </si>
  <si>
    <t>187</t>
  </si>
  <si>
    <t>KT8_tyc_D32_ks</t>
  </si>
  <si>
    <t>Tyčové kotvy D32 dl. 8,5 m - kusy</t>
  </si>
  <si>
    <t>92</t>
  </si>
  <si>
    <t>KT8_tyc_D32_dl</t>
  </si>
  <si>
    <t>Celková délka tyčových kotev prům. 32 mm délky 8,5 m</t>
  </si>
  <si>
    <t>782</t>
  </si>
  <si>
    <t>cem_kotvy</t>
  </si>
  <si>
    <t>Dodávka hmot pro injektáž - cement</t>
  </si>
  <si>
    <t>42,843</t>
  </si>
  <si>
    <t>KD_tyc_D32_ks</t>
  </si>
  <si>
    <t>Dočasné tyčové kotvy - kusy</t>
  </si>
  <si>
    <t>KD_tyc_D32_dl</t>
  </si>
  <si>
    <t>Dočasné tyčové kotvy - délka</t>
  </si>
  <si>
    <t>8,5</t>
  </si>
  <si>
    <t>REKAPITULACE ČLENĚNÍ SOUPISU PRACÍ</t>
  </si>
  <si>
    <t>KT6_tyc_D32_ks</t>
  </si>
  <si>
    <t>Tyčové kotvy D32 dl. 6,5 m - kusy</t>
  </si>
  <si>
    <t>8</t>
  </si>
  <si>
    <t>KT6_tyc_D32_dl</t>
  </si>
  <si>
    <t>Celková délka tyčových kotev prům. 32 mm délky 6,5 m</t>
  </si>
  <si>
    <t>52</t>
  </si>
  <si>
    <t>vrty_kotev</t>
  </si>
  <si>
    <t>Vrty pro kotvy</t>
  </si>
  <si>
    <t>842,5</t>
  </si>
  <si>
    <t>prevazky_ZH</t>
  </si>
  <si>
    <t>Převázky - základní hmotnost</t>
  </si>
  <si>
    <t>12,874</t>
  </si>
  <si>
    <t>prevazky</t>
  </si>
  <si>
    <t>Převázky - celková hmotnost</t>
  </si>
  <si>
    <t>13,518</t>
  </si>
  <si>
    <t>MP_hladka</t>
  </si>
  <si>
    <t>MP hladká část</t>
  </si>
  <si>
    <t>MP_manzet</t>
  </si>
  <si>
    <t>MP Manžetová část</t>
  </si>
  <si>
    <t>cement</t>
  </si>
  <si>
    <t>1,11</t>
  </si>
  <si>
    <t>vytaz_zapora</t>
  </si>
  <si>
    <t>Vytažená zápora</t>
  </si>
  <si>
    <t>jama_tok_tr3</t>
  </si>
  <si>
    <t>Výkop jam v tř. 3 - v korytě toku</t>
  </si>
  <si>
    <t>950,736</t>
  </si>
  <si>
    <t>jama_tok_rucne</t>
  </si>
  <si>
    <t>Výkop jak ručně v tř. 3 - v korytě toku</t>
  </si>
  <si>
    <t>52,644</t>
  </si>
  <si>
    <t>jama_ter_z_tr3</t>
  </si>
  <si>
    <t>Výkop jam v tř. 3 - na terenu v zahradách</t>
  </si>
  <si>
    <t>58,091</t>
  </si>
  <si>
    <t>Kód dílu - Popis</t>
  </si>
  <si>
    <t>Cena celkem [CZK]</t>
  </si>
  <si>
    <t>jama_ter_z_ruc</t>
  </si>
  <si>
    <t>Výkop jam ručně v tř. 3 - na terenu v zahradách</t>
  </si>
  <si>
    <t>7,35</t>
  </si>
  <si>
    <t>bourani_kam</t>
  </si>
  <si>
    <t>Bourání konstrukcí z kamene</t>
  </si>
  <si>
    <t>980,874</t>
  </si>
  <si>
    <t>-1</t>
  </si>
  <si>
    <t>bourani_kam_ruc</t>
  </si>
  <si>
    <t>Bourání zdiva z kamene ručně</t>
  </si>
  <si>
    <t>8,63</t>
  </si>
  <si>
    <t>HSV - Práce a dodávky HSV</t>
  </si>
  <si>
    <t>rzb_dlazba</t>
  </si>
  <si>
    <t>Rozebraná dlažba</t>
  </si>
  <si>
    <t>9,065</t>
  </si>
  <si>
    <t xml:space="preserve">    1 - Zemní práce</t>
  </si>
  <si>
    <t>odst_prah</t>
  </si>
  <si>
    <t>Odstranění dřevěného prahu</t>
  </si>
  <si>
    <t>4</t>
  </si>
  <si>
    <t xml:space="preserve">    2 - Zakládání</t>
  </si>
  <si>
    <t>nasyp_kom</t>
  </si>
  <si>
    <t>Násyp komunikací se zhutněním</t>
  </si>
  <si>
    <t>381,019</t>
  </si>
  <si>
    <t xml:space="preserve">    3 - Svislé a kompletní konstrukce</t>
  </si>
  <si>
    <t>zasyp_hutneny</t>
  </si>
  <si>
    <t>Zásyp se zhutněním</t>
  </si>
  <si>
    <t>71,933</t>
  </si>
  <si>
    <t xml:space="preserve">    4 - Vodorovné konstrukce</t>
  </si>
  <si>
    <t>zasyp_nezhut</t>
  </si>
  <si>
    <t>Zásyp bez zhutnění</t>
  </si>
  <si>
    <t>128,493</t>
  </si>
  <si>
    <t xml:space="preserve">    5 - Komunikace pozemní</t>
  </si>
  <si>
    <t>jama_ter_k_ruc</t>
  </si>
  <si>
    <t>Výkop jam ručně v tř. 3 - na terenu v komunikaci</t>
  </si>
  <si>
    <t>64,533</t>
  </si>
  <si>
    <t xml:space="preserve">    8 - Trubní vedení</t>
  </si>
  <si>
    <t>jama_ter_k_tr3</t>
  </si>
  <si>
    <t>Výkop jam v tř. 3 - na terenu v komunikaci</t>
  </si>
  <si>
    <t>384,198</t>
  </si>
  <si>
    <t xml:space="preserve">    9 - Ostatní konstrukce a práce, bourání</t>
  </si>
  <si>
    <t>bed_rov</t>
  </si>
  <si>
    <t>Bednění rovinné</t>
  </si>
  <si>
    <t>608,495</t>
  </si>
  <si>
    <t xml:space="preserve">    997 - Přesun sutě</t>
  </si>
  <si>
    <t>bed_negativ</t>
  </si>
  <si>
    <t>Negativní bednění</t>
  </si>
  <si>
    <t>786,25</t>
  </si>
  <si>
    <t xml:space="preserve">    998 - Přesun hmot</t>
  </si>
  <si>
    <t>leseni_rad</t>
  </si>
  <si>
    <t>Řadové pracovní lešení</t>
  </si>
  <si>
    <t>909,983</t>
  </si>
  <si>
    <t>PSV - Práce a dodávky PSV</t>
  </si>
  <si>
    <t>lic_DS</t>
  </si>
  <si>
    <t>Úprava líce DS</t>
  </si>
  <si>
    <t>492,3</t>
  </si>
  <si>
    <t xml:space="preserve">    762 - Konstrukce tesařské</t>
  </si>
  <si>
    <t>rzb_zlab</t>
  </si>
  <si>
    <t>Rozebrání příkopového žlabu</t>
  </si>
  <si>
    <t>192,5</t>
  </si>
  <si>
    <t xml:space="preserve">    767 - Konstrukce zámečnické</t>
  </si>
  <si>
    <t>odst_podkl_bet</t>
  </si>
  <si>
    <t>Odstranění podkladního betonu</t>
  </si>
  <si>
    <t>197,7</t>
  </si>
  <si>
    <t xml:space="preserve">    783 - Dokončovací práce - nátěry</t>
  </si>
  <si>
    <t>rzb_kostky</t>
  </si>
  <si>
    <t>Rozebrání dlažebních kostek</t>
  </si>
  <si>
    <t>5,1</t>
  </si>
  <si>
    <t>M - Práce a dodávky M</t>
  </si>
  <si>
    <t>frez_ACO50</t>
  </si>
  <si>
    <t>Odfrezovaní asf. ACO v tl. 50 mm</t>
  </si>
  <si>
    <t>958,3</t>
  </si>
  <si>
    <t xml:space="preserve">    21-M - Elektromontáže</t>
  </si>
  <si>
    <t>frez_ACO100</t>
  </si>
  <si>
    <t>Odfrézování asf. ACO tl. 100 mm</t>
  </si>
  <si>
    <t>2536,125</t>
  </si>
  <si>
    <t>odstr_SD</t>
  </si>
  <si>
    <t>Odstraněnní podkladu kemunikace ze štěrkodrti</t>
  </si>
  <si>
    <t>1454,4</t>
  </si>
  <si>
    <t>ACL16_60</t>
  </si>
  <si>
    <t>ACL16 v tl. 60 mm</t>
  </si>
  <si>
    <t>884,21</t>
  </si>
  <si>
    <t>ACO16_100</t>
  </si>
  <si>
    <t>ACO16 v tl. 100 mm</t>
  </si>
  <si>
    <t>914,975</t>
  </si>
  <si>
    <t>ACP16_90</t>
  </si>
  <si>
    <t>ACP16 tl. 90 mm</t>
  </si>
  <si>
    <t>812,413</t>
  </si>
  <si>
    <t>ŠD200</t>
  </si>
  <si>
    <t>Štěrkodrť tl. 200 mm</t>
  </si>
  <si>
    <t>782,646</t>
  </si>
  <si>
    <t>ŠD150</t>
  </si>
  <si>
    <t>Štěrkodrť tl. 150 mm</t>
  </si>
  <si>
    <t>715,799</t>
  </si>
  <si>
    <t>SOUPIS PRACÍ</t>
  </si>
  <si>
    <t>zasyp_ŠD</t>
  </si>
  <si>
    <t>Zásyp štěrkodrtí</t>
  </si>
  <si>
    <t>21,963</t>
  </si>
  <si>
    <t>zahoz_prosterk</t>
  </si>
  <si>
    <t>Zához s proštěrkování z rozebraného kamene</t>
  </si>
  <si>
    <t>396,643</t>
  </si>
  <si>
    <t>zahoz_prolity</t>
  </si>
  <si>
    <t>Zához z rozebraného kamene prolitý betonem</t>
  </si>
  <si>
    <t>59,43</t>
  </si>
  <si>
    <t>zahoz_patka</t>
  </si>
  <si>
    <t>Záhozová patka z rozebraného kamene</t>
  </si>
  <si>
    <t>5,952</t>
  </si>
  <si>
    <t>prerov_rov</t>
  </si>
  <si>
    <t>Přerovnání rovnaniny</t>
  </si>
  <si>
    <t>11,28</t>
  </si>
  <si>
    <t>radkove_zdivo</t>
  </si>
  <si>
    <t>Obkladní řádkové zdivo</t>
  </si>
  <si>
    <t>595,438</t>
  </si>
  <si>
    <t>nadezdivka</t>
  </si>
  <si>
    <t>Nadezdívka z řádkového obkladního zdiva</t>
  </si>
  <si>
    <t>55,078</t>
  </si>
  <si>
    <t>pasek</t>
  </si>
  <si>
    <t>Zemnící pásek</t>
  </si>
  <si>
    <t>22</t>
  </si>
  <si>
    <t>Z6</t>
  </si>
  <si>
    <t>Kotevní desky zemnícího pásku</t>
  </si>
  <si>
    <t>kg</t>
  </si>
  <si>
    <t>2,761</t>
  </si>
  <si>
    <t>B2</t>
  </si>
  <si>
    <t>2/B Betonová prefabrikovaná římsa oboustranná – TYP 1</t>
  </si>
  <si>
    <t>59</t>
  </si>
  <si>
    <t>B3</t>
  </si>
  <si>
    <t>3/B Betonová prefabrikovaná římsa oboustranná – TYP 2</t>
  </si>
  <si>
    <t>46</t>
  </si>
  <si>
    <t>B4</t>
  </si>
  <si>
    <t>4/B Betonová prefabrikovaná římsa jednostranná</t>
  </si>
  <si>
    <t>13</t>
  </si>
  <si>
    <t>PČ</t>
  </si>
  <si>
    <t>MJ</t>
  </si>
  <si>
    <t>Množství</t>
  </si>
  <si>
    <t>J.cena [CZK]</t>
  </si>
  <si>
    <t>Cenová soustava</t>
  </si>
  <si>
    <t>J. Nh [h]</t>
  </si>
  <si>
    <t>Nh celkem [h]</t>
  </si>
  <si>
    <t>J. hmotnost [t]</t>
  </si>
  <si>
    <t>Hmotnost celkem [t]</t>
  </si>
  <si>
    <t>J. suť [t]</t>
  </si>
  <si>
    <t>Suť Celkem [t]</t>
  </si>
  <si>
    <t>B5_1</t>
  </si>
  <si>
    <t>5/B-1 Betonová prefabrikovaná římsa oboustranná – atypická</t>
  </si>
  <si>
    <t>Náklady soupisu celkem</t>
  </si>
  <si>
    <t>B5_2</t>
  </si>
  <si>
    <t>5/B-2 Betonová prefabrikovaná římsa oboustranná – atypická</t>
  </si>
  <si>
    <t>HSV</t>
  </si>
  <si>
    <t>Práce a dodávky HSV</t>
  </si>
  <si>
    <t>ROZPOCET</t>
  </si>
  <si>
    <t>B5_3</t>
  </si>
  <si>
    <t>5/B-3 Betonová prefabrikovaná římsa oboustranná – atypická</t>
  </si>
  <si>
    <t>Zemní práce</t>
  </si>
  <si>
    <t>B6</t>
  </si>
  <si>
    <t>6/B Betonová prefabrikovaná římsa jednostranná – atypická</t>
  </si>
  <si>
    <t>K</t>
  </si>
  <si>
    <t>111211101</t>
  </si>
  <si>
    <t>Odstranění křovin a stromů průměru kmene do 100 mm i s kořeny sklonu terénu do 1:5 ručně</t>
  </si>
  <si>
    <t>CS ÚRS 2020 02</t>
  </si>
  <si>
    <t>bour_otvoru_ZB</t>
  </si>
  <si>
    <t>Vybourání otvorů v ŽB</t>
  </si>
  <si>
    <t>78</t>
  </si>
  <si>
    <t>-2058674144</t>
  </si>
  <si>
    <t>PP</t>
  </si>
  <si>
    <t>Odstranění křovin a stromů s odstraněním kořenů ručně průměru kmene do 100 mm jakékoliv plochy v rovině nebo ve svahu o sklonu do 1:5</t>
  </si>
  <si>
    <t>jama_rucne</t>
  </si>
  <si>
    <t>Výkop jam v tř. 3 ručně</t>
  </si>
  <si>
    <t>5,366</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</si>
  <si>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</si>
  <si>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</si>
  <si>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obsyp_8</t>
  </si>
  <si>
    <t>Obsyp drenážních trub</t>
  </si>
  <si>
    <t>2,911</t>
  </si>
  <si>
    <t>VV</t>
  </si>
  <si>
    <t>23,1 "viz přílohu B."</t>
  </si>
  <si>
    <t>obsyp_20</t>
  </si>
  <si>
    <t xml:space="preserve">Obrypání potrubí PVC KG </t>
  </si>
  <si>
    <t>1,706</t>
  </si>
  <si>
    <t>111251111</t>
  </si>
  <si>
    <t>Drcení ořezaných větví D do 100 mm s odvozem do 20 km</t>
  </si>
  <si>
    <t>obsyp_11</t>
  </si>
  <si>
    <t>Obsyp kameninového potrubí</t>
  </si>
  <si>
    <t>3,044</t>
  </si>
  <si>
    <t>-73573924</t>
  </si>
  <si>
    <t>Drcení ořezaných větví strojně - (štěpkování) s naložením na dopravní prostředek a odvozem drtě do 20 km a se složením o průměru větví do 100 mm</t>
  </si>
  <si>
    <t>obsyp_zem</t>
  </si>
  <si>
    <t>Obsyp potrubí vhodným materiálem z výkopu</t>
  </si>
  <si>
    <t>21,928</t>
  </si>
  <si>
    <t xml:space="preserve">Poznámka k souboru cen:
1. V cenách nejsou započteny náklady na uložení drti na skládku.
2. Měří se objem nadrcené hmoty.
</t>
  </si>
  <si>
    <t>Z3</t>
  </si>
  <si>
    <t>Zámečnický výrobek Z3</t>
  </si>
  <si>
    <t>32,88</t>
  </si>
  <si>
    <t>odstr_ker*0,010</t>
  </si>
  <si>
    <t>zdivo_rzb_kam</t>
  </si>
  <si>
    <t>Řádkové zdivo z rozebraného kamene</t>
  </si>
  <si>
    <t>5,832</t>
  </si>
  <si>
    <t>kácení_do200*0,080</t>
  </si>
  <si>
    <t>kam_k_pouziti</t>
  </si>
  <si>
    <t>Kámen k opětovnému použití</t>
  </si>
  <si>
    <t>1239,822</t>
  </si>
  <si>
    <t>kácení_P_do400*0,100</t>
  </si>
  <si>
    <t>kam_odvoz</t>
  </si>
  <si>
    <t>Kámen k odklizení na skládku</t>
  </si>
  <si>
    <t>1398,137</t>
  </si>
  <si>
    <t>kácení_P_do500*0,150</t>
  </si>
  <si>
    <t>dlazba_odvoz</t>
  </si>
  <si>
    <t>Přebytek odstraněné dlažby k odvozu</t>
  </si>
  <si>
    <t>8,249</t>
  </si>
  <si>
    <t>Součet</t>
  </si>
  <si>
    <t>volna_dl_zapor</t>
  </si>
  <si>
    <t>Délka zápor nadednem výkopu (v zapažené ploše)</t>
  </si>
  <si>
    <t>548,3</t>
  </si>
  <si>
    <t>3</t>
  </si>
  <si>
    <t>112151011</t>
  </si>
  <si>
    <t>Volné kácení stromů s rozřezáním a odvětvením D kmene do 200 mm</t>
  </si>
  <si>
    <t>-118103157</t>
  </si>
  <si>
    <t>Pokácení stromu volné v celku s odřezáním kmene a s odvětvením průměru kmene přes 100 do 200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</si>
  <si>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</si>
  <si>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P</t>
  </si>
  <si>
    <t>Poznámka k položce:
Odstranění kmene, větví a pařezů živého plotu.</t>
  </si>
  <si>
    <t>28 "ks - viz přílohu B."</t>
  </si>
  <si>
    <t>112151353</t>
  </si>
  <si>
    <t>Kácení stromu s postupným spouštěním koruny a kmene D do 0,4 m</t>
  </si>
  <si>
    <t>-672060198</t>
  </si>
  <si>
    <t>Pokácení stromu postupné se spouštěním částí kmene a koruny o průměru na řezné ploše pařezu přes 300 do 400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</si>
  <si>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</si>
  <si>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 "ks - viz přílohu B."</t>
  </si>
  <si>
    <t>5</t>
  </si>
  <si>
    <t>112151354</t>
  </si>
  <si>
    <t>Kácení stromu s postupným spouštěním koruny a kmene D do 0,5 m</t>
  </si>
  <si>
    <t>-551934373</t>
  </si>
  <si>
    <t>Pokácení stromu postupné se spouštěním částí kmene a koruny o průměru na řezné ploše pařezu přes 400 do 500 mm</t>
  </si>
  <si>
    <t>Poznámka k položce:
Odstranění stromů v zahradě Ing. Rymlové (p.č 2161/1). Stromy se nacházejí v prostoru mezi nadzemním kabelovodem CETIN a nadzemním vodovodem SmVaK. Při odstraňování se musí dbát zvýšené opatrnosti.</t>
  </si>
  <si>
    <t>112211213</t>
  </si>
  <si>
    <t>Odstranění pařezů ručně D do 0,4 m v rovině a ve svahu do 1:5 + odklizení a zasypání</t>
  </si>
  <si>
    <t>2010287139</t>
  </si>
  <si>
    <t>Odstranění pařezu ručně v rovině nebo na svahu do 1:5 o průměru pařezu na řezné ploše přes 300 do 400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</si>
  <si>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Ceny nejsou určeny pro úplnou likvidaci porostu při přípravě staveniště apod., tyto práce se oceňují cenami katalogu 800-1 Zemní práce.
4. Průměr pařezu se měří v místě řezu kmene nejčastěji v rozmezí 0,15 - 0,45 m nad terénem v návaznosti na náběhové kořeny a to na základě dvojího na sebe kolmého měření a následného zprůměrování naměřených hodnot.
5. V cenách nejsou započteny náklady na:
a) dodání zeminy,
b) odvoz a uložení biologického odpadu na skládku.
6. Pařezy o průměru kmene na řezné ploše větší než 1500 mm se oceňují individuálně.
7. V cenách jsou započteny náklady na odstranění pařezu vykopáním s odstraněním náběhových kořenů.
8. V cenách o sklonu svahu přes 1:1 jsou uvažovány podmínky pro svahy běžně schůdné; bez použití lezeckých technik. V případě použití lezeckých technik se tyto náklady oceňují individuálně.
</t>
  </si>
  <si>
    <t>Poznámka k položce:
Odstranění pařezů v zahradě Ing. Rymlové (p.č 2161/1). Pařezy se nacházejí v blízkosti základů nadzemního kabelovodu CETIN a základu nadzemního vodovodu SmVaK. Odstranění pařezů a kořenového systému bude prováděno výhradně ručním nářadím.</t>
  </si>
  <si>
    <t>7</t>
  </si>
  <si>
    <t>112211214</t>
  </si>
  <si>
    <t>Odstranění pařezů ručně D do 0,5 m v rovině a ve svahu do 1:5 + odklizení a zasypání</t>
  </si>
  <si>
    <t>950581800</t>
  </si>
  <si>
    <t>Odstranění pařezu ručně v rovině nebo na svahu do 1:5 o průměru pařezu na řezné ploše přes 400 do 500 mm</t>
  </si>
  <si>
    <t>112201111</t>
  </si>
  <si>
    <t>Odstranění pařezů D do 0,2 m v rovině a svahu 1:5 s odklizením do 20 m a zasypáním jámy</t>
  </si>
  <si>
    <t>1653035056</t>
  </si>
  <si>
    <t>Odstranění pařezu v rovině nebo na svahu do 1:5 o průměru pařezu na řezné ploše do 200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</si>
  <si>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</si>
  <si>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9</t>
  </si>
  <si>
    <t>113106051</t>
  </si>
  <si>
    <t>Rozebrání dlažeb při překopech vozovek z velkých kostek s ložem z kameniva ručně</t>
  </si>
  <si>
    <t>-761233744</t>
  </si>
  <si>
    <t>Rozebrání dlažeb a dílců při překopech inženýrských sítí s přemístěním hmot na skládku na vzdálenost do 3 m nebo s naložením na dopravní prostředek ručně vozovek a ploch, s jakoukoliv výplní spár z velkých kostek s ložem z kameniva těženého</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</si>
  <si>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</si>
  <si>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Rozebrání kostek kolem šachet</t>
  </si>
  <si>
    <t>"Š1" 1,0</t>
  </si>
  <si>
    <t>"Š2 - Š3" 2,2</t>
  </si>
  <si>
    <t>"Š4 - Š5" 1,9</t>
  </si>
  <si>
    <t>10</t>
  </si>
  <si>
    <t>113107131</t>
  </si>
  <si>
    <t>Odstranění podkladu z betonu prostého tl 150 mm ručně</t>
  </si>
  <si>
    <t>-235111112</t>
  </si>
  <si>
    <t>Odstranění podkladů nebo krytů ručně s přemístěním hmot na skládku na vzdálenost do 3 m nebo s naložením na dopravní prostředek z betonu prostého,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</si>
  <si>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</si>
  <si>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přílohu D.01_3.1.1, D.01_3.1.2 a D.01_3.3.1 až D.01_3.3.5</t>
  </si>
  <si>
    <t>"Podbetonování odvodňovacích tvárnic" 1,0*192,6</t>
  </si>
  <si>
    <t>"Podkladní beton dlažebních kostek" 5,1</t>
  </si>
  <si>
    <t>11</t>
  </si>
  <si>
    <t>113107222</t>
  </si>
  <si>
    <t>Odstranění podkladu z kameniva drceného tl 200 mm strojně pl přes 200 m2</t>
  </si>
  <si>
    <t>1812644633</t>
  </si>
  <si>
    <t>Odstranění podkladů nebo krytů strojně plochy jednotlivě přes 200 m2 s přemístěním hmot na skládku na vzdálenost do 20 m nebo s naložením na dopravní prostředek z kameniva hrubého drceného, o tl. vrstvy přes 100 do 200 mm</t>
  </si>
  <si>
    <t>Odstranění štěrkodrť tl. 200mm</t>
  </si>
  <si>
    <t>"Odstranění komunikace - fáze 1" 486,0</t>
  </si>
  <si>
    <t>"Odstranění komunikace - fáze 2" 179,0</t>
  </si>
  <si>
    <t>"Odstranění komunikace - o rozsahu rozhodne TDI" 60,0</t>
  </si>
  <si>
    <t>"Pracovní přesahy" 3.3*1.5*3"ks"</t>
  </si>
  <si>
    <t>"Prostor před lávkou" 20,60</t>
  </si>
  <si>
    <t>Mezisoučet</t>
  </si>
  <si>
    <t>Odstranění štěrkodrť tl. 150 mm</t>
  </si>
  <si>
    <t>"Odstranění komunikace - fáze 1" 484,0</t>
  </si>
  <si>
    <t>"Odstranění komunikace - fáze 2" 136,0</t>
  </si>
  <si>
    <t>"Odstranění komunikace - o rozsahu rozhodne TDI" 60</t>
  </si>
  <si>
    <t>"Pracovní přesahy" 3.1*1.5*3"ks"</t>
  </si>
  <si>
    <t>12</t>
  </si>
  <si>
    <t>113154233</t>
  </si>
  <si>
    <t>Frézování živičného krytu tl 50 mm pruh š 2 m pl do 1000 m2 bez překážek v trase</t>
  </si>
  <si>
    <t>-2047455353</t>
  </si>
  <si>
    <t>Frézování živičného podkladu nebo krytu s naložením na dopravní prostředek plochy přes 500 do 1 000 m2 bez překážek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</si>
  <si>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</si>
  <si>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Odstranění asfaltový beton pro obrusné vrstvy – min. ACO11+ tl. 50 mm</t>
  </si>
  <si>
    <t>"Odstranění komunikace - fáze 1" 494,0</t>
  </si>
  <si>
    <t>"Odstranění komunikace - fáze 2" 351,0</t>
  </si>
  <si>
    <t>"Odstranění komunikace - o rozsahu rozhodne TDI" 75,0</t>
  </si>
  <si>
    <t>"Pracovní přesahy" 4.0*1.5*3"ks"</t>
  </si>
  <si>
    <t>"Prostor před lávkou" 20,3</t>
  </si>
  <si>
    <t>113154234</t>
  </si>
  <si>
    <t>Frézování živičného krytu tl 100 mm pruh š 2 m pl do 1000 m2 bez překážek v trase</t>
  </si>
  <si>
    <t>-1336749908</t>
  </si>
  <si>
    <t>Frézování živičného podkladu nebo krytu s naložením na dopravní prostředek plochy přes 500 do 1 000 m2 bez překážek v trase pruhu šířky přes 1 m do 2 m, tloušťky vrstvy 100 mm</t>
  </si>
  <si>
    <t>Odstranění asfaltový beton pro obrusné vrstvy – min. ACO16+ tl. 100 mm</t>
  </si>
  <si>
    <t>"Odstranění komunikace - fáze 1" 492,0</t>
  </si>
  <si>
    <t>"Odstranění komunikace - fáze 2" 307,0</t>
  </si>
  <si>
    <t>"Odstranění komunikace - o rozsahu rozhodne TDI" 72,0</t>
  </si>
  <si>
    <t>"Pracovní přesahy" 3.85*1.5*3"ks"</t>
  </si>
  <si>
    <t>Odstranění asfaltový beton pro ložní vrstvy modifikovaný tl. 60 mm</t>
  </si>
  <si>
    <t>"Odstranění komunikace - fáze 1" 490,0</t>
  </si>
  <si>
    <t>"Odstranění komunikace - fáze 2" 264,0</t>
  </si>
  <si>
    <t>"Odstranění komunikace - o rozsahu rozhodne TDI" 68,0</t>
  </si>
  <si>
    <t>"Pracovní přesahy" 3.7*1.5*3"ks"</t>
  </si>
  <si>
    <t>"Prostor před lávkou" 20,4</t>
  </si>
  <si>
    <t>Odstranění asfaltový beton pro podkladní vrstvy tl. 90 mm</t>
  </si>
  <si>
    <t>"Odstranění komunikace - fáze 1" 488,0</t>
  </si>
  <si>
    <t>"Odstranění komunikace - fáze 2" 221,0</t>
  </si>
  <si>
    <t>"Odstranění komunikace - o rozsahu rozhodne TDI" 64,0</t>
  </si>
  <si>
    <t>"Pracovní přesahy" 3.5*1.5*3"ks"</t>
  </si>
  <si>
    <t>14</t>
  </si>
  <si>
    <t>114203103</t>
  </si>
  <si>
    <t>Rozebrání dlažeb z lomového kamene nebo betonových tvárnic do cementové malty</t>
  </si>
  <si>
    <t>1915345041</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</si>
  <si>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</si>
  <si>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</si>
  <si>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Viz přílohu D.01_3.3.3, D.01_3.3.4, D.01_3.5</t>
  </si>
  <si>
    <t>(2.7+2.2)*0.5*3.7</t>
  </si>
  <si>
    <t>114203104</t>
  </si>
  <si>
    <t>Rozebrání záhozů a rovnanin na sucho</t>
  </si>
  <si>
    <t>222178082</t>
  </si>
  <si>
    <t>Rozebrání dlažeb nebo záhozů s naložením na dopravní prostředek záhozů, rovnanin a soustřeďovacích staveb provedených na sucho</t>
  </si>
  <si>
    <t>Opevnění v prostoru stávajícího spádového stupně v km 1.173</t>
  </si>
  <si>
    <t>(1.5+0.3+1.5)*0.5*5.5</t>
  </si>
  <si>
    <t>Přerovnání rovnanina (rozernání stávající před opětovným uložením)</t>
  </si>
  <si>
    <t>16</t>
  </si>
  <si>
    <t>114203202</t>
  </si>
  <si>
    <t>Očištění lomového kamene nebo betonových tvárnic od malty</t>
  </si>
  <si>
    <t>-1202265328</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</si>
  <si>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</si>
  <si>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</si>
  <si>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pro opětovné použití do konstrukcí</t>
  </si>
  <si>
    <t>kam_k_pouziti/2,650 "přepočet na m3"</t>
  </si>
  <si>
    <t>17</t>
  </si>
  <si>
    <t>114203301</t>
  </si>
  <si>
    <t>Třídění lomového kamene nebo betonových tvárnic podle druhu, velikosti nebo tvaru</t>
  </si>
  <si>
    <t>1778554280</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</si>
  <si>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</si>
  <si>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</si>
  <si>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18</t>
  </si>
  <si>
    <t>114203401</t>
  </si>
  <si>
    <t>Srovnání lomového kamene nebo betonových tvárnic s přemístěním do 10 m</t>
  </si>
  <si>
    <t>746256021</t>
  </si>
  <si>
    <t>Srovnání lomového kamene nebo betonových tvárnic do měřitelných figur s přemístěním na vzdálenost do 10 m</t>
  </si>
  <si>
    <t xml:space="preserve">Poznámka k souboru cen:
1. Vzdálenost přemístění se určuje mezi těžištěm původní hromady a těžištěm měřitelné figury.
2. Množství jednotek se určí v m3 srovnaného lomového kamene nebo tvárnic do měřitelných figur.
</t>
  </si>
  <si>
    <t>19</t>
  </si>
  <si>
    <t>114203409</t>
  </si>
  <si>
    <t>Příplatek přemístění ke srovnání lomového kamene nebo betonových tvárnic ZKD 10 m přes 10 m</t>
  </si>
  <si>
    <t>-1663849095</t>
  </si>
  <si>
    <t>Srovnání lomového kamene nebo betonových tvárnic do měřitelných figur Příplatek k ceně za každých dalších i započatých 10 m</t>
  </si>
  <si>
    <t>11500-R11</t>
  </si>
  <si>
    <t>Převedení vody potrubím DN do 1000</t>
  </si>
  <si>
    <t>-812273825</t>
  </si>
  <si>
    <t>Převedení vody potrubím průměru DN 1000 (zřízení, dodávka trub / pronájem, odstranění)</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</si>
  <si>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</si>
  <si>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Poznámka k položce:
Zřízení a odstranění provizorní obtokové potrubí DN1000 s podélným sklonem cca 5‰. . Potrubí bude zajištěno proti posunu do stavební jámy i v případě jeho naplnění vodou, návrh zajištění řeší zhotovitel.</t>
  </si>
  <si>
    <t>Délka jednoho úseku 100 m, 4 etapy.</t>
  </si>
  <si>
    <t>(2+100+2)*4</t>
  </si>
  <si>
    <t>11500-R12</t>
  </si>
  <si>
    <t>Zřízení, dodávka a odstranění česlí pro dočasné potrubí vč. opětovného osazení a demontáže ve 4 etapách</t>
  </si>
  <si>
    <t>kpl.</t>
  </si>
  <si>
    <t>-2028812946</t>
  </si>
  <si>
    <t>Zřízení, dodávka a odstranění česlí pro dočasné potrubí vč. opětovného osazení a demontáže ve 4 etapách
Ve vzdálenosti 2,0 m před vtokem do potrubí budou osazeny hrubé česle s roztečí česlic 15 - 20 cm, výška česlí nad dnem bude 1,3 m, délka česlové stěny s plnou výškou bude min 3,0 m, koncové části česlové stěny budou prodlouženy do LB svahu koryta a do návodního svahu hrázky Detail návrhu česlové stěny řeší zhotovitel stavby, podléhá schválení TDI.</t>
  </si>
  <si>
    <t>115101201</t>
  </si>
  <si>
    <t>Čerpání vody na dopravní výšku do 10 m průměrný přítok do 500 l/min</t>
  </si>
  <si>
    <t>hod</t>
  </si>
  <si>
    <t>852421736</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</si>
  <si>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</si>
  <si>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</si>
  <si>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2"ks čerpadel"*24"h"*7"dnů"*4"týdny"*9"měsíce"</t>
  </si>
  <si>
    <t>23</t>
  </si>
  <si>
    <t>115101301</t>
  </si>
  <si>
    <t>Pohotovost čerpací soupravy pro dopravní výšku do 10 m přítok do 500 l/min</t>
  </si>
  <si>
    <t>den</t>
  </si>
  <si>
    <t>680079288</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</si>
  <si>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</si>
  <si>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</si>
  <si>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1"ks čerpadla"*7"dnů"*4"týdny"*9"měsíce"</t>
  </si>
  <si>
    <t>24</t>
  </si>
  <si>
    <t>121151103</t>
  </si>
  <si>
    <t>Sejmutí ornice plochy do 100 m2 tl vrstvy do 200 mm strojně</t>
  </si>
  <si>
    <t>-1308817456</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</si>
  <si>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</si>
  <si>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</si>
  <si>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Viz přílohu D.01_3.1.1 a D.01_3.1.2, v předpokládané tl. 100 mm</t>
  </si>
  <si>
    <t>74 "PB od lávky níže - prostor mezi odvodňovacím příkopem a zdí"</t>
  </si>
  <si>
    <t>36 "PB od lávky výše v prostoru výkopu"</t>
  </si>
  <si>
    <t>50 "PB od lávky výše mimo prostor výkopu k zahradám paní Rymlové (v prostoru trafostanice)"</t>
  </si>
  <si>
    <t>9   "LB spádový stupeň"</t>
  </si>
  <si>
    <t>25</t>
  </si>
  <si>
    <t>121151113</t>
  </si>
  <si>
    <t>Sejmutí ornice plochy do 500 m2 tl vrstvy do 200 mm strojně</t>
  </si>
  <si>
    <t>1474159401</t>
  </si>
  <si>
    <t>Sejmutí ornice strojně při souvislé ploše přes 100 do 500 m2, tl. vrstvy do 200 mm</t>
  </si>
  <si>
    <t>Viz přílohu D.01_3.1.1 a D.01_3.1.2</t>
  </si>
  <si>
    <t>450 "Na LB v prostoru ZS, v předpokládané tl. 100 mm"</t>
  </si>
  <si>
    <t>210 "Dočasný zábor na p.č 2162 a 2161/1 po novou zeď,  v předpokládané tl. 200 mm"</t>
  </si>
  <si>
    <t>26</t>
  </si>
  <si>
    <t>124253101</t>
  </si>
  <si>
    <t>Vykopávky pro koryta vodotečí v hornině třídy těžitelnosti I, skupiny 3 objem do 1000 m3 strojně</t>
  </si>
  <si>
    <t>-585042670</t>
  </si>
  <si>
    <t>Vykopávky pro koryta vodotečí strojně v hornině třídy těžitelnosti I skupiny 3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</si>
  <si>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</si>
  <si>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0,40*hrazky "odtěžení dočasných hrázek - 40% nad vodou"</t>
  </si>
  <si>
    <t>Výkop sjezdu do koryta</t>
  </si>
  <si>
    <t>((4.0+0)"m2"*0.5*12"m") * 8 "ks - počet fází*2ks"</t>
  </si>
  <si>
    <t>27</t>
  </si>
  <si>
    <t>124453102</t>
  </si>
  <si>
    <t>Vykopávky pro koryta vodotečí v hornině třídy těžitelnosti II, skupiny 5 objem do 5000 m3 strojně</t>
  </si>
  <si>
    <t>1539642011</t>
  </si>
  <si>
    <t>Vykopávky pro koryta vodotečí strojně v hornině třídy těžitelnosti II skupiny 5 přes 1 000 do 5 000 m3</t>
  </si>
  <si>
    <t>nasyp_sut "odtěžení přitěžovacích přísypů a násypu sjezdů"</t>
  </si>
  <si>
    <t>127701101R</t>
  </si>
  <si>
    <t>Vykopávky pod vodou v hornině tř. 1 až 4 objem do 1000 m3 tl vrstvy do 0,5 m</t>
  </si>
  <si>
    <t>1371151586</t>
  </si>
  <si>
    <t>Vykopávky pod vodou strojně na hloubku do 5 m pod projektem stanovenou hladinou vody v horninách tř.1 až 4, průměrné tloušťky projektované vrstvy do 0,50 m do 1 000 m3</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</si>
  <si>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</si>
  <si>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0,60*hrazky "odtěžení dočasných hrázek - 60% pod vodou"</t>
  </si>
  <si>
    <t>29</t>
  </si>
  <si>
    <t>131212501</t>
  </si>
  <si>
    <t>Hloubení jamek pro sloupky, zábradlí, značky objem do 0,5 m3 v soudržných horninách třídy těžitelnosti I, skupiny 3 ručně</t>
  </si>
  <si>
    <t>-542356133</t>
  </si>
  <si>
    <t>Hloubení jamek pro spodní stavbu železnic ručně pro sloupky zábradlí, značky, apod. objemu do 0,5 m3 s odhozením výkopku nebo naložením na dopravní prostředek v hornině třídy těžitelnosti I skupiny 3 soudržných</t>
  </si>
  <si>
    <t xml:space="preserve">Poznámka k souboru cen:
1. V cenách jsou započteny i náklady na přehození výkopku na přilehlém terénu na vzdálenost do 3 m od okraje jámy nebo naložení na dopravní prostředek.
</t>
  </si>
  <si>
    <t>Výkop pro patky sloupků oplocení viz D.01_1</t>
  </si>
  <si>
    <t>"4/O" 0,40*0,40*0,80 * 8 "ks"</t>
  </si>
  <si>
    <t>"5/O" 0,40*0,40*0,80 * 4 "ks"</t>
  </si>
  <si>
    <t>"6/O" 0,30*0,30*0,60* 21 "ks</t>
  </si>
  <si>
    <t>30</t>
  </si>
  <si>
    <t>131213101</t>
  </si>
  <si>
    <t>Hloubení jam v soudržných horninách třídy těžitelnosti I, skupiny 3 ručně</t>
  </si>
  <si>
    <t>-757648025</t>
  </si>
  <si>
    <t>Hloubení jam ručně zapažených i nezapažených s urovnáním dna do předepsaného profilu a spádu v hornině třídy těžitelnosti I skupiny 3 soudržných</t>
  </si>
  <si>
    <t>Ruční odkop ve stísněném prostoru pro drenáž za rubem pažení - viz D.01_3.9</t>
  </si>
  <si>
    <t>Počet bloků x 2ks x velikost otvoru</t>
  </si>
  <si>
    <t>39"ks"*2"ks"*0.08*0.43</t>
  </si>
  <si>
    <t>"Sesuv do odkopu (100%)"2,683</t>
  </si>
  <si>
    <t>31</t>
  </si>
  <si>
    <t>131213101a</t>
  </si>
  <si>
    <t>1519802607</t>
  </si>
  <si>
    <t>Poznámka k položce:
V korytě toku, pod ochanou jímkou.</t>
  </si>
  <si>
    <t>V toku v prostoru shybky včetně sondy pro upřesnění pozice kanalizace a chrániček</t>
  </si>
  <si>
    <t>4.9*(1.6+1+1)</t>
  </si>
  <si>
    <t>Výkop v toku od PF17 po PF18</t>
  </si>
  <si>
    <t>(1.4+0.75)*0.5*5</t>
  </si>
  <si>
    <t>Sonda pro ověření polohy nefunkčního plynovodu v km 1.002</t>
  </si>
  <si>
    <t>1*0.8*4</t>
  </si>
  <si>
    <t>Odkop v prostoru pro převázky</t>
  </si>
  <si>
    <t>"plocha stříkaného betonu v tlouťce 11 cm" 194,700 * 0.11</t>
  </si>
  <si>
    <t>Sonda pro ověření polohy nefunkčního plynovodu v km 1.209</t>
  </si>
  <si>
    <t>0.3*0.5*4</t>
  </si>
  <si>
    <t>Výkop u výusti DN300 v km 1.208</t>
  </si>
  <si>
    <t>"Sesuvy do výkopu (5%)" 2,412</t>
  </si>
  <si>
    <t>32</t>
  </si>
  <si>
    <t>131213101b</t>
  </si>
  <si>
    <t>-1663105614</t>
  </si>
  <si>
    <t>Poznámka k položce:
V prostoru komunikace a v prostoru zahrad.</t>
  </si>
  <si>
    <t>Výkopy u komunikace</t>
  </si>
  <si>
    <t>Výkopy pro vpusť Š1</t>
  </si>
  <si>
    <t>2.5*1.8*1</t>
  </si>
  <si>
    <t>Výkopy pro vpusti Š2-Š5</t>
  </si>
  <si>
    <t>1.8*1.8*1*4</t>
  </si>
  <si>
    <t>Odkop nefunkčního kabel CETIN v km 0.979</t>
  </si>
  <si>
    <t>1*1*5</t>
  </si>
  <si>
    <t>Odkop u výusti DN200 v km 0.998</t>
  </si>
  <si>
    <t>(0.4+0.2)*(0.4+0.2+0.4)*3</t>
  </si>
  <si>
    <t>Odkop u výusti 400x400 v km 1.012</t>
  </si>
  <si>
    <t>(0.6+0.2)*(0.6+0.6+0.6)*3</t>
  </si>
  <si>
    <t>Odkop u výusti DN200 v km 1.020</t>
  </si>
  <si>
    <t>(1.1+0.2)*(0.2+0.8+0.2)*3</t>
  </si>
  <si>
    <t>Odkop u výusti DN300 v km 1.044</t>
  </si>
  <si>
    <t>(0.6+0.2)*(0.4+0.4+0.4)*3</t>
  </si>
  <si>
    <t>Odkop u výusti DN500 v km 1.082</t>
  </si>
  <si>
    <t>Odkop u výusti DN300 v km 1.092</t>
  </si>
  <si>
    <t>(0.8+0.2)*(0.5+0.4+0.5)*3</t>
  </si>
  <si>
    <t>Odkop u výusti DN300 v km 1.134</t>
  </si>
  <si>
    <t>(0.8+0.2)*(0.5+0.9+0.5)*3</t>
  </si>
  <si>
    <t>Odkop u výusti DN150 v km 1.152</t>
  </si>
  <si>
    <t>(1.1+0.2)*(0.4+0.8+0.4)*3</t>
  </si>
  <si>
    <t>Odkop u výusti DN300 v km 1.157</t>
  </si>
  <si>
    <t>(0.7+0.2)*(0.5+0.8+0.5)*3</t>
  </si>
  <si>
    <t>"Sesuvy do výkopu (5%)" 3,073</t>
  </si>
  <si>
    <t>Výkopy v prostoru zahrad</t>
  </si>
  <si>
    <t>V prostoru přerovnání kamenného opevnění v horním zavázání PF17-PF18</t>
  </si>
  <si>
    <t>(1.9+0.90)*0.5*5</t>
  </si>
  <si>
    <t>"Sesuvy do výkopu (5%)" 0,350</t>
  </si>
  <si>
    <t>33</t>
  </si>
  <si>
    <t>131251106a</t>
  </si>
  <si>
    <t>Hloubení jam nezapažených v hornině třídy těžitelnosti I, skupiny 3 objem do 5000 m3 strojně</t>
  </si>
  <si>
    <t>157923318</t>
  </si>
  <si>
    <t>Hloubení nezapažených jam a zářezů strojně s urovnáním dna do předepsaného profilu a spádu v hornině třídy těžitelnosti I skupiny 3 přes 1 000 do 5 000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</si>
  <si>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</si>
  <si>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Poznámka k položce:
V korytě toku, pod ochranou jímkou.</t>
  </si>
  <si>
    <t>Výkop před PF1 směrem k mostu (před prováděním mostu) včetně sondy</t>
  </si>
  <si>
    <t>5.6*0.8+(0+5.6)*0.5*1.7+1.5*2+2</t>
  </si>
  <si>
    <t>Výkop v toku od PF1 po PF16</t>
  </si>
  <si>
    <t>819,325 "Viz kubaturový list - Výkopy v toku"</t>
  </si>
  <si>
    <t>Spádový stupeň</t>
  </si>
  <si>
    <t>(1+2.8)*0.5*1.3+2.8*3.1+(1+2.8)*0.5*1.0</t>
  </si>
  <si>
    <t>Výkop v toku od PF16 po PF17</t>
  </si>
  <si>
    <t>4.4*0.8+(4.4+1.8)*0.5*1.4+1.8*2.5</t>
  </si>
  <si>
    <t>Výkop v prostoru stříkaného betonu</t>
  </si>
  <si>
    <t>"plocha stříkaného betonu v tlouťce 8 cm" 781,900*0,08</t>
  </si>
  <si>
    <t>Čerpací jímky</t>
  </si>
  <si>
    <t>1*1*1*8 "ks"</t>
  </si>
  <si>
    <t>Odečty ručních výkopů</t>
  </si>
  <si>
    <t>"V toku v prostoru shybky včetně sondy pro upřesnění pozice kanalizace a chrániček" - 17,640</t>
  </si>
  <si>
    <t>"Sonda pro ověření polohy nefunkčního plynovodu v km 1.002" -3,200</t>
  </si>
  <si>
    <t>Odečet humozních vrstev</t>
  </si>
  <si>
    <t>"LB spádový stupeň" - 0,900</t>
  </si>
  <si>
    <t>"předpokádané sesuvy do výkopu (5%)" 42,949</t>
  </si>
  <si>
    <t>34</t>
  </si>
  <si>
    <t>131251106b</t>
  </si>
  <si>
    <t>871657821</t>
  </si>
  <si>
    <t>Výkop před PF1 směrem k mostu</t>
  </si>
  <si>
    <t>1.45*0.7+(0+1.45)*0.5*1.1</t>
  </si>
  <si>
    <t>Výkop v toku od PF1 po PF12</t>
  </si>
  <si>
    <t>"Viz kubaturový list - Výkopy u komunikace" 384,025</t>
  </si>
  <si>
    <t>Výkop od PF12 do konce odkopu</t>
  </si>
  <si>
    <t xml:space="preserve"> -(0+3.55)*0.5*1</t>
  </si>
  <si>
    <t>Odkop u krajnice komunikace začátek (v prostoru mezi PF11 a PF12) po konec opravy komunikce, o které rozhodne TDI</t>
  </si>
  <si>
    <t>0.4*27</t>
  </si>
  <si>
    <t>"Výkopy pro vpusti Š2-Š5" - 12,960</t>
  </si>
  <si>
    <t>"Odkop nefunkčního kabel CETIN v km 0.979" - 5</t>
  </si>
  <si>
    <t>Odečtení humozních vrstev v úseku PF1 až PF12</t>
  </si>
  <si>
    <t>-(74+36)*0.1</t>
  </si>
  <si>
    <t>"Sesuvy do výkopu (5%)" 18,295</t>
  </si>
  <si>
    <t>Odkop v prostoru zahrad (PF14 - PF15*)</t>
  </si>
  <si>
    <t>(0+2.95)*0.5*1.0+(2.95+3.7)*0.5*20+3.7*4.6+(0+3.7)*0.5*1.3</t>
  </si>
  <si>
    <t>Odkop v prostoru zahrad (PF16 - PF17)</t>
  </si>
  <si>
    <t>(0+1.3)*0.5*4.5</t>
  </si>
  <si>
    <t>Odečtení humozních vrstev v úseku zahrad</t>
  </si>
  <si>
    <t>-(210)*0.2</t>
  </si>
  <si>
    <t>"Sesuvy do výkopu (5%)" 2,766</t>
  </si>
  <si>
    <t>35</t>
  </si>
  <si>
    <t>151711111</t>
  </si>
  <si>
    <t>Osazení zápor ocelových dl do 8 m</t>
  </si>
  <si>
    <t>2028153294</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</si>
  <si>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</si>
  <si>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</si>
  <si>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Trvalé mikrozáporové pažení HEB120, dl. 6,0m, ocel S355</t>
  </si>
  <si>
    <t>6,0*150 "Typ P1 - rozteč po 1.4m (km 0.959-1.160)"</t>
  </si>
  <si>
    <t>6,0*2 "Typ P1 - rozteč po 1.7m (km 0.958-0.959) provizorní u mostu (v případě zahájení předmětné stavby před stavbou mostu o jednu stavební sezónu)</t>
  </si>
  <si>
    <t>6,0*9 "Typ P2 - rozteč po 1.1m (km 1.160-1.170)"</t>
  </si>
  <si>
    <t>6,0*6 "Typ P4 - rozteč po 1.6m (km 1.194-1.201)"</t>
  </si>
  <si>
    <t>6,0*4 "nejistota v IP podmínky"</t>
  </si>
  <si>
    <t>Trvalé mikrozáporové pažení HEB120, dl. 5,0m, ocel S355</t>
  </si>
  <si>
    <t>6,0*14 "Typ P3 - rozteč po 1.6m (km 1.170-1.194)"</t>
  </si>
  <si>
    <t>6,0*3 "Typ P5 - rozteč po 1.9m (km 1.201-1.205)"</t>
  </si>
  <si>
    <t>36</t>
  </si>
  <si>
    <t>M</t>
  </si>
  <si>
    <t>13010972</t>
  </si>
  <si>
    <t>ocel profilová HE-B 120 jakost 11 375</t>
  </si>
  <si>
    <t>-132545639</t>
  </si>
  <si>
    <t>zapory_HEB120*27,40 "kg/m"/1000</t>
  </si>
  <si>
    <t>37</t>
  </si>
  <si>
    <t>58932908</t>
  </si>
  <si>
    <t>beton C 20/25 X0 XC2 kamenivo frakce 0/8</t>
  </si>
  <si>
    <t>2013719324</t>
  </si>
  <si>
    <t>Zalití spodní části zápor</t>
  </si>
  <si>
    <t>3,2*(0,245^2*pi/4)*150 "Typ P1 - rozteč po 1.4m (km 0.959-1.160)"</t>
  </si>
  <si>
    <t>3,2*(0,245^2*pi/4)*2 "Typ P1 - rozteč po 1.7m (km 0.958-0.959) provizorní u mostu</t>
  </si>
  <si>
    <t>2,0*(0,245^2*pi/4)*9 "Typ P2 - rozteč po 1.1m (km 1.160-1.170)"</t>
  </si>
  <si>
    <t>2,6*(0,245^2*pi/4)*6 "Typ P4 - rozteč po 1.6m (km 1.194-1.201)"</t>
  </si>
  <si>
    <t>3,2*(0,245^2*pi/4)*4 "nejistota v IP podmínky"</t>
  </si>
  <si>
    <t>2,6*(0,245^2*pi/4)*14 "Typ P3 - rozteč po 1.6m (km 1.170-1.194)"</t>
  </si>
  <si>
    <t>3,5*(0,245^2*pi/4)*3 "Typ P5 - rozteč po 1.9m (km 1.201-1.205)"</t>
  </si>
  <si>
    <t>151711131</t>
  </si>
  <si>
    <t>Vytažení zápor ocelových dl do 8 m</t>
  </si>
  <si>
    <t>1209459921</t>
  </si>
  <si>
    <t>Vytažení ocelových zápor pro pažení délky od 0 do 8 m</t>
  </si>
  <si>
    <t>Poznámka k položce:
Odstranění dočasné zápory v korytě toku v prostoru mostu (km 0.958) (v případě zahájení předmětné stavby před stavbou mostu o jednu stavební sezónu)</t>
  </si>
  <si>
    <t>6,0*1 "ks"</t>
  </si>
  <si>
    <t>39</t>
  </si>
  <si>
    <t>153116111</t>
  </si>
  <si>
    <t>Opracování ocelových kleštin nebo převázek hradicích stěn z terénu</t>
  </si>
  <si>
    <t>-1510161375</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</si>
  <si>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</si>
  <si>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</si>
  <si>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40</t>
  </si>
  <si>
    <t>153116112</t>
  </si>
  <si>
    <t>Montáž ocelových kleštin nebo převázek hradicích stěn z terénu</t>
  </si>
  <si>
    <t>-1200494095</t>
  </si>
  <si>
    <t>Kleštiny nebo převázky pro hradící stěny beraněné, nasazené, tabulové z oceli jakéhokoliv druhu z terénu montáž</t>
  </si>
  <si>
    <t>Poznámka k položce:
Přesné délky jednotlivých převázek zhotovitel upraví dle přesné rozteče jednotlivých zápor.Převázky se upraví tak, aby šly vložit mezi HEB a nezasahovaly do následně provážené ŽB konstrukce.</t>
  </si>
  <si>
    <t>Uvažováno jako montáž atypických převázek pilotové stěny</t>
  </si>
  <si>
    <t>Plech na zadní straně HEB (mikrozápor)</t>
  </si>
  <si>
    <t>"plech tl. 10 mm" 0,120*0,200*0,010*7,850 * ((79+6+10+1)*2+2+(4*2)) "ks"</t>
  </si>
  <si>
    <t>Opěrná deska trvalých tyčových kotev 250/250/20 mm</t>
  </si>
  <si>
    <t>"plech tl. 20 mm"0,250*0,250*0,020*7,850 *  (79+6+7+3+4) "ks"</t>
  </si>
  <si>
    <t>Roznášecí deska z ploché oceli 250/250/30 mm - trvalá kotva typ P5</t>
  </si>
  <si>
    <t>"plech tl. 30 mm"0,250*0,250*0,030*7,850 *  1 "ks"</t>
  </si>
  <si>
    <t>Trubka 102/12 - mezi převázkou a hlavou kotvy</t>
  </si>
  <si>
    <t>"tr.102/12mm" 0,45*0,0266 "t/m" * (79+6+7+3+4) "ks"</t>
  </si>
  <si>
    <t>Převázka 2U180, délka 1.45m</t>
  </si>
  <si>
    <t>"2xU180" 1,45*2*0,022 "t/m" * (79+4) "ks - P1 + 4 u mostu"</t>
  </si>
  <si>
    <t>Převázka 2U180, délka 1.15m</t>
  </si>
  <si>
    <t>"2xU180" 1,15*2*0,022 "t/m" * (79+4) "ks - P2"</t>
  </si>
  <si>
    <t>Převázka 2U180, délka 1.65m</t>
  </si>
  <si>
    <t>"2xU180" 1,65*2*0,022 "t/m" * (7+3) "ks - P3+P4"</t>
  </si>
  <si>
    <t>Převázka 2U180, délka 2.3m</t>
  </si>
  <si>
    <t>"2xU180" 2,30*2*0,022 "t/m" * 1 "ks - P5"</t>
  </si>
  <si>
    <t>0,05*prevazky_ZH "5% ostatní drobné prvky - přivařovací plechy, výztuhy atd."</t>
  </si>
  <si>
    <t>41</t>
  </si>
  <si>
    <t>130-R17</t>
  </si>
  <si>
    <t>dodávka ocelové konstrukce převázek z 2xU180, plechů, průchodek kotev z trub 102x10mm</t>
  </si>
  <si>
    <t>1289807501</t>
  </si>
  <si>
    <t>dodávka ocelové konstrukce převázek z 2xU180, plechů, průchodek kotev z trub 102x10mm
Položka zahrnuje dodávku materiálu, výrobu převázky včetně potřebného přemístění na místo montáže.</t>
  </si>
  <si>
    <t>42</t>
  </si>
  <si>
    <t>153811112</t>
  </si>
  <si>
    <t>Osazení kotvy tyčové dl přes 5 m D přes 28 do 32 mm</t>
  </si>
  <si>
    <t>-1091096826</t>
  </si>
  <si>
    <t>Osazení kotev tyčových bez provedení vrtu, zainjektování a napnutí kotvy při délce přes 5 m a průměru přes 28 do 32 mm</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</si>
  <si>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</si>
  <si>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Viz přílohu D.01_3.1.1 a D.01_3.1.2, D.01_3.2.1, D.01_3.2.2 a D.01_3.3.1 až D.01_3.3.5</t>
  </si>
  <si>
    <t>Dočasné tyčové kotvy</t>
  </si>
  <si>
    <t>8,5 "m" * KD_tyc_D32_ks</t>
  </si>
  <si>
    <t>Trvalé tyčové kotvy dl. 8,5 m</t>
  </si>
  <si>
    <t>8,5 "m" * KT8_tyc_D32_ks</t>
  </si>
  <si>
    <t>6,5 "m" * KT6_tyc_D32_ks</t>
  </si>
  <si>
    <t>43</t>
  </si>
  <si>
    <t>1302-R14</t>
  </si>
  <si>
    <t>dočasná tyčová kotva ∅ 32mm (plastová ochrana tyče), 8,0(8,5)/4,0m, únosnost na kluzu 404kN, na mezi pevnosti 440kN, ocel ST500S, vč. hlavy kotvy</t>
  </si>
  <si>
    <t>651550113</t>
  </si>
  <si>
    <t>44</t>
  </si>
  <si>
    <t>1302-R15</t>
  </si>
  <si>
    <t>trvalá tyčová kotva ∅ 32mm (plastová ochrana tyče), 8,0(8,5)/4,0m, únosnost na kluzu 404kN, na mezi pevnosti 440kN, ocel ST500S, vč. hlavy kotvy</t>
  </si>
  <si>
    <t>-460185053</t>
  </si>
  <si>
    <t>45</t>
  </si>
  <si>
    <t>1302-R16</t>
  </si>
  <si>
    <t>trvalá tyčová kotva ∅ 32mm (plastová ochrana tyče) 6,0(6,5)/3,0m, únosnost na kluzu 404kN, na mezi pevnosti 440kN, ocel ST500S</t>
  </si>
  <si>
    <t>-410050237</t>
  </si>
  <si>
    <t>153811211</t>
  </si>
  <si>
    <t>Napnutí kotev tyčových únosnost kotvy do 0,45 MN</t>
  </si>
  <si>
    <t>1702492324</t>
  </si>
  <si>
    <t>Napnutí tyčových kotev při předepsané únosnosti kotvy do 0,45 MN</t>
  </si>
  <si>
    <t xml:space="preserve">Poznámka k souboru cen:
1. Ceny jsou určeny pro jakoukoliv délku kotev.
2. V cenách jsou započteny i náklady na dopínání kotev při poklesu předpětí.
</t>
  </si>
  <si>
    <t>Dočasné kotvy dl. 8,5 m</t>
  </si>
  <si>
    <t>1 "Typ P1 - (km 0.958-0.959) provizorní u mostu (v případě zahájení předmětné stavby před stavbou mostu o jednu stavební sezónu)</t>
  </si>
  <si>
    <t>Trvalé kotvy dl. 8,5 m</t>
  </si>
  <si>
    <t>79 "Typ P1 - rozteč po 2.8m (km 0.959-1.160)"</t>
  </si>
  <si>
    <t>6 "Typ P2 - rozteč po 2.2m (km 1.160-1.170)"</t>
  </si>
  <si>
    <t>3 "Typ P4 - rozteč po 3.2m (km 1.194-1.201)"</t>
  </si>
  <si>
    <t>4 "nejistota v IP podmínky"</t>
  </si>
  <si>
    <t>Trvalé kotvy dl. 6,5 m</t>
  </si>
  <si>
    <t>7 "Typ P3 - rozteč po 3.2m (km 1.170-1.194)"</t>
  </si>
  <si>
    <t>1 "Typ P5 - (km 1.201-1.205)"</t>
  </si>
  <si>
    <t>288</t>
  </si>
  <si>
    <t>162201421</t>
  </si>
  <si>
    <t>Vodorovné přemístění pařezů do 1 km D do 300 mm</t>
  </si>
  <si>
    <t>229060334</t>
  </si>
  <si>
    <t>Vodorovné přemístění větví, kmenů nebo pařezů s naložením, složením a dopravou do 1000 m pařezů kmenů, průměru přes 100 do 300 mm</t>
  </si>
  <si>
    <t xml:space="preserve">Poznámka k souboru cen:
1. Průměr kmene i pařezu se měří v místě řezu.
2. Měrná jednotka kus je 1 strom.
</t>
  </si>
  <si>
    <t>47</t>
  </si>
  <si>
    <t>162201422</t>
  </si>
  <si>
    <t>Vodorovné přemístění pařezů do 1 km D do 500 mm</t>
  </si>
  <si>
    <t>739476776</t>
  </si>
  <si>
    <t>Vodorovné přemístění větví, kmenů nebo pařezů s naložením, složením a dopravou do 1000 m pařezů kmenů, průměru přes 300 do 500 mm</t>
  </si>
  <si>
    <t>48</t>
  </si>
  <si>
    <t>162251122</t>
  </si>
  <si>
    <t>Vodorovné přemístění do 50 m výkopku/sypaniny z horniny třídy těžitelnosti II, skupiny 4 a 5</t>
  </si>
  <si>
    <t>-52167700</t>
  </si>
  <si>
    <t>Vodorovné přemístění výkopku nebo sypaniny po suchu na obvyklém dopravním prostředku, bez naložení výkopku, avšak se složením bez rozhrnutí z horniny třídy těžitelnosti II na vzdálenost skupiny 4 a 5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</si>
  <si>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</si>
  <si>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nasyp_sut "přemístění sutě z vybouraných konstrukcí do dočasných násypů"</t>
  </si>
  <si>
    <t>289</t>
  </si>
  <si>
    <t>162301971</t>
  </si>
  <si>
    <t>Příplatek k vodorovnému přemístění pařezů D 300 mm ZKD 1 km</t>
  </si>
  <si>
    <t>1363171434</t>
  </si>
  <si>
    <t>Vodorovné přemístění větví, kmenů nebo pařezů s naložením, složením a dopravou Příplatek k cenám za každých dalších i započatých 1000 m přes 1000 m pařezů kmenů, průměru přes 100 do 300 mm</t>
  </si>
  <si>
    <t>kácení_do200*19 "celkem do 20 km"</t>
  </si>
  <si>
    <t>49</t>
  </si>
  <si>
    <t>162301972</t>
  </si>
  <si>
    <t>Příplatek k vodorovnému přemístění pařezů D 500 mm ZKD 1 km</t>
  </si>
  <si>
    <t>1544726311</t>
  </si>
  <si>
    <t>Vodorovné přemístění větví, kmenů nebo pařezů s naložením, složením a dopravou Příplatek k cenám za každých dalších i započatých 1000 m přes 1000 m pařezů kmenů, průměru přes 300 do 500 mm</t>
  </si>
  <si>
    <t>kácení_P_do400*19 "celkem do 20 km"</t>
  </si>
  <si>
    <t>kácení_P_do500*19 "celkem do 20 km"</t>
  </si>
  <si>
    <t>50</t>
  </si>
  <si>
    <t>162351104</t>
  </si>
  <si>
    <t>Vodorovné přemístění do 1000 m výkopku/sypaniny z horniny třídy těžitelnosti I, skupiny 1 až 3</t>
  </si>
  <si>
    <t>-614797605</t>
  </si>
  <si>
    <t>Vodorovné přemístění výkopku nebo sypaniny po suchu na obvyklém dopravním prostředku, bez naložení výkopku, avšak se složením bez rozhrnutí z horniny třídy těžitelnosti I skupiny 1 až 3 na vzdálenost přes 500 do 1 000 m</t>
  </si>
  <si>
    <t>vykop_patek "přemístění na MD"</t>
  </si>
  <si>
    <t>2*vykop_sjezdu "přenístění na MD a zpět do zásypu"</t>
  </si>
  <si>
    <t>2*nasyp_kom "přenístění na MD a zpět do zásypu"</t>
  </si>
  <si>
    <t>2*zasyp_hutneny "přenístění na MD a zpět do zásypu"</t>
  </si>
  <si>
    <t>2*zasyp_nezhut "přenístění na MD a zpět do zásypu"</t>
  </si>
  <si>
    <t>0,05*(jama_tok_tr3+jama_tok_rucne-zasyp_nezhut) "opvoz přebytku 5% přes MD"</t>
  </si>
  <si>
    <t>0,40*(jama_ter_k_tr3+jama_ter_k_ruc+jama_ter_z_tr3+jama_ter_z_ruc-nasyp_kom-zasyp_hutneny) "opvoz přebytku 40% přes MD"</t>
  </si>
  <si>
    <t>2*obsyp_zem "přemístění na MD a zpět"</t>
  </si>
  <si>
    <t>51</t>
  </si>
  <si>
    <t>162651112</t>
  </si>
  <si>
    <t>Vodorovné přemístění do 5000 m výkopku/sypaniny z horniny třídy těžitelnosti I, skupiny 1 až 3</t>
  </si>
  <si>
    <t>1024737392</t>
  </si>
  <si>
    <t>Vodorovné přemístění výkopku nebo sypaniny po suchu na obvyklém dopravním prostředku, bez naložení výkopku, avšak se složením bez rozhrnutí z horniny třídy těžitelnosti I skupiny 1 až 3 na vzdálenost přes 4 000 do 5 000 m</t>
  </si>
  <si>
    <t>Přemístění humusu na MD</t>
  </si>
  <si>
    <t>0,10*sejmuti10_do100</t>
  </si>
  <si>
    <t>0,10*sejmuti10_do500</t>
  </si>
  <si>
    <t>0,20*sejmuti20_do500</t>
  </si>
  <si>
    <t>Přemístění humusu zpět na místo ohumusování</t>
  </si>
  <si>
    <t>0,100*oh100_do100m2 "přemístění z MD"</t>
  </si>
  <si>
    <t>0,100*oh100_do500m2 "přemístění z MD</t>
  </si>
  <si>
    <t>0,200*oh200_do500m2 "přemístění z MD</t>
  </si>
  <si>
    <t>162751119</t>
  </si>
  <si>
    <t>Příplatek k vodorovnému přemístění výkopku/sypaniny z horniny třídy těžitelnosti I, skupiny 1 až 3 ZKD 1000 m přes 10000 m</t>
  </si>
  <si>
    <t>-1531654804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</si>
  <si>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</si>
  <si>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odvoz_tr3*10 "celkem do 20 km"</t>
  </si>
  <si>
    <t>53</t>
  </si>
  <si>
    <t>162751117</t>
  </si>
  <si>
    <t>Vodorovné přemístění do 10000 m výkopku/sypaniny z horniny třídy těžitelnosti I, skupiny 1 až 3</t>
  </si>
  <si>
    <t>1634386138</t>
  </si>
  <si>
    <t>Vodorovné přemístění výkopku nebo sypaniny po suchu na obvyklém dopravním prostředku, bez naložení výkopku, avšak se složením bez rozhrnutí z horniny třídy těžitelnosti I skupiny 1 až 3 na vzdálenost přes 9 000 do 10 000 m</t>
  </si>
  <si>
    <t>zemina_hrazky "odklizení zeminy z dočasných hrázek"</t>
  </si>
  <si>
    <t>0,80*zapory_HEB120*0,245^2*pi/4 "odvoz zeminy z vrtů zápor"</t>
  </si>
  <si>
    <t>Odklizení přebytku zeminy z výkopu</t>
  </si>
  <si>
    <t>-nasyp_kom</t>
  </si>
  <si>
    <t>-zasyp_hutneny</t>
  </si>
  <si>
    <t>-zasyp_nezhut</t>
  </si>
  <si>
    <t>-obsyp_zem</t>
  </si>
  <si>
    <t>54</t>
  </si>
  <si>
    <t>162751137</t>
  </si>
  <si>
    <t>Vodorovné přemístění do 10000 m výkopku/sypaniny z horniny třídy těžitelnosti II, skupiny 4 a 5</t>
  </si>
  <si>
    <t>-1053883253</t>
  </si>
  <si>
    <t>Vodorovné přemístění výkopku nebo sypaniny po suchu na obvyklém dopravním prostředku, bez naložení výkopku, avšak se složením bez rozhrnutí z horniny třídy těžitelnosti II na vzdálenost skupiny 4 a 5 na vzdálenost přes 9 000 do 10 000 m</t>
  </si>
  <si>
    <t>Odlizení přebytku zeminy a kamene</t>
  </si>
  <si>
    <t>0,20*zapory_HEB120*0,245^2*pi/4 "odvoz zeminy z vrtů zápor"</t>
  </si>
  <si>
    <t>55</t>
  </si>
  <si>
    <t>162751139</t>
  </si>
  <si>
    <t>Příplatek k vodorovnému přemístění výkopku/sypaniny z horniny třídy těžitelnosti II, skupiny 4 a 5 ZKD 1000 m přes 10000 m</t>
  </si>
  <si>
    <t>1420785111</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</si>
  <si>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</si>
  <si>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odvoz_tr4a5*10 "celkem do 20 km"</t>
  </si>
  <si>
    <t>56</t>
  </si>
  <si>
    <t>167151111</t>
  </si>
  <si>
    <t>Nakládání výkopku z hornin třídy těžitelnosti I, skupiny 1 až 3 přes 100 m3</t>
  </si>
  <si>
    <t>-1814142060</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</si>
  <si>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</si>
  <si>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</si>
  <si>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0,100*oh100_do100m2 "naložení na MD"</t>
  </si>
  <si>
    <t>0,100*oh100_do500m2 "naložení na MD"</t>
  </si>
  <si>
    <t>0,200*oh200_do500m2 "naložení na MD"</t>
  </si>
  <si>
    <t>vykop_sjezdu "naložení na MD"</t>
  </si>
  <si>
    <t>nasyp_kom "naložení na MD"</t>
  </si>
  <si>
    <t>zasyp_hutneny "naložení na MD"</t>
  </si>
  <si>
    <t>zasyp_nezhut "naložení na MD"</t>
  </si>
  <si>
    <t>obsyp_zem "naložení na MD"</t>
  </si>
  <si>
    <t>57</t>
  </si>
  <si>
    <t>171152101</t>
  </si>
  <si>
    <t>Uložení sypaniny z hornin soudržných do násypů zhutněných silnic a dálnic</t>
  </si>
  <si>
    <t>1269871079</t>
  </si>
  <si>
    <t>Uložení sypaniny do zhutněných násypů pro silnice, dálnice a letiště s rozprostřením sypaniny ve vrstvách, s hrubým urovnáním a uzavřením povrchu násypu z hornin soudržných</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</si>
  <si>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</si>
  <si>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Hutněný zásyp před PF1 směrem k mostu</t>
  </si>
  <si>
    <t>1.43*0.7+(0+1.43)*0.5*0.4</t>
  </si>
  <si>
    <t>Hutněný zásyp v prostoru odkopu (PF1 až PF12)</t>
  </si>
  <si>
    <t>"Viz kubaturový list - Hutněný zásyp pod silničním tělesem" 361,095</t>
  </si>
  <si>
    <t>Hutněný zásyp u krajnice komunikace začátek (v prostoru mezi PF11 a PF12) po konec opravy komunikce, o které rozhodne TDI</t>
  </si>
  <si>
    <t>0.69*(0.2+0.8+0.2)*3</t>
  </si>
  <si>
    <t>0.21*(0.5+0.4+0.5)*3</t>
  </si>
  <si>
    <t>0.21*(0.5+0.9+0.5)*3</t>
  </si>
  <si>
    <t>0.11*(0.5+0.8+0.5)*3</t>
  </si>
  <si>
    <t>Zásyp u odkopu u výusti DN150 v km 1.152</t>
  </si>
  <si>
    <t>(1.1+0.2-(0.3+0.15+0.2))*(0.4+0.8+0.4)*3</t>
  </si>
  <si>
    <t>Odečtení vpustí</t>
  </si>
  <si>
    <t xml:space="preserve"> -5*3.14*0.2*0.2*0.7</t>
  </si>
  <si>
    <t>58</t>
  </si>
  <si>
    <t>171152121</t>
  </si>
  <si>
    <t>Uložení sypaniny z hornin nesoudržných kamenitých do násypů zhutněných silnic a dálnic</t>
  </si>
  <si>
    <t>709487012</t>
  </si>
  <si>
    <t>Uložení sypaniny do zhutněných násypů pro silnice, dálnice a letiště s rozprostřením sypaniny ve vrstvách, s hrubým urovnáním a uzavřením povrchu násypu z hornin nesoudržných kamenitých</t>
  </si>
  <si>
    <t xml:space="preserve">Vytvoření a zrušení přitížení líce zbývající části zdi přísypem z materiálu bourané zdi. </t>
  </si>
  <si>
    <t>Koruna přitížení bude provedena v úrovni odkopu za rubem zdi, šířka koruny 1,5 m, sklon svahu do koryta 1:1, viz vzorový zákres v PF 10.</t>
  </si>
  <si>
    <t>Průměrný objem přitížení - viz kubaturové listy</t>
  </si>
  <si>
    <t>(890"m3"/247"m"*10"m"+2"ks"*(3.6+0)"m2"*0.5*1.7"m")*29 "úseků+počet fází"</t>
  </si>
  <si>
    <t>Vytvoření a zrušení sjezdu z materiálu bourané zdi z úrovně odkopu do koryta</t>
  </si>
  <si>
    <t>((4.0+0)"m2"*0.5*12"m") * 8 "počet fází *2 ks"</t>
  </si>
  <si>
    <t>171152501R01</t>
  </si>
  <si>
    <t>Zhutnění podloží z hornin soudržných nebo nesoudržných P.S.90%</t>
  </si>
  <si>
    <t>1965673440</t>
  </si>
  <si>
    <t>Zhutnění podloží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</si>
  <si>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</si>
  <si>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Poznámka k položce:
Zhutnění ZS v rovině proctor P.S.95%</t>
  </si>
  <si>
    <t>Viz přílohu D.01_3.1.1, D.01_3.1.2, D.01_3.2.1, D.01_3.2.2, D.01_3.3.1-4</t>
  </si>
  <si>
    <t>Pod podkladní beton (pod bloky)</t>
  </si>
  <si>
    <t>2.55*((39-4)*6+4*8+2*0.15)</t>
  </si>
  <si>
    <t>Pod základ od PF1 směrem k mostu po dilatační spáru stávajícího mostu (v případě zahájení předmětné stavby před stavbou mostu o jednu stavební sezónu)</t>
  </si>
  <si>
    <t>1*2</t>
  </si>
  <si>
    <t>Pod betonový základ obkladního zdiva</t>
  </si>
  <si>
    <t>1.0*3.5</t>
  </si>
  <si>
    <t>60</t>
  </si>
  <si>
    <t>171152501R02</t>
  </si>
  <si>
    <t>Zhutnění podloží z hornin soudržných nebo nesoudržných pod násypy P.S.100%</t>
  </si>
  <si>
    <t>-1614856390</t>
  </si>
  <si>
    <t>Poznámka k položce:
Zhutnění ZS v rovině proctor P.S.100%</t>
  </si>
  <si>
    <t>"V prostoru odkopu komunikace" 640</t>
  </si>
  <si>
    <t>"Vrstvy v prostoru odkopu fáze 2." 166</t>
  </si>
  <si>
    <t>"Vrstvy v prostoru odkopu fáze 2. - o rozsahu rozhodne TDI" 53</t>
  </si>
  <si>
    <t>61</t>
  </si>
  <si>
    <t>171153101</t>
  </si>
  <si>
    <t>Zemní hrázky melioračních kanálů z horniny třídy těžitelnosti I a II, skupiny 1 až 4</t>
  </si>
  <si>
    <t>-1644799610</t>
  </si>
  <si>
    <t>Zemní hrázky přívodních a odpadních melioračních kanálů zhutňované po vrstvách tloušťky 200 mm s přemístěním sypaniny do 20 m nebo s jejím přehozením do 3 m z hornin třídy těžitelnosti I a II, skupiny 1 až 4</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</si>
  <si>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</si>
  <si>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Poznámka k položce:
Zřízení zemních jímek z vhodného nepropustného materiálu nad a pod řešeným úsekem. Nepropustný materiál se nakoupí a po dokončení stavby stavby odstraní. Výška návodní jímky nad stávajícím dnem bude min 1,30 m, výška povodní jímky nad stávajícím dnem bude 1,0 m, šířka v koruně min 2,0 m, sklony svahů min 1:2. Kapacita jímek a potrubí odpovídá cca 0,75 m3/s, tzn. cca Q30d. Pokud zhotovitel vyhodnotí kapacitu potrubí a jímek jako nedostatečnou, může navrhnout vlastní řešení a předložit TDI k odsouhlasení. Realizace spodní jímky v nejníže položeném úseku (pod mostem do parku) bude probíhat za ztížených podmínek, s omezenou možností sjezdu do koryta.</t>
  </si>
  <si>
    <t>Dočasné sypané hrázky v korytě</t>
  </si>
  <si>
    <t>Objem návodní jímky (1ks)</t>
  </si>
  <si>
    <t>(6*5+(0+6)*0,5*2)</t>
  </si>
  <si>
    <t>Objem povodní jímky (1ks)</t>
  </si>
  <si>
    <t>(4*5+(0+6)*0,5*1,5)</t>
  </si>
  <si>
    <t>zemina_hrazky *4"etapy"</t>
  </si>
  <si>
    <t>62</t>
  </si>
  <si>
    <t>10364100</t>
  </si>
  <si>
    <t>zemina pro terénní úpravy - tříděná</t>
  </si>
  <si>
    <t>1965992991</t>
  </si>
  <si>
    <t>Poznámka k položce:
Předpokládá se doprava přímo na místo uložení bez mezideponování.
V souladu s pravidly ÚRS není hmotnost položky započtena do přesunu hmot.</t>
  </si>
  <si>
    <t>Dodávka vhodné nepropustné zeminy</t>
  </si>
  <si>
    <t>zemina_hrazky*1,8</t>
  </si>
  <si>
    <t>63</t>
  </si>
  <si>
    <t>171251201</t>
  </si>
  <si>
    <t>Uložení sypaniny na skládky nebo meziskládky</t>
  </si>
  <si>
    <t>-1373200484</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</si>
  <si>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</si>
  <si>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</si>
  <si>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Poznámka k položce:
Humózní zemina bude po dobu realizace stavby uložena tak, aby nedošlo k jejímu znehodnocení nebo kontaminaci jinými materiály.</t>
  </si>
  <si>
    <t>Uložení humusu na MD</t>
  </si>
  <si>
    <t>vykop_patek "uložení na MD"</t>
  </si>
  <si>
    <t>vykop_sjezdu "uložení na MD"</t>
  </si>
  <si>
    <t>nasyp_kom "uložení na MD"</t>
  </si>
  <si>
    <t>zasyp_hutneny "uložení na MD"</t>
  </si>
  <si>
    <t>zasyp_nezhut "uložení na MD"</t>
  </si>
  <si>
    <t>0,05*(jama_tok_tr3+jama_tok_rucne-zasyp_nezhut) "uložení přebytku na MD odvoz 5% přes MD"</t>
  </si>
  <si>
    <t>0,40*(jama_ter_k_tr3+jama_ter_k_ruc+jama_ter_z_tr3+jama_ter_z_ruc-nasyp_kom-zasyp_hutneny) "uložení přebytku na MD - odvoz 40% přes MD"</t>
  </si>
  <si>
    <t>obsyp_zem "uložení na MD"</t>
  </si>
  <si>
    <t>64</t>
  </si>
  <si>
    <t>174151101</t>
  </si>
  <si>
    <t>Zásyp jam, šachet rýh nebo kolem objektů sypaninou se zhutněním</t>
  </si>
  <si>
    <t>-1655639156</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</si>
  <si>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</si>
  <si>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</si>
  <si>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Hutněný zásyp v prostoru zahrad</t>
  </si>
  <si>
    <t>Zásyp v prostoru zahrady (PF14 - PF15*)</t>
  </si>
  <si>
    <t>(0+2.17)*0.5*1.0+(2.17+2.98)*0.5*20.2+2.98*4.5+(2.98+0)*0.5*1.2</t>
  </si>
  <si>
    <t>Zásyp v prostoru zahrad (PF16 - PF17)</t>
  </si>
  <si>
    <t>(0.01+0.15)*0.5*4.5</t>
  </si>
  <si>
    <t>Zásyp v prostoru přerovnání kamenného opevnění v horním zavázání (PF17-PF18)</t>
  </si>
  <si>
    <t>(0.41+0.90)*0.5*5</t>
  </si>
  <si>
    <t>vykop_sjezdu "zásyp výkopu dočasných sjezdů"</t>
  </si>
  <si>
    <t>65</t>
  </si>
  <si>
    <t>174151101b</t>
  </si>
  <si>
    <t>-128006020</t>
  </si>
  <si>
    <t>Štěrkodrt 0/32</t>
  </si>
  <si>
    <t>před PF1 směrem k mostu (v případě zahájení předmětné stavby před stavbou mostu o jednu stavební sezónu)</t>
  </si>
  <si>
    <t>0.076*2.6</t>
  </si>
  <si>
    <t>Od PF1 až PF9</t>
  </si>
  <si>
    <t>"Viz kubaturový list Štěrkodrť u komunikace" 14,9885</t>
  </si>
  <si>
    <t>"Od PF9 až po cca1m před PF13" 0.077*65.4</t>
  </si>
  <si>
    <t>Obnova komunikace - o rozsahu rozhodne TDI</t>
  </si>
  <si>
    <t>0.077*(13.5-5)+0.7*0.2*5+0.077*5</t>
  </si>
  <si>
    <t>66</t>
  </si>
  <si>
    <t>58344171</t>
  </si>
  <si>
    <t>štěrkodrť frakce 0/32</t>
  </si>
  <si>
    <t>-97109861</t>
  </si>
  <si>
    <t>zasyp_ŠD*1,89</t>
  </si>
  <si>
    <t>67</t>
  </si>
  <si>
    <t>174251101</t>
  </si>
  <si>
    <t>Zásyp jam, šachet rýh nebo kolem objektů sypaninou bez zhutnění</t>
  </si>
  <si>
    <t>-3108644</t>
  </si>
  <si>
    <t>Zásyp sypaninou z jakékoliv horniny strojně s uložením výkopku ve vrstvách bez zhutnění jam, šachet, rýh nebo kolem objektů v těchto vykopávkách</t>
  </si>
  <si>
    <t>Zásyp v prostoru toku</t>
  </si>
  <si>
    <t>Hutněný zásyp od PF1 k mostu</t>
  </si>
  <si>
    <t>1.97*0.8+(0+1.97)*0.5*0.9</t>
  </si>
  <si>
    <t>Hutněný zásyp v prostoru odkopu (PF1 až PF16)</t>
  </si>
  <si>
    <t>"Viz kubaturový list - Hutněný zásyp v toku" 104,626</t>
  </si>
  <si>
    <t>1*1*1*8</t>
  </si>
  <si>
    <t>0.6*5.4</t>
  </si>
  <si>
    <t>Vybourání zdiva pod úrovní ZS (odhad)</t>
  </si>
  <si>
    <t>0.1*1.4*242*0,30</t>
  </si>
  <si>
    <t>68</t>
  </si>
  <si>
    <t>175111101</t>
  </si>
  <si>
    <t>Obsypání potrubí ručně sypaninou bez prohození, uloženou do 3 m</t>
  </si>
  <si>
    <t>-94910527</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</si>
  <si>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</si>
  <si>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</si>
  <si>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 v prostoru drénů drceným kamenivem 4/8 v minimální tloušťce 0,10 m</t>
  </si>
  <si>
    <t>Viz přílohu D.01_3.9</t>
  </si>
  <si>
    <t>39"ks"*2"ks"*3.14*0.18*0.18*0.43-39"ks"*2"ks"*3.14*0.08*0.08*0.32</t>
  </si>
  <si>
    <t>Hutněný zásyp (lože, boční a krycí vrstva) KG PVC potrubí (dle požadavků výrobce) - předpoklad štěrkopísek frakce 0-20mm, P.S. 100%.</t>
  </si>
  <si>
    <t>Obsyp u odkopu u výusti DN200 v km 0.998</t>
  </si>
  <si>
    <t>(0.4+0.2)*(0.4+0.2+0.4)*3-3.14*0.1*0.1*3</t>
  </si>
  <si>
    <t>Hutněný zásyp (lože, boční a krycí vrstva) kameninového potrubí (dle požadavků výrobce) - předpoklad drcený matriál frakce 0-11mm, P.S. 100%.</t>
  </si>
  <si>
    <t>Obsyp u odkopu u výusti DN150 v km 1.152</t>
  </si>
  <si>
    <t>(0.3+0.15+0.2)*(0.4+0.8+0.4)*3-3.14*0.09*0.09*3</t>
  </si>
  <si>
    <t>69</t>
  </si>
  <si>
    <t>58343810</t>
  </si>
  <si>
    <t>kamenivo drcené hrubé frakce 4/8</t>
  </si>
  <si>
    <t>-1631341261</t>
  </si>
  <si>
    <t>obsyp_8*2,00</t>
  </si>
  <si>
    <t>70</t>
  </si>
  <si>
    <t>58337331</t>
  </si>
  <si>
    <t>štěrkopísek frakce 0/22</t>
  </si>
  <si>
    <t>1100963424</t>
  </si>
  <si>
    <t>obsyp_20*2,00</t>
  </si>
  <si>
    <t>71</t>
  </si>
  <si>
    <t>58344121</t>
  </si>
  <si>
    <t>štěrkodrť frakce 0/8</t>
  </si>
  <si>
    <t>619845257</t>
  </si>
  <si>
    <t>obsyp_11*2,00</t>
  </si>
  <si>
    <t>72</t>
  </si>
  <si>
    <t>175151101</t>
  </si>
  <si>
    <t>Obsypání potrubí strojně sypaninou bez prohození, uloženou do 3 m</t>
  </si>
  <si>
    <t>319427818</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</si>
  <si>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</si>
  <si>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</si>
  <si>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Předpokládá se použití vhodného materiálu z výkopu.</t>
  </si>
  <si>
    <t>Hutněný zásyp (lože, boční a krycí vrstva) betonových potrubí (dle požadavků výrobce) - předpoklad materiál 0-40mm, P.S. 100%.</t>
  </si>
  <si>
    <t>(0.6+0.2)*(0.6+0.6+0.6)*3-3.14*0.335*0.335*3</t>
  </si>
  <si>
    <t>(0.2+0.26+0.15)*(0.2+0.8+0.2)*3-3.14*0.13*0.13*3</t>
  </si>
  <si>
    <t>(0.2+0.45+0.15)*(0.4+0.4+0.4)*3-3.14*0.22*0.22*3</t>
  </si>
  <si>
    <t>(0.20+0.44+0.15)*(0.5+0.4+0.5)*3-3.14*0.22*0.22*3</t>
  </si>
  <si>
    <t>(0.22+0.44+0.15)*(0.5+0.9+0.5)*3-3.14*0.22*0.22*3</t>
  </si>
  <si>
    <t>(0.22+0.44+0.15)*(0.5+0.8+0.5)*3-3.14*0.22*0.22*3</t>
  </si>
  <si>
    <t>290</t>
  </si>
  <si>
    <t>17-R03a</t>
  </si>
  <si>
    <t>Poplatek za uložení pařezů do pům. 200 mm na řízenou skládku</t>
  </si>
  <si>
    <t>1473257995</t>
  </si>
  <si>
    <t>Poplatek za uložení pařezů pům. 300 - 500 mm na řízenou skládku</t>
  </si>
  <si>
    <t>73</t>
  </si>
  <si>
    <t>17-R03</t>
  </si>
  <si>
    <t>Poplatek za uložení pařezů do pům. 500 mm na řízenou skládku</t>
  </si>
  <si>
    <t>138787916</t>
  </si>
  <si>
    <t>74</t>
  </si>
  <si>
    <t>17-R04</t>
  </si>
  <si>
    <t>Likvidace dřevní hmoty odpovídajícím zákonným způsobem</t>
  </si>
  <si>
    <t>697398922</t>
  </si>
  <si>
    <t>štěpky*0,225</t>
  </si>
  <si>
    <t>75</t>
  </si>
  <si>
    <t>181114711</t>
  </si>
  <si>
    <t>Odstranění kamene sebráním a naložením na dopravní prostředek hmotnosti jednotlivě do 15 kg</t>
  </si>
  <si>
    <t>-1075583869</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</si>
  <si>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</si>
  <si>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</si>
  <si>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Odstranění velkých kamenů a zbytků stavební suti z pozemku č. 2162</t>
  </si>
  <si>
    <t>0,020*rekultivace</t>
  </si>
  <si>
    <t>76</t>
  </si>
  <si>
    <t>181351003</t>
  </si>
  <si>
    <t>Rozprostření ornice tl vrstvy do 200 mm pl do 100 m2 v rovině nebo ve svahu do 1:5 strojně</t>
  </si>
  <si>
    <t>1592789210</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</si>
  <si>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</si>
  <si>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</si>
  <si>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Viz přílohu D.01_3.1.1 a D.01_3.1.2, D.01_3.3.1 až D.01_3.3.5</t>
  </si>
  <si>
    <t>Ohumusování v tl. 100 mm</t>
  </si>
  <si>
    <t>75,0 "PB od lávky níže - prostor mezi odvodňovacím příkopem a zdí"</t>
  </si>
  <si>
    <t>38,0 "PB od lávky výše v prostoru výkopu"</t>
  </si>
  <si>
    <t>54,0 "PB od lávky výše mimo prostor výkopu k zahradám paní Rymlové (v prostoru trafostanice)"</t>
  </si>
  <si>
    <t>0,9*10 "LB spádový stupeň"</t>
  </si>
  <si>
    <t>77</t>
  </si>
  <si>
    <t>181351103</t>
  </si>
  <si>
    <t>Rozprostření ornice tl vrstvy do 200 mm pl do 500 m2 v rovině nebo ve svahu do 1:5 strojně</t>
  </si>
  <si>
    <t>-1236100452</t>
  </si>
  <si>
    <t>Rozprostření a urovnání ornice v rovině nebo ve svahu sklonu do 1:5 strojně při souvislé ploše přes 100 do 500 m2, tl. vrstvy do 200 mm</t>
  </si>
  <si>
    <t>450,0 "Na LB v prostoru ZS"</t>
  </si>
  <si>
    <t>Ohumusování v tl. 200 mm</t>
  </si>
  <si>
    <t>209,0 "Dočasný zábor na p.č 2162 a 2161/1 po novou zeď"</t>
  </si>
  <si>
    <t>181411121</t>
  </si>
  <si>
    <t>Založení lučního trávníku výsevem plochy do 1000 m2 v rovině a ve svahu do 1:5</t>
  </si>
  <si>
    <t>-579734606</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</si>
  <si>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</si>
  <si>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</si>
  <si>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79</t>
  </si>
  <si>
    <t>00572472</t>
  </si>
  <si>
    <t>osivo směs travní krajinná-rovinná</t>
  </si>
  <si>
    <t>-2033636105</t>
  </si>
  <si>
    <t>oseti_rov*300/10000 "300 kg/ha"</t>
  </si>
  <si>
    <t>80</t>
  </si>
  <si>
    <t>181951111</t>
  </si>
  <si>
    <t>Úprava pláně v hornině třídy těžitelnosti I, skupiny 1 až 3 bez zhutnění strojně</t>
  </si>
  <si>
    <t>-778744522</t>
  </si>
  <si>
    <t>Úprava pláně vyrovnáním výškových rozdílů strojně v hornině třídy těžitelnosti I, skupiny 1 až 3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</si>
  <si>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</si>
  <si>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81</t>
  </si>
  <si>
    <t>181951111R</t>
  </si>
  <si>
    <t>Úprava pláně v hornině třídy těžitelnosti I, skupiny 1 až 3 bez zhutnění strojně - uprava ZS</t>
  </si>
  <si>
    <t>200732262</t>
  </si>
  <si>
    <t>Zarovnání základové spáry</t>
  </si>
  <si>
    <t>82</t>
  </si>
  <si>
    <t>181951112</t>
  </si>
  <si>
    <t>Úprava pláně v hornině třídy těžitelnosti I, skupiny 1 až 3 se zhutněním strojně</t>
  </si>
  <si>
    <t>-408339658</t>
  </si>
  <si>
    <t>Úprava pláně vyrovnáním výškových rozdílů strojně v hornině třídy těžitelnosti I, skupiny 1 až 3 se zhutněním</t>
  </si>
  <si>
    <t>Pod komunikací</t>
  </si>
  <si>
    <t>83</t>
  </si>
  <si>
    <t>182151111</t>
  </si>
  <si>
    <t>Svahování v zářezech v hornině třídy těžitelnosti I, skupiny 1 až 3 strojně</t>
  </si>
  <si>
    <t>2089923220</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</si>
  <si>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</si>
  <si>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</si>
  <si>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Pod přerovnané kamenné opevnění</t>
  </si>
  <si>
    <t>(2+3.5)*0.5*5*1,2</t>
  </si>
  <si>
    <t>84</t>
  </si>
  <si>
    <t>183101114</t>
  </si>
  <si>
    <t>Hloubení jamek bez výměny půdy zeminy tř 1 až 4 objem do 0,125 m3 v rovině a svahu do 1:5</t>
  </si>
  <si>
    <t>1705040543</t>
  </si>
  <si>
    <t>Hloubení jamek pro vysazování rostlin v zemině tř.1 až 4 bez výměny půdy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</si>
  <si>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</si>
  <si>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85</t>
  </si>
  <si>
    <t>183403111</t>
  </si>
  <si>
    <t>Obdělání půdy nakopáním na hloubku do 0,1 m v rovině a svahu do 1:5</t>
  </si>
  <si>
    <t>18017001</t>
  </si>
  <si>
    <t>Obdělání půdy nakopáním hl. přes 50 do 100 mm v rovině nebo na svahu do 1:5</t>
  </si>
  <si>
    <t xml:space="preserve">Poznámka k souboru cen:
1. Každé opakované obdělání půdy se oceňuje samostatně.
2. Ceny -3114 a -3115 lze použít i pro obdělání půdy aktivními branami.
</t>
  </si>
  <si>
    <t>1,0*1,0*vysadba</t>
  </si>
  <si>
    <t>86</t>
  </si>
  <si>
    <t>183403114</t>
  </si>
  <si>
    <t>Obdělání půdy kultivátorováním v rovině a svahu do 1:5</t>
  </si>
  <si>
    <t>179016282</t>
  </si>
  <si>
    <t>Obdělání půdy kultivátorováním v rovině nebo na svahu do 1:5</t>
  </si>
  <si>
    <t>87</t>
  </si>
  <si>
    <t>171201231</t>
  </si>
  <si>
    <t>Poplatek za uložení zeminy a kamení na recyklační skládce (skládkovné) kód odpadu 17 05 04</t>
  </si>
  <si>
    <t>-1475189944</t>
  </si>
  <si>
    <t>Poplatek za uložení stavebního odpadu na recyklační skládce (skládkovné) zeminy a kamení zatříděného do Katalogu odpadů pod kódem 17 05 04</t>
  </si>
  <si>
    <t xml:space="preserve">Poznámka k souboru cen:
1. Ceny uvedené v souboru cen je doporučeno upravit podle aktuálních cen místně příslušné skládky odpadů.
2. Uložení odpadů neuvedených v souboru cen se oceňuje individuálně.
</t>
  </si>
  <si>
    <t>odvoz_tr3*1,8</t>
  </si>
  <si>
    <t>odvoz_tr4a5*2,2</t>
  </si>
  <si>
    <t>88</t>
  </si>
  <si>
    <t>183403153</t>
  </si>
  <si>
    <t>Obdělání půdy hrabáním v rovině a svahu do 1:5</t>
  </si>
  <si>
    <t>-176933730</t>
  </si>
  <si>
    <t>Obdělání půdy hrabáním v rovině nebo na svahu do 1:5</t>
  </si>
  <si>
    <t>89</t>
  </si>
  <si>
    <t>183403112</t>
  </si>
  <si>
    <t>Obdělání půdy oráním na hloubku do 0,2 m v rovině a svahu do 1:5</t>
  </si>
  <si>
    <t>1312390059</t>
  </si>
  <si>
    <t>Obdělání půdy oráním hl. přes 100 do 200 mm v rovině nebo na svahu do 1:5</t>
  </si>
  <si>
    <t>158 "viz D.01_1"</t>
  </si>
  <si>
    <t>90</t>
  </si>
  <si>
    <t>184102114</t>
  </si>
  <si>
    <t>Výsadba dřeviny s balem D do 0,5 m do jamky se zalitím v rovině a svahu do 1:5</t>
  </si>
  <si>
    <t>979143621</t>
  </si>
  <si>
    <t>Výsadba dřeviny s balem do předem vyhloubené jamky se zalitím v rovině nebo na svahu do 1:5, při průměru balu přes 400 do 500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</si>
  <si>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</si>
  <si>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Výsadba kontejnerovaných keřů.</t>
  </si>
  <si>
    <t>12+1 "thuja - náhradní výsadba + 1 náhrada za uhynulé"</t>
  </si>
  <si>
    <t>7 "stromky výška 2m"</t>
  </si>
  <si>
    <t>91</t>
  </si>
  <si>
    <t>R16</t>
  </si>
  <si>
    <t>dodávka dřevin výšky 2 m, druhová skladba po dohodě s majitelem pozemku (předpoklad thuje, smrk, zimostráz)</t>
  </si>
  <si>
    <t>-1831888424</t>
  </si>
  <si>
    <t>Poznámka k položce:
(náhrada K35)</t>
  </si>
  <si>
    <t>184801121</t>
  </si>
  <si>
    <t>Ošetřování vysazených dřevin soliterních v rovině a svahu do 1:5</t>
  </si>
  <si>
    <t>-916060172</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</si>
  <si>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</si>
  <si>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</si>
  <si>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93</t>
  </si>
  <si>
    <t>184818242</t>
  </si>
  <si>
    <t>Ochrana kmene průměru přes 300 do 500 mm bedněním výšky přes 2 do 3 m</t>
  </si>
  <si>
    <t>-1149872003</t>
  </si>
  <si>
    <t>Ochrana kmene bedněním před poškozením stavebním provozem zřízení včetně odstranění výšky bednění přes 2 do 3 m průměru kmene přes 300 do 500 mm</t>
  </si>
  <si>
    <t>Poznámka k položce:
Ochrana stromů - stromy budou chráněny před mechanickým poškozením vypolštářovaným bedněním z fošen o min. výšce 2 m (případně výšce spodního nasazení větví), upevněným bez poškození stromů a usazeným mimo kořenové náběhy. Nezpevněný povrch do vzdálenosti 2,5 m od pat kmenů těchto stromů nesmí být hutněn a zatěžován soustavným přecházením, parkováním, skladováním stavebního materiálu a odpadu a zařízením staveniště</t>
  </si>
  <si>
    <t>57 "ks - viz přílohu B."</t>
  </si>
  <si>
    <t>94</t>
  </si>
  <si>
    <t>184911431</t>
  </si>
  <si>
    <t>Mulčování rostlin kůrou tl. do 0,15 m v rovině a svahu do 1:5</t>
  </si>
  <si>
    <t>-588183513</t>
  </si>
  <si>
    <t>Mulčování vysazených rostlin mulčovací kůrou, tl. přes 100 do 150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</si>
  <si>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</si>
  <si>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95</t>
  </si>
  <si>
    <t>103911000</t>
  </si>
  <si>
    <t>kůra mulčovací VL</t>
  </si>
  <si>
    <t>-1992033600</t>
  </si>
  <si>
    <t>0,15*mulčování</t>
  </si>
  <si>
    <t>96</t>
  </si>
  <si>
    <t>185802114</t>
  </si>
  <si>
    <t>Hnojení půdy umělým hnojivem k jednotlivým rostlinám v rovině a svahu do 1:5</t>
  </si>
  <si>
    <t>-1715793921</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</si>
  <si>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</si>
  <si>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</si>
  <si>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0,25*vysadba/1000</t>
  </si>
  <si>
    <t>97</t>
  </si>
  <si>
    <t>25191155</t>
  </si>
  <si>
    <t>hnojivo průmyslové</t>
  </si>
  <si>
    <t>1363350918</t>
  </si>
  <si>
    <t>hnojeni*1000</t>
  </si>
  <si>
    <t>98</t>
  </si>
  <si>
    <t>185803111</t>
  </si>
  <si>
    <t>Ošetření trávníku shrabáním v rovině a svahu do 1:5</t>
  </si>
  <si>
    <t>-1770124374</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</si>
  <si>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</si>
  <si>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</si>
  <si>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99</t>
  </si>
  <si>
    <t>185804312</t>
  </si>
  <si>
    <t>Zalití rostlin vodou plocha přes 20 m2</t>
  </si>
  <si>
    <t>-120895747</t>
  </si>
  <si>
    <t>Zalití rostlin vodou plochy záhonů jednotlivě přes 20 m2</t>
  </si>
  <si>
    <t>3*0,020*vysadba</t>
  </si>
  <si>
    <t>oseti_rov*0,010*3</t>
  </si>
  <si>
    <t>100</t>
  </si>
  <si>
    <t>185851121</t>
  </si>
  <si>
    <t>Dovoz vody pro zálivku rostlin za vzdálenost do 1000 m</t>
  </si>
  <si>
    <t>-286850152</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</si>
  <si>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</si>
  <si>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</si>
  <si>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101</t>
  </si>
  <si>
    <t>1-R09</t>
  </si>
  <si>
    <t>Rozřezání kmenů stromů a větších větví na metrové kusy a uložení na pozemku do 200m</t>
  </si>
  <si>
    <t>1795290692</t>
  </si>
  <si>
    <t>Poznámka k položce:
Kmeny a větve budou nařezány na 1m dlouhé kusy a uloženy na pozemku paní Rymlové, přesun do vzdálenosti 200m.</t>
  </si>
  <si>
    <t>102</t>
  </si>
  <si>
    <t>1-R10</t>
  </si>
  <si>
    <t>Vyvázání větví, které by zavazely výstavbě zdi</t>
  </si>
  <si>
    <t>436326884</t>
  </si>
  <si>
    <t>Zakládání</t>
  </si>
  <si>
    <t>103</t>
  </si>
  <si>
    <t>153211002</t>
  </si>
  <si>
    <t>Zřízení stříkaného betonu tl do 100 mm skalních a poloskalních ploch</t>
  </si>
  <si>
    <t>-85539643</t>
  </si>
  <si>
    <t>Zřízení stříkaného betonu skalních a poloskalních ploch průměrné tloušťky přes 50 do 100 mm</t>
  </si>
  <si>
    <t xml:space="preserve">Poznámka k souboru cen:
1. V cenách jsou započteny ï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</si>
  <si>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Poznámka k položce:
Druhá vrstva celopošně.</t>
  </si>
  <si>
    <t>Viz přílohu D.01_3.2.1, D.01_3.2.2 a D.01_3.3.1 až D.01_3.3.5</t>
  </si>
  <si>
    <t>Úsek P1 - most (v případě zahájení předmětné stavby před stavbou mostu o jednu stavební sezónu)</t>
  </si>
  <si>
    <t>6.3"m2"+3"m"*1.5"m"</t>
  </si>
  <si>
    <t>609 "Úsek P1"</t>
  </si>
  <si>
    <t>42 "Úsek P2"</t>
  </si>
  <si>
    <t>63 "Úsek P3"</t>
  </si>
  <si>
    <t>27 "Úsek P4"</t>
  </si>
  <si>
    <t>10 "Úsek P5"</t>
  </si>
  <si>
    <t>(3+1)"m2"*0.5*4"m"+1"m"*2"m"</t>
  </si>
  <si>
    <t>Zakončení úseku jednotlivých fází výstavby - překryv stříkaného betonu a karisítě přes stávající kamenou zeď. Jde o zamezení zatékání vody za pažení.</t>
  </si>
  <si>
    <t>(4+4+4.6)"m2"+3"ks"*0.5"m"*5"m"</t>
  </si>
  <si>
    <t>104</t>
  </si>
  <si>
    <t>58932563</t>
  </si>
  <si>
    <t>beton C 16/20 X0,XC1 kamenivo frakce 0/8</t>
  </si>
  <si>
    <t>-1255799004</t>
  </si>
  <si>
    <t>Poznámka k položce:
Předpokládá se přemístění směsi přímo do prostoru technologické manipulace.
V souladu s pravidly ÚRS není hmotnost položky započtena do přesunu hmot.</t>
  </si>
  <si>
    <t>strikany_bet80*0,080*1,1</t>
  </si>
  <si>
    <t>105</t>
  </si>
  <si>
    <t>153211003</t>
  </si>
  <si>
    <t>Zřízení stříkaného betonu tl do 150 mm skalních a poloskalních ploch</t>
  </si>
  <si>
    <t>-2121805232</t>
  </si>
  <si>
    <t>Zřízení stříkaného betonu skalních a poloskalních ploch průměrné tloušťky přes 100 do 150 mm</t>
  </si>
  <si>
    <t>Poznámka k položce:
První vrstva v prostoru převázek.</t>
  </si>
  <si>
    <t>Úsek P1 most - prostor pro vložení převázek (v případě zahájení předmětné stavby před stavbou mostu o jednu stavební sezónu)</t>
  </si>
  <si>
    <t>(1.7+0.2)"m"*1.2"m"*1"ks"</t>
  </si>
  <si>
    <t>Úsek P1 - prostor pro vložení převázek</t>
  </si>
  <si>
    <t>(1.4+0.2)"m"*1.2"m"*79"ks"</t>
  </si>
  <si>
    <t>Úsek P2 - prostor pro vložení převázek</t>
  </si>
  <si>
    <t>(1.1+0.2)"m"*1.7"m"*6"ks"</t>
  </si>
  <si>
    <t>Úsek P3 - prostor pro vložení převázek</t>
  </si>
  <si>
    <t>(1.6+0.2)"m"*1.1"m"*7"ks"</t>
  </si>
  <si>
    <t>Úsek P4 - prostor pro vložení převázek</t>
  </si>
  <si>
    <t>(1.6+0.2)"m"*1.1"m"*3"ks"</t>
  </si>
  <si>
    <t>Nejistota v IP podmínky</t>
  </si>
  <si>
    <t>(1.4+0.2)"m"*1.2"m"*4"ks"</t>
  </si>
  <si>
    <t>106</t>
  </si>
  <si>
    <t>-1554700777</t>
  </si>
  <si>
    <t>strikany_bet110*0,110*1,1</t>
  </si>
  <si>
    <t>107</t>
  </si>
  <si>
    <t>153273112</t>
  </si>
  <si>
    <t>Výztuž stříkaného betonu ze svařovaných sítí jednovrstvá D drátu 6 mm skalních a poloskalních ploch</t>
  </si>
  <si>
    <t>-141722309</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</si>
  <si>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</si>
  <si>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</si>
  <si>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strikany_bet80*1,20 "20% na přesahy a ztratné"</t>
  </si>
  <si>
    <t>108</t>
  </si>
  <si>
    <t>224312112R</t>
  </si>
  <si>
    <t>Vrty maloprofilové D do 156 mm úklon přes 45° hl do 25 m hor. I a II</t>
  </si>
  <si>
    <t>120542493</t>
  </si>
  <si>
    <t>Maloprofilové vrty průměru přes 93 do 156 mm úklonu přes 45° v hl 0 až 25 m v hornině tř. I a II</t>
  </si>
  <si>
    <t>0,90*vrty_kotev "90% vrty v zemině"</t>
  </si>
  <si>
    <t>109</t>
  </si>
  <si>
    <t>-1220761885</t>
  </si>
  <si>
    <t>Vrty pro mikropiloty</t>
  </si>
  <si>
    <t>Viz přílohu D.01_1, D.01_3.1.1 a D.01_3.3.1</t>
  </si>
  <si>
    <t>(6,0-0,40)*2 "ks"</t>
  </si>
  <si>
    <t>110</t>
  </si>
  <si>
    <t>224312114R</t>
  </si>
  <si>
    <t>Vrty maloprofilové D do 156 mm úklon přes 45° hl do 25 m hor. III a IV</t>
  </si>
  <si>
    <t>-573349151</t>
  </si>
  <si>
    <t>Maloprofilové vrty průměru přes 93 do 156 mm úklonu přes 45° v hl 0 až 25 m v hornině tř. III a IV</t>
  </si>
  <si>
    <t>0,10*vrty_kotev "10% vrty ve zbytcích stávajících zdí"</t>
  </si>
  <si>
    <t>111</t>
  </si>
  <si>
    <t>224511112R</t>
  </si>
  <si>
    <t>Vrty maloprofilové D do 245 mm úklon do 45° hl do 25 m hor. I a II</t>
  </si>
  <si>
    <t>1352262624</t>
  </si>
  <si>
    <t>Maloprofilové vrty průměru přes 195 do 245 mm do úklonu 45° v hl 0 až 25 m v hornině tř. I a II</t>
  </si>
  <si>
    <t>0,90*zapory_HEB120 "uvažováno 90% v zemině"</t>
  </si>
  <si>
    <t>112</t>
  </si>
  <si>
    <t>224511114R</t>
  </si>
  <si>
    <t>Vrty maloprofilové D do 245 mm úklon do 45° hl do 25 m hor. III a IV</t>
  </si>
  <si>
    <t>452077990</t>
  </si>
  <si>
    <t>Maloprofilové vrty průměru přes 195 do 245 mm do úklonu 45° v hl 0 až 25 m v hornině tř. III a IV</t>
  </si>
  <si>
    <t>0,10*zapory_HEB120 "uvažováno 10% ve zbytcích stávajících zdí"</t>
  </si>
  <si>
    <t>113</t>
  </si>
  <si>
    <t>275313711</t>
  </si>
  <si>
    <t>Základové patky z betonu tř. C 20/25</t>
  </si>
  <si>
    <t>-1878698020</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</si>
  <si>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</si>
  <si>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</si>
  <si>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Patky sloupků oplocení viz D.01_1</t>
  </si>
  <si>
    <t>"4/O" 0,40*0,40*0,90 * 8 "ks"</t>
  </si>
  <si>
    <t>"5/O" 0,40*0,40*0,90 * 4 "ks"</t>
  </si>
  <si>
    <t>"6/O" 0,30*0,30*0,70* 21 "ks</t>
  </si>
  <si>
    <t>114</t>
  </si>
  <si>
    <t>275351121</t>
  </si>
  <si>
    <t>Zřízení bednění základových patek</t>
  </si>
  <si>
    <t>-1797937016</t>
  </si>
  <si>
    <t>Bednění základů patek zřízení</t>
  </si>
  <si>
    <t xml:space="preserve">Poznámka k souboru cen:
1. Ceny jsou určeny pro bednění ve volném prostranství, ve volných nebo zapažených jamách, rýhách a šachtách.
2. Kruhové nebo obloukové bednění poloměru do 1 m se oceňuje individuálně.
</t>
  </si>
  <si>
    <t>Bednění horní části patek oplocení viz D.01_1</t>
  </si>
  <si>
    <t>"4/O" 4*0,40*0,30 * 8 "ks"</t>
  </si>
  <si>
    <t>"5/O" 4*0,40*0,30 * 5 "ks"</t>
  </si>
  <si>
    <t>"6/O" 4*0,30*0,30* 21 "ks</t>
  </si>
  <si>
    <t>bed_patek</t>
  </si>
  <si>
    <t>115</t>
  </si>
  <si>
    <t>281602111</t>
  </si>
  <si>
    <t>Injektování povrchové nízkotlaké s dvojitým obturátorem mikropilot a kotev tlakem do 0,6 MPa</t>
  </si>
  <si>
    <t>-999526539</t>
  </si>
  <si>
    <t>Injektování povrchové s dvojitým obturátorem mikropilot nebo kotev tlakem do 0,60 MPa</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</si>
  <si>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</si>
  <si>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Zainjektování / zalití kotev</t>
  </si>
  <si>
    <t>0,15*(8,5-4,0)*KD_tyc_D32_ks</t>
  </si>
  <si>
    <t>0,15*(8,5-4,0)*KT8_tyc_D32_ks</t>
  </si>
  <si>
    <t>0,15*(6,5-3,0)*KT6_tyc_D32_ks</t>
  </si>
  <si>
    <t>116</t>
  </si>
  <si>
    <t>215133644</t>
  </si>
  <si>
    <t>Zainjektování - hladká část MP</t>
  </si>
  <si>
    <t>0,25*MP_hladka</t>
  </si>
  <si>
    <t>117</t>
  </si>
  <si>
    <t>282602112</t>
  </si>
  <si>
    <t>Injektování povrchové vysokotlaké s dvojitým obturátorem mikropilot a kotev tlakem do 2 MPa</t>
  </si>
  <si>
    <t>-1022756246</t>
  </si>
  <si>
    <t>Injektování povrchové s dvojitým obturátorem mikropilot nebo kotev tlakem přes 0,60 do 2,0 MPa</t>
  </si>
  <si>
    <t>Zainjektování kořenů kotev</t>
  </si>
  <si>
    <t>1,00*4,0*KD_tyc_D32_ks</t>
  </si>
  <si>
    <t>1,00*4,0*KT8_tyc_D32_ks</t>
  </si>
  <si>
    <t>1,00*3,0*KT6_tyc_D32_ks</t>
  </si>
  <si>
    <t>118</t>
  </si>
  <si>
    <t>585221500</t>
  </si>
  <si>
    <t>cement portlandský směsný CEM II 32,5MPa</t>
  </si>
  <si>
    <t>-1263194149</t>
  </si>
  <si>
    <t>0,025*(8,5-4,0)*KD_tyc_D32_ks</t>
  </si>
  <si>
    <t>0,025*(8,5-4,0)*KT8_tyc_D32_ks</t>
  </si>
  <si>
    <t>0,025*(6,5-3,0)*KT6_tyc_D32_ks</t>
  </si>
  <si>
    <t>0,080*4,0*KD_tyc_D32_ks</t>
  </si>
  <si>
    <t>0,080*4,0*KT8_tyc_D32_ks</t>
  </si>
  <si>
    <t>0,080*3,0*KT6_tyc_D32_ks</t>
  </si>
  <si>
    <t>119</t>
  </si>
  <si>
    <t>581284620</t>
  </si>
  <si>
    <t>bentonit aktivovaný sodou mletý VL</t>
  </si>
  <si>
    <t>66181812</t>
  </si>
  <si>
    <t>0,05*cem_kotvy</t>
  </si>
  <si>
    <t>120</t>
  </si>
  <si>
    <t>1040493433</t>
  </si>
  <si>
    <t>Zainjektování kořenů mikropilot</t>
  </si>
  <si>
    <t>1,0*MP_manzet</t>
  </si>
  <si>
    <t>121</t>
  </si>
  <si>
    <t>1872556509</t>
  </si>
  <si>
    <t>Zainjektování / zalití mikropilot</t>
  </si>
  <si>
    <t>0,035*MP_hladka</t>
  </si>
  <si>
    <t>0,150*MP_manzet</t>
  </si>
  <si>
    <t>122</t>
  </si>
  <si>
    <t>-1890172930</t>
  </si>
  <si>
    <t>0,05*cement</t>
  </si>
  <si>
    <t>123</t>
  </si>
  <si>
    <t>283111112</t>
  </si>
  <si>
    <t>Zřízení trubkových mikropilot svislých část hladká D 105 mm</t>
  </si>
  <si>
    <t>27053598</t>
  </si>
  <si>
    <t>Zřízení ocelových, trubkových mikropilot tlakové i tahové svislé nebo odklon od svislice do 60° část hladká, průměru přes 80 do 105 mm</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</si>
  <si>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</si>
  <si>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3,0*2 "ks"</t>
  </si>
  <si>
    <t>124</t>
  </si>
  <si>
    <t>R12</t>
  </si>
  <si>
    <t>dodávka trubkové mikropiloty 89/10 mm - hladká část</t>
  </si>
  <si>
    <t>1489168110</t>
  </si>
  <si>
    <t>125</t>
  </si>
  <si>
    <t>283111122</t>
  </si>
  <si>
    <t>Zřízení trubkových mikropilot svislých část manžetová D 105 mm</t>
  </si>
  <si>
    <t>1393835956</t>
  </si>
  <si>
    <t>Zřízení ocelových, trubkových mikropilot tlakové i tahové svislé nebo odklon od svislice do 60° část manžetová, průměru přes 80 do 105 mm</t>
  </si>
  <si>
    <t>126</t>
  </si>
  <si>
    <t>R13</t>
  </si>
  <si>
    <t>dodávka trubkové mikropiloty 89/10 mm - manžetová část</t>
  </si>
  <si>
    <t>-1165962788</t>
  </si>
  <si>
    <t>127</t>
  </si>
  <si>
    <t>283131112</t>
  </si>
  <si>
    <t>Zřízení hlavy mikropilot namáhaných tlakem i tahem D do 105 mm</t>
  </si>
  <si>
    <t>1627697301</t>
  </si>
  <si>
    <t>Zřízení hlav trubkových mikropilot namáhaných tlakem i tahem, průměru přes 80 do 105 mm</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</si>
  <si>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</si>
  <si>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Poznámka k položce:
Kotvení mikropiloty v záběru A2/01a a A2/01b bude provedeno pomocí 2 x 4 ks prutů dodatečné výztuže R30 mm, délka 50 cm. Dva pruty se přivaří z boku trubky mikropiloty, v kolmém směru se přivaří další dva pruty. Dodatečná výztuž se přivaří ke konstrukční výztuži základu. Na vrch trubky bude přivařena opěrná deska 250 x 250 mm, tl. 20 mm.</t>
  </si>
  <si>
    <t>2 "ks"</t>
  </si>
  <si>
    <t>128</t>
  </si>
  <si>
    <t>R100</t>
  </si>
  <si>
    <t>dodávka ocelové hlavy trubkové mikropiloty 250x250x20 mm</t>
  </si>
  <si>
    <t>521263518</t>
  </si>
  <si>
    <t>2 "ks"* 0,250*0,250*0,020 *7850</t>
  </si>
  <si>
    <t>129</t>
  </si>
  <si>
    <t>13021041</t>
  </si>
  <si>
    <t>tyč ocelová žebírková jakost BSt 500S (10 505) výztuž do betonu D 32mm</t>
  </si>
  <si>
    <t>-14094530</t>
  </si>
  <si>
    <t>2 "ks"*4*0,5*6,313/1000*1,05</t>
  </si>
  <si>
    <t>130</t>
  </si>
  <si>
    <t>2-R14</t>
  </si>
  <si>
    <t>Zřízení a odstranění koutové převázky (délka 1.75+1.1+šikmá rozpěra 2.0m) v prostoru delimitace bloku 01 a mostu do parku</t>
  </si>
  <si>
    <t>-906660170</t>
  </si>
  <si>
    <t>Zřízení a odstranění koutové převázky (délka 1.75+1.1+šikmá rozpěra 2.0m) v prostoru delimitace bloku 01 a mostu do parku, včetně roznášecí desky a zhlaví kotvy. Před odstraněním koutové převázky se odpojí kotva. Požadavky na zatížení analogicky s běžným pažením. V případě zahájení předmětné stavby před stavbou mostu o jednu stavební sezónu.</t>
  </si>
  <si>
    <t>Svislé a kompletní konstrukce</t>
  </si>
  <si>
    <t>131</t>
  </si>
  <si>
    <t>320101111</t>
  </si>
  <si>
    <t>Osazení betonových a železobetonových prefabrikátů hmotnosti do 1000 kg</t>
  </si>
  <si>
    <t>-650281436</t>
  </si>
  <si>
    <t>Osazení betonových a železobetonových prefabrikátů hmotnosti jednotlivě do 1 000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</si>
  <si>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</si>
  <si>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Poznámka k položce:
Včetně výplně nezi prefabrikáty a vyspárování.
Spárování prefabrikátů říms bude provedeno z mrazuvzdorné flexibilní vysokopevnostní nenasákavé spárovací malty třídy R4, specifikace viz TP.</t>
  </si>
  <si>
    <t>B2*0,716*0,164*2,000</t>
  </si>
  <si>
    <t>B3*0,716*0,164*2,000</t>
  </si>
  <si>
    <t>B4*0,757*0,165*1,987</t>
  </si>
  <si>
    <t>B5_1*0,716*0,164*2,715</t>
  </si>
  <si>
    <t>B5_2*0,716*0,164*2,149</t>
  </si>
  <si>
    <t>B5_3*0,716*0,164*1,099</t>
  </si>
  <si>
    <t>B6*0,757*0,165*0,966</t>
  </si>
  <si>
    <t>132</t>
  </si>
  <si>
    <t>320-R38</t>
  </si>
  <si>
    <t>2/B Betonová prefabrikovaná římsa oboustranná – TYP 1 (max. rozměr 716x2000x164mm)</t>
  </si>
  <si>
    <t>-374956717</t>
  </si>
  <si>
    <t>2/B Betonová prefabrikovaná římsa oboustranná – TYP 1  (max. rozměr 716x2000x164mm)
Půdorysně lichoběžníkového tvaru s příčným sklonem 2% na horním líci.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</si>
  <si>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37,754 kg</t>
  </si>
  <si>
    <t>59 "ks - viz D.01_3.8.1"</t>
  </si>
  <si>
    <t>133</t>
  </si>
  <si>
    <t>320-R39</t>
  </si>
  <si>
    <t>3/B Betonová prefabrikovaná římsa oboustranná – TYP 2 (max. rozměr 716x2000x164mm)</t>
  </si>
  <si>
    <t>-792097915</t>
  </si>
  <si>
    <t>3/B Betonová prefabrikovaná římsa oboustranná – TYP 2  (max. rozměr 716x2000x164mm)
Půdorysně lichoběžníkového tvaru s příčným sklonem 2% na horním líci.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</si>
  <si>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46 "ks - viz D.01_3.8.1"</t>
  </si>
  <si>
    <t>134</t>
  </si>
  <si>
    <t>320-R40</t>
  </si>
  <si>
    <t>4/B Betonová prefabrikovaná římsa jednostranná (max. rozměr 757x1987x165mm)</t>
  </si>
  <si>
    <t>286095331</t>
  </si>
  <si>
    <t>4/B Betonová prefabrikovaná římsa jednostranná  (max. rozměr 757x1987x165mm)
Půdorysně obdélníkového tvaru s příčným sklonem 2% na horním líci. Okapový nos.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</si>
  <si>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42,049 kg</t>
  </si>
  <si>
    <t>13 "ks - viz D.01_3.8.1"</t>
  </si>
  <si>
    <t>135</t>
  </si>
  <si>
    <t>320-R41</t>
  </si>
  <si>
    <t>5/B-1 Betonová prefabrikovaná římsa oboustranná – atypická  (max. rozměr 716x2715x164mm)</t>
  </si>
  <si>
    <t>972988599</t>
  </si>
  <si>
    <t>5/B Betonová prefabrikovaná římsa oboustranná – atypická (max. rozměr 716x2715x164mm)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</si>
  <si>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49,693 kg</t>
  </si>
  <si>
    <t>1 "ks - viz D.01_3.8.1"</t>
  </si>
  <si>
    <t>136</t>
  </si>
  <si>
    <t>320-R42</t>
  </si>
  <si>
    <t>5/B-2 Betonová prefabrikovaná římsa oboustranná – atypická  (max. rozměr 716x2149x164mm)</t>
  </si>
  <si>
    <t>1188427526</t>
  </si>
  <si>
    <t>5/B Betonová prefabrikovaná římsa oboustranná – atypická (max. rozměr 716x2149x164mm)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</si>
  <si>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40,241 kg</t>
  </si>
  <si>
    <t>137</t>
  </si>
  <si>
    <t>320-R43</t>
  </si>
  <si>
    <t>5/B-3 Betonová prefabrikovaná římsa oboustranná – atypická  (max. rozměr 716x1099x164mm)</t>
  </si>
  <si>
    <t>1521235137</t>
  </si>
  <si>
    <t>5/B Betonová prefabrikovaná římsa oboustranná – atypická (max. rozměr 716x1099x164mm)
Okapové nosy.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</si>
  <si>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23,205 kg</t>
  </si>
  <si>
    <t>138</t>
  </si>
  <si>
    <t>320-R44</t>
  </si>
  <si>
    <t>6/B Betonová prefabrikovaná římsa jednostranná – atypická  (max. rozměr 757x966x165mm)</t>
  </si>
  <si>
    <t>-1207621637</t>
  </si>
  <si>
    <t>6/B Betonová prefabrikovaná římsa jednostranná – atypická (max. rozměr 757x966x165mm)
Okapový nos.
Požadavky na beton viz. kapitolu 2.5 TZ. Dilatační spáry v prostoru říms budou provedeny tak, aby byla zachována jejich funkce v celé ploše DS. Tzn. požadavky na rovinnost povrchu specifikované v TP budou uplatněny i při osazení prefabrikátů římsy zdi - v rovině DS. 
Specifikace viz. D.01_3.8.1</t>
  </si>
  <si>
    <t>Poznámka k položce:
Źelezobeton C30/37
Ocel 10505(B500B)
Hmotnost výztuž - viz D.01_3.8.2 ... 23,582 kg</t>
  </si>
  <si>
    <t>139</t>
  </si>
  <si>
    <t>320-R45</t>
  </si>
  <si>
    <t>Ložná vrstva z betonu pro osazení prefabrikované římsy v tl. 20 mm</t>
  </si>
  <si>
    <t>-2087812078</t>
  </si>
  <si>
    <t>Ložná vrstva z betonu pro osazení prefabrikované římsy v tl. 20 mm
Beton C20/25 - Dmax 16 S1 - pro ukládání říms</t>
  </si>
  <si>
    <t>Viz přílohu D.01_3.1.1-2, D.01_3.2.1-2 a D.01_3.3.1-5</t>
  </si>
  <si>
    <t>Ložná spára pro římsy</t>
  </si>
  <si>
    <t>6*0.45*(34-3)"ks"+8*0.45*3"ks"+6*0.57*4"ks"+8*0.57*1"ks"</t>
  </si>
  <si>
    <t>140</t>
  </si>
  <si>
    <t>320360411R</t>
  </si>
  <si>
    <t>Svařované nosné spoje s přesahy po obou stranách dl. 60 mm D do 12 mm</t>
  </si>
  <si>
    <t>1503538724</t>
  </si>
  <si>
    <t>Svařované nosné spoje (silové) z výztužných ocelí se zaručenou nebo dobrou svařitelností s přesahy po obou stranách svařovanými délky přes 60 mm, prutů průměru do 12 mm</t>
  </si>
  <si>
    <t xml:space="preserve">Poznámka k souboru cen:
1. Ceny jsou určeny pro svary, které přenášejí tahová napětí v konstrukci; u výztuže z vyztužených koster jsou to i svary, kterými je přenášeno tahové napětí při jejich přepravě a osazování.
2. Ceny neplatí pro svařování výztuže nahrazující vázání drátem, náklady na toto svařování jsou započteny v cenách souboru cen 32 . 36- . . Výztuž.
3. Pro volbu ceny při svařování prutů z betonářské oceli různých průměrů je určena cena svařování prutu menšího průřezu.
4. Délkou přesahu se rozumí délka, v níž má svar předepsaný průřez.
5. Množství měrných jednotek se stanoví v kusech jednotlivých druhů spojů.
</t>
  </si>
  <si>
    <t>Poznámka k položce:
Koutový svar 4 mm.</t>
  </si>
  <si>
    <t>Délka zápor</t>
  </si>
  <si>
    <t>Odpočet vetknutých částí zápor</t>
  </si>
  <si>
    <t>-3,2*150 "Typ P1 - rozteč po 1.4m (km 0.959-1.160)"</t>
  </si>
  <si>
    <t>-3,2*2 "Typ P1 - rozteč po 1.7m (km 0.958-0.959) provizorní u mostu</t>
  </si>
  <si>
    <t>-2,0*9 "Typ P2 - rozteč po 1.1m (km 1.160-1.170)"</t>
  </si>
  <si>
    <t>-2,6*6 "Typ P4 - rozteč po 1.6m (km 1.194-1.201)"</t>
  </si>
  <si>
    <t>-3,2*4 "nejistota v IP podmínky"</t>
  </si>
  <si>
    <t>-2,6*14 "Typ P3 - rozteč po 1.6m (km 1.170-1.194)"</t>
  </si>
  <si>
    <t>-3,5*3 "Typ P5 - rozteč po 1.9m (km 1.201-1.205)"</t>
  </si>
  <si>
    <t>volna_dl_zapor/0,20*2</t>
  </si>
  <si>
    <t>141</t>
  </si>
  <si>
    <t>321213345</t>
  </si>
  <si>
    <t>Zdivo nadzákladové z lomového kamene vodních staveb obkladní s vyspárováním</t>
  </si>
  <si>
    <t>280689264</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</si>
  <si>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</si>
  <si>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</si>
  <si>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Spárování mrazuvzdornou flexibilní vysokopevnostní nenasákavá spárovací malta třídy R4, specifikace viz TP.</t>
  </si>
  <si>
    <t>Obkladní zdivo v horním zavázání</t>
  </si>
  <si>
    <t>(2.8+3.4)*0.5*3.55</t>
  </si>
  <si>
    <t>142</t>
  </si>
  <si>
    <t>321222111a</t>
  </si>
  <si>
    <t>Zdění obkladního zdiva vodních staveb řádkového - obklad ŽB zdi</t>
  </si>
  <si>
    <t>-509935758</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</si>
  <si>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</si>
  <si>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</si>
  <si>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Poznámka k položce:
Kotvené obkladní lícové zdivo (řádkové) v tl. 0,20 m ve sklonu 10:1 na beton C20/25 - Dmax 16 S1. Spárování mrazuvzdornou flexibilní vysokopevnostní nenasákavá spárovací malta třídy R4, specifikace viz TP. Svislá vzdálenost mezi ložnou spárou obkladního lícového zdiva na druhém záběru betonáže a spodkem římsy je po délce na každém bloku proměnná. Zhotovitel upraví tl. vodorovné spáry zdiva tak, aby splňoval požadavky TP a aby byl uvedený výškový rozdíl vyrovnán rovnoměrně v celé výšce zdiva. Požadavky na vlastnosti kamene viz. TP. 
Kameny kotveného obkladního lícového zdiva (řádkového) budou v prostoru mezi zdivem a ocel. kcí lávky kamenicky opracovány tak, aby vznikla spára 20 mm.</t>
  </si>
  <si>
    <t>Bloky typu A, A1, A2</t>
  </si>
  <si>
    <t>3.05*14"ks"*2"ks"*0,5*6,0</t>
  </si>
  <si>
    <t>-(0,75+0,75+0,75+0,75+0,917+0,878+0,878+0,839+0,839+0,8+0,8+0,761+0,761+0,722+0,722)*0,50*6,0</t>
  </si>
  <si>
    <t>-(0.683+0.683+0.644+0.644+0.606+0.606+0.567+0.567+0.528+ 0.528+0.489+0.489+0.45)*0,5*6,0</t>
  </si>
  <si>
    <t>(3.05*2"ks"*2"ks"-(1.072+1.02+0.969+0.917))*0.5*8+(3.05*1"ks"*2"ks"-(1.02+0.969))*0.5*8.026</t>
  </si>
  <si>
    <t>Bloky typu B</t>
  </si>
  <si>
    <t>(3.35*9"ks"*2"ks"-(0.75+0.717+0.717+0.683+0.683+0.65+0.65+0.617+0.617+0.583+0.583+0.55+0.55+0.517+0.517+0.483+0.483+0.45))*0.5*6</t>
  </si>
  <si>
    <t>Bloky typu C, C1</t>
  </si>
  <si>
    <t>2.9*6*8"ks"-0.37*1.2</t>
  </si>
  <si>
    <t>Bloky typu D, D1</t>
  </si>
  <si>
    <t>1.9*6*4"ks"+1.9*8*1"ks"</t>
  </si>
  <si>
    <t>143</t>
  </si>
  <si>
    <t>5838-R37</t>
  </si>
  <si>
    <t>kopák hrubý - kámen pro obkladní řádkové zdivo</t>
  </si>
  <si>
    <t>-1569090657</t>
  </si>
  <si>
    <t>kopák hrubý - kámen pro obkladní řádkové zdivo
Požadavky na vlastnosti kamene viz. Technické podmínky v příloze G.</t>
  </si>
  <si>
    <t>radkove_zdivo/0,2/1,88 "1t=1,88m2"*1,08 "8% ztratné"</t>
  </si>
  <si>
    <t>144</t>
  </si>
  <si>
    <t>321222111b</t>
  </si>
  <si>
    <t>Zdění obkladního zdiva vodních staveb řádkového - nadezdívka</t>
  </si>
  <si>
    <t>1307767871</t>
  </si>
  <si>
    <t>Poznámka k položce:
Nadezdívka výšky 0,45m bude provedena jako řádkové kamenné zdivo na beton C20/25 - Dmax 16 S1. Spárování mrazuvzdornou flexibilní vysokopevnostní nenasákavá spárovací malta třídy R4, specifikace viz TP. Sklon obkladního lícového zdiva 10:1 bude zachován i na návodním líci nadezdívky. Obkladní lícové zdivo a nadezdívka budou provedeny tak, aby působily jednotným vizuálním dojmem, bez viditelného předělu. Dilatační spáry v nadezdívce budou provedeny tak, aby byla zachována jejich funkce v celé ploše DS. Tzn. požadavky na rovinnost povrchu specifikované v TP budou uplatněny i v boční části obkladu a zdiva  - v rovině DS.</t>
  </si>
  <si>
    <t>Nadezdívka v blocích 01 až 35</t>
  </si>
  <si>
    <t>0.261*6*31"ks"+0.261*8*2"ks"+0.261*8.026*1"ks"+0.261*1</t>
  </si>
  <si>
    <t>145</t>
  </si>
  <si>
    <t>-772928233</t>
  </si>
  <si>
    <t>nadezdivka/0,2/1,88 "1t=1,88m2"*1,08 "8% ztratné"</t>
  </si>
  <si>
    <t>146</t>
  </si>
  <si>
    <t>321222111c</t>
  </si>
  <si>
    <t>Zdění obkladního zdiva vodních staveb řádkového - zdivo z rozebraného kamene</t>
  </si>
  <si>
    <t>-707356355</t>
  </si>
  <si>
    <t>Poznámka k položce:
Kamenná zeď (řádkové zdivo) z vybouraných kamenů zdi na beton C20/25 - Dmax 16 S1. Spárování mrazuvzdornou flexibilní vysokopevnostní nenasákavá spárovací malta třídy R4, specifikace viz TP. (Obnova kamenné zdi pod PF1 - v případě zahájení předmětné stavby před stavbou mostu o jednu stavební sezónu)
Použije se původní rozebraný kámen.</t>
  </si>
  <si>
    <t>Navázání na stávající zeď</t>
  </si>
  <si>
    <t>"Základ" 1.4*1.62</t>
  </si>
  <si>
    <t>"Dřík" 2.2*1.62</t>
  </si>
  <si>
    <t>147</t>
  </si>
  <si>
    <t>32131-R21</t>
  </si>
  <si>
    <t>Podkladní beton tř. C 16/20</t>
  </si>
  <si>
    <t>-305262275</t>
  </si>
  <si>
    <t>Podkladní beton vodních staveb tř. C 16/25</t>
  </si>
  <si>
    <t>Pod bloky typu A, B, C, C1, D</t>
  </si>
  <si>
    <t>(0.15+2.35+0.05)*0.15*6.0*(14+9+7+1+4) "ks"</t>
  </si>
  <si>
    <t>Pod bloky typu A1, D1</t>
  </si>
  <si>
    <t>(0.15+2.35+0.05)*0.15*8.0*(2+1) "ks"</t>
  </si>
  <si>
    <t>Pod blokem typu A2</t>
  </si>
  <si>
    <t>(0.15+2.35+0.05)*0.15*8.026*1 "ks"</t>
  </si>
  <si>
    <t>V prostoru shybky</t>
  </si>
  <si>
    <t>(0.15+0.906)*0.15*2.25</t>
  </si>
  <si>
    <t>Začátek úseku (přesah 15cm před blok 01 směrem k mostu)</t>
  </si>
  <si>
    <t>(0.15+2.35+0.05)*0.15*0.15</t>
  </si>
  <si>
    <t>Přechod mezi typy bloku A a B, B a C, C a D</t>
  </si>
  <si>
    <t>((0.15+2.35+0.05)*0.8*0.3+(0.15+2.35+0.05)*0.3*0.3*0.5)*3 "ks"</t>
  </si>
  <si>
    <t>Konec úseku (přesah 15cm před blok 01 směrem k mostu)</t>
  </si>
  <si>
    <t>0.1*1.4*242*0,30 "30%"</t>
  </si>
  <si>
    <t>148</t>
  </si>
  <si>
    <t>321321116R</t>
  </si>
  <si>
    <t xml:space="preserve">Konstrukce vodních staveb ze ŽB mrazuvzdorného tř. C 30/37 - XC4, XF4, XA2 - Dmax22 - Cl 0,2 - S4 </t>
  </si>
  <si>
    <t>-1114796753</t>
  </si>
  <si>
    <t xml:space="preserve">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30/37 - XC4, XF4, XA2 - Dmax22 - Cl 0,2 - S4 </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</si>
  <si>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</si>
  <si>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Poznámka k položce:
Źelezobeton C 30/37 XC4 XF4 XA2 - Dmax22 - Cl 0,2 - S4 - čerpaný konstrukční beton dle ČSN EN 206+A1 a ČSN P 73 2404 Z1, hloubka průsaku max. 20 mm podle ČSN EN 12390-8.</t>
  </si>
  <si>
    <t>TYP A - viz D.01_3.6.1</t>
  </si>
  <si>
    <t>Blok 01, 02, 06 až 17 (14 ks) - základy</t>
  </si>
  <si>
    <t>2.35*6.0*0.7*14 "ks"</t>
  </si>
  <si>
    <t>Blok 01, 02, 06 až 17 (14 ks) - dřík bez části pod obklad</t>
  </si>
  <si>
    <t>(0.906-0.201+0.4)*0.5*6.0*3.05*14 "ks"</t>
  </si>
  <si>
    <t>Blok 01, 02, 06 až 17 (14 ks) - část pod obklad</t>
  </si>
  <si>
    <t>0,201*6*(0,75+0,75+0,75+0,75+0,917+0,878+0,878+0,839+0,839+0,8+0,8+0,761+0,761+0,722+0,722)*0,5</t>
  </si>
  <si>
    <t>0.201*6.0*(0,683+0,683+0,644+0,644+0,606+0,606+0,567+0,567+0,528+0,528+0,489+0,489+0,45)*0,5</t>
  </si>
  <si>
    <t>TYP A1 - viz D.01_3.6.1</t>
  </si>
  <si>
    <t>Blok 03, 05 (2 ks) - základy</t>
  </si>
  <si>
    <t>2.35*8.0*0.7*2 "ks"</t>
  </si>
  <si>
    <t>Blok 03, 05 (2 ks) - dřík bez části pod obklad</t>
  </si>
  <si>
    <t>(0.906-0.201+0.4)*0.5*8.0*3.05*2 "ks"</t>
  </si>
  <si>
    <t>Blok 03, 05 (2 ks) - část pod obklad</t>
  </si>
  <si>
    <t>0.201*8.0*(1.072+1.020+0.969+0.917)*0.5</t>
  </si>
  <si>
    <t>TYP A2 - viz D.01_3.6.2</t>
  </si>
  <si>
    <t>Blok 04 (1 ks) - základ</t>
  </si>
  <si>
    <t>2.35*((2.566+2.540)*0.5+(3.281+3.191)*0.5)*0.7*1 "ks"</t>
  </si>
  <si>
    <t>Blok 04 (1 ks) - dřík bez části pod obklad</t>
  </si>
  <si>
    <t>(0.906-0.201+0.4)*0.5*8.026*3.05*1 "ks"</t>
  </si>
  <si>
    <t>Blok 04 (1 ks) - část pod obklad</t>
  </si>
  <si>
    <t>0.201*8.026*(1.020+0.969)*0.5</t>
  </si>
  <si>
    <t>"Nepřesnost při výpočtu kubatur pro bloky 01 až 17 (zjednodušení výpočtu)" 1,0</t>
  </si>
  <si>
    <t>Blok 01 až 17 - pokrytí případných nepřesností při vrtání zápor</t>
  </si>
  <si>
    <t>295*0.05</t>
  </si>
  <si>
    <t>TYP B - viz D.01_3.6.3</t>
  </si>
  <si>
    <t>Blok 18 až 26 (9 ks) - základy</t>
  </si>
  <si>
    <t>2.35*6.0*0.7*9 "ks"</t>
  </si>
  <si>
    <t>Blok 18 až 26 (9 ks) - dřík bez části pod obklad</t>
  </si>
  <si>
    <t>(0.936-0.201+0.4)*0.5*6.0*3.35*9 "ks"</t>
  </si>
  <si>
    <t>Blok 18 až 26 (9 ks) - část pod obklad</t>
  </si>
  <si>
    <t>0.201*6.0*(0.75+0.717+0.717+0.683+0.683+0.65+0.65+0.617+0.617+0.583+0.583+0.55+0.55+0.517+0.517+0.483+0.483+0.45)*0.5</t>
  </si>
  <si>
    <t>"Nepřesnost při výpočtu kubatur pro bloky 18 až 26 (zjednodušení výpočtu)" 1,0</t>
  </si>
  <si>
    <t>160*0.05</t>
  </si>
  <si>
    <t>TYP C - viz D.01_3.6.4</t>
  </si>
  <si>
    <t>Blok 27 až 30, 32 až 34 (7 ks) - základy</t>
  </si>
  <si>
    <t>2.35*6.0*0.7*7 "ks"</t>
  </si>
  <si>
    <t>Blok 27 až 30, 32 až 34 (7 ks) - dřík bez části pod obklad</t>
  </si>
  <si>
    <t>(0.966-0.201+0.4)*0.5*6.0*3.65*7 "ks"</t>
  </si>
  <si>
    <t>Blok 27 až 30, 32 až 34 (7 ks) - část pod obklad</t>
  </si>
  <si>
    <t>0.201*6.0*(0.75+0.75+0.75+0.75+0.75+0.75+0.75+0.75+0.75+0.75+0.75+0.75+0.75+0.75)*0.5</t>
  </si>
  <si>
    <t>TYP C1 - viz D.01_3.6.4</t>
  </si>
  <si>
    <t>Blok 31 (1 ks) - základy</t>
  </si>
  <si>
    <t>2.35*6.0*0.7*1 "ks"</t>
  </si>
  <si>
    <t>Blok 31 (1 ks) - dřík bez části pod obklad</t>
  </si>
  <si>
    <t>(0.966-0.201+0.4)*0.5*6.0*3.65*1 "ks"</t>
  </si>
  <si>
    <t>Blok 31 (1 ks) - část pod obklad</t>
  </si>
  <si>
    <t>0.201*6.0*(0.75+0.75)*0.5</t>
  </si>
  <si>
    <t>"Nepřesnost při výpočtu kubatur pro bloky 27 až 34 (zjednodušení výpočtu)" 1,0</t>
  </si>
  <si>
    <t>Blok 27 až 34 - pokrytí případných nepřesností při vrtání zápor</t>
  </si>
  <si>
    <t>170*0.05</t>
  </si>
  <si>
    <t>TYP D - viz D.01_3.6.5</t>
  </si>
  <si>
    <t>Blok 35 až 38, (4 ks) - základy</t>
  </si>
  <si>
    <t>2.35*6.0*0.7*4 "ks"</t>
  </si>
  <si>
    <t>Blok 35 až 38, (4 ks) - dřík bez části pod obklad</t>
  </si>
  <si>
    <t>(0.937-0.201+0.476)*0.5*6.0*2.60*4 "ks"</t>
  </si>
  <si>
    <t>Blok 35 až 38, (4 ks) - část pod obklad</t>
  </si>
  <si>
    <t>0.201*6.0*(0.70+0.70+0.70+0.70+0.70+0.70+0.70+0.70)*0.5</t>
  </si>
  <si>
    <t>TYP D1 - viz D.01_3.6.5</t>
  </si>
  <si>
    <t>Blok 39 (1 ks) - základy</t>
  </si>
  <si>
    <t>Blok 39 (1 ks) - dřík bez části pod obklad</t>
  </si>
  <si>
    <t>(0.937-0.201+0.476)*0.5*8.0*2.60*1 "ks"</t>
  </si>
  <si>
    <t>Blok 39 (1 ks) - část pod obklad</t>
  </si>
  <si>
    <t>0.201*8.0*(0.70+0.70)*0.5</t>
  </si>
  <si>
    <t>"Nepřesnost při výpočtu kubatur pro bloky 35 až 39 (zjednodušení výpočtu)" 1,0</t>
  </si>
  <si>
    <t>Blok 35 až 39 - pokrytí případných nepřesností při vrtání zápor</t>
  </si>
  <si>
    <t>90*0.05</t>
  </si>
  <si>
    <t>Odečtení drénů u bloků typu A, A1, A2</t>
  </si>
  <si>
    <t>-(0.56*3.14*0.075*0.075*17*2 "ks")</t>
  </si>
  <si>
    <t>Odečtení drénů u bloků typu B</t>
  </si>
  <si>
    <t>-(0.62*3.14*0.075*0.075*9*2 "ks")</t>
  </si>
  <si>
    <t>Odečtení drénů u bloků typu C, C1</t>
  </si>
  <si>
    <t>-(0.65*3.14*0.075*0.075*8*2 "ks")</t>
  </si>
  <si>
    <t>Odečtení drénů u bloků typu D, D1</t>
  </si>
  <si>
    <t>-(0.62*3.14*0.075*0.075*5*2 "ks")</t>
  </si>
  <si>
    <t>149</t>
  </si>
  <si>
    <t>321351010</t>
  </si>
  <si>
    <t>Bednění konstrukcí vodních staveb rovinné - zřízení</t>
  </si>
  <si>
    <t>1138472471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</si>
  <si>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</si>
  <si>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</si>
  <si>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Viz přílohu D.01_3.2.1, D.01_3.2.2, D.01_3.1.1, D.01_3.1.2, D.01_3.1.3</t>
  </si>
  <si>
    <t>Podkladní beton</t>
  </si>
  <si>
    <t>0.15*6.0*(14+9+7+1+4)"ks"</t>
  </si>
  <si>
    <t>0.15*8.0*(2+1)"ks"</t>
  </si>
  <si>
    <t>0.15*(8.026-2.25)*1"ks"+0.15*(0.15+2.35+0.05)*2"ks"</t>
  </si>
  <si>
    <t>(0.15+0.15+2.25)*0.15</t>
  </si>
  <si>
    <t>Začátek úseku</t>
  </si>
  <si>
    <t>(0.15+2.35+0.05+0.15)*0.15</t>
  </si>
  <si>
    <t>0.3*(0.3+0.8)*3+0.3*(0.15+2.35+0.05)*3"ks"</t>
  </si>
  <si>
    <t>Konec úseku</t>
  </si>
  <si>
    <t>Viz přílohu D.01_3.6.1, D.01_3.6.2, D.01_3.6.3, D.01_3.6.4, D.01_3.6.5</t>
  </si>
  <si>
    <t>Bloky</t>
  </si>
  <si>
    <t>Základ bloků - čela</t>
  </si>
  <si>
    <t>0.7*6*35"ks"+0.7*8*4"ks"</t>
  </si>
  <si>
    <t>Základ bloků - boky DS (39ks + 2ks shybka + 1ks konec)</t>
  </si>
  <si>
    <t>0.7*2.35*(39+1+2)"ks"</t>
  </si>
  <si>
    <t>Dříky bloků (DS) typu A, A1, A2 (17ks bloků) - mimo DS mezi blokem 17 a 18</t>
  </si>
  <si>
    <t>(0,906-0,201+0,4)*0,5*3,05*(17+1) "ks" +0,201*(0,75+0,75+1,072+1,02+0,969+0,917+0,878+0,839+0,8+0,761+0,722+0,683+0,644+0,606+0,567+0,528+0,489+0,45)</t>
  </si>
  <si>
    <t>Dříky bloků (DS) typu B (9 bloků) - včetně DS mezi bloky 17 a 18, mimo DS mezi bloky 26 a 27</t>
  </si>
  <si>
    <t>(0.936-0.201+0.4)*0.5*3.35*9"ks" +0.201*(0.75+0.717+0.683+0.65+0.617+0.583+0.55+0.517+0.483)</t>
  </si>
  <si>
    <t>Dříky bloků (DS) typu C, C1 (8 bloků) -  včetně DS mezi bloky 26 a 27 a včetně DS mezi bloky 34 a 35</t>
  </si>
  <si>
    <t>(0.966-0.201+0.4)*0.5*3.65*(8+1)"ks" +0.201*(0.75+0.75+0.75+0.75+0.75+0.75+0.75+0.75+0.75)</t>
  </si>
  <si>
    <t>Dříky bloků (DS) typu D (5 bloků - mimo DS mezi bloky 34 a 35</t>
  </si>
  <si>
    <t>(0.937-0.201+0.476)*0.5*2.6*5"ks"+0.201*(0.7+0.7+0.7+0.7+0.7)</t>
  </si>
  <si>
    <t>Zeď nad pažením směrem ke komunikaci (bloky 01 až 34) - viz D.01_3.2.1 a D.01_3.2.2</t>
  </si>
  <si>
    <t>220</t>
  </si>
  <si>
    <t>Zeď nad pažením směrem do zahrad (bloky 35 až 39) - viz D.01_3.2.2.</t>
  </si>
  <si>
    <t>Blok 31 - prostor lávky</t>
  </si>
  <si>
    <t>(0.4+0.44)*0.5*0.37*2"ks"</t>
  </si>
  <si>
    <t>Kameny prolité betonem</t>
  </si>
  <si>
    <t>Výplňový prvek pod základ pod opravovanou zeď pod PF 1 navazujicí na stávající zeď mostu (v případě zahájení předmětné stavby před stavbou mostu o jed</t>
  </si>
  <si>
    <t>Výplňový prvek pod základ pro obkladní zdivo mezi (PF 16 a PF17)</t>
  </si>
  <si>
    <t>0.6</t>
  </si>
  <si>
    <t>Základ pod obkladní zdivo</t>
  </si>
  <si>
    <t>3.5*1.0+1.0*(0.8+1.3)*0.5</t>
  </si>
  <si>
    <t>150</t>
  </si>
  <si>
    <t>321351010R</t>
  </si>
  <si>
    <t>Bednění konstrukcí vodních staveb rovinné (negativni ve sklonu) - zřízení</t>
  </si>
  <si>
    <t>653831708</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</si>
  <si>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 (negativni ve sklonu)</t>
  </si>
  <si>
    <t>Bloky typu A, A1, A2 (blok 01 až 17)</t>
  </si>
  <si>
    <t>6*3.07*14"ks"+8*3.07*2"ks"+8.026*3.07*1"ks"</t>
  </si>
  <si>
    <t>Bloky typu B (blok 18 až 26)</t>
  </si>
  <si>
    <t>6*3.37*9"ks"</t>
  </si>
  <si>
    <t>Bloky typu C (blok 27 až 34)</t>
  </si>
  <si>
    <t>6*3.67*8"ks"</t>
  </si>
  <si>
    <t>Bloky typu D (blok 35 až 39)</t>
  </si>
  <si>
    <t>6*2.62*4"ks"+8*2.62*1"ks"</t>
  </si>
  <si>
    <t>V bloku 31 - lávka</t>
  </si>
  <si>
    <t>0.44*1.2</t>
  </si>
  <si>
    <t>Pažení</t>
  </si>
  <si>
    <t>(6"m"*(14+9+8+4)"ks"+8*(2+1)"ks"+8.03*1"ks")*0.05</t>
  </si>
  <si>
    <t>151</t>
  </si>
  <si>
    <t>321352010</t>
  </si>
  <si>
    <t>Bednění konstrukcí vodních staveb rovinné - odstranění</t>
  </si>
  <si>
    <t>-864143687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</si>
  <si>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</si>
  <si>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152</t>
  </si>
  <si>
    <t>321352010R</t>
  </si>
  <si>
    <t>Bednění konstrukcí vodních staveb rovinné (negativni ve sklonu) - odstranění</t>
  </si>
  <si>
    <t>-1668006578</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</si>
  <si>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 (negativni ve sklonu)</t>
  </si>
  <si>
    <t>153</t>
  </si>
  <si>
    <t>321366111</t>
  </si>
  <si>
    <t>Výztuž železobetonových konstrukcí vodních staveb z oceli 10 505 D do 12 mm</t>
  </si>
  <si>
    <t>833168102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</si>
  <si>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</si>
  <si>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</si>
  <si>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Viz přílohu D.01_3.7.1 až D.01_3.7.4 a D.01_3.8.1</t>
  </si>
  <si>
    <t>Bloky typu A(450)</t>
  </si>
  <si>
    <t>5"ks"*(84.55*0.395+299.58*0.888)/1000</t>
  </si>
  <si>
    <t>Bloky typu A(750)</t>
  </si>
  <si>
    <t>9"ks"*(100.32*0.395+298.68*0.888)/1000</t>
  </si>
  <si>
    <t>Bloky typu A1</t>
  </si>
  <si>
    <t>2"ks"*(110.34*0.395+333.04*0.888)/1000</t>
  </si>
  <si>
    <t>Blok typu A2</t>
  </si>
  <si>
    <t>1"ks"*(110.34*0.395+333.04*0.888)/1000</t>
  </si>
  <si>
    <t>9"ks"*(88.92*0.395+314.72*0.888)/1000</t>
  </si>
  <si>
    <t>Bloky typu C</t>
  </si>
  <si>
    <t>8"ks"*(102.22*0.395+376.94*0.888)/1000</t>
  </si>
  <si>
    <t>Bloky typu D</t>
  </si>
  <si>
    <t>4"ks"*(72.39*0.395+289.63*0.888)/1000</t>
  </si>
  <si>
    <t>Bloky typu D1</t>
  </si>
  <si>
    <t>1"ks"*(95.25*0.395+316.8*0.888)/1000</t>
  </si>
  <si>
    <t>Římsa oboustranná - typ1 (2/B)</t>
  </si>
  <si>
    <t>59"ks"*(61.19*0.617)/1000</t>
  </si>
  <si>
    <t>Římsa oboustranná - typ2 (3/B)</t>
  </si>
  <si>
    <t>46"ks"*(61.19*0.617)/1000</t>
  </si>
  <si>
    <t>Římsa jednostranná (4/B)</t>
  </si>
  <si>
    <t>13"ks"*(68.15*0.617)/1000</t>
  </si>
  <si>
    <t>Římsa oboustranná - atyp A01 (5/B)</t>
  </si>
  <si>
    <t>1"ks"*(80.54*0.617)/1000</t>
  </si>
  <si>
    <t>Římsa oboustranná - atyp A02 (5/B)</t>
  </si>
  <si>
    <t>1"ks"*(65.22*0.617)/1000</t>
  </si>
  <si>
    <t>Římsa oboustranná - atyp A03 (5/B)</t>
  </si>
  <si>
    <t>1"ks"*(37.61*0.617)/1000</t>
  </si>
  <si>
    <t>Římsa jednostranná -  atyp AJ4 (6/B)</t>
  </si>
  <si>
    <t>1"ks"*(38.22*0.617)/1000</t>
  </si>
  <si>
    <t>154</t>
  </si>
  <si>
    <t>321366112</t>
  </si>
  <si>
    <t>Výztuž železobetonových konstrukcí vodních staveb z oceli 10 505 D do 32 mm</t>
  </si>
  <si>
    <t>-2081603485</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</si>
  <si>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</si>
  <si>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5"ks"*(23.52*1.208+874.34*1.578+638.04*1.998)/1000</t>
  </si>
  <si>
    <t>9"ks"*(23.52*1.208+886.14*1.578+656.76*1.998)/1000</t>
  </si>
  <si>
    <t>2"ks"*(33.32*1.208+1159.26*1.578+920.4*1.998)/1000</t>
  </si>
  <si>
    <t>1"ks"*(23.52*1.208+1189.7*1.578+853.73*1.998)/1000</t>
  </si>
  <si>
    <t>9"ks"*(25.48*1.208+738.17*1.578+870.09*1.998)/1000</t>
  </si>
  <si>
    <t>8"ks"*(23.52*1.208+761.39*1.578+897*1.998)/1000</t>
  </si>
  <si>
    <t>4"ks"*(23.52*1.208+1412.02*1.578)/1000</t>
  </si>
  <si>
    <t>1"ks"*(31.36*1.208+1864.36*1.578)/1000</t>
  </si>
  <si>
    <t>155</t>
  </si>
  <si>
    <t>338171111</t>
  </si>
  <si>
    <t>Osazování sloupků a vzpěr plotových ocelových v 2,00 m se zalitím MC</t>
  </si>
  <si>
    <t>-296057823</t>
  </si>
  <si>
    <t>Osazování sloupků a vzpěr plotových ocelových trubkových nebo profilovaných výšky do 2,00 m se zalitím cementovou maltou do vynechaných otvorů</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</si>
  <si>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</si>
  <si>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Viz přílohu D.01_1</t>
  </si>
  <si>
    <t xml:space="preserve">"6/O" 21 "ks, viz D.01_3.1.2" </t>
  </si>
  <si>
    <t>156</t>
  </si>
  <si>
    <t>338171121</t>
  </si>
  <si>
    <t>Osazování sloupků a vzpěr plotových ocelových v do 2,60 m se zalitím MC</t>
  </si>
  <si>
    <t>-1955557357</t>
  </si>
  <si>
    <t>Montáž sloupků a vzpěr plotových ocelových trubkových nebo profilovaných výšky do 2,60 m se zalitím cementovou maltou do vynechaných otvorů</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</si>
  <si>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</si>
  <si>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 xml:space="preserve">"4/O" 8 "ks, viz D.01_3.1.2" </t>
  </si>
  <si>
    <t xml:space="preserve">"5/O" 4 "ks, viz D.01_3.1.2" </t>
  </si>
  <si>
    <t>157</t>
  </si>
  <si>
    <t>553-R04</t>
  </si>
  <si>
    <t>sloupek plotový atyp. z trubky 76x6,3mm dl. 2,5 m s pracnami 50x150 mm tl. 5 mm, nahoře zaslepený</t>
  </si>
  <si>
    <t>946519314</t>
  </si>
  <si>
    <t>sloupek plotový atyp. z trubky 76x6,3mm dl. 2,5 m s pracnami 50x150 mm tl. 5 mm, nahoře zaslepený
Povrchová úprava pozinkování + nátěrový systém viz. technické podmínky.</t>
  </si>
  <si>
    <t>"4/O - sloupky" 8 "ks" * 2,5*10,8 "kg/m"</t>
  </si>
  <si>
    <t>"4/O - pracny" 8 "ks"*3*2*0,05*0,150*0,005*7850</t>
  </si>
  <si>
    <t>"4/O - uzavaření sloupku" 8 "ks" * 0,076^2*pi/4*0,005*7850</t>
  </si>
  <si>
    <t>553-R05</t>
  </si>
  <si>
    <t>sloupek plotový atyp. z trubky 89x6,3mm dl. 2,7 m s pracnami 50x150 mm tl. 5 mm, nahoře zaslepený</t>
  </si>
  <si>
    <t>798268754</t>
  </si>
  <si>
    <t>sloupek plotový atyp. z trubky 89x6,3mm dl. 2,7 m s pracnami 50x150 mm tl. 5 mm, nahoře zaslepený
Povrchová úprava pozinkování + nátěrový systém viz. technické podmínky.</t>
  </si>
  <si>
    <t>"5/O - sloupky" 4 "ks" * 2,7*12,8 "kg/m" * 1,20 "+20% na kotevní prvky fošen"</t>
  </si>
  <si>
    <t>"5/O - uzavaření sloupku" 4 "ks" * 0,089^2*pi/4*0,005*7850</t>
  </si>
  <si>
    <t>159</t>
  </si>
  <si>
    <t>553-R06</t>
  </si>
  <si>
    <t>sloupek plotový atyp. z trubky 60,3x6,3mm dl. 1,7 m s pracnami 50x150 mm tl. 5 mm, nahoře zaslepený</t>
  </si>
  <si>
    <t>-2145398156</t>
  </si>
  <si>
    <t>sloupek plotový atyp. z trubky 60,3x6,3mm dl. 1,7 m s pracnami 50x150 mm tl. 5 mm, nahoře zaslepený
Povrchová úprava pozinkování + nátěrový systém viz. technické podmínky.</t>
  </si>
  <si>
    <t>"6/O - sloupky" 21 "ks"*1,7*8,39 "kg/m"</t>
  </si>
  <si>
    <t>"6/O - pracny" 21 "ks"*3*2*0,05*0,150*0,005*7850</t>
  </si>
  <si>
    <t>"6/O - uzavaření sloupku" 21 "ks" * 0,0603^2*pi/4*0,005*7850</t>
  </si>
  <si>
    <t>160</t>
  </si>
  <si>
    <t>348101210</t>
  </si>
  <si>
    <t>Osazení vrat a vrátek k oplocení na ocelové sloupky do 2 m2</t>
  </si>
  <si>
    <t>1018684186</t>
  </si>
  <si>
    <t>Montáž vrat a vrátek k oplocení na sloupky ocelové, plochy jednotlivě do 2 m2</t>
  </si>
  <si>
    <t xml:space="preserve">Poznámka k souboru cen:
1. V cenách nejsou započteny náklady na dodávku vrat a vrátek; tyto se oceňují ve specifikaci.
</t>
  </si>
  <si>
    <t>1 "viz D.01_1 a D.01_3.1.2"</t>
  </si>
  <si>
    <t>161</t>
  </si>
  <si>
    <t>R07</t>
  </si>
  <si>
    <t>dřevěná uzamykatelná branka výšky 1,2 m šířky 0,8 m vč. povrchové úpravy  - 3x nátěr</t>
  </si>
  <si>
    <t>-1759030864</t>
  </si>
  <si>
    <t>162</t>
  </si>
  <si>
    <t>348501211</t>
  </si>
  <si>
    <t>Osazení oplocení z dřevěných prken výšky do 2 m</t>
  </si>
  <si>
    <t>-1054770358</t>
  </si>
  <si>
    <t>Osazení dřevěného oplocení na sloupky v osové vzdálenosti do 4 m výšky přes 1 do 2 m z prken</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</si>
  <si>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</si>
  <si>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Poznámka k položce:
Dodávka řeziva viz díl 762 tesařské konstrukce.</t>
  </si>
  <si>
    <t xml:space="preserve">"4/O" 13 "m, viz D.01_3.1.2" </t>
  </si>
  <si>
    <t xml:space="preserve">"5/O" 7 "m, viz D.01_3.1.2" </t>
  </si>
  <si>
    <t xml:space="preserve">"6/O" 47,5 "m, viz D.01_3.1.2" </t>
  </si>
  <si>
    <t>163</t>
  </si>
  <si>
    <t>3-R02</t>
  </si>
  <si>
    <t>Oprava zídky u paní Rymlové na p.č. 2161/1- délka 6.2m, šířka cca 0.3m, hloubka neznámého založení, předpokládaný materiál beton C16/20</t>
  </si>
  <si>
    <t>-865011553</t>
  </si>
  <si>
    <t>Oprava zídky u paní Rymlové na p.č. 2161/1- délka 6.2m, šířka cca 0.3m, hloubka neznámého založení, předpokládaný materiál beton C16/20.
Zhotovitel stavby se domluví s Ing. Rymlovou na jejím finálním tvaru, materiálovém provedení.</t>
  </si>
  <si>
    <t>164</t>
  </si>
  <si>
    <t>3-R08</t>
  </si>
  <si>
    <t>Atypická úprava oplocení v prostoru křížení s vodovodem a kabelem CETIN</t>
  </si>
  <si>
    <t>812997304</t>
  </si>
  <si>
    <t>Vodorovné konstrukce</t>
  </si>
  <si>
    <t>165</t>
  </si>
  <si>
    <t>452311141</t>
  </si>
  <si>
    <t>Podkladní desky z betonu prostého tř. C 16/20 otevřený výkop</t>
  </si>
  <si>
    <t>1592669948</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</si>
  <si>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</si>
  <si>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</si>
  <si>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0,10*0,7*0,7 * 5 "ks - Podkladní beton pod vpustě"</t>
  </si>
  <si>
    <t>166</t>
  </si>
  <si>
    <t>457572214</t>
  </si>
  <si>
    <t>Filtrační vrstvy z kameniva těženého hrubého se zhutněním frakce od 16 až 63 do 32 až 63 mm</t>
  </si>
  <si>
    <t>1949923346</t>
  </si>
  <si>
    <t>Filtrační vrstvy jakékoliv tloušťky a sklonu z hrubého těženého kameniva se zhutněním do 10 pojezdů/m3, frakce od 16-63 do 32-63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</si>
  <si>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</si>
  <si>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Podklad pod záhozovou patku  v toku v PF16-PF18</t>
  </si>
  <si>
    <t>(0.36+0.37)*0.5*3.5+0.49*1.4+(0.49+0.44)*0.5*3.3</t>
  </si>
  <si>
    <t>Viz přílohu D.01_3.4 - Spádová stupeň</t>
  </si>
  <si>
    <t>"V toku" 1.05*2.15</t>
  </si>
  <si>
    <t>"Ve svahu na LB"</t>
  </si>
  <si>
    <t>(0+0.6)*0.5*1.3+0.6*3.1+(0+0.6)*0.5*1.0</t>
  </si>
  <si>
    <t>Podsyp tl. 0,2m (pod přerovnané opevnění) - viz D.01_3.3.4 a D.01_3.5</t>
  </si>
  <si>
    <t>(0.61+0.32)*0.5*4.7*1,2</t>
  </si>
  <si>
    <t>167</t>
  </si>
  <si>
    <t>462451114R</t>
  </si>
  <si>
    <t>Prolití kamenného záhozu betonem C16/20</t>
  </si>
  <si>
    <t>-1867245362</t>
  </si>
  <si>
    <t>Prolití konstrukce z kamene kamenného záhozu betonem C16/20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</si>
  <si>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</si>
  <si>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zahoz_prolity*0,34</t>
  </si>
  <si>
    <t>168</t>
  </si>
  <si>
    <t>462512270</t>
  </si>
  <si>
    <t>Zához z lomového kamene s proštěrkováním z terénu hmotnost do 200 kg</t>
  </si>
  <si>
    <t>657276351</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</si>
  <si>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</si>
  <si>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</si>
  <si>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Zához z nakupovaného lomového kamene.
Zához kamenem 80-200kg proměnné tloušťky, s vyklínováním, s proštěrkováním těženým kamenivem 32/63 mm.</t>
  </si>
  <si>
    <t>"V toku" 2.61*2.22</t>
  </si>
  <si>
    <t>Ve svahu na LB</t>
  </si>
  <si>
    <t>(0+1.3)*0.5*1.3+1.3*3.1+(0+1.3)*0.5*1.0</t>
  </si>
  <si>
    <t>462519002</t>
  </si>
  <si>
    <t>Příplatek za urovnání ploch záhozu z lomového kamene hmotnost do 200 kg</t>
  </si>
  <si>
    <t>4350519</t>
  </si>
  <si>
    <t>Zához z lomového kamene neupraveného záhozového Příplatek k cenám za urovnání viditelných ploch záhozu z kamene, hmotnosti jednotlivých kamenů do 200 kg</t>
  </si>
  <si>
    <t>Zához v prostoru základu - spádový stupeň v km 1.170</t>
  </si>
  <si>
    <t>(0.7+0.75) "m2"</t>
  </si>
  <si>
    <t>"V toku" 7,0+12,1</t>
  </si>
  <si>
    <t>"Ve svahu na LB" 5,7*1,20</t>
  </si>
  <si>
    <t>170</t>
  </si>
  <si>
    <t>46251-R31</t>
  </si>
  <si>
    <t>Zához z lomového kamene s proštěrkováním z terénu z rozebraného kamene</t>
  </si>
  <si>
    <t>-1438499653</t>
  </si>
  <si>
    <t>Zához z lomového kamene neupraveného záhozového s proštěrkováním z terénu z rozebraného kamene</t>
  </si>
  <si>
    <t>Poznámka k položce:
Zához kamenem z materiálu vybourané zdi s proštěrkováním nakupovaným těženým kamenivem 32/63 mm.</t>
  </si>
  <si>
    <t>V toku</t>
  </si>
  <si>
    <t>Zához před úpravou (od PF1 k mostu)</t>
  </si>
  <si>
    <t>2.8*0.8+(0+2.8)*0.5*0.85</t>
  </si>
  <si>
    <t>Zához v toku</t>
  </si>
  <si>
    <t>"Viz kubaturový list - Zához z vybouraného kamene zdi" 339,433</t>
  </si>
  <si>
    <t>Na základu zdi - horní proštěrkovaná polovina</t>
  </si>
  <si>
    <t>"Viz kubaturový list - Zához z vybouraného kamene zdi" 105,458*0,50</t>
  </si>
  <si>
    <t>Zához v prostoru základu - spádový stupeň v km 1.170 - horní polovina s proštěrkováním</t>
  </si>
  <si>
    <t>(0.7+0.75)*1.45*0,50</t>
  </si>
  <si>
    <t>171</t>
  </si>
  <si>
    <t>46251-R32</t>
  </si>
  <si>
    <t>Zához z lomového kamene bez proštěrkování z terénu z rozebraného kamene</t>
  </si>
  <si>
    <t>-49956523</t>
  </si>
  <si>
    <t>Zához z lomového kamene neupraveného záhozového bez proštěrkování z terénu z rozebraného kamene</t>
  </si>
  <si>
    <t>Zához v prostoru základu - spodní polovina bez proštěrkování (bude prolita betonem)</t>
  </si>
  <si>
    <t>"Viz kubaturový list - Zához z vybouraného kamene zdi"</t>
  </si>
  <si>
    <t>105,458*0,50</t>
  </si>
  <si>
    <t>Zához v prostoru základu - spádový stupeň v km 1.170 - spodní polovina bez proštěrkování (bude prolita betonem)</t>
  </si>
  <si>
    <t>"Výplňový prvek pod základ pod opravovanou zeď pod PF 1 navazujicí na stávající zeď mostu" 1*1.5</t>
  </si>
  <si>
    <t>"Výplňový prvek pod základ pro obkladní zdivo mezi (PF 16 a PF17)" 0.6*1,0</t>
  </si>
  <si>
    <t>"Základ pod  obkladní zdivo" (0.95+1.05)*0.5*3.55</t>
  </si>
  <si>
    <t>172</t>
  </si>
  <si>
    <t>46251-R33</t>
  </si>
  <si>
    <t>Zához z lomového kamene s vyklínováním a proštěrkováním z terénu z rozebraného kamene (z rozebrané dlažby kameny 80-200 kg)</t>
  </si>
  <si>
    <t>-400719728</t>
  </si>
  <si>
    <t>Záhozová patka v toku v PF16-PF18</t>
  </si>
  <si>
    <t>(0.66+0.68)*0.5*3.5+0.82*1.4+(0.82+0.67)*0.5*3.3</t>
  </si>
  <si>
    <t>173</t>
  </si>
  <si>
    <t>46321-R36</t>
  </si>
  <si>
    <t>Rovnanina z lomového kamene s vyklínováním spár těženým kamenivem - z místrního rozebradného kamene</t>
  </si>
  <si>
    <t>1371378404</t>
  </si>
  <si>
    <t>Rovnanina z lomového kamene upraveného, tříděného jakékoliv tloušťky rovnaniny s vyplněním spár a dutin těženým kamenivem</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</si>
  <si>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</si>
  <si>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Přerovnání rovnaniny (použije se stávající rozebraný kámen) s proštěrkováním nakupovaným těženým kamenivem 32/63 mm.</t>
  </si>
  <si>
    <t>Rozebrání a přerovnání stávajícího kamenného opevnění do kamenné rovnaniny s proštěrkováním štěrkopískem 32/63, s vyklínováním</t>
  </si>
  <si>
    <t>(3.0+1.8)*0.5*4.7 "viz přílohu D.01_3.3.4, D.01_3.5"</t>
  </si>
  <si>
    <t>174</t>
  </si>
  <si>
    <t>467951130R</t>
  </si>
  <si>
    <t>Práh dřevěný jednoduchý z kulatiny nad 290 do 400 mm</t>
  </si>
  <si>
    <t>1421152490</t>
  </si>
  <si>
    <t>Práh dřevěný z výřezů pro stavební účely zajištění na vzdušné straně pilotami Ø od 150 do 200 mm, délky od 1,5 do 1,8 m, zaraženými v osové vzdálenosti od 1 do 3 m jednoduchý z kulatiny Ø přes 290 do 400 mm</t>
  </si>
  <si>
    <t xml:space="preserve">Poznámka k souboru cen:
1. V cenách jsou započteny i náklady na vykopávku rýhy pro práh.
2. V cenách nejsou započteny náklady na zpevnění dna a břehů u prahů.
3. Směrné výkresy - příloha č. 3.
</t>
  </si>
  <si>
    <t>Poznámka k položce:
Práh:
1/D Kulatina z dubu průměru 40 cm, délky 5,1 m. Konec k betonové konstrukci bude upraven s povrchem betonu 10:1 a s koncem základu. Kulatina bude zbavena kůry. Po osazení 1/D a 2/D budou provedeny návrty skrz celou kulatinu (3 ks, dl. cca 0,8 m). Průměr pro 20 mm závitovou tyč (7/Z) a (8/Z).
Pilotky:
2/D Kulatina z dubu průměru 20 cm, délka 2,00 m. Kulatina bude ve spodní části opatřena špicí pro zatlučení, Kulatina bude zbavena kůry. Po osazení 2/D a 1/D budou provedeny návrty pro osazení 20 mm závitové tyče. Dále budou provedeny z viditelné strany návrty pro ukrytí matice a podložky (hloubka cca 30 mm, průměr 70 mm, 4 ks)</t>
  </si>
  <si>
    <t>175</t>
  </si>
  <si>
    <t>467952012</t>
  </si>
  <si>
    <t>Odstranění prahu z dvojitých kleštin</t>
  </si>
  <si>
    <t>-302467331</t>
  </si>
  <si>
    <t>Odstranění podélného prahu ze dřeva při patě břehových svahů, upevněného na řadě pilot z dvojitých kleštin</t>
  </si>
  <si>
    <t xml:space="preserve">Poznámka k souboru cen:
1. V cenách nejsou započteny náklady na:
a) svislou dopravu vybouraných hmot přes 4 m; toto se oceňuje cenou 997 32-1219 Svislá doprava-příplatek
b) vodorovnou dopravu vybouraných hmot; tato se oceňuje cenami souboru cen 997 32-1. . . Vodorovná doprava suti a vybouraných hmot.
2. Délka se stanoví v m konstrukce prahu.
</t>
  </si>
  <si>
    <t>4,0 "m - viz D.01_3.4"</t>
  </si>
  <si>
    <t>46795-R34</t>
  </si>
  <si>
    <t>2/Z Nerezový kotvící L profil pro kotvení dřevěného spádového stupně</t>
  </si>
  <si>
    <t>-188613422</t>
  </si>
  <si>
    <t>Poznámka k položce:
2/Z Nerezový kotvící L profil pro kotvení dřevěného spádového stupně, tloušťka materiálu 10 mm, kotvící deska 200x200mm, stojna 170 x 200mm.
Vnější hrany stojny  budou zaobleny poloměrem 5 mm.
Otvor pro závitovou tyč průměru 20 mm.</t>
  </si>
  <si>
    <t>2 "viz přílohu D.01_3.4"</t>
  </si>
  <si>
    <t>177</t>
  </si>
  <si>
    <t>46795-R35</t>
  </si>
  <si>
    <t>7/Z Nerezové uchycení dřevěné kulatiny 1/D pomocí prvku 2/Z</t>
  </si>
  <si>
    <t>276437048</t>
  </si>
  <si>
    <t>7/Z Nerezové uchycení dřevěné kulatiny 1/D pomocí prvku 2/Z:
1) závitová tyč průměru 20 mm, délka 1,0 m
2) podložkou 5/60 2ks
3) Matka M20 4ks
Závitová tyč bude seříznuta na míru dle požadavku TDI</t>
  </si>
  <si>
    <t>1 "viz přílohu D.01_3.4"</t>
  </si>
  <si>
    <t>178</t>
  </si>
  <si>
    <t>46795-R36</t>
  </si>
  <si>
    <t>8/Z Nerezové uchycení dřevěné kulatiny 1/D pomocí prvku 2/D:</t>
  </si>
  <si>
    <t>-26864275</t>
  </si>
  <si>
    <t>8/Z Nerezové uchycení dřevěné kulatiny 1/D pomocí prvku 2/D:
1) závitová tyč průměru 20 mm, délka 2,0 m
2) podložkou 5/60 2ks
3) Matka M20 4ks
Závitová tyč bude seříznuta na míru dle požadavku TDI</t>
  </si>
  <si>
    <t>Komunikace pozemní</t>
  </si>
  <si>
    <t>179</t>
  </si>
  <si>
    <t>564851111</t>
  </si>
  <si>
    <t>Podklad ze štěrkodrtě ŠD tl 150 mm</t>
  </si>
  <si>
    <t>-1155051087</t>
  </si>
  <si>
    <t>Podklad ze štěrkodrti ŠD s rozprostřením a zhutněním, po zhutnění tl. 150 mm</t>
  </si>
  <si>
    <t>"Obnova komunikace" 621,000</t>
  </si>
  <si>
    <t>"Obnova komunikace - o rozsahu rozhodne TDI" 60,000</t>
  </si>
  <si>
    <t>"Nejistota v tlouštče původních vrstev (3%)" 20,849</t>
  </si>
  <si>
    <t>180</t>
  </si>
  <si>
    <t>564861111</t>
  </si>
  <si>
    <t>Podklad ze štěrkodrtě ŠD tl 200 mm</t>
  </si>
  <si>
    <t>-1782672015</t>
  </si>
  <si>
    <t>Podklad ze štěrkodrti ŠD s rozprostřením a zhutněním, po zhutnění tl. 200 mm</t>
  </si>
  <si>
    <t>Poznámka k položce:
frakce 0/32 mm</t>
  </si>
  <si>
    <t>"Obnova komunikace" 665,000</t>
  </si>
  <si>
    <t>"Prostor před lávkou" 20,600</t>
  </si>
  <si>
    <t>"Nejistota v tlouštče původních vrstev (3%)" 22,196</t>
  </si>
  <si>
    <t>181</t>
  </si>
  <si>
    <t>565165122</t>
  </si>
  <si>
    <t>Asfaltový beton vrstva podkladní ACP 16 (obalované kamenivo OKS) tl 90 mm š přes 3 m</t>
  </si>
  <si>
    <t>-1629007066</t>
  </si>
  <si>
    <t>Asfaltový beton vrstva podkladní ACP 16 (obalované kamenivo střednězrnné - OKS) s rozprostřením a zhutněním v pruhu šířky přes 3 m, po zhutnění tl. 90 mm</t>
  </si>
  <si>
    <t xml:space="preserve">Poznámka k souboru cen:
1. Cenami 565 1.-510 lze oceňovat např. chodníky, úzké cesty a vjezdy v pruhu šířky do 1,5 m jakékoliv délky a jednotlivé plochy velikosti do 10 m2.
2. ČSN EN 13108-1 připouští pro ACP 16 pouze tl. 50 až 80 mm.
</t>
  </si>
  <si>
    <t>"Obnova komunikace" 709,000</t>
  </si>
  <si>
    <t>"Obnova komunikace - o rozsahu rozhodne TDI" 64,000</t>
  </si>
  <si>
    <t>"Nejistota v tlouštče původních vrstev (3%)" 23,663</t>
  </si>
  <si>
    <t>182</t>
  </si>
  <si>
    <t>573191111R</t>
  </si>
  <si>
    <t>Postřik infiltrační kationaktivní emulzí v množství do 1 kg/m2</t>
  </si>
  <si>
    <t>888772751</t>
  </si>
  <si>
    <t>Postřik infiltrační kationaktivní emulzí v množství do 1,00 kg/m2</t>
  </si>
  <si>
    <t xml:space="preserve">Poznámka k souboru cen:
1. V ceně nejsou započteny náklady na popř. projektem předepsané očištění vozovky, které se oceňuje cenou 938 90-8411 Očištění povrchu saponátovým roztokem části C 01 tohoto katalogu.
</t>
  </si>
  <si>
    <t>183</t>
  </si>
  <si>
    <t>573231106</t>
  </si>
  <si>
    <t>Postřik živičný spojovací ze silniční emulze v množství 0,30 kg/m2</t>
  </si>
  <si>
    <t>2131575301</t>
  </si>
  <si>
    <t>Postřik spojovací PS bez posypu kamenivem ze silniční emulze, v množství 0,30 kg/m2</t>
  </si>
  <si>
    <t>"Prostor před lávkou" 20,300</t>
  </si>
  <si>
    <t>"Asfaltový beton pro obrusné vrstvy – min. ACO16+ tl. 100 mm" ACO16_100</t>
  </si>
  <si>
    <t>"Asfaltový beton pro ložní vrstvy modifikovaný podle ČSN EN 13108-1 tl. 60 mm" ACL16_60</t>
  </si>
  <si>
    <t>"Asfaltový beton pro podkladní vrstvy podle ČSN EN 13108-1 tl. 90 mm" ACP16_90</t>
  </si>
  <si>
    <t>184</t>
  </si>
  <si>
    <t>577144121</t>
  </si>
  <si>
    <t>Asfaltový beton vrstva obrusná ACO 11 (ABS) tř. I tl 50 mm š přes 3 m z nemodifikovaného asfaltu</t>
  </si>
  <si>
    <t>1323263980</t>
  </si>
  <si>
    <t>Asfaltový beton vrstva obrusná ACO 11 (ABS) s rozprostřením a se zhutněním z nemodifikovaného asfaltu v pruhu šířky přes 3 m tř. I, po zhutnění tl. 50 mm</t>
  </si>
  <si>
    <t xml:space="preserve">Poznámka k souboru cen:
1. Cenami 577 1.-40 lze oceňovat např. chodníky, úzké cesty a vjezdy v pruhu šířky do 1,5 m jakékoliv délky a jednotlivé plochy velikosti do 10 m2.
2. ČSN EN 13108-1 připouští pro ACO 11 pouze tl. 35 až 50 mm.
</t>
  </si>
  <si>
    <t>"Obnova komunikace" 845,000</t>
  </si>
  <si>
    <t>75,000</t>
  </si>
  <si>
    <t>"Nejistota v tlouštče původních vrstev (3%)" 28,140</t>
  </si>
  <si>
    <t>185</t>
  </si>
  <si>
    <t>577155142</t>
  </si>
  <si>
    <t>Asfaltový beton vrstva ložní ACL 16 (ABH) tl 60 mm š přes 3 m z modifikovaného asfaltu</t>
  </si>
  <si>
    <t>-2015849172</t>
  </si>
  <si>
    <t>Asfaltový beton vrstva ložní ACL 16 (ABH) s rozprostřením a zhutněním z modifikovaného asfaltu v pruhu šířky přes 3 m, po zhutnění tl. 60 mm</t>
  </si>
  <si>
    <t xml:space="preserve">Poznámka k souboru cen:
1. Cenami 577 1.-50 lze oceňovat např. chodníky, úzké cesty a vjezdy v pruhu šířky do 1,5 m jakékoliv délky a jednotlivé plochy velikosti do 10 m2.
2. ČSN EN 13108-1 připouští pro ACL 16 pouze tl. 50 až 70 mm.
</t>
  </si>
  <si>
    <t>"Obnova komunikace" 754,000</t>
  </si>
  <si>
    <t>"Obnova komunikace - o rozsahu rozhodne TDI" 68,000</t>
  </si>
  <si>
    <t>"Prostor před lávkou" 20,400</t>
  </si>
  <si>
    <t>"Nejistota v tlouštče původních vrstev (3%)" 25,160</t>
  </si>
  <si>
    <t>186</t>
  </si>
  <si>
    <t>57716-R24</t>
  </si>
  <si>
    <t>Asfaltový beton vrstva obrusná ACO 16 (ABH) tl 100 mm š přes 3 m z nemodifikovaného asfaltu</t>
  </si>
  <si>
    <t>723012672</t>
  </si>
  <si>
    <t>Asfaltový beton vrstva obrusná ACO 16 (ABH) s rozprostřením a zhutněním z nemodifikovaného asfaltu v pruhu šířky přes 3 m, po zhutnění tl. 100 mm</t>
  </si>
  <si>
    <t xml:space="preserve">Poznámka k souboru cen:
1. Cenami 577 1.-50 lze oceňovat např. chodníky, úzké cesty a vjezdy v pruhu šířky do 1,5 m jakékoliv délky a jednotlivé plochy velikosti do 10 m2.
2. ČSN EN 13108-1 připouští pro ACO 16 pouze tl. 45 až 60 mm.
</t>
  </si>
  <si>
    <t>"Obnova komunikace" 799,000</t>
  </si>
  <si>
    <t>"Obnova komunikace - o rozsahu rozhodne TDI" 72,000</t>
  </si>
  <si>
    <t>"Nejistota v tlouštče původních vrstev (3%)" 26,650</t>
  </si>
  <si>
    <t>591141111</t>
  </si>
  <si>
    <t>Kladení dlažby z kostek velkých z kamene na MC tl 50 mm</t>
  </si>
  <si>
    <t>-1287944907</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</si>
  <si>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</si>
  <si>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</si>
  <si>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Dlažební kostky 10x10x10cm vytvarované do odvodňovacího žlábku v prostoru vpustí Š1 až Š5 v obdobném provedení jako současné. Dlažební kostky budou osazeny do betonu C 16/20 v tloušce 15cm a spárovány betonem C16/20.
Použijí se původní rozebrané kostky</t>
  </si>
  <si>
    <t>Trubní vedení</t>
  </si>
  <si>
    <t>188</t>
  </si>
  <si>
    <t>820361113</t>
  </si>
  <si>
    <t>Přeseknutí železobetonové trouby DN do 250 mm</t>
  </si>
  <si>
    <t>-136062825</t>
  </si>
  <si>
    <t>Přeseknutí železobetonové trouby v rovině kolmé nebo skloněné k ose trouby, se začištěním DN do 250 mm</t>
  </si>
  <si>
    <t xml:space="preserve">Poznámka k souboru cen:
1. Množství se stanoví v ks jednotlivých přeseknutí.
</t>
  </si>
  <si>
    <t>Zaříznutí stávajících betonových trub pro napojení nových trub</t>
  </si>
  <si>
    <t>"BET DN 200 (km 1,020)" 2</t>
  </si>
  <si>
    <t>189</t>
  </si>
  <si>
    <t>820391113</t>
  </si>
  <si>
    <t>Přeseknutí železobetonové trouby DN nad 250 do 400 mm</t>
  </si>
  <si>
    <t>-34526450</t>
  </si>
  <si>
    <t>Přeseknutí železobetonové trouby v rovině kolmé nebo skloněné k ose trouby, se začištěním DN přes 250 do 400 mm</t>
  </si>
  <si>
    <t>"BET DN 300 (km 1,044, 1,092, 1,134, 1,157)" 4</t>
  </si>
  <si>
    <t>"BET DN 400 (km 1,168)" 1</t>
  </si>
  <si>
    <t>190</t>
  </si>
  <si>
    <t>820441113</t>
  </si>
  <si>
    <t>Přeseknutí železobetonové trouby DN nad 400 do 600 mm</t>
  </si>
  <si>
    <t>-884917310</t>
  </si>
  <si>
    <t>Přeseknutí železobetonové trouby v rovině kolmé nebo skloněné k ose trouby, se začištěním DN přes 400 do 600 mm</t>
  </si>
  <si>
    <t>"BET DN 500 (km 1,012, 1,082)" 2</t>
  </si>
  <si>
    <t>191</t>
  </si>
  <si>
    <t>895941311</t>
  </si>
  <si>
    <t>Zřízení vpusti kanalizační uliční z betonových dílců typ UVB-50</t>
  </si>
  <si>
    <t>-1292814652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</si>
  <si>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</si>
  <si>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Použijí se stávající rozebrané díly.</t>
  </si>
  <si>
    <t>Opětovná montáž uličních vpustí</t>
  </si>
  <si>
    <t>5 "vpusť Š1-Š5 - viz D.01_3.1.1 a D.01_3.1.1"</t>
  </si>
  <si>
    <t>8-R23</t>
  </si>
  <si>
    <t>11/Z Vyústění vpusti Š1 skrz ŽB stěnu do toku (dodávka a montáž)</t>
  </si>
  <si>
    <t>-718108197</t>
  </si>
  <si>
    <t>11/Z Vyústění vpusti Š1 skrz ŽB stěnu do toku (dodávka a montáž)
Nerez trouba 219,1/12,7, dl. cca 500 mm. Nerez trouba bude vsunuta do prvku 4 (8/P). V prostoru hrdla se trubka obrobí tak, aby se dala vsunout do hrdla KG DN200. Min. zachovaná tloušťka stěny obrobené části je 3 mm. Seříznutí venkovního konce trouby tak, aby spodní část trouby byla 50 mm před obkladním lícovým zdivem a horní lícoval se zdivem. Potrubí seříznuto dle detailu 1 přílohy D.01_3.9.
Zhotovitel ověří předpokládané směrové poměry a DN napojení vpusti před pořízením.</t>
  </si>
  <si>
    <t>Poznámka k položce:
Viz přílohu D.01_3.1.1,  D.01_3.2.1 a  D.01_3.3.1</t>
  </si>
  <si>
    <t>193</t>
  </si>
  <si>
    <t>8-R24</t>
  </si>
  <si>
    <t>8/P Vyústění vpusti Š1 skrz ŽB stěnu do toku (dodávka a montáž)</t>
  </si>
  <si>
    <t>39545141</t>
  </si>
  <si>
    <t>8/P Vyústění vpusti Š1 skrz ŽB stěnu do toku (dodávka a montáž)
1) Trouba přímá KG DN200, dl. 0,5 m, seříznutá – napojení na vpusť,
2) Koleno KG DN 200 15°,
3) Spojka dvouhrdlá KGMM DN200,
4) KG DN200 trouba, dl. 1,5 m, seříznutí trouby na délku výusti in situ, hrdlo orientované k bednění dle detailu 2A přílohy D.01_3.9.
5) KG DN200 trouba zaslepená bez hrdla (po dobu výstavby, vložená do hrdla prvku 2 a vnější část lícovat s bedněním, po betonáži vytáhnout).
Zhotovitel ověří předpokládané směrové poměry a DN napojení vpusti před pořízením.</t>
  </si>
  <si>
    <t>194</t>
  </si>
  <si>
    <t>8-R25</t>
  </si>
  <si>
    <t>9/P Zaústění vpusti Š2 do potrubí KG DN200 (dodávka a montáž)</t>
  </si>
  <si>
    <t>-136300137</t>
  </si>
  <si>
    <t>9/P Zaústění vpusti Š2 do potrubí KG DN200 (dodávka a montáž)
1) Trouba přímá KG DN 200, dl. 0.5m, seříznutá - napojení na vpusť,
2) Koleno KG DN 200 15°,
3) Trouba přímá KG DN 200, dl 1.0 m seříznutá na míru,
4) Odbočka KG DN 200 87°, 200/200.
Zhotovitel ověří předpokládané směrové poměry a DN napojení vpusti před pořízením.</t>
  </si>
  <si>
    <t>Poznámka k položce:
Viz přílohu D.01_3.1.1 a  D.01_3.2.1</t>
  </si>
  <si>
    <t>195</t>
  </si>
  <si>
    <t>8-R26</t>
  </si>
  <si>
    <t>10/P Zaústění vpusti Š3 do potrubí KG DN200 (dodávka a montáž)</t>
  </si>
  <si>
    <t>-1319940674</t>
  </si>
  <si>
    <t>10/P Zaústění vpusti Š3 do potrubí KG DN200 (dodávka a montáž)
1) Trouba přímá KG DN200, dl. 0.5 m, seříznutá – napojení na vpusť,
2) Koleno KG DN200 15°,
3) Trouba přímá KG DN 200, dl 1.0 m seříznutá na míru,
4) Koleno KG DN 200 15°,
5) Odbočka KG DN 200 87°, 200/200.
Zhotovitel ověří předpokládané směrové poměry a DN napojení vpusti před pořízením.</t>
  </si>
  <si>
    <t>196</t>
  </si>
  <si>
    <t>8-R27</t>
  </si>
  <si>
    <t>11/P Zaústění vpusti Š4 do betonového potrubí DN500 (dodávka a montáž)</t>
  </si>
  <si>
    <t>850635172</t>
  </si>
  <si>
    <t>11/P Zaústění vpusti Š4 do betonového potrubí DN500 (dodávka a montáž)
1) Trouba přímá KG DN200, dl. 0.5 m, seříznutá – napojení na vpusť,
2) Koleno KG DN200 15°,
3) Trouba přímá KG DN200, dl 1.0 m seříznutá na míru.
4) Těsnící kroužek pro KG DN200 do betonového potrubí.
Zhotovitel ověří předpokládané směrové poměry a DN napojení vpusti před pořízením.</t>
  </si>
  <si>
    <t>197</t>
  </si>
  <si>
    <t>8-R28</t>
  </si>
  <si>
    <t>12/P Zaústění vpusti Š5 do betonového potrubí DN500 (dodávka a montáž)</t>
  </si>
  <si>
    <t>245521156</t>
  </si>
  <si>
    <t>12/P Zaústění vpusti Š5 do betonového potrubí DN500 (dodávka a montáž)
1) Trouba přímá KG DN 200, dl. 0.5m, seříznutá - napojení na vpusť,
2) Koleno KG DN 200 15°,
3) Trouba přímá KG DN 200, dl 1.0 m seříznutá na míru,
4) Těsnící kroužek pro KG DN200 do betonového potrubí.
Zhotovitel ověří předpokládané směrové poměry a DN napojení vpusti před pořízením.</t>
  </si>
  <si>
    <t>198</t>
  </si>
  <si>
    <t>8-R29</t>
  </si>
  <si>
    <t>Návrt pro potrubí KG DN 200 do betonového potrubí DN500</t>
  </si>
  <si>
    <t>353095180</t>
  </si>
  <si>
    <t>1+1 "Š4 a Š5"</t>
  </si>
  <si>
    <t>199</t>
  </si>
  <si>
    <t>8-R46</t>
  </si>
  <si>
    <t>3/P - Drenážní prvek KG DN 160 (dodávka a montáž)</t>
  </si>
  <si>
    <t>1171604240</t>
  </si>
  <si>
    <t>3/P - Drenážní prvek KG DN 160 (dodávka a montáž)
Drenážní prvek skládající se z těchto částí:
1) KG DN 160 víčko
2) KG DN 160 trouba, dl. 1,5m, seříznutí na délku konkrétní délku in situ, koncová část směrem k víčku perforace dle přílohy D.01_3.9.
3) KG DN 160 trouba zaslepená bez hrdla (po dobu výstavby, vložená do hrdla prvku 2 a vnější část lícovat s bedněním, po betonáži vytáhnout)
4) KG DN 160 trouba bez hrdla, dl. 200 mm.
U každého dilatačního bloku navrhne zhotovitel a upřesnění pozice trubky a zajistí souhlas TDI.</t>
  </si>
  <si>
    <t>"Počet bloků x 2ks" 39"ks"*2"ks"</t>
  </si>
  <si>
    <t>200</t>
  </si>
  <si>
    <t>8-R47</t>
  </si>
  <si>
    <t>1/Z Nerez trouba 168,3/4, dl. cca 250 mm (dodávka a montáž)</t>
  </si>
  <si>
    <t>1209568846</t>
  </si>
  <si>
    <t>1/Z Nerez trouba 168,3/4, dl. cca 250 mm (dodávka a montáž)
Nerez trouba bude přetáhnuta přes prvek 4) položky 3/P. Seříznutí venkovního konce trouby tak, aby spodní část trouby byla 50 mm před obkladním lícovým zdivem a horní lícoval se zdivem.</t>
  </si>
  <si>
    <t>201</t>
  </si>
  <si>
    <t>8-R48</t>
  </si>
  <si>
    <t>7/B Betonová trouba DN 200, délka 1,0m - úprava trubní výusti (dodávka, montáž a úprava výusti)</t>
  </si>
  <si>
    <t>1510958897</t>
  </si>
  <si>
    <t>7/B Betonová trouba DN 200, délka 1,0m - úprava trubní výusti (dodávka, montáž a úprava výusti)
 Zámek potrubí se v místě napojení na stávající potrubí seřízne (spoj na tupo). Vnější líc se seřízne dle detailu 2B přílohy D.01_3.9.</t>
  </si>
  <si>
    <t>Viz přílohu D.01_3.1.2, D.01_3.2.2, D.01_3.9</t>
  </si>
  <si>
    <t>"km 1,020" 3</t>
  </si>
  <si>
    <t>202</t>
  </si>
  <si>
    <t>8-R49</t>
  </si>
  <si>
    <t>8/B Betonová trouba DN 300, délka 1,25m - úprava trubní výusti (dodávka, montáž a úprava výusti)</t>
  </si>
  <si>
    <t>-1881839112</t>
  </si>
  <si>
    <t>8/B Betonová trouba DN 300, délka 1.25m.
Zámek potrubí se v místě napojení na stávající potrubí seřízne (spoj na tupo). Vnější líc se seřízne dle detailu 2B přílohy D.01_3.9.</t>
  </si>
  <si>
    <t>"km 1,044" 3</t>
  </si>
  <si>
    <t>"km 1,092" 3</t>
  </si>
  <si>
    <t>"km 1,134" 3</t>
  </si>
  <si>
    <t>"km 1,157" 3</t>
  </si>
  <si>
    <t>203</t>
  </si>
  <si>
    <t>8-R50</t>
  </si>
  <si>
    <t>9/B Betonová trouba DN 400, délka 2,5 m - úprava trubní výusti (dodávka, montáž a úprava výusti)</t>
  </si>
  <si>
    <t>7229005</t>
  </si>
  <si>
    <t>9/B Betonová trouba DN 400, délka 2,5 m
Zámek potrubí se v místě napojení na stávající potrubí seřízne (spoj na tupo). Vnější líc se seřízne dle detailu 2B přílohy D.01_3.9.</t>
  </si>
  <si>
    <t>"km 1,168" 1</t>
  </si>
  <si>
    <t>204</t>
  </si>
  <si>
    <t>8-R51</t>
  </si>
  <si>
    <t>10/B Betonová trouba DN 500, délka 2,5 m - úprava trubní výusti (dodávka, montáž a úprava výusti)</t>
  </si>
  <si>
    <t>997338199</t>
  </si>
  <si>
    <t>10/B Betonová trouba DN 500, délka 2,5 m
Zámek potrubí se v místě napojení na stávající potrubí seřízne (spoj na tupo). Vnější líc se seřízne dle detailu 2B přílohy D.01_3.9.</t>
  </si>
  <si>
    <t>"km 1,012" 1</t>
  </si>
  <si>
    <t>"km 1,082" 1</t>
  </si>
  <si>
    <t>205</t>
  </si>
  <si>
    <t>8-R52</t>
  </si>
  <si>
    <t>4/P-1 Pružná spojka pro kanalizační potrubí DN 200, vč. případných potřebných vyrovnávacích prstenců (dodávka a montáž)</t>
  </si>
  <si>
    <t>-1806949933</t>
  </si>
  <si>
    <t>4/P-1 Pružná spojka pro kanalizační potrubí DN 200,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</si>
  <si>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"BET DN 200 (km 1,020)" 1</t>
  </si>
  <si>
    <t>206</t>
  </si>
  <si>
    <t>8-R53</t>
  </si>
  <si>
    <t>4/P-2 Pružná spojka pro kanalizační potrubí DN 300, vč. případných potřebných vyrovnávacích prstenců (dodávka a montáž)</t>
  </si>
  <si>
    <t>2093786743</t>
  </si>
  <si>
    <t>4/P-2 Pružná spojka pro kanalizační potrubí DN 300,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</si>
  <si>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207</t>
  </si>
  <si>
    <t>8-R54</t>
  </si>
  <si>
    <t>4/P-3 Pružná spojka pro kanalizační potrubí DN 400, vč. případných potřebných vyrovnávacích prstenců (dodávka a montáž)</t>
  </si>
  <si>
    <t>-694290560</t>
  </si>
  <si>
    <t>4/P-3 Pružná spojka pro kanalizační potrubí DN 400,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</si>
  <si>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208</t>
  </si>
  <si>
    <t>8-R55</t>
  </si>
  <si>
    <t>4/P-4 Pružná spojka pro kanalizační potrubí DN 500, vč. případných potřebných vyrovnávacích prstenců (dodávka a montáž)</t>
  </si>
  <si>
    <t>-583504079</t>
  </si>
  <si>
    <t>4/P-4 Pružná spojka pro kanalizační potrubí DN 500, vč. případných vyrovnávacích kroužků (dodávka a montáž)
Pružná spojka pro kanalizace složená z těsnícího rukávce a stahovací pásky a vyrovnávacího prstence.
V případě různých vnějších průměrů potrubí se použijí vložky na vyrovnání průměrů spojovaných trubek.</t>
  </si>
  <si>
    <t>Poznámka k položce:
O použití manžety u výusti v km 1,012 rozhodne TDI.</t>
  </si>
  <si>
    <t>8-R56</t>
  </si>
  <si>
    <t>9/Z-1 Řešení výusti pro PVC DN 100 (dodávka a montáž)</t>
  </si>
  <si>
    <t>398545834</t>
  </si>
  <si>
    <t>9/Z-1 Řešení výusti pro PVC DN 100
Pro DN 100 - nerez trouba 114,3/6,2, dl. cca 500 mm. Nerez trouba bude vsunuta do prvku 2 (5/P). V prostoru hrdla se trubka obrobí tak, aby se dala vsunout do hrdla příslušné KG DN 100. Min. zachovaná tloušťka stěny obrobené části je 3 mm. Seříznutí venkovního konce trouby tak, aby spodní část trouby byla 50 mm před obkladním lícovým zdivem a horní lícoval se zdivem. Potrubí seříznuto dle detailu 1 přílohy D.01_3.9.</t>
  </si>
  <si>
    <t>Viz přílohu D.01_3.1.1, D.01_3.1.2, D.01_3.2.1, D.01_3.2.2, D.01_3.9</t>
  </si>
  <si>
    <t>"PVC DN 100 (km 1,163)" 1</t>
  </si>
  <si>
    <t>8-R57</t>
  </si>
  <si>
    <t>9/Z-2 Řešení výusti pro PVC DN 200 (dodávka a montáž)</t>
  </si>
  <si>
    <t>783816853</t>
  </si>
  <si>
    <t>9/Z-2 Řešení výusti pro PVC DN 200
Pro DN 200 - nerez trouba 219,1/12,7, dl. cca 500 mm. Nerez trouba bude vsunuta do prvku 2 (5/P). V prostoru hrdla se trubka obrobí tak, aby se dala vsunout do hrdla příslušné KG DN 200. Min. zachovaná tloušťka stěny obrobené části je 3 mm. Seříznutí venkovního konce trouby tak, aby spodní část trouby byla 50 mm před obkladním lícovým zdivem a horní lícoval se zdivem. Potrubí seříznuto dle detailu 1 přílohy D.01_3.9.</t>
  </si>
  <si>
    <t>"PVC DN 200 (km 0,960, 0,998)" 2</t>
  </si>
  <si>
    <t>211</t>
  </si>
  <si>
    <t>8-R58</t>
  </si>
  <si>
    <t>10/Z-1 Řešení výusti pro kameninu DN 100 (dodávka a montáž)</t>
  </si>
  <si>
    <t>389792442</t>
  </si>
  <si>
    <t>10/Z-1 Řešení výusti pro kameninu DN 100 (dodávka a montáž)
Pro DN 100 - nerez trouba 114,3/6,2, dl. cca 500 mm. Nerez trouba bude vsunuta do prvku 2 (6/P). V prostoru hrdla se trubka obrobí tak, aby se dala vsunout do hrdla příslušné KG DN 100. Min. zachovaná tloušťka stěny obrobené části je 3 mm. Seříznutí venkovního konce trouby tak, aby spodní část trouby byla 50mm před obkladním lícovým zdivem a horní lícoval se zdivem. Potrubí seříznuto dle detailu 1 přílohy D.01_3.9.</t>
  </si>
  <si>
    <t>"KAM DN100 (km 1,154)" 1</t>
  </si>
  <si>
    <t>212</t>
  </si>
  <si>
    <t>8-R59</t>
  </si>
  <si>
    <t>10/Z-2 Řešení výusti pro kameninu DN 150 (dodávka a montáž)</t>
  </si>
  <si>
    <t>-895144290</t>
  </si>
  <si>
    <t>10/Z-2 Řešení výusti pro kameninu DN 150 (dodávka a montáž)
Pro DN 150 (nerez trouba 168,3/7,11, dl. cca 500 mm. Nerez trouba bude vsunuta do prvku 2 (6/P). V prostoru hrdla se trubka obrobí tak, aby se dala vsunout do hrdla příslušné KG DN 150. Min. zachovaná tloušťka stěny obrobené části je 3 mm. Seříznutí venkovního konce trouby tak, aby spodní část trouby byla 50mm před obkladním lícovým zdivem a horní lícoval se zdivem. Potrubí seříznuto dle detailu 1 přílohy D.01_3.9.</t>
  </si>
  <si>
    <t>"KAM DN150 (km 1,152)" 1</t>
  </si>
  <si>
    <t>213</t>
  </si>
  <si>
    <t>8-R60</t>
  </si>
  <si>
    <t>5/P-1 Řešení výusti pro PVC DN 100 (dodávka a montáž)</t>
  </si>
  <si>
    <t>673055408</t>
  </si>
  <si>
    <t>5/P-1 Řešení výusti pro PVC DN 100 (dodávka a montáž)
1) Spojka dvouhrdlá KGMM DN 100
2) KG DN 100 trouba, dl. 1,5 m, seříznutí trouby na délku výusti in situ, hrdlo orientované k bednění dle detailu 2A přílohy D.01_3.9.
3) KG DN 100 trouba zaslepená bez hrdla (po dobu výstavby, vložená do hrdla prvku 2 a vnější část lícovat s bedněním, po betonáži vytáhnout).</t>
  </si>
  <si>
    <t>214</t>
  </si>
  <si>
    <t>8-R61</t>
  </si>
  <si>
    <t>5/P-2 Řešení výusti pro PVC DN 200 (dodávka a montáž)</t>
  </si>
  <si>
    <t>776556915</t>
  </si>
  <si>
    <t>5/P-2 Řešení výusti pro PVC DN 200 (dodávka a montáž)
1) Spojka dvouhrdlá KGMM DN 200;
2) KG DN 200 trouba, dl. 1,5 m, seříznutí trouby na délku výusti in situ, hrdlo orientované k bednění dle detailu 2A přílohy D.01_3.9.
3) KG DN 200 trouba zaslepená bez hrdla (po dobu výstavby, vložená do hrdla prvku 2 a vnější část lícovat s bedněním, po betonáži vytáhnout).</t>
  </si>
  <si>
    <t>215</t>
  </si>
  <si>
    <t>8-R62</t>
  </si>
  <si>
    <t>Zaříznutí stávajících PVC trub do DN 200 pro napojení nových trub</t>
  </si>
  <si>
    <t>-2085048210</t>
  </si>
  <si>
    <t>216</t>
  </si>
  <si>
    <t>8-R63</t>
  </si>
  <si>
    <t>6/P-1 Řešení výusti pro kameninu DN 100 (dodávka a montáž)</t>
  </si>
  <si>
    <t>1080846306</t>
  </si>
  <si>
    <t>6/P-1 Řešení výusti pro kameninu DN 100 (dodávka a montáž)
1) Přechodový kus kamenina/KG PVC DN 100+ těsnění pro DN 100;
2) KG DN 100 trouba, dl. 1,5 m, seříznutí trouby na délku výusti in situ, hrdlo orientované k bednění dle detailu 2A přílohy D.01_3.9.
3) KG DN 100 trouba zaslepená bez hrdla (po dobu výstavby, vložená do hrdla prvku 2 a vnější část lícovat s bedněním, po betonáži vytáhnout).</t>
  </si>
  <si>
    <t>217</t>
  </si>
  <si>
    <t>8-R64</t>
  </si>
  <si>
    <t>6/P-2 Řešení výusti pro kameninu DN 150 (dodávka a montáž)</t>
  </si>
  <si>
    <t>-705074223</t>
  </si>
  <si>
    <t>6/P-2 Řešení výusti pro kameninu DN 150 (dodávka a montáž)
1) Přechodový kus kamenina/KG PVC DN 150+ těsnění pro DN 150;
2) KG DN 150 trouba, dl. 1,5 m, seříznutí trouby na délku výusti in situ, hrdlo orientované k bednění dle detailu 2A přílohy D.01_3.9.
3) KG DN 150 trouba zaslepená bez hrdla (po dobu výstavby, vložená do hrdla prvku 2 a vnější část lícovat s bedněním, po betonáži vytáhnout).</t>
  </si>
  <si>
    <t>218</t>
  </si>
  <si>
    <t>8-R65</t>
  </si>
  <si>
    <t>Zaříznutí stávajících kameninových trub do DN 200 pro napojení nových trub</t>
  </si>
  <si>
    <t>602587177</t>
  </si>
  <si>
    <t>219</t>
  </si>
  <si>
    <t>8-R66</t>
  </si>
  <si>
    <t>13/P Změna směru potrubí v blízkosti DS pro kameninové potrubí</t>
  </si>
  <si>
    <t>-1600409510</t>
  </si>
  <si>
    <t xml:space="preserve">13/P Změna směru potrubí v blízkosti DS pro kameninové potrubí
Jde o doplněk k položce 6/P pro potrubí v km 1,152 (KAM DN150), který se vloží mezi prvek 1 a 2.
1) KG DN 150 trouba, dl. 2,0 m, seříznutí trouby na délku výusti in situ
2) KG DN 150 – koleno 15°"
</t>
  </si>
  <si>
    <t>1 "viz přílohu D.01_3.1.2, D.01_3.2.2"</t>
  </si>
  <si>
    <t>8-R67</t>
  </si>
  <si>
    <t>Zajištění funkčnosti PB výustí v průběhu realizace pažení a bouracích prací</t>
  </si>
  <si>
    <t>2024501227</t>
  </si>
  <si>
    <t>Zajištění funkčnosti PB výustí v průběhu realizace pažení a bouracích prací tak, aby byla zachována jejich funkčnost po dobu realizace stavby, výusti budou upraveny tak, aby byl zajištěn gravitační odtok vody mimo stavební jámu.</t>
  </si>
  <si>
    <t>221</t>
  </si>
  <si>
    <t>8-R68</t>
  </si>
  <si>
    <t>Stávající výusti na LB budou po dobu stavby ochráněny a bude zajištěn gravitační odtok mimo stavební jámu</t>
  </si>
  <si>
    <t>-1908010778</t>
  </si>
  <si>
    <t>Stávající výusti na LB budou po dobu stavby ochráněny a bude zajištěn gravitační odtok mimo stavební jámu. Výusti nebudou upravovány.</t>
  </si>
  <si>
    <t>222</t>
  </si>
  <si>
    <t>8-R69</t>
  </si>
  <si>
    <t xml:space="preserve"> Napojení čtvercové výusti 400x400 na betonové potrubí DN500</t>
  </si>
  <si>
    <t>-969727150</t>
  </si>
  <si>
    <t>223</t>
  </si>
  <si>
    <t>8-R70</t>
  </si>
  <si>
    <t>Seříznutí konce stávající výusti DN 300 s lícem nového opevnění</t>
  </si>
  <si>
    <t>654983231</t>
  </si>
  <si>
    <t>Koncový kus stávající betonové výusti DN300 v prostoru úpravy kamenného opevnění v km 1,208 bude seříznut s lícem nového opevnění.</t>
  </si>
  <si>
    <t>Ostatní konstrukce a práce, bourání</t>
  </si>
  <si>
    <t>224</t>
  </si>
  <si>
    <t>919732221</t>
  </si>
  <si>
    <t>Styčná spára napojení nového živičného povrchu na stávající za tepla š 15 mm hl 25 mm bez prořezání</t>
  </si>
  <si>
    <t>-1998482771</t>
  </si>
  <si>
    <t>Styčná pracovní spára při napojení nového živičného povrchu na stávající se zalitím za tepla modifikovanou asfaltovou hmotou s posypem vápenným hydrátem šířky do 15 mm, hloubky do 25 mm bez prořezání spáry</t>
  </si>
  <si>
    <t xml:space="preserve">Poznámka k souboru cen:
1. V cenách jsou započteny i náklady na vyčištění spár, na impregnaci a zalití spár včetně dodání hmot.
</t>
  </si>
  <si>
    <t>Tavný asfaltový spárovací pásek</t>
  </si>
  <si>
    <t>"Střed komunikace" 205,0</t>
  </si>
  <si>
    <t>"Střed komunikace - o rozsahu rozhodne TDI" 20,0</t>
  </si>
  <si>
    <t>"Zakončení na začátku a na konci" 12,0</t>
  </si>
  <si>
    <t>"Pracovní přesahy" 13,5</t>
  </si>
  <si>
    <t>225</t>
  </si>
  <si>
    <t>931992121</t>
  </si>
  <si>
    <t>Výplň dilatačních spár z extrudovaného polystyrénu tl 20 mm</t>
  </si>
  <si>
    <t>-2020229987</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</si>
  <si>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</si>
  <si>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</si>
  <si>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Poznámka k položce:
3/O XPS 20mm, výplň dilatačních spar</t>
  </si>
  <si>
    <t>D.01_3.6.1 až D.01_3.6.5, D.01_3.9</t>
  </si>
  <si>
    <t>Bloky typu A (blok 01 až 17) - beton (včetně spáry směrem k mostu)</t>
  </si>
  <si>
    <t>(3.5+0.05*2.75)*17"ks"</t>
  </si>
  <si>
    <t>(3.7+0.05*3.05)*9"ks"</t>
  </si>
  <si>
    <t>(4+0.05*3.35)*9"ks"</t>
  </si>
  <si>
    <t>(3.4+0.05*2.4)*4"ks"</t>
  </si>
  <si>
    <t>Obkladní lícové zdivo - beton (včetně spáry směrem k mostu)</t>
  </si>
  <si>
    <t>0.5*17"ks"+0.55*9"ks"+0.6*9"ks"+0.4*4"ks"</t>
  </si>
  <si>
    <t>Kamenné zdivo - beton (včetně spáry směrem k mostu)</t>
  </si>
  <si>
    <t>0.3*35"ks"</t>
  </si>
  <si>
    <t>Římsa oboustranná + jednostranná - beton (včetně spáry směrem k mostu)</t>
  </si>
  <si>
    <t>0.12*(35+4)"ks"</t>
  </si>
  <si>
    <t>Mezi blokem 39 a obkladním zdivem</t>
  </si>
  <si>
    <t>2.6</t>
  </si>
  <si>
    <t>226</t>
  </si>
  <si>
    <t>931994105</t>
  </si>
  <si>
    <t>Těsnění pracovní spáry betonové konstrukce vnitřním těsnicím pásem</t>
  </si>
  <si>
    <t>-1522519472</t>
  </si>
  <si>
    <t>Těsnění spáry betonové konstrukce pásy, profily, tmely těsnicím pásem vnitřním, spáry pracovní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</si>
  <si>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</si>
  <si>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2/P Spárový pás PVC pro těsnění pracovních spar v betonových konstrukcích (vnitřní, obě strany zabetonovány) následujících parametrů: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15 cm,
• nominální tloušťka 3,5 mm,
• zatížení  - výška vodního sloupce 10 m</t>
  </si>
  <si>
    <t>Bloky typu A (blok 01 až 17)</t>
  </si>
  <si>
    <t>6*14"ks"+8*3"ks"</t>
  </si>
  <si>
    <t>6*9"ks"</t>
  </si>
  <si>
    <t>6*8"ks"</t>
  </si>
  <si>
    <t>6*4"ks"+8*1"ks"</t>
  </si>
  <si>
    <t>dilatační spára v prostrou betonového potrubí - km 1,012, 1,020, 1,044, 1,082,  1,092, 1,134, 1,157, 1,168 - Podmíněno souhlasem TDI.</t>
  </si>
  <si>
    <t>227</t>
  </si>
  <si>
    <t>931994106</t>
  </si>
  <si>
    <t>Těsnění dilatační spáry betonové konstrukce vnitřním těsnicím pásem</t>
  </si>
  <si>
    <t>-375388686</t>
  </si>
  <si>
    <t>Těsnění spáry betonové konstrukce pásy, profily, tmely těsnicím pásem vnitřním, spáry dilatační</t>
  </si>
  <si>
    <t>Poznámka k položce:
1/P Spárový pás PVC pro těsnění dilatačních spar v betonových konstrukcích (vnitřní, obě strany zabetonovány) následujících parametrů:
Typ „D“
• rozsah dilatace: 10 mm,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22 cm,
• nominální tloušťka 4,0 mm,
• zatížení  - výška vodního sloupce 10 m</t>
  </si>
  <si>
    <t>Mezi blokem 01 a kamenou zdí pod PF1 směrem k mostu (v případě zahájení předmětné stavby před stavbou mostu o jednu stavební sezónu)</t>
  </si>
  <si>
    <t>3.75*1"ks"</t>
  </si>
  <si>
    <t>3.75*16"ks"</t>
  </si>
  <si>
    <t>4.05*9"ks"</t>
  </si>
  <si>
    <t>4.35*9"ks"</t>
  </si>
  <si>
    <t>3.3*4"ks"</t>
  </si>
  <si>
    <t>228</t>
  </si>
  <si>
    <t>931994142</t>
  </si>
  <si>
    <t>Těsnění dilatační spáry betonové konstrukce polyuretanovým tmelem do pl 4,0 cm2</t>
  </si>
  <si>
    <t>1245504680</t>
  </si>
  <si>
    <t>Těsnění spáry betonové konstrukce pásy, profily, tmely tmelem polyuretanovým spáry dilatační do 4,0 cm2</t>
  </si>
  <si>
    <t>Poznámka k položce:
1/O Těsnicí tmel pro dilatační spáry – trvale elastická 1komponentní těsnicí hmota následujících parametrů:
• provozní teplota -20°C až +70°C,
• 1-komponentní polyuretan, vytvrzující vzdušnou vlhkostí,
• pro použití v exteriéru,
doba vytvoření povrchové kůže: ~60 minut (při +23 °C / 50 % r.v.),
• rychlost vytvrzení: ~3,5 mm za 24 hodin (při +23 °C / 50 % r.v.) 
• rozměry spáry min. šířka = 10 mm, max. šířka = 35 mm,
• stékavost: 0 mm, velmi dobrá (DIN EN ISO 7390),
• provozní teplota: -40 °C až +80 °C
• roztržení: ~ 8 N/mm2 (při +23 °C / 50 % r.v.),
• tvrdost „Shore A“: ~ 38 po 28 dnech (při +23 °C / 50 % r.v.),
• modul pružnosti: ~ 0,6 N/mm2 po 28 dnech (při +23 °C / 50 % r.v.),
• protažení při přetržení: ~ 700 % po 28 dnech (při +23 °C / 50% r.v.),
• dopružení: &gt; 80 % po 28 dnech (+23 °C / 50% r.v.)</t>
  </si>
  <si>
    <t>(5.9+1.2)*17"ks"</t>
  </si>
  <si>
    <t>(6.1+1.2)*9"ks"</t>
  </si>
  <si>
    <t>(6.4+1.2)*9"ks"</t>
  </si>
  <si>
    <t>(5.4+1.1)*4"ks"</t>
  </si>
  <si>
    <t>2.5*17"ks"+2.9*9"ks"+3.2*9"ks"+2.2*4"ks"</t>
  </si>
  <si>
    <t>1.5*(17+9+9)"ks"</t>
  </si>
  <si>
    <t>1.2*39"ks"</t>
  </si>
  <si>
    <t xml:space="preserve">"V prostoru lávky" 2,0 </t>
  </si>
  <si>
    <t>229</t>
  </si>
  <si>
    <t>935111211</t>
  </si>
  <si>
    <t>Osazení příkopového žlabu do štěrkopísku tl 100 mm z betonových tvárnic š 800 mm</t>
  </si>
  <si>
    <t>636934565</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</si>
  <si>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</si>
  <si>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</si>
  <si>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 xml:space="preserve">Poznámka k položce:
50% z původních tvarovek
50% z nových (dodaných) tvarovek
</t>
  </si>
  <si>
    <t>zlab_obnova</t>
  </si>
  <si>
    <t>187,6+5,0 "obnovení žlabu"</t>
  </si>
  <si>
    <t>230</t>
  </si>
  <si>
    <t>5922-R101</t>
  </si>
  <si>
    <t>betonová žlabovka 600 / 180 / 500 mm, výška koryta 100 mm</t>
  </si>
  <si>
    <t>-2006962427</t>
  </si>
  <si>
    <t>193 "50% dodávka nových tvarovek"</t>
  </si>
  <si>
    <t>231</t>
  </si>
  <si>
    <t>936457124R</t>
  </si>
  <si>
    <t>Zálivka kotevních šroubů betonem objemu nad 1 do 3 m3 - Výplňový beton C20/25 Dmax 16 S1</t>
  </si>
  <si>
    <t>1926999125</t>
  </si>
  <si>
    <t>Zálivka kotevních šroubů, ocelových konstrukcí a dutin betonem se zvýšenými nároky na prostředí objemu jednotlivě přes 1,00 do 3,00 m3 - Výplňový beton C20/25 Dmax 16 S1</t>
  </si>
  <si>
    <t xml:space="preserve">Poznámka k souboru cen:
1. Ceny lze použít i pro:
a) výplňový beton otvorů (mimo spár) v prefabrikovaných konstrukcích,
b) výplň šachtiček.
2. Ceny neplatí pro zálivky objemu jednotlivě přes 10 m3; tyto se oceňují cenami souboru cen 32 . 3 . -11 Konstrukce z prostého betonu nebo 321 32-11 Konstrukce ze železového betonu.
3. V cenách jsou započteny i náklady na:
a) vyčištění dutin nebo kapes,
b) osazení kotevních šroubů nebo ocelových součástek.
4. V cenách nejsou započteny náklady na bednění; toto se oceňuje cenami souboru cen 321 35- . . Obednění a odbednění konstrukcí z betonu prostého nebo železového.
5. Objem se stanoví v m3 zálivky.
</t>
  </si>
  <si>
    <t>Výplňový beton pod beton obkladního zdiva (od líce betonu dlažby k rubu pažení)</t>
  </si>
  <si>
    <t>(0.36+0.44)*0.5*3.9</t>
  </si>
  <si>
    <t>232</t>
  </si>
  <si>
    <t>966008212</t>
  </si>
  <si>
    <t>Bourání odvodňovacího žlabu z betonových příkopových tvárnic š do 800 mm</t>
  </si>
  <si>
    <t>1533523506</t>
  </si>
  <si>
    <t>Bourání odvodňovacího žlabu s odklizením a uložením vybouraného materiálu na skládku na vzdálenost do 10 m nebo s naložením na dopravní prostředek z betonových příkopových tvárnic nebo desek šířky přes 500 do 800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</si>
  <si>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</si>
  <si>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"V úseku od stávající vpusti Š1 po cca úroveň lávky" 187,5</t>
  </si>
  <si>
    <t>"V úseku nad trafostanící po snížení terénu u paní Rymlové" 5,0</t>
  </si>
  <si>
    <t>233</t>
  </si>
  <si>
    <t>971052431</t>
  </si>
  <si>
    <t>Vybourání nebo prorážení otvorů v ŽB příčkách a zdech pl do 0,25 m2 tl do 150 mm</t>
  </si>
  <si>
    <t>1189719927</t>
  </si>
  <si>
    <t>Vybourání a prorážení otvorů v železobetonových příčkách a zdech základových nebo nadzákladových, plochy do 0,25 m2, tl. do 150 mm</t>
  </si>
  <si>
    <t>Odstranění části pažení v prostoru drenáže - karisítě a stříkaného betonu v prostoru pro drénáž rozměrů 0.1m2</t>
  </si>
  <si>
    <t>234</t>
  </si>
  <si>
    <t>979054442</t>
  </si>
  <si>
    <t>Očištění vybouraných z desek nebo dlaždic s původním spárováním z MC</t>
  </si>
  <si>
    <t>-1155082860</t>
  </si>
  <si>
    <t>Očištění vybouraných prvků komunikací od spojovacího materiálu s odklizením a uložením očištěných hmot a spojovacího materiálu na skládku na vzdálenost do 10 m dlaždic, desek nebo tvarovek s původním vyplněním spár cementovou maltou</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</si>
  <si>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</si>
  <si>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Očištění původních žlabovek</t>
  </si>
  <si>
    <t>0,70*rzb_zlab*0,50 "50% pro opětovné použití"</t>
  </si>
  <si>
    <t>235</t>
  </si>
  <si>
    <t>979071011</t>
  </si>
  <si>
    <t>Očištění dlažebních kostek velkých s původním spárováním kamenivem těženým při překopech ing sítí</t>
  </si>
  <si>
    <t>665397256</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</si>
  <si>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</si>
  <si>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</si>
  <si>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236</t>
  </si>
  <si>
    <t>9-R27</t>
  </si>
  <si>
    <t>Aktivační nátěr na porézní podklady pod těsnící tmely</t>
  </si>
  <si>
    <t>1616431942</t>
  </si>
  <si>
    <t>Aktivační nátěr na porézní podklady pod těsnící tmely následujících parametrů:
• 1-komponentní aktivační nátěr na bázi epoxid - polyuretanové pryskyřice,
• možnost nanášet na matně vlhké podklady;
• viskozita: 10 – 15 mPa.S.</t>
  </si>
  <si>
    <t>Viz přílohu D.01_3.6.1 až D.01_3.6.5, D.01_3.9</t>
  </si>
  <si>
    <t>237</t>
  </si>
  <si>
    <t>93199-R22</t>
  </si>
  <si>
    <t>Těsnění spáry betonové konstrukce spárovým profilem průměru 25 mm</t>
  </si>
  <si>
    <t>1485958242</t>
  </si>
  <si>
    <t>Poznámka k položce:
2/O Spárový profil průměru 25 mm, materiál mirelon</t>
  </si>
  <si>
    <t>238</t>
  </si>
  <si>
    <t>941111121</t>
  </si>
  <si>
    <t>Montáž lešení řadového trubkového lehkého s podlahami zatížení do 200 kg/m2 š do 1,2 m v do 10 m</t>
  </si>
  <si>
    <t>119696719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</si>
  <si>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</si>
  <si>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</si>
  <si>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Bloky typu A, A1, A2 (blok 01 až 17) - viz D.01_3.6.1, D.01_3.6.2</t>
  </si>
  <si>
    <t>(6*14"ks"+8*2"ks"+8.026*1"ks")*(3.05+0.614)</t>
  </si>
  <si>
    <t>Bloky typu B (blok 18 až 26) - viz D.01_3.6.3</t>
  </si>
  <si>
    <t>6*9"ks"*(3.35+0.614)</t>
  </si>
  <si>
    <t>Bloky typu C (blok 27 až 34) - viz D.01_3.6.4</t>
  </si>
  <si>
    <t>6*8"ks"*(3.65+0.614)</t>
  </si>
  <si>
    <t>Bloky typu D (blok 35 až 39) - viz D.01_3.6.5</t>
  </si>
  <si>
    <t>(6*4"ks"+8*1"ks")*(2.6+0.164)</t>
  </si>
  <si>
    <t>Obkladní zdivo</t>
  </si>
  <si>
    <t>3.5*2</t>
  </si>
  <si>
    <t>239</t>
  </si>
  <si>
    <t>941111221</t>
  </si>
  <si>
    <t>Příplatek k lešení řadovému trubkovému lehkému s podlahami š 1,2 m v 10 m za první a ZKD den použití</t>
  </si>
  <si>
    <t>1604951969</t>
  </si>
  <si>
    <t>Montáž lešení řadového trubkového lehkého pracovního s podlahami s provozním zatížením tř. 3 do 200 kg/m2 Příplatek za první a každý další den použití lešení k ceně -1121</t>
  </si>
  <si>
    <t>leseni_rad*2,5*30</t>
  </si>
  <si>
    <t>240</t>
  </si>
  <si>
    <t>941111821</t>
  </si>
  <si>
    <t>Demontáž lešení řadového trubkového lehkého s podlahami zatížení do 200 kg/m2 š do 1,2 m v do 10 m</t>
  </si>
  <si>
    <t>797313354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</si>
  <si>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</si>
  <si>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</si>
  <si>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241</t>
  </si>
  <si>
    <t>953333615</t>
  </si>
  <si>
    <t>PVC těsnící pás dodatečný přírubový pro připojení nové kce ke stávající vnitřní 180/170 mm</t>
  </si>
  <si>
    <t>1012748524</t>
  </si>
  <si>
    <t>PVC těsnící pás do betonových konstrukcí dodatečný přírubový pro připojení nové stavby ke stávající konstrukci vnitřní, pokládaný doprostřed konstrukce mezi výztuž rozměru 180/170 mm</t>
  </si>
  <si>
    <t xml:space="preserve">Poznámka k souboru cen:
1. V cenách dodatečného přírubového pásu -3611 a -3621 jsou započteny i náklady na hmoždinky a šrouby, na ocelovou pásnici a pryžovou podložku, položenou do bobtnajícího lepícího tmelu, kterými se pás přitáhne k betonové konstrukci.
2. V cenách příplatků za vytvoření tvarovky -3911 až -3935 jsou započteny náklady zhotovení tvarovky svařením pásů.
3. U plošných tvarovek jsou pásy svařovány ve stejné rovině, u vertikálních tvarovek v rovinách na sebe kolmých.
4. Množství měrných jednotek pásů se určuje v m jejich délky. Délka pásů, které tvoří tvarovky, se od této délky neodečítá.
</t>
  </si>
  <si>
    <t>Poznámka k položce:
7/P Přírubový těsnící pás pro těsnění dilatačních spar typu L (jedna strana montáž, druhá strana zabetonována) včetně nerezového uchycení, nerezových lišt a chemické kotvy.
• technika spojování – termoplastické svařování,
• provozní teplota -20°C až +70°C,
• pevnost v tahu: ≥ 10 N/mm2,
• pevnost v roztržení: ≥ 12 N/mm2,
• tvrdost Shore A: 60 ± 5,
• protažení při porušení při nízkých teplotách: ≥ 200 %,
• chemická odolnost – proti bitumenům, chemikáliím,
• šíře jednoho konce pásu min. 17 cm,
• nominální tloušťka 5,0 mm,
• zatížení  - výška vodního sloupce 10 m</t>
  </si>
  <si>
    <t>Blok 01 - směrem k mostu (v případě zahájení předmětné stavby po stavbě mostu o jednu stavební sezónu nebo v případě souběhu staveb)</t>
  </si>
  <si>
    <t>3,75 "viz D.01_3.6.1"</t>
  </si>
  <si>
    <t>960211251R</t>
  </si>
  <si>
    <t>Bourání vodních staveb zděných z kamene nebo z cihel (zdivo ve špatném technickém stavu)</t>
  </si>
  <si>
    <t>237695461</t>
  </si>
  <si>
    <t>Bourání konstrukcí vodních staveb, s naložením vybouraných hmot a suti na dopravní prostředek nebo s odklizením na hromady do vzdálenosti 20 m zděných z kamene nebo z cihel (zdivo ve špatném technickém stavu).</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</si>
  <si>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6. Pro bourání vodních staveb ze břehu nebo z koruny hráze lze použít ceny souboru cen 9660 .. Bourání konstrukcí ve vodních tocích katalogu 831-2 Hydromeliorace lesnickotechnické.
</t>
  </si>
  <si>
    <t>Strojní odbourání stávající zdi (ve špatném stavu) z kamenného zdiva</t>
  </si>
  <si>
    <t>Odbourání stávající zdi od PF1 po PF16</t>
  </si>
  <si>
    <t>"Viz kubaturový list - Bourání stávající kamenné zdi" 973,050</t>
  </si>
  <si>
    <t>"odečtení ručního bourání v prostoru lávky" -2,340</t>
  </si>
  <si>
    <t>243</t>
  </si>
  <si>
    <t>96021-R20</t>
  </si>
  <si>
    <t>Bourání vodních staveb zděných z kamene nebo z cihel l (zdivo ve špatném technickém stavu)</t>
  </si>
  <si>
    <t>-1514659762</t>
  </si>
  <si>
    <t>Bourání konstrukcí vodních staveb, s naložením vybouraných hmot a suti na dopravní prostředek nebo s odklizením na hromady do vzdálenosti 20 m zděných z kamene nebo z cihel l (zdivo ve špatném technickém stavu)</t>
  </si>
  <si>
    <t>Viz přílohu D.01_3.1.1-2, D.01_3.2.1-2 a D.01_3.3.1 až D.01_3.3.5</t>
  </si>
  <si>
    <t>Bourání od PF1 směrem k mostu po dilatační spáru stávajícího mostu (v případě zahájení předmětné stavby před stavbou mostu o jednu stavební sezónu)</t>
  </si>
  <si>
    <t>3.7*1.7</t>
  </si>
  <si>
    <t>Přípravné práce v prostoru lávky</t>
  </si>
  <si>
    <t>0.6*(06+1.2+0.6)*0.5</t>
  </si>
  <si>
    <t>244</t>
  </si>
  <si>
    <t>960321271R</t>
  </si>
  <si>
    <t>Bourání vodních staveb ze železobetonu</t>
  </si>
  <si>
    <t>-1211958999</t>
  </si>
  <si>
    <t>Bourání konstrukcí vodních staveb, s naložením vybouraných hmot a suti na dopravní prostředek nebo s odklizením na hromady do vzdálenosti 20 m ze železobetonu</t>
  </si>
  <si>
    <t>Odstranění stříkaného betonu a karisítě</t>
  </si>
  <si>
    <t>(4+4+4.6)"m2"+3"ks"*0.5"m"*5"m" * "tl." 0,080 "m"</t>
  </si>
  <si>
    <t>Odstranění karisítě se stříkaným betonem s lícem nové kamenné zdi a stávající zdi</t>
  </si>
  <si>
    <t>0,150*1,8*4,0 + 0,10*2,9*4,0</t>
  </si>
  <si>
    <t>245</t>
  </si>
  <si>
    <t>966003818</t>
  </si>
  <si>
    <t>Rozebrání oplocení s příčníky a ocelovými sloupky z prken a latí</t>
  </si>
  <si>
    <t>-819387275</t>
  </si>
  <si>
    <t>Rozebrání dřevěného oplocení se sloupky osové vzdálenosti do 4,00 m, výšky do 2,50 m, osazených do hloubky 1,00 m s příčníky a ocelovými sloupky z prken a latí</t>
  </si>
  <si>
    <t xml:space="preserve">Poznámka k souboru cen:
1. V cenách jsou započteny i náklady na odklizení materiálu na vzdálenost do 20 m nebo naložení na dopravní prostředek.
</t>
  </si>
  <si>
    <t>6 "Plný dřevěnný plot mezi zahradami p.č. 2161/1 a 2162"</t>
  </si>
  <si>
    <t>246</t>
  </si>
  <si>
    <t>966003819</t>
  </si>
  <si>
    <t>Rozebrání oplocení s příčníky a ocelovými sloupky z tyčoviny půlené</t>
  </si>
  <si>
    <t>973153100</t>
  </si>
  <si>
    <t>Rozebrání dřevěného oplocení se sloupky osové vzdálenosti do 4,00 m, výšky do 2,50 m, osazených do hloubky 1,00 m s příčníky a ocelovými sloupky z tyčoviny půlené</t>
  </si>
  <si>
    <t>7,0 "Plaňklový plot podél cesty"</t>
  </si>
  <si>
    <t>6,0 "Plaňklový plot kolmo na cestu"</t>
  </si>
  <si>
    <t>46,5 "Plaňklový plot podél toku včetně branky"</t>
  </si>
  <si>
    <t>247</t>
  </si>
  <si>
    <t>966071711</t>
  </si>
  <si>
    <t>Bourání sloupků a vzpěr plotových ocelových do 2,5 m zabetonovaných</t>
  </si>
  <si>
    <t>-269476952</t>
  </si>
  <si>
    <t>Bourání plotových sloupků a vzpěr ocelových trubkových nebo profilovaných výšky do 2,50 m zabetonovaných</t>
  </si>
  <si>
    <t>5 "Plaňklový plot podél cesty"</t>
  </si>
  <si>
    <t>4 "Plaňklový plot kolmo na cestu"</t>
  </si>
  <si>
    <t>25 "Plaňklový plot podél toku včetně branky"</t>
  </si>
  <si>
    <t>4 "Plný dřevěnný plot mezi zahradami p.č. 2161/1 a 2162"</t>
  </si>
  <si>
    <t>248</t>
  </si>
  <si>
    <t>966079881</t>
  </si>
  <si>
    <t>Přerušení různých ocelových profilů průřezu do 700 mm2</t>
  </si>
  <si>
    <t>-1618733003</t>
  </si>
  <si>
    <t>Odřezání profilů HEB120</t>
  </si>
  <si>
    <t>170 "Trvalé mikrozáporové pažení HEB120, dl. 6,0m, ocel S355"</t>
  </si>
  <si>
    <t>17 "Trvalé mikrozáporové pažení HEB120, dl. 5,0m, ocel S355"</t>
  </si>
  <si>
    <t>249</t>
  </si>
  <si>
    <t>966079991</t>
  </si>
  <si>
    <t>Příplatek k přerušení různých ocelových profilů ZKD 500 mm2 průřezu</t>
  </si>
  <si>
    <t>869366573</t>
  </si>
  <si>
    <t>Přerušení různých ocelových profilů průřezu Příplatek k ceně -9881 za každých dalších 500 mm2 průřezu</t>
  </si>
  <si>
    <t>odrez_HEB120*6 "plocha (3400-700)/500=5,4=6"</t>
  </si>
  <si>
    <t>250</t>
  </si>
  <si>
    <t>985564224a</t>
  </si>
  <si>
    <t>Kotvičky pro výztuž stříkaného betonu hl do 400 mm z oceli D 16 mm do chemické malty</t>
  </si>
  <si>
    <t>-1812897172</t>
  </si>
  <si>
    <t>Kotvičky pro výztuž stříkaného betonu z betonářské oceli do chemické malty, hloubky kotvení přes 200 do 400 mm, průměru přes 10 do 16 mm</t>
  </si>
  <si>
    <t xml:space="preserve">Poznámka k souboru cen:
1. V cenách jsou započteny i náklady na:
a) rozměření, vyvrtání otvoru a opotřebení vrtného materiálu,
b) vyčištění otvoru,
c) vyplnění otvorů maltou a osazení kotviček včetně jejich dodávky.
</t>
  </si>
  <si>
    <t>Poznámka k položce:
6/Z Ocelový trn pro kotvení obkladního zdiva: Délka 600 mm, Ø16 mm, v konstrukci základu 300 mm, v betonu obkladního zdiva 300 mm.
Rozpon po 200 mm, každý kus prutu bude po vytvrdnutí betonu specificky ohnut dle sklonu obkladního zdiva (od 10:1 po 1:08)</t>
  </si>
  <si>
    <t>Uvažováno jako kotvení kamenného obkladu</t>
  </si>
  <si>
    <t>19 "ks"</t>
  </si>
  <si>
    <t>251</t>
  </si>
  <si>
    <t>985564224b</t>
  </si>
  <si>
    <t>-1528330144</t>
  </si>
  <si>
    <t>Poznámka k položce:
4/Z Ocelový trn pro kotvení obkladového lícového zdiva: Délka 450 mm, Ø14 mm, v ŽB konstrukci 300 mm, v lícovém obkladním zdivu 150 mm. Ø návrtu dle použitého typu chemické kotvy.</t>
  </si>
  <si>
    <t>Uvažováno jako kotvení kamenného obkladu 5ks/m2</t>
  </si>
  <si>
    <t>596*5"ks/m2"</t>
  </si>
  <si>
    <t>252</t>
  </si>
  <si>
    <t>985562313R</t>
  </si>
  <si>
    <t>Výztuž stříkaného betonu stěn ze svařovaných sítí jednovrstvých D drátu 8 mm velikost ok 100 mm</t>
  </si>
  <si>
    <t>-394434374</t>
  </si>
  <si>
    <t>Výztuž stříkaného betonu ze svařovaných sítí velikosti ok 100 mm jednovrstvých stěn, průměru drátu 8 mm</t>
  </si>
  <si>
    <t xml:space="preserve">Poznámka k souboru cen: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
</t>
  </si>
  <si>
    <t>Výztuž pod obkladním zdivem na kotvičky</t>
  </si>
  <si>
    <t>11*1.2 "20% na přesahy a ztratné"</t>
  </si>
  <si>
    <t>253</t>
  </si>
  <si>
    <t>9-R01</t>
  </si>
  <si>
    <t>Přemístění, uložení po dobu stavby a opětovné osazení pamětní desky EU v km 1.140</t>
  </si>
  <si>
    <t>213497143</t>
  </si>
  <si>
    <t>Poznámka k položce:
Pamětní deska EU v km 1,140 bude před zahájením stavby uložena do depozitu stavby (vč. kamene) a po dokončení stavby osazena zpět.
Viz přílohu D.01_1 Technická zpráva</t>
  </si>
  <si>
    <t>254</t>
  </si>
  <si>
    <t>9-R18</t>
  </si>
  <si>
    <t>Zajištění lávky po dobu výstavby - dodávka, zřízení a odstranění</t>
  </si>
  <si>
    <t>1193420579</t>
  </si>
  <si>
    <t>Zajištění lávky po dobu výstavby. Zhotovitel navrhne zajištění lávky po dobu realizace stavby a případná úprava koncové části ocelové konstrukce, dále bude zhotovitelem navržena úprava výkresu tvaru a výztuže v prostoru úložného prahu lávky.
Před zahájením dalších prací v blízkosti lávky bude zatížení přenášené PB podpěrou (stávající zdí) přeneseno dočasnou konstrukcí do provizorní opěry mimo průtočný profil koryta, např. do vhodně upravených zápor (návrh řeší zhotovitel stavby).</t>
  </si>
  <si>
    <t>255</t>
  </si>
  <si>
    <t>9-R19</t>
  </si>
  <si>
    <t>Demontáž, uložení v depozitu stavby a zpětná montáž zábradlí na PB před lávkou - dl. 2 m</t>
  </si>
  <si>
    <t>1393250323</t>
  </si>
  <si>
    <t>256</t>
  </si>
  <si>
    <t>9-R21</t>
  </si>
  <si>
    <t>Demontáž stávajících vtustí s košem a mříží, včetně očištění prefabrikátů přemístění a uložení po dobu stavby</t>
  </si>
  <si>
    <t>76699477</t>
  </si>
  <si>
    <t>257</t>
  </si>
  <si>
    <t>9-R30</t>
  </si>
  <si>
    <t>Ochrana výkopu před vodou z komunikace (návrh, zřízení a odstranění příslušných opatření)</t>
  </si>
  <si>
    <t>373710636</t>
  </si>
  <si>
    <t>Po dobu výstavby budou jednotlivé fáze výkopu v prostoru komunikace ochráněny před povrchovou vodou z komunikace a přilehlých prostorů.</t>
  </si>
  <si>
    <t>258</t>
  </si>
  <si>
    <t>9-R73</t>
  </si>
  <si>
    <t>7/O Dilatační uzávěr lávky pro pěší dl. 1,2 m (dodávka a montáž)</t>
  </si>
  <si>
    <t>544492995</t>
  </si>
  <si>
    <t>7/O Dilatační uzávěr lávky pro pěší dl. 1,2 m (dodávka a montáž)
Zhotovitel po odkrytí konstrukce lávky navrhne konkrétní výrobek dle TP 80 MD ČR.
Šířka komunikace: 1,20 m
Vodorovný dil. posun: 30 mm
Svislý dil. posun 3 mm</t>
  </si>
  <si>
    <t>997</t>
  </si>
  <si>
    <t>Přesun sutě</t>
  </si>
  <si>
    <t>259</t>
  </si>
  <si>
    <t>997013811</t>
  </si>
  <si>
    <t>Poplatek za uložení na skládce (skládkovné) stavebního odpadu dřevěného kód odpadu 17 02 01</t>
  </si>
  <si>
    <t>-2129912576</t>
  </si>
  <si>
    <t>Poplatek za uložení stavebního odpadu na skládce (skládkovné) dřevěného zatříděného do Katalogu odpadů pod kódem 17 02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</si>
  <si>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</si>
  <si>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odstr_plot_1*0,065</t>
  </si>
  <si>
    <t>odstr_plot_2*0,060</t>
  </si>
  <si>
    <t>odst_prah*0,020</t>
  </si>
  <si>
    <t>260</t>
  </si>
  <si>
    <t>997013861</t>
  </si>
  <si>
    <t>Poplatek za uložení stavebního odpadu na recyklační skládce (skládkovné) z prostého betonu kód odpadu 17 01 01</t>
  </si>
  <si>
    <t>1882482931</t>
  </si>
  <si>
    <t>Poplatek za uložení stavebního odpadu na recyklační skládce (skládkovné) z prostého betonu zatříděného do Katalogu odpadů pod kódem 17 01 01</t>
  </si>
  <si>
    <t>odst_sloupku*0,060 "beton z patky sloupků"</t>
  </si>
  <si>
    <t>0,50*rzb_zlab*0,350</t>
  </si>
  <si>
    <t>odst_podkl_bet*0,325</t>
  </si>
  <si>
    <t>261</t>
  </si>
  <si>
    <t>997013862</t>
  </si>
  <si>
    <t>Poplatek za uložení stavebního odpadu na recyklační skládce (skládkovné) z armovaného betonu kód odpadu  17 01 01</t>
  </si>
  <si>
    <t>1075022961</t>
  </si>
  <si>
    <t>Poplatek za uložení stavebního odpadu na recyklační skládce (skládkovné) z armovaného betonu zatříděného do Katalogu odpadů pod kódem 17 01 01</t>
  </si>
  <si>
    <t>bourani_ZB*2,85</t>
  </si>
  <si>
    <t>bour_otvoru_ZB*0,093</t>
  </si>
  <si>
    <t>262</t>
  </si>
  <si>
    <t>997221873</t>
  </si>
  <si>
    <t>495181565</t>
  </si>
  <si>
    <t>odstr_SD*0,290</t>
  </si>
  <si>
    <t>263</t>
  </si>
  <si>
    <t>997221875</t>
  </si>
  <si>
    <t>Poplatek za uložení stavebního odpadu na recyklační skládce (skládkovné) asfaltového bez obsahu dehtu zatříděného do Katalogu odpadů pod kódem 17 03 02</t>
  </si>
  <si>
    <t>1840100773</t>
  </si>
  <si>
    <t>frez_ACO50*0,115</t>
  </si>
  <si>
    <t>frez_ACO100*0,230</t>
  </si>
  <si>
    <t>264</t>
  </si>
  <si>
    <t>997321511</t>
  </si>
  <si>
    <t>Vodorovná doprava suti a vybouraných hmot po suchu do 1 km</t>
  </si>
  <si>
    <t>-479769454</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</si>
  <si>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</si>
  <si>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</si>
  <si>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Přemístění na MD</t>
  </si>
  <si>
    <t>0,50*rzb_zlab*0,350 "50% pro opětovné použití přemístění na MD"</t>
  </si>
  <si>
    <t>rzb_kostky*0,417 "přemístění na MD pro opětovné použití"</t>
  </si>
  <si>
    <t>0,20*kam_odvoz "odklizení přes MD - kámen 20% přes MD"</t>
  </si>
  <si>
    <t>dlazba_odvoz "odklizení přes MD - rozebraná dlažba 100% přes MD"</t>
  </si>
  <si>
    <t>zahoz_prosterk*2,650 "přemístění na MD pro opětovné použití"</t>
  </si>
  <si>
    <t>zahoz_prolity*2,650 "přemístění na MD pro opětovné použití"</t>
  </si>
  <si>
    <t>zdivo_rzb_kam*2,650  "přemístění na MD pro opětovné použití"</t>
  </si>
  <si>
    <t>zahoz_patka*2,650  "přemístění na MD pro opětovné použití"</t>
  </si>
  <si>
    <t>Odklizení na skládku - odvoz mimo stavbu</t>
  </si>
  <si>
    <t>odst_sloupku*0,066</t>
  </si>
  <si>
    <t>vytaz_zapora*0,0274</t>
  </si>
  <si>
    <t>0,50*rzb_zlab*0,350 "50% odklizení na skládku"</t>
  </si>
  <si>
    <t>Bilance kamene k odvozu - mimo kámen z rozebrané dlažby - odvoz mimo stavbu</t>
  </si>
  <si>
    <t>bourani_kam*2,650</t>
  </si>
  <si>
    <t>bourani_kam_ruc*2,650</t>
  </si>
  <si>
    <t>-kam_k_pouziti +zahoz_patka*2,650 "přičtení kamene z použité dlažby, řešeno níže"</t>
  </si>
  <si>
    <t>Bilance rozebrané dlažby k odvozu - odvoz mimo stavbu</t>
  </si>
  <si>
    <t>rzb_dlazba*2,650</t>
  </si>
  <si>
    <t>-zahoz_patka*2,650</t>
  </si>
  <si>
    <t>Přemístění materiálu z MD na místo opětovného použití</t>
  </si>
  <si>
    <t>Mimo kámen pro zához a rovnaninu - jeho hmotnost je započtena do přesunu hmot.</t>
  </si>
  <si>
    <t>0,50*rzb_zlab*0,350 "50% pro opětovné použití"</t>
  </si>
  <si>
    <t xml:space="preserve">rzb_kostky*0,417 </t>
  </si>
  <si>
    <t>zdivo_rzb_kam*2,650</t>
  </si>
  <si>
    <t>265</t>
  </si>
  <si>
    <t>997321519</t>
  </si>
  <si>
    <t>Příplatek ZKD 1 km vodorovné dopravy suti a vybouraných hmot po suchu</t>
  </si>
  <si>
    <t>2059084548</t>
  </si>
  <si>
    <t>Vodorovná doprava suti a vybouraných hmot bez naložení, s vyložením a hrubým urovnáním po suchu, na vzdálenost Příplatek k cenám za každý další i započatý 1 km přes 1 km</t>
  </si>
  <si>
    <t>odstr_plot_1*0,065 *19 "celkem do 20 km"</t>
  </si>
  <si>
    <t>odstr_plot_2*0,060 *19 "celkem do 20 km"</t>
  </si>
  <si>
    <t>odst_sloupku*0,066 *19 "celkem do 20 km"</t>
  </si>
  <si>
    <t>bourani_ZB*2,85 *19 "celkem do 20 km"</t>
  </si>
  <si>
    <t>vytaz_zapora*0,0274 *19 "celkem do 20 km"</t>
  </si>
  <si>
    <t>odst_prah*0,020 *19 "celkem do 20 km"</t>
  </si>
  <si>
    <t>0,50*rzb_zlab*0,350 *19 "50% odklizení na skládku celkem do 20 km"</t>
  </si>
  <si>
    <t>odst_podkl_bet*0,325 *19 "celkem do 20 km"</t>
  </si>
  <si>
    <t>frez_ACO50*0,115 *19 "celkem do 20 km"</t>
  </si>
  <si>
    <t>frez_ACO100*0,230 *19 "celkem do 20 km"</t>
  </si>
  <si>
    <t>odstr_SD*0,290 *19 "celkem do 20 km"</t>
  </si>
  <si>
    <t>bour_otvoru_ZB*0,093 *19 "celkem do 20 km"</t>
  </si>
  <si>
    <t>kam_odvoz*19 "celkem do 20 km"</t>
  </si>
  <si>
    <t>dlazba_odvoz*19 "celkem do 20 km"</t>
  </si>
  <si>
    <t>266</t>
  </si>
  <si>
    <t>997321611</t>
  </si>
  <si>
    <t>Nakládání nebo překládání suti a vybouraných hmot</t>
  </si>
  <si>
    <t>1525582665</t>
  </si>
  <si>
    <t>Vodorovná doprava suti a vybouraných hmot bez naložení, s vyložením a hrubým urovnáním nakládání nebo překládání na dopravní prostředek při vodorovné dopravě suti a vybouraných hmot</t>
  </si>
  <si>
    <t>Naložení na MD - odvoz části vybouraného kamene přes MD</t>
  </si>
  <si>
    <t>Naložení pro přemístění materiálu z MD na místo opětovného použití</t>
  </si>
  <si>
    <t>267</t>
  </si>
  <si>
    <t>997-R17</t>
  </si>
  <si>
    <t>Výzisk z prodeje železného šrotu</t>
  </si>
  <si>
    <t>68543392</t>
  </si>
  <si>
    <t>-vytaz_zapora*0,0274</t>
  </si>
  <si>
    <t>998</t>
  </si>
  <si>
    <t>Přesun hmot</t>
  </si>
  <si>
    <t>268</t>
  </si>
  <si>
    <t>998332011</t>
  </si>
  <si>
    <t>Přesun hmot pro úpravy vodních toků a kanály</t>
  </si>
  <si>
    <t>-418559758</t>
  </si>
  <si>
    <t>Přesun hmot pro úpravy vodních toků a kanály, hráze rybníků apod. dopravní vzdálenost do 500 m</t>
  </si>
  <si>
    <t xml:space="preserve">Poznámka k souboru cen:
1. Ceny jsou určeny pro jakoukoliv konstrukčně-materiálovou charakteristiku.
</t>
  </si>
  <si>
    <t>269</t>
  </si>
  <si>
    <t>998332091</t>
  </si>
  <si>
    <t>Příplatek k přesunu hmot pro úpravy vodních toků za zvětšený přesun do 1000 m</t>
  </si>
  <si>
    <t>1924168294</t>
  </si>
  <si>
    <t>Přesun hmot pro úpravy vodních toků a kanály, hráze rybníků apod. Příplatek k ceně za zvětšený přesun přes vymezenou největší dopravní vzdálenost do 1 000 m</t>
  </si>
  <si>
    <t>PSV</t>
  </si>
  <si>
    <t>Práce a dodávky PSV</t>
  </si>
  <si>
    <t>762</t>
  </si>
  <si>
    <t>Konstrukce tesařské</t>
  </si>
  <si>
    <t>270</t>
  </si>
  <si>
    <t>762081150</t>
  </si>
  <si>
    <t>Hoblování hraněného řeziva ve staveništní dílně</t>
  </si>
  <si>
    <t>-2031524649</t>
  </si>
  <si>
    <t>Práce společné pro tesařské konstrukce hoblování hraněného řeziva přímo na staveništi</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</si>
  <si>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</si>
  <si>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271</t>
  </si>
  <si>
    <t>60511081</t>
  </si>
  <si>
    <t>řezivo jehličnaté středové smrk tl 18-32mm dl 4-5m</t>
  </si>
  <si>
    <t>-1348338834</t>
  </si>
  <si>
    <t>"4/O" 0,025*1,8*13 * 1,05</t>
  </si>
  <si>
    <t>"6/O" 0,025*1,2*47,5 * 1,05</t>
  </si>
  <si>
    <t>272</t>
  </si>
  <si>
    <t>60511135</t>
  </si>
  <si>
    <t>řezivo stavební fošny prismované středové š přes 220mm dl 2-5m</t>
  </si>
  <si>
    <t>-95289583</t>
  </si>
  <si>
    <t>"5/O" 0,040*2,0*7,0 * 1,20 "20% na přesahy fošen a ztratné"</t>
  </si>
  <si>
    <t>273</t>
  </si>
  <si>
    <t>60512125</t>
  </si>
  <si>
    <t>hranol stavební řezivo průřezu do 120cm2 do dl 6m</t>
  </si>
  <si>
    <t>-492846475</t>
  </si>
  <si>
    <t>"4/O" 3*0,050*0,080*13 "m" * 1,05</t>
  </si>
  <si>
    <t>"6/O" 3*0,050*0,080*47,5 "m" * 1,05</t>
  </si>
  <si>
    <t>274</t>
  </si>
  <si>
    <t>762083122</t>
  </si>
  <si>
    <t>Impregnace řeziva proti dřevokaznému hmyzu, houbám a plísním máčením třída ohrožení 3 a 4</t>
  </si>
  <si>
    <t>1632487948</t>
  </si>
  <si>
    <t>Práce společné pro tesařské konstrukce impregnace řeziva máčením proti dřevokaznému hmyzu, houbám a plísním, třída ohrožení 3 a 4 (dřevo v exteriéru)</t>
  </si>
  <si>
    <t>275</t>
  </si>
  <si>
    <t>998762101</t>
  </si>
  <si>
    <t>Přesun hmot tonážní pro kce tesařské v objektech v do 6 m</t>
  </si>
  <si>
    <t>-2133891605</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</si>
  <si>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</si>
  <si>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</si>
  <si>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</si>
  <si>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</si>
  <si>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276</t>
  </si>
  <si>
    <t>767995111</t>
  </si>
  <si>
    <t>Montáž atypických zámečnických konstrukcí hmotnosti do 5 kg</t>
  </si>
  <si>
    <t>210978706</t>
  </si>
  <si>
    <t>Montáž ostatních atypických zámečnických konstrukcí hmotnosti do 5 kg</t>
  </si>
  <si>
    <t xml:space="preserve">Poznámka k souboru cen:
1. Určení cen se řídí hmotností jednotlivě montovaného dílu konstrukce.
</t>
  </si>
  <si>
    <t>277</t>
  </si>
  <si>
    <t>R09</t>
  </si>
  <si>
    <t>5/Z - Kotevní deska plech 10-100/100mm s kotevní výztuží (pracnami) do betonu</t>
  </si>
  <si>
    <t>582027911</t>
  </si>
  <si>
    <t>Kotevní desky plech 10-100/100mm s kotevní výztuží (pracnami) do betonu. Osadit při betonáži.
Ke kotevní desce bude před metalizací přivařen na rubu i líci prvek k mechanickému napojení zemnicího pásku (rub) a zemnicího drátu (líc).
Povrchová úprava kotevní desky – žárové zinkování.</t>
  </si>
  <si>
    <t>5/Z - viz přílohu D.01_1 - kap 5. Výpis výrobků</t>
  </si>
  <si>
    <t>1 "ks" * 0,100*0,100*0,010*7850</t>
  </si>
  <si>
    <t>1 "ks" * 4*0,20*2,47</t>
  </si>
  <si>
    <t>278</t>
  </si>
  <si>
    <t>767995114</t>
  </si>
  <si>
    <t>Montáž atypických zámečnických konstrukcí hmotnosti do 50 kg</t>
  </si>
  <si>
    <t>-518566411</t>
  </si>
  <si>
    <t>Montáž ostatních atypických zámečnických konstrukcí hmotnosti přes 20 do 50 kg</t>
  </si>
  <si>
    <t>279</t>
  </si>
  <si>
    <t>R72</t>
  </si>
  <si>
    <t>3/Z Ocelový profil HEB200, délka cca 1,2 m</t>
  </si>
  <si>
    <t>1357692300</t>
  </si>
  <si>
    <t>3/Z Ocelový profil HEB200, délka cca 1,2 m
Rozměry upřesní zhotovitel tak, aby bylo zajištěno uložení lávky ve výšce odpovídající původnímu stavu.
Prvek se připraví na uzemnění.
Povrchová úprava pozinkování + nátěrový systém, viz TP.</t>
  </si>
  <si>
    <t>1,2*27,4 "kg/m - viz přílohu D.01_3.6.4"</t>
  </si>
  <si>
    <t>280</t>
  </si>
  <si>
    <t>998767101</t>
  </si>
  <si>
    <t>Přesun hmot tonážní pro zámečnické konstrukce v objektech v do 6 m</t>
  </si>
  <si>
    <t>253072623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</si>
  <si>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</si>
  <si>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</si>
  <si>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</si>
  <si>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</si>
  <si>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281</t>
  </si>
  <si>
    <t>783218101</t>
  </si>
  <si>
    <t>Lazurovací jednonásobný syntetický nátěr tesařských konstrukcí</t>
  </si>
  <si>
    <t>214660842</t>
  </si>
  <si>
    <t>Lazurovací nátěr tesařských konstrukcí jednonásobný syntetický</t>
  </si>
  <si>
    <t>282</t>
  </si>
  <si>
    <t>783218111</t>
  </si>
  <si>
    <t>Lazurovací dvojnásobný syntetický nátěr tesařských konstrukcí</t>
  </si>
  <si>
    <t>-1260000000</t>
  </si>
  <si>
    <t>Lazurovací nátěr tesařských konstrukcí dvojnásobný syntetický</t>
  </si>
  <si>
    <t>"4/O - latě" 2*(0,150+0,025)*1,80*88 + 2*0,150*0,025*88</t>
  </si>
  <si>
    <t>"4/O - hranoly" 2*(0,050+0,080)*13*3 + 2*0,050*0,080*3*7</t>
  </si>
  <si>
    <t>"5/O - fošny" 2*(0,200+0,040)*7*12 + 2*0,200*0,040*12*3</t>
  </si>
  <si>
    <t>"6/O - latě" 2*(0,100+0,025)*1,20*477 + 2*0,100*0,025*477</t>
  </si>
  <si>
    <t>283</t>
  </si>
  <si>
    <t>783-R71</t>
  </si>
  <si>
    <t>Oprava nátěru obnažených konců lávky - očištění, nátěrový systém</t>
  </si>
  <si>
    <t>1492606816</t>
  </si>
  <si>
    <t xml:space="preserve">Oprava nátěru obnažených konců lávky - očištění, nátěrový systém
 - Otryskáním nejméně Sa 2,5 dle ČSN EN ISO12944 - 4.
 - Dvouvrstvým ochranným protikorozním nátěrem nejméně140 µm (základní, epoxidový) + 60 µm (vrchní polyuretanový). Nátěrový systém bude navržen dle ČSN EN ISO12944 - 4 
</t>
  </si>
  <si>
    <t>Poznámka k položce:
Obnažené koncové části ocelové konstrukce budou očištěny od původního nátěru a koroze a opatřeny nátěrovým systémem, odstín krycího nátěru bude odsouhlasen TDI. Požadavky na nátěrový systém viz TP.</t>
  </si>
  <si>
    <t>Práce a dodávky M</t>
  </si>
  <si>
    <t>21-M</t>
  </si>
  <si>
    <t>Elektromontáže</t>
  </si>
  <si>
    <t>284</t>
  </si>
  <si>
    <t>210220020</t>
  </si>
  <si>
    <t>Montáž uzemňovacího vedení vodičů FeZn pomocí svorek v zemi páskou do 120 mm2 ve městské zástavbě</t>
  </si>
  <si>
    <t>919903720</t>
  </si>
  <si>
    <t>Montáž uzemňovacího vedení s upevněním, propojením a připojením pomocí svorek v zemi s izolací spojů vodičů FeZn páskou průřezu do 120 mm2 v městské zástavbě</t>
  </si>
  <si>
    <t>Blok 31 (kotvení lávky)</t>
  </si>
  <si>
    <t>2"ks"*6+2"ks"*2.5+5</t>
  </si>
  <si>
    <t>285</t>
  </si>
  <si>
    <t>354420620</t>
  </si>
  <si>
    <t>pás zemnící 30x4mm FeZn</t>
  </si>
  <si>
    <t>-2076342178</t>
  </si>
  <si>
    <t>0,953*pasek</t>
  </si>
  <si>
    <t>286</t>
  </si>
  <si>
    <t>210220302</t>
  </si>
  <si>
    <t>Montáž svorek hromosvodných se 3 a více šrouby</t>
  </si>
  <si>
    <t>1817949502</t>
  </si>
  <si>
    <t>Montáž hromosvodného vedení svorek se 3 a vícešrouby</t>
  </si>
  <si>
    <t>287</t>
  </si>
  <si>
    <t>354419860</t>
  </si>
  <si>
    <t>svorka odbočovací a spojovací pro pásek 30x4 mm, FeZn</t>
  </si>
  <si>
    <t>761305199</t>
  </si>
  <si>
    <t>VON - Vedlejší a ostatní náklady</t>
  </si>
  <si>
    <t>v01</t>
  </si>
  <si>
    <t>Zařízení staveniště - zřízení, údržba a odstranění</t>
  </si>
  <si>
    <t>1024</t>
  </si>
  <si>
    <t>1006981578</t>
  </si>
  <si>
    <t>Zařízení staveniště - zřízení, údržba a odstranění
Včetně vybavení staveniště dle požadavků havarijního plánu a plánu BOZP
Včetně oplocení staveniště - předpokládaný rozsah viz. dělení stavby na úseky viz přílohu B.</t>
  </si>
  <si>
    <t>v02</t>
  </si>
  <si>
    <t>Případné dočasné sjezdy a zajištění přístupu i z levého břehu toku</t>
  </si>
  <si>
    <t>283542711</t>
  </si>
  <si>
    <t>Případné dočasné sjezdy a zajištění přístupu i z levého břehu toku
Tato DPS předpokládá realizaci výhradně z pravého břehu. V případě potřeby provedení dočasných sjezdů z LB navrhne zhotovitel jejich umístění, ochranu zachovávaných dřevin, skrývky humózních vrstev, ochranu obtokového potrubí, náhradní výsadbu za odstraněné dřeviny (projedná s MM Bílovec) a uvedení LB do původního stavu. Návrh předloží TDI, práce na LB sjezdu mohou být zahájeny až po odsouhlasení uvedeného návrhu TDI. Uvedené činnosti provede zhotovitel na vlastní náklad, v rozpočtu stavby nejsou zohledněny. Nesmí dojít k poškození nedotknutelných stromů uvedených v podkladu .</t>
  </si>
  <si>
    <t>v03</t>
  </si>
  <si>
    <t>Dočasné dopravní značení dle TP 66, včetně průběžných kontrol stavu a údržbu DDZ po celou dobu omezení provozu</t>
  </si>
  <si>
    <t>35571615</t>
  </si>
  <si>
    <t>Dočasné dopravní značení dle TP 66, včetně průběžných kontrol stavu a údržbu DDZ po celou dobu omezení provozu. Dle vyjádření 104a (dokladová část), bod 4.</t>
  </si>
  <si>
    <t>v04</t>
  </si>
  <si>
    <t>Demontáž, uložení do depozitu stavby a zpětná montáž dopravních značek</t>
  </si>
  <si>
    <t>ks</t>
  </si>
  <si>
    <t>-2044478698</t>
  </si>
  <si>
    <t>v06</t>
  </si>
  <si>
    <t>Dočasné oplocení plné (neprůhledné) min. výšky 2,0 montáž a demontáž - v prostoru Ing. Rymlové</t>
  </si>
  <si>
    <t>914887948</t>
  </si>
  <si>
    <t>v07</t>
  </si>
  <si>
    <t>Ochrana zemní elektro přípojky od trafostanice k rozvaděči v plotu Ing. Rymlové</t>
  </si>
  <si>
    <t>-1223510812</t>
  </si>
  <si>
    <t>Ochrana zemní elektro přípojky od trafostanice k rozvaděči v plotu Ing. Rymlové a dále od rozvaděče po pozemku k hranici stavby. Zhotovitel zajistí před zahájením prací její vytýčení a dále pak ochranu po dobu provádění stavby. Musí být umožněn přístup dotčeným správcům a majiteli. Ochrana rozvaděče po dobu výstavby.</t>
  </si>
  <si>
    <t>v08</t>
  </si>
  <si>
    <t>Ochrana trafostanice po dobu stavby na pozemku č. 2163. Musí být umožněn přístup dotčeným správcům a majiteli.</t>
  </si>
  <si>
    <t>-1288584248</t>
  </si>
  <si>
    <t>v09</t>
  </si>
  <si>
    <t>Ochrana propustku od odvodňovacího příkopu (KG DN400) po výust</t>
  </si>
  <si>
    <t>1408057813</t>
  </si>
  <si>
    <t>Ochrana propustku od odvodňovacího příkopu (KG DN400) po výust. Před plotem u Ing. Rymlové - ŽB panely na podsypu ze štěrkodrti v tl. 0,20 m. šíka 3,0 m; délka cca 15m.
Zřízení, dodávka/pronájem a odstranění.</t>
  </si>
  <si>
    <t>v10</t>
  </si>
  <si>
    <t>Ochrana potrubí v prostoru odkopu před pojezdem techniky</t>
  </si>
  <si>
    <t>540133214</t>
  </si>
  <si>
    <t>Ochrana potrubí v prostoru odkopu před pojezdem techniky (u potrubí, jejichž krytí je menší než 60cm (vzdálenost horního líce potrubí od povrchu odkopu) (km 0.998km 1.012km 1.044km 1.082km 1.092km 1.134km 1.157)
Zřízení, dodávka/pronájem a odstranění.</t>
  </si>
  <si>
    <t>v11</t>
  </si>
  <si>
    <t>Splnění podmínek ochrany SEK dle dkladu 130a, např. ochrana panely š. 3,0 m dl. 6,0 m</t>
  </si>
  <si>
    <t>739846051</t>
  </si>
  <si>
    <t>v12</t>
  </si>
  <si>
    <t>Splnění podmínek ochrany ČEZ Distribuce dle vyjádření 132c, 132d (označení ochranného pásma VN, zachování přístupu, podmínky pro provádění v ochraných pásmech, atd.)</t>
  </si>
  <si>
    <t>1276929661</t>
  </si>
  <si>
    <t>v13</t>
  </si>
  <si>
    <t>Ochrana funkčních plynovodů, případné odstranění kolizních nefunkčních plynovodů GasNet, s.r.o. dle podkladu 135b</t>
  </si>
  <si>
    <t>-327952118</t>
  </si>
  <si>
    <t>v14</t>
  </si>
  <si>
    <t>Udržování stavbou dotčených veřejných komunikací sjízdných a v čistotě (čištění vozidel a komunikací)</t>
  </si>
  <si>
    <t>-54903630</t>
  </si>
  <si>
    <t>v15</t>
  </si>
  <si>
    <t>Uvedení komunikací využívaných pro příjezd do stavební jámy do původního stavu, vč. protokolárního předání vlastníkovi</t>
  </si>
  <si>
    <t>-121734096</t>
  </si>
  <si>
    <t>V případě poškození komunikací využívaných pro příjezd do stavební jámy (místní komunikace v parku na LB, odstavná plocha na LB v prostoru stávajícího mostu v km 0,955, atd.) budou komunikace uvedeny do původního stavu v původních parametrech (včetně podkladních vrstev a napojení na nepoškozené úseky komunikací) a protokolárně předány vlastníkovi.</t>
  </si>
  <si>
    <t>v16</t>
  </si>
  <si>
    <t>Aktualizace vyjádření k existenci inž. sítí, geodetické vytýčení stávajících inženýrských sítí a jejich ochranných pásem</t>
  </si>
  <si>
    <t>-749351080</t>
  </si>
  <si>
    <t>v17</t>
  </si>
  <si>
    <t>Geodetické vytýčení</t>
  </si>
  <si>
    <t>229441722</t>
  </si>
  <si>
    <t>Položka zahrnuje zejména:
 - geodetické vytýčení SO před zahájením stavebních prací
 - geodetické vytýčení hranice stavby, plochy zařízení staveniště, ploch sejmutí ornice, ploch mezideponií, ploch dřevin do kterých se nesmí zasahovat, atd.
 - kontrolní geodetické měření při provádění stavby
 - zajištění funkce odpovědného geodeta po dobu realizace stavby</t>
  </si>
  <si>
    <t>v18</t>
  </si>
  <si>
    <t>Upřesnění a projednání havarijního plánu, aktualizace povodňového plánu</t>
  </si>
  <si>
    <t>-1416602249</t>
  </si>
  <si>
    <t>v19</t>
  </si>
  <si>
    <t>Realizační a dílenské projektové dokumentace včetně všech potřebných posouzení, výpočtů, atd.</t>
  </si>
  <si>
    <t>285459700</t>
  </si>
  <si>
    <t>Realizační a dílenské projektové dokumentace včetně všech potřebných posouzení, výpočtů, atd.
Minimální náplň RDPD je uvedena v příloze D.01_1 Technická zpráva, kap. 3.</t>
  </si>
  <si>
    <t>v20</t>
  </si>
  <si>
    <t>Kontrolní a zkušební plán ŽB konstrukcí dle Technických podmínek</t>
  </si>
  <si>
    <t>-1978828417</t>
  </si>
  <si>
    <t>v21</t>
  </si>
  <si>
    <t>Zpracování technologických postupů</t>
  </si>
  <si>
    <t>1569941771</t>
  </si>
  <si>
    <t>Zpracování technologických postupů
Viz přílohu D.01_1 Technická zpráva, kap. 3.2</t>
  </si>
  <si>
    <t>v22</t>
  </si>
  <si>
    <t>Výkon IG sledu stavby</t>
  </si>
  <si>
    <t>-1916465366</t>
  </si>
  <si>
    <t>v23</t>
  </si>
  <si>
    <t>Detailní fotodokumentace postupu prací, konstrukcí (zejména zakrývaných), včetně třídění a popisu fotografií</t>
  </si>
  <si>
    <t>-1512180813</t>
  </si>
  <si>
    <t>v24</t>
  </si>
  <si>
    <t>Fotodokumentace stavu dotčených pozemků dočasného záboru před a po realizaci díla</t>
  </si>
  <si>
    <t>1340505305</t>
  </si>
  <si>
    <t>v25</t>
  </si>
  <si>
    <t>Pasportizace (včetně fotodokumentace) okolních komunikací a objektů, které mohou být ovlivněny stavební činností zhotovitele</t>
  </si>
  <si>
    <t>1674800897</t>
  </si>
  <si>
    <t>Pasportizace (včetně fotodokumentace) okolních komunikací a objektů, které mohou být ovlivněny stavební činností zhotovitele.
Pasportizace bude obsahovat zejména - pasport komunikací, budov, inženýrských sítí, dřevin a všech dalších zařízení, nemovitostí, atd. v prostoru dočasného záboru stavby a v jeho blízkosti.</t>
  </si>
  <si>
    <t>v26</t>
  </si>
  <si>
    <t>Nezbytné průzkumy a diagnostiky nutné pro řádné provedení a dokončení díla</t>
  </si>
  <si>
    <t>-63998550</t>
  </si>
  <si>
    <t>v27</t>
  </si>
  <si>
    <t>Kontrolní systém pro zjišťování případného úniku závadných látek na staveništi</t>
  </si>
  <si>
    <t>1438152795</t>
  </si>
  <si>
    <t>v28</t>
  </si>
  <si>
    <t>Vypínání vzdušných el. vedení při práci pod nimi, zajištění výluk a náhradního zásobování, související s realizací a propojením inženýrských sítí, úhrada poplatků za připojení elektrického vedení na základní síť apod.</t>
  </si>
  <si>
    <t>-190572535</t>
  </si>
  <si>
    <t>v29</t>
  </si>
  <si>
    <t>Prokazatelné oznámení zahájení prací dotčeným orgánům, organizacím a vlastníkům nemovitostí</t>
  </si>
  <si>
    <t>-1657436099</t>
  </si>
  <si>
    <t>v30</t>
  </si>
  <si>
    <t>Odlov ryb a vodních živočichů - opakovaný</t>
  </si>
  <si>
    <t>-1426515975</t>
  </si>
  <si>
    <t>v31</t>
  </si>
  <si>
    <t>Zajištění veškerých dočasných záborů, zařízení staveniště a ploch mezideponií pro realizaci stavby, povolení k zásahům do komunikací, včetně úhrady poplatků, zvláštního užívání komunikací a jejich údržby.</t>
  </si>
  <si>
    <t>-66474657</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</si>
  <si>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
Zejména zajištění nových ploch mezideponií v případě souběhu realizace se stavbou mostu.</t>
  </si>
  <si>
    <t>v32</t>
  </si>
  <si>
    <t>Uvedení dočasně užívaných ploch do původního stavu a jejich protokolární předání vlastníkům (potvrzení podpisem vlastníka)</t>
  </si>
  <si>
    <t>3160637</t>
  </si>
  <si>
    <t>v33</t>
  </si>
  <si>
    <t>Opatření ochrany proti šíření prašnosti a nadměrného hluku</t>
  </si>
  <si>
    <t>-1315893923</t>
  </si>
  <si>
    <t>v34</t>
  </si>
  <si>
    <t>Součinnost při výkonu koordinátora bezpečnosti práce</t>
  </si>
  <si>
    <t>542004248</t>
  </si>
  <si>
    <t>Součinnost při výkonu koordinátora bezpečnosti práce v rozsahu dle zákona č. 309/2006 Sb., zajištění dalších podmínek bezpečnosti a ochrany zdraví při práci a zajištění dodržování všech platných předpisů v oblasti bezpečnosti práce.</t>
  </si>
  <si>
    <t>v35</t>
  </si>
  <si>
    <t>Zkoušky komunikací dle Technických podmínek</t>
  </si>
  <si>
    <t>-1895741160</t>
  </si>
  <si>
    <t>v36</t>
  </si>
  <si>
    <t>Náklady na řádné předání díla nebo jeho části objednateli včetně všech dokladů a náležitostí umožňujících získání kolaudačního souhlasu</t>
  </si>
  <si>
    <t>1194366703</t>
  </si>
  <si>
    <t>v37</t>
  </si>
  <si>
    <t>Zajištění prohlášení odpovědné osoby za vedení stavby o provedených pracích</t>
  </si>
  <si>
    <t>2127811268</t>
  </si>
  <si>
    <t>Zajištění prohlášení odpovědné osoby za vedení stavby o provedených pracích (držitel autorizace dle zákona 360/1992 Sb. v oboru stavby vodního hospodářství a krajinného inženýrství příp. vodohospodářské stavby).</t>
  </si>
  <si>
    <t>v38</t>
  </si>
  <si>
    <t>Pojištění stavby</t>
  </si>
  <si>
    <t>-1967337281</t>
  </si>
  <si>
    <t>v39</t>
  </si>
  <si>
    <t>Geodetické zaměření skutečného provedení na podkladu aktuální katastrální mapy</t>
  </si>
  <si>
    <t>-190523097</t>
  </si>
  <si>
    <t>v40</t>
  </si>
  <si>
    <t>Dokumentace skutečného provedení dle požadavků SOD na podkladě aktuální katastrální mapy</t>
  </si>
  <si>
    <t>801799815</t>
  </si>
  <si>
    <t>v41</t>
  </si>
  <si>
    <t>Kamerový průzkum výustí před realizací stavby</t>
  </si>
  <si>
    <t>1023094290</t>
  </si>
  <si>
    <t>Kamerový průzkum výustí před realizací stavby
Pasport všech potrubí na PB 12ks (od výusti po celou šířku komunikace - průměrná délka u jedné cca 12.5m). U shybky od šachty ke šachtě na délce cca 2x25m. U propustku od výusti do příkopu na délce cca 15m. Pasport bude prováděn v přítomnosti TDI a vlastníka potrubí.</t>
  </si>
  <si>
    <t>v42</t>
  </si>
  <si>
    <t>Kamerový průzkum výustí po realizaci stavby</t>
  </si>
  <si>
    <t>1862258660</t>
  </si>
  <si>
    <t>Kamerový průzkum výustí po realizaci stavby
Pasport všech potrubí na PB 12ks (od výusti po celou šířku komunikace - průměrná délka u jedné cca 12.5m). U shybky od šachty ke šachtě na délce cca 2x25m. U propustku od výusti do příkopu na délce cca 15m. Pasport bude prováděn v přítomnosti TDI a vlastníka potrubí.</t>
  </si>
  <si>
    <t>v43</t>
  </si>
  <si>
    <t>Zpracování znaleckého posudku ocenění stávajících porostů</t>
  </si>
  <si>
    <t>-1353831202</t>
  </si>
  <si>
    <t>SEZNAM FIGUR</t>
  </si>
  <si>
    <t>Výměra</t>
  </si>
  <si>
    <t xml:space="preserve"> SO 01</t>
  </si>
  <si>
    <t>Použití figury:</t>
  </si>
  <si>
    <t>Bednění horní části patek oplocení</t>
  </si>
  <si>
    <t>cem_injekt</t>
  </si>
  <si>
    <t>Cement</t>
  </si>
  <si>
    <t>voda</t>
  </si>
  <si>
    <t>Zalití vodou</t>
  </si>
  <si>
    <t>Obnova příkopového žlabu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</si>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</sst>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12"/>
      <color rgb="FF000000"/>
      <name val="Arial CE"/>
      <family val="2"/>
    </font>
    <font>
      <sz val="10"/>
      <color rgb="FF0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83F0F7"/>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1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1" fillId="0" borderId="0" xfId="0" applyFont="1" applyAlignment="1">
      <alignment horizontal="lef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34" fillId="0" borderId="0" xfId="0" applyFont="1" applyAlignment="1">
      <alignment horizontal="lef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35" fillId="0" borderId="0" xfId="0" applyFont="1" applyAlignment="1">
      <alignment horizontal="lef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3" fillId="5" borderId="22" xfId="0" applyFont="1" applyFill="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41" fillId="5"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91"/>
      <c r="AS2" s="391"/>
      <c r="AT2" s="391"/>
      <c r="AU2" s="391"/>
      <c r="AV2" s="391"/>
      <c r="AW2" s="391"/>
      <c r="AX2" s="391"/>
      <c r="AY2" s="391"/>
      <c r="AZ2" s="391"/>
      <c r="BA2" s="391"/>
      <c r="BB2" s="391"/>
      <c r="BC2" s="391"/>
      <c r="BD2" s="391"/>
      <c r="BE2" s="39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5" t="s">
        <v>14</v>
      </c>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24"/>
      <c r="AQ5" s="24"/>
      <c r="AR5" s="22"/>
      <c r="BE5" s="352" t="s">
        <v>15</v>
      </c>
      <c r="BS5" s="19" t="s">
        <v>6</v>
      </c>
    </row>
    <row r="6" spans="2:71" s="1" customFormat="1" ht="36.95" customHeight="1">
      <c r="B6" s="23"/>
      <c r="C6" s="24"/>
      <c r="D6" s="30" t="s">
        <v>16</v>
      </c>
      <c r="E6" s="24"/>
      <c r="F6" s="24"/>
      <c r="G6" s="24"/>
      <c r="H6" s="24"/>
      <c r="I6" s="24"/>
      <c r="J6" s="24"/>
      <c r="K6" s="357" t="s">
        <v>17</v>
      </c>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24"/>
      <c r="AQ6" s="24"/>
      <c r="AR6" s="22"/>
      <c r="BE6" s="35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3"/>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3"/>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3"/>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3"/>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3"/>
      <c r="BS13" s="19" t="s">
        <v>6</v>
      </c>
    </row>
    <row r="14" spans="2:71" ht="12.75">
      <c r="B14" s="23"/>
      <c r="C14" s="24"/>
      <c r="D14" s="24"/>
      <c r="E14" s="358" t="s">
        <v>32</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1" t="s">
        <v>29</v>
      </c>
      <c r="AL14" s="24"/>
      <c r="AM14" s="24"/>
      <c r="AN14" s="33" t="s">
        <v>32</v>
      </c>
      <c r="AO14" s="24"/>
      <c r="AP14" s="24"/>
      <c r="AQ14" s="24"/>
      <c r="AR14" s="22"/>
      <c r="BE14" s="35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3"/>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3"/>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3"/>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3"/>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3"/>
      <c r="BS19" s="19" t="s">
        <v>6</v>
      </c>
    </row>
    <row r="20" spans="2:71" s="1" customFormat="1" ht="18.4"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3"/>
      <c r="BS20" s="19" t="s">
        <v>37</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3"/>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3"/>
    </row>
    <row r="23" spans="2:57" s="1" customFormat="1" ht="84" customHeight="1">
      <c r="B23" s="23"/>
      <c r="C23" s="24"/>
      <c r="D23" s="24"/>
      <c r="E23" s="360" t="s">
        <v>41</v>
      </c>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24"/>
      <c r="AP23" s="24"/>
      <c r="AQ23" s="24"/>
      <c r="AR23" s="22"/>
      <c r="BE23" s="35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3"/>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1">
        <f>ROUND(AG54,2)</f>
        <v>0</v>
      </c>
      <c r="AL26" s="362"/>
      <c r="AM26" s="362"/>
      <c r="AN26" s="362"/>
      <c r="AO26" s="362"/>
      <c r="AP26" s="38"/>
      <c r="AQ26" s="38"/>
      <c r="AR26" s="41"/>
      <c r="BE26" s="35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3"/>
    </row>
    <row r="28" spans="1:57" s="2" customFormat="1" ht="12.75">
      <c r="A28" s="36"/>
      <c r="B28" s="37"/>
      <c r="C28" s="38"/>
      <c r="D28" s="38"/>
      <c r="E28" s="38"/>
      <c r="F28" s="38"/>
      <c r="G28" s="38"/>
      <c r="H28" s="38"/>
      <c r="I28" s="38"/>
      <c r="J28" s="38"/>
      <c r="K28" s="38"/>
      <c r="L28" s="363" t="s">
        <v>43</v>
      </c>
      <c r="M28" s="363"/>
      <c r="N28" s="363"/>
      <c r="O28" s="363"/>
      <c r="P28" s="363"/>
      <c r="Q28" s="38"/>
      <c r="R28" s="38"/>
      <c r="S28" s="38"/>
      <c r="T28" s="38"/>
      <c r="U28" s="38"/>
      <c r="V28" s="38"/>
      <c r="W28" s="363" t="s">
        <v>44</v>
      </c>
      <c r="X28" s="363"/>
      <c r="Y28" s="363"/>
      <c r="Z28" s="363"/>
      <c r="AA28" s="363"/>
      <c r="AB28" s="363"/>
      <c r="AC28" s="363"/>
      <c r="AD28" s="363"/>
      <c r="AE28" s="363"/>
      <c r="AF28" s="38"/>
      <c r="AG28" s="38"/>
      <c r="AH28" s="38"/>
      <c r="AI28" s="38"/>
      <c r="AJ28" s="38"/>
      <c r="AK28" s="363" t="s">
        <v>45</v>
      </c>
      <c r="AL28" s="363"/>
      <c r="AM28" s="363"/>
      <c r="AN28" s="363"/>
      <c r="AO28" s="363"/>
      <c r="AP28" s="38"/>
      <c r="AQ28" s="38"/>
      <c r="AR28" s="41"/>
      <c r="BE28" s="353"/>
    </row>
    <row r="29" spans="2:57" s="3" customFormat="1" ht="14.45" customHeight="1">
      <c r="B29" s="42"/>
      <c r="C29" s="43"/>
      <c r="D29" s="31" t="s">
        <v>46</v>
      </c>
      <c r="E29" s="43"/>
      <c r="F29" s="31" t="s">
        <v>47</v>
      </c>
      <c r="G29" s="43"/>
      <c r="H29" s="43"/>
      <c r="I29" s="43"/>
      <c r="J29" s="43"/>
      <c r="K29" s="43"/>
      <c r="L29" s="366">
        <v>0.21</v>
      </c>
      <c r="M29" s="365"/>
      <c r="N29" s="365"/>
      <c r="O29" s="365"/>
      <c r="P29" s="365"/>
      <c r="Q29" s="43"/>
      <c r="R29" s="43"/>
      <c r="S29" s="43"/>
      <c r="T29" s="43"/>
      <c r="U29" s="43"/>
      <c r="V29" s="43"/>
      <c r="W29" s="364">
        <f>ROUND(AZ54,2)</f>
        <v>0</v>
      </c>
      <c r="X29" s="365"/>
      <c r="Y29" s="365"/>
      <c r="Z29" s="365"/>
      <c r="AA29" s="365"/>
      <c r="AB29" s="365"/>
      <c r="AC29" s="365"/>
      <c r="AD29" s="365"/>
      <c r="AE29" s="365"/>
      <c r="AF29" s="43"/>
      <c r="AG29" s="43"/>
      <c r="AH29" s="43"/>
      <c r="AI29" s="43"/>
      <c r="AJ29" s="43"/>
      <c r="AK29" s="364">
        <f>ROUND(AV54,2)</f>
        <v>0</v>
      </c>
      <c r="AL29" s="365"/>
      <c r="AM29" s="365"/>
      <c r="AN29" s="365"/>
      <c r="AO29" s="365"/>
      <c r="AP29" s="43"/>
      <c r="AQ29" s="43"/>
      <c r="AR29" s="44"/>
      <c r="BE29" s="354"/>
    </row>
    <row r="30" spans="2:57" s="3" customFormat="1" ht="14.45" customHeight="1">
      <c r="B30" s="42"/>
      <c r="C30" s="43"/>
      <c r="D30" s="43"/>
      <c r="E30" s="43"/>
      <c r="F30" s="31" t="s">
        <v>48</v>
      </c>
      <c r="G30" s="43"/>
      <c r="H30" s="43"/>
      <c r="I30" s="43"/>
      <c r="J30" s="43"/>
      <c r="K30" s="43"/>
      <c r="L30" s="366">
        <v>0.15</v>
      </c>
      <c r="M30" s="365"/>
      <c r="N30" s="365"/>
      <c r="O30" s="365"/>
      <c r="P30" s="365"/>
      <c r="Q30" s="43"/>
      <c r="R30" s="43"/>
      <c r="S30" s="43"/>
      <c r="T30" s="43"/>
      <c r="U30" s="43"/>
      <c r="V30" s="43"/>
      <c r="W30" s="364">
        <f>ROUND(BA54,2)</f>
        <v>0</v>
      </c>
      <c r="X30" s="365"/>
      <c r="Y30" s="365"/>
      <c r="Z30" s="365"/>
      <c r="AA30" s="365"/>
      <c r="AB30" s="365"/>
      <c r="AC30" s="365"/>
      <c r="AD30" s="365"/>
      <c r="AE30" s="365"/>
      <c r="AF30" s="43"/>
      <c r="AG30" s="43"/>
      <c r="AH30" s="43"/>
      <c r="AI30" s="43"/>
      <c r="AJ30" s="43"/>
      <c r="AK30" s="364">
        <f>ROUND(AW54,2)</f>
        <v>0</v>
      </c>
      <c r="AL30" s="365"/>
      <c r="AM30" s="365"/>
      <c r="AN30" s="365"/>
      <c r="AO30" s="365"/>
      <c r="AP30" s="43"/>
      <c r="AQ30" s="43"/>
      <c r="AR30" s="44"/>
      <c r="BE30" s="354"/>
    </row>
    <row r="31" spans="2:57" s="3" customFormat="1" ht="14.45" customHeight="1" hidden="1">
      <c r="B31" s="42"/>
      <c r="C31" s="43"/>
      <c r="D31" s="43"/>
      <c r="E31" s="43"/>
      <c r="F31" s="31" t="s">
        <v>49</v>
      </c>
      <c r="G31" s="43"/>
      <c r="H31" s="43"/>
      <c r="I31" s="43"/>
      <c r="J31" s="43"/>
      <c r="K31" s="43"/>
      <c r="L31" s="366">
        <v>0.21</v>
      </c>
      <c r="M31" s="365"/>
      <c r="N31" s="365"/>
      <c r="O31" s="365"/>
      <c r="P31" s="365"/>
      <c r="Q31" s="43"/>
      <c r="R31" s="43"/>
      <c r="S31" s="43"/>
      <c r="T31" s="43"/>
      <c r="U31" s="43"/>
      <c r="V31" s="43"/>
      <c r="W31" s="364">
        <f>ROUND(BB54,2)</f>
        <v>0</v>
      </c>
      <c r="X31" s="365"/>
      <c r="Y31" s="365"/>
      <c r="Z31" s="365"/>
      <c r="AA31" s="365"/>
      <c r="AB31" s="365"/>
      <c r="AC31" s="365"/>
      <c r="AD31" s="365"/>
      <c r="AE31" s="365"/>
      <c r="AF31" s="43"/>
      <c r="AG31" s="43"/>
      <c r="AH31" s="43"/>
      <c r="AI31" s="43"/>
      <c r="AJ31" s="43"/>
      <c r="AK31" s="364">
        <v>0</v>
      </c>
      <c r="AL31" s="365"/>
      <c r="AM31" s="365"/>
      <c r="AN31" s="365"/>
      <c r="AO31" s="365"/>
      <c r="AP31" s="43"/>
      <c r="AQ31" s="43"/>
      <c r="AR31" s="44"/>
      <c r="BE31" s="354"/>
    </row>
    <row r="32" spans="2:57" s="3" customFormat="1" ht="14.45" customHeight="1" hidden="1">
      <c r="B32" s="42"/>
      <c r="C32" s="43"/>
      <c r="D32" s="43"/>
      <c r="E32" s="43"/>
      <c r="F32" s="31" t="s">
        <v>50</v>
      </c>
      <c r="G32" s="43"/>
      <c r="H32" s="43"/>
      <c r="I32" s="43"/>
      <c r="J32" s="43"/>
      <c r="K32" s="43"/>
      <c r="L32" s="366">
        <v>0.15</v>
      </c>
      <c r="M32" s="365"/>
      <c r="N32" s="365"/>
      <c r="O32" s="365"/>
      <c r="P32" s="365"/>
      <c r="Q32" s="43"/>
      <c r="R32" s="43"/>
      <c r="S32" s="43"/>
      <c r="T32" s="43"/>
      <c r="U32" s="43"/>
      <c r="V32" s="43"/>
      <c r="W32" s="364">
        <f>ROUND(BC54,2)</f>
        <v>0</v>
      </c>
      <c r="X32" s="365"/>
      <c r="Y32" s="365"/>
      <c r="Z32" s="365"/>
      <c r="AA32" s="365"/>
      <c r="AB32" s="365"/>
      <c r="AC32" s="365"/>
      <c r="AD32" s="365"/>
      <c r="AE32" s="365"/>
      <c r="AF32" s="43"/>
      <c r="AG32" s="43"/>
      <c r="AH32" s="43"/>
      <c r="AI32" s="43"/>
      <c r="AJ32" s="43"/>
      <c r="AK32" s="364">
        <v>0</v>
      </c>
      <c r="AL32" s="365"/>
      <c r="AM32" s="365"/>
      <c r="AN32" s="365"/>
      <c r="AO32" s="365"/>
      <c r="AP32" s="43"/>
      <c r="AQ32" s="43"/>
      <c r="AR32" s="44"/>
      <c r="BE32" s="354"/>
    </row>
    <row r="33" spans="2:44" s="3" customFormat="1" ht="14.45" customHeight="1" hidden="1">
      <c r="B33" s="42"/>
      <c r="C33" s="43"/>
      <c r="D33" s="43"/>
      <c r="E33" s="43"/>
      <c r="F33" s="31" t="s">
        <v>51</v>
      </c>
      <c r="G33" s="43"/>
      <c r="H33" s="43"/>
      <c r="I33" s="43"/>
      <c r="J33" s="43"/>
      <c r="K33" s="43"/>
      <c r="L33" s="366">
        <v>0</v>
      </c>
      <c r="M33" s="365"/>
      <c r="N33" s="365"/>
      <c r="O33" s="365"/>
      <c r="P33" s="365"/>
      <c r="Q33" s="43"/>
      <c r="R33" s="43"/>
      <c r="S33" s="43"/>
      <c r="T33" s="43"/>
      <c r="U33" s="43"/>
      <c r="V33" s="43"/>
      <c r="W33" s="364">
        <f>ROUND(BD54,2)</f>
        <v>0</v>
      </c>
      <c r="X33" s="365"/>
      <c r="Y33" s="365"/>
      <c r="Z33" s="365"/>
      <c r="AA33" s="365"/>
      <c r="AB33" s="365"/>
      <c r="AC33" s="365"/>
      <c r="AD33" s="365"/>
      <c r="AE33" s="365"/>
      <c r="AF33" s="43"/>
      <c r="AG33" s="43"/>
      <c r="AH33" s="43"/>
      <c r="AI33" s="43"/>
      <c r="AJ33" s="43"/>
      <c r="AK33" s="364">
        <v>0</v>
      </c>
      <c r="AL33" s="365"/>
      <c r="AM33" s="365"/>
      <c r="AN33" s="365"/>
      <c r="AO33" s="36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67" t="s">
        <v>54</v>
      </c>
      <c r="Y35" s="368"/>
      <c r="Z35" s="368"/>
      <c r="AA35" s="368"/>
      <c r="AB35" s="368"/>
      <c r="AC35" s="47"/>
      <c r="AD35" s="47"/>
      <c r="AE35" s="47"/>
      <c r="AF35" s="47"/>
      <c r="AG35" s="47"/>
      <c r="AH35" s="47"/>
      <c r="AI35" s="47"/>
      <c r="AJ35" s="47"/>
      <c r="AK35" s="369">
        <f>SUM(AK26:AK33)</f>
        <v>0</v>
      </c>
      <c r="AL35" s="368"/>
      <c r="AM35" s="368"/>
      <c r="AN35" s="368"/>
      <c r="AO35" s="37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bil_dps</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71" t="str">
        <f>K6</f>
        <v>Bílovka v Bílovci km 11,260-11,500</v>
      </c>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Bílovec</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3" t="str">
        <f>IF(AN8="","",AN8)</f>
        <v>22. 4. 2021</v>
      </c>
      <c r="AN47" s="37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Povodí Odry, státní podnik</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74" t="str">
        <f>IF(E17="","",E17)</f>
        <v xml:space="preserve">Golik VH, s. r. o. </v>
      </c>
      <c r="AN49" s="375"/>
      <c r="AO49" s="375"/>
      <c r="AP49" s="375"/>
      <c r="AQ49" s="38"/>
      <c r="AR49" s="41"/>
      <c r="AS49" s="376" t="s">
        <v>56</v>
      </c>
      <c r="AT49" s="377"/>
      <c r="AU49" s="62"/>
      <c r="AV49" s="62"/>
      <c r="AW49" s="62"/>
      <c r="AX49" s="62"/>
      <c r="AY49" s="62"/>
      <c r="AZ49" s="62"/>
      <c r="BA49" s="62"/>
      <c r="BB49" s="62"/>
      <c r="BC49" s="62"/>
      <c r="BD49" s="63"/>
      <c r="BE49" s="36"/>
    </row>
    <row r="50" spans="1:57" s="2" customFormat="1" ht="15.2"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74" t="str">
        <f>IF(E20="","",E20)</f>
        <v xml:space="preserve"> </v>
      </c>
      <c r="AN50" s="375"/>
      <c r="AO50" s="375"/>
      <c r="AP50" s="375"/>
      <c r="AQ50" s="38"/>
      <c r="AR50" s="41"/>
      <c r="AS50" s="378"/>
      <c r="AT50" s="37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0"/>
      <c r="AT51" s="381"/>
      <c r="AU51" s="66"/>
      <c r="AV51" s="66"/>
      <c r="AW51" s="66"/>
      <c r="AX51" s="66"/>
      <c r="AY51" s="66"/>
      <c r="AZ51" s="66"/>
      <c r="BA51" s="66"/>
      <c r="BB51" s="66"/>
      <c r="BC51" s="66"/>
      <c r="BD51" s="67"/>
      <c r="BE51" s="36"/>
    </row>
    <row r="52" spans="1:57" s="2" customFormat="1" ht="29.25" customHeight="1">
      <c r="A52" s="36"/>
      <c r="B52" s="37"/>
      <c r="C52" s="382" t="s">
        <v>57</v>
      </c>
      <c r="D52" s="383"/>
      <c r="E52" s="383"/>
      <c r="F52" s="383"/>
      <c r="G52" s="383"/>
      <c r="H52" s="68"/>
      <c r="I52" s="384" t="s">
        <v>58</v>
      </c>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5" t="s">
        <v>59</v>
      </c>
      <c r="AH52" s="383"/>
      <c r="AI52" s="383"/>
      <c r="AJ52" s="383"/>
      <c r="AK52" s="383"/>
      <c r="AL52" s="383"/>
      <c r="AM52" s="383"/>
      <c r="AN52" s="384" t="s">
        <v>60</v>
      </c>
      <c r="AO52" s="383"/>
      <c r="AP52" s="383"/>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9">
        <f>ROUND(SUM(AG55:AG56),2)</f>
        <v>0</v>
      </c>
      <c r="AH54" s="389"/>
      <c r="AI54" s="389"/>
      <c r="AJ54" s="389"/>
      <c r="AK54" s="389"/>
      <c r="AL54" s="389"/>
      <c r="AM54" s="389"/>
      <c r="AN54" s="390">
        <f>SUM(AG54,AT54)</f>
        <v>0</v>
      </c>
      <c r="AO54" s="390"/>
      <c r="AP54" s="390"/>
      <c r="AQ54" s="80" t="s">
        <v>19</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75</v>
      </c>
      <c r="BT54" s="86" t="s">
        <v>76</v>
      </c>
      <c r="BU54" s="87" t="s">
        <v>77</v>
      </c>
      <c r="BV54" s="86" t="s">
        <v>78</v>
      </c>
      <c r="BW54" s="86" t="s">
        <v>5</v>
      </c>
      <c r="BX54" s="86" t="s">
        <v>79</v>
      </c>
      <c r="CL54" s="86" t="s">
        <v>19</v>
      </c>
    </row>
    <row r="55" spans="1:91" s="7" customFormat="1" ht="16.5" customHeight="1">
      <c r="A55" s="88" t="s">
        <v>80</v>
      </c>
      <c r="B55" s="89"/>
      <c r="C55" s="90"/>
      <c r="D55" s="388" t="s">
        <v>81</v>
      </c>
      <c r="E55" s="388"/>
      <c r="F55" s="388"/>
      <c r="G55" s="388"/>
      <c r="H55" s="388"/>
      <c r="I55" s="91"/>
      <c r="J55" s="388" t="s">
        <v>82</v>
      </c>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6">
        <f>'SO 01 - Nábřežní zeď'!J30</f>
        <v>0</v>
      </c>
      <c r="AH55" s="387"/>
      <c r="AI55" s="387"/>
      <c r="AJ55" s="387"/>
      <c r="AK55" s="387"/>
      <c r="AL55" s="387"/>
      <c r="AM55" s="387"/>
      <c r="AN55" s="386">
        <f>SUM(AG55,AT55)</f>
        <v>0</v>
      </c>
      <c r="AO55" s="387"/>
      <c r="AP55" s="387"/>
      <c r="AQ55" s="92" t="s">
        <v>83</v>
      </c>
      <c r="AR55" s="93"/>
      <c r="AS55" s="94">
        <v>0</v>
      </c>
      <c r="AT55" s="95">
        <f>ROUND(SUM(AV55:AW55),2)</f>
        <v>0</v>
      </c>
      <c r="AU55" s="96">
        <f>'SO 01 - Nábřežní zeď'!P95</f>
        <v>0</v>
      </c>
      <c r="AV55" s="95">
        <f>'SO 01 - Nábřežní zeď'!J33</f>
        <v>0</v>
      </c>
      <c r="AW55" s="95">
        <f>'SO 01 - Nábřežní zeď'!J34</f>
        <v>0</v>
      </c>
      <c r="AX55" s="95">
        <f>'SO 01 - Nábřežní zeď'!J35</f>
        <v>0</v>
      </c>
      <c r="AY55" s="95">
        <f>'SO 01 - Nábřežní zeď'!J36</f>
        <v>0</v>
      </c>
      <c r="AZ55" s="95">
        <f>'SO 01 - Nábřežní zeď'!F33</f>
        <v>0</v>
      </c>
      <c r="BA55" s="95">
        <f>'SO 01 - Nábřežní zeď'!F34</f>
        <v>0</v>
      </c>
      <c r="BB55" s="95">
        <f>'SO 01 - Nábřežní zeď'!F35</f>
        <v>0</v>
      </c>
      <c r="BC55" s="95">
        <f>'SO 01 - Nábřežní zeď'!F36</f>
        <v>0</v>
      </c>
      <c r="BD55" s="97">
        <f>'SO 01 - Nábřežní zeď'!F37</f>
        <v>0</v>
      </c>
      <c r="BT55" s="98" t="s">
        <v>84</v>
      </c>
      <c r="BV55" s="98" t="s">
        <v>78</v>
      </c>
      <c r="BW55" s="98" t="s">
        <v>85</v>
      </c>
      <c r="BX55" s="98" t="s">
        <v>5</v>
      </c>
      <c r="CL55" s="98" t="s">
        <v>19</v>
      </c>
      <c r="CM55" s="98" t="s">
        <v>86</v>
      </c>
    </row>
    <row r="56" spans="1:91" s="7" customFormat="1" ht="16.5" customHeight="1">
      <c r="A56" s="88" t="s">
        <v>80</v>
      </c>
      <c r="B56" s="89"/>
      <c r="C56" s="90"/>
      <c r="D56" s="388" t="s">
        <v>87</v>
      </c>
      <c r="E56" s="388"/>
      <c r="F56" s="388"/>
      <c r="G56" s="388"/>
      <c r="H56" s="388"/>
      <c r="I56" s="91"/>
      <c r="J56" s="388" t="s">
        <v>88</v>
      </c>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6">
        <f>'VON - Vedlejší a ostatní ...'!J30</f>
        <v>0</v>
      </c>
      <c r="AH56" s="387"/>
      <c r="AI56" s="387"/>
      <c r="AJ56" s="387"/>
      <c r="AK56" s="387"/>
      <c r="AL56" s="387"/>
      <c r="AM56" s="387"/>
      <c r="AN56" s="386">
        <f>SUM(AG56,AT56)</f>
        <v>0</v>
      </c>
      <c r="AO56" s="387"/>
      <c r="AP56" s="387"/>
      <c r="AQ56" s="92" t="s">
        <v>83</v>
      </c>
      <c r="AR56" s="93"/>
      <c r="AS56" s="99">
        <v>0</v>
      </c>
      <c r="AT56" s="100">
        <f>ROUND(SUM(AV56:AW56),2)</f>
        <v>0</v>
      </c>
      <c r="AU56" s="101">
        <f>'VON - Vedlejší a ostatní ...'!P80</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84</v>
      </c>
      <c r="BV56" s="98" t="s">
        <v>78</v>
      </c>
      <c r="BW56" s="98" t="s">
        <v>89</v>
      </c>
      <c r="BX56" s="98" t="s">
        <v>5</v>
      </c>
      <c r="CL56" s="98" t="s">
        <v>19</v>
      </c>
      <c r="CM56" s="98" t="s">
        <v>86</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H8jxKM/hMOU5t40gYZQJvvB38PyKWcZhebiAQdABB8jILXrxACCT+Wo75zCK0svNajTF0ar2/4PX2JQ1oU4b6A==" saltValue="vBU7IzCuTFC3bRj6KJKnNJ2RHOEirV7BJXm2SESpxN0u5tLzVXKsizdolpsvmifCTOT54G0huJ/JXoltn9wKq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Nábřežní zeď'!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3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91"/>
      <c r="M2" s="391"/>
      <c r="N2" s="391"/>
      <c r="O2" s="391"/>
      <c r="P2" s="391"/>
      <c r="Q2" s="391"/>
      <c r="R2" s="391"/>
      <c r="S2" s="391"/>
      <c r="T2" s="391"/>
      <c r="U2" s="391"/>
      <c r="V2" s="391"/>
      <c r="AT2" s="19" t="s">
        <v>85</v>
      </c>
      <c r="AZ2" s="103" t="s">
        <v>90</v>
      </c>
      <c r="BA2" s="103" t="s">
        <v>91</v>
      </c>
      <c r="BB2" s="103" t="s">
        <v>92</v>
      </c>
      <c r="BC2" s="103" t="s">
        <v>93</v>
      </c>
      <c r="BD2" s="103" t="s">
        <v>86</v>
      </c>
    </row>
    <row r="3" spans="2:56" s="1" customFormat="1" ht="6.95" customHeight="1">
      <c r="B3" s="104"/>
      <c r="C3" s="105"/>
      <c r="D3" s="105"/>
      <c r="E3" s="105"/>
      <c r="F3" s="105"/>
      <c r="G3" s="105"/>
      <c r="H3" s="105"/>
      <c r="I3" s="105"/>
      <c r="J3" s="105"/>
      <c r="K3" s="105"/>
      <c r="L3" s="22"/>
      <c r="AT3" s="19" t="s">
        <v>86</v>
      </c>
      <c r="AZ3" s="103" t="s">
        <v>94</v>
      </c>
      <c r="BA3" s="103" t="s">
        <v>95</v>
      </c>
      <c r="BB3" s="103" t="s">
        <v>92</v>
      </c>
      <c r="BC3" s="103" t="s">
        <v>96</v>
      </c>
      <c r="BD3" s="103" t="s">
        <v>86</v>
      </c>
    </row>
    <row r="4" spans="2:56" s="1" customFormat="1" ht="24.95" customHeight="1">
      <c r="B4" s="22"/>
      <c r="D4" s="106" t="s">
        <v>97</v>
      </c>
      <c r="L4" s="22"/>
      <c r="M4" s="107" t="s">
        <v>10</v>
      </c>
      <c r="AT4" s="19" t="s">
        <v>4</v>
      </c>
      <c r="AZ4" s="103" t="s">
        <v>98</v>
      </c>
      <c r="BA4" s="103" t="s">
        <v>99</v>
      </c>
      <c r="BB4" s="103" t="s">
        <v>92</v>
      </c>
      <c r="BC4" s="103" t="s">
        <v>100</v>
      </c>
      <c r="BD4" s="103" t="s">
        <v>86</v>
      </c>
    </row>
    <row r="5" spans="2:56" s="1" customFormat="1" ht="6.95" customHeight="1">
      <c r="B5" s="22"/>
      <c r="L5" s="22"/>
      <c r="AZ5" s="103" t="s">
        <v>101</v>
      </c>
      <c r="BA5" s="103" t="s">
        <v>102</v>
      </c>
      <c r="BB5" s="103" t="s">
        <v>92</v>
      </c>
      <c r="BC5" s="103" t="s">
        <v>103</v>
      </c>
      <c r="BD5" s="103" t="s">
        <v>86</v>
      </c>
    </row>
    <row r="6" spans="2:56" s="1" customFormat="1" ht="12" customHeight="1">
      <c r="B6" s="22"/>
      <c r="D6" s="108" t="s">
        <v>16</v>
      </c>
      <c r="L6" s="22"/>
      <c r="AZ6" s="103" t="s">
        <v>104</v>
      </c>
      <c r="BA6" s="103" t="s">
        <v>105</v>
      </c>
      <c r="BB6" s="103" t="s">
        <v>106</v>
      </c>
      <c r="BC6" s="103" t="s">
        <v>107</v>
      </c>
      <c r="BD6" s="103" t="s">
        <v>86</v>
      </c>
    </row>
    <row r="7" spans="2:56" s="1" customFormat="1" ht="16.5" customHeight="1">
      <c r="B7" s="22"/>
      <c r="E7" s="392" t="str">
        <f>'Rekapitulace stavby'!K6</f>
        <v>Bílovka v Bílovci km 11,260-11,500</v>
      </c>
      <c r="F7" s="393"/>
      <c r="G7" s="393"/>
      <c r="H7" s="393"/>
      <c r="L7" s="22"/>
      <c r="AZ7" s="103" t="s">
        <v>108</v>
      </c>
      <c r="BA7" s="103" t="s">
        <v>109</v>
      </c>
      <c r="BB7" s="103" t="s">
        <v>110</v>
      </c>
      <c r="BC7" s="103" t="s">
        <v>111</v>
      </c>
      <c r="BD7" s="103" t="s">
        <v>86</v>
      </c>
    </row>
    <row r="8" spans="1:56" s="2" customFormat="1" ht="12" customHeight="1">
      <c r="A8" s="36"/>
      <c r="B8" s="41"/>
      <c r="C8" s="36"/>
      <c r="D8" s="108" t="s">
        <v>112</v>
      </c>
      <c r="E8" s="36"/>
      <c r="F8" s="36"/>
      <c r="G8" s="36"/>
      <c r="H8" s="36"/>
      <c r="I8" s="36"/>
      <c r="J8" s="36"/>
      <c r="K8" s="36"/>
      <c r="L8" s="109"/>
      <c r="S8" s="36"/>
      <c r="T8" s="36"/>
      <c r="U8" s="36"/>
      <c r="V8" s="36"/>
      <c r="W8" s="36"/>
      <c r="X8" s="36"/>
      <c r="Y8" s="36"/>
      <c r="Z8" s="36"/>
      <c r="AA8" s="36"/>
      <c r="AB8" s="36"/>
      <c r="AC8" s="36"/>
      <c r="AD8" s="36"/>
      <c r="AE8" s="36"/>
      <c r="AZ8" s="103" t="s">
        <v>113</v>
      </c>
      <c r="BA8" s="103" t="s">
        <v>114</v>
      </c>
      <c r="BB8" s="103" t="s">
        <v>110</v>
      </c>
      <c r="BC8" s="103" t="s">
        <v>84</v>
      </c>
      <c r="BD8" s="103" t="s">
        <v>86</v>
      </c>
    </row>
    <row r="9" spans="1:56" s="2" customFormat="1" ht="16.5" customHeight="1">
      <c r="A9" s="36"/>
      <c r="B9" s="41"/>
      <c r="C9" s="36"/>
      <c r="D9" s="36"/>
      <c r="E9" s="394" t="s">
        <v>115</v>
      </c>
      <c r="F9" s="395"/>
      <c r="G9" s="395"/>
      <c r="H9" s="395"/>
      <c r="I9" s="36"/>
      <c r="J9" s="36"/>
      <c r="K9" s="36"/>
      <c r="L9" s="109"/>
      <c r="S9" s="36"/>
      <c r="T9" s="36"/>
      <c r="U9" s="36"/>
      <c r="V9" s="36"/>
      <c r="W9" s="36"/>
      <c r="X9" s="36"/>
      <c r="Y9" s="36"/>
      <c r="Z9" s="36"/>
      <c r="AA9" s="36"/>
      <c r="AB9" s="36"/>
      <c r="AC9" s="36"/>
      <c r="AD9" s="36"/>
      <c r="AE9" s="36"/>
      <c r="AZ9" s="103" t="s">
        <v>116</v>
      </c>
      <c r="BA9" s="103" t="s">
        <v>117</v>
      </c>
      <c r="BB9" s="103" t="s">
        <v>110</v>
      </c>
      <c r="BC9" s="103" t="s">
        <v>84</v>
      </c>
      <c r="BD9" s="103" t="s">
        <v>86</v>
      </c>
    </row>
    <row r="10" spans="1:56"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c r="AZ10" s="103" t="s">
        <v>118</v>
      </c>
      <c r="BA10" s="103" t="s">
        <v>119</v>
      </c>
      <c r="BB10" s="103" t="s">
        <v>110</v>
      </c>
      <c r="BC10" s="103" t="s">
        <v>120</v>
      </c>
      <c r="BD10" s="103" t="s">
        <v>86</v>
      </c>
    </row>
    <row r="11" spans="1:56"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c r="AZ11" s="103" t="s">
        <v>121</v>
      </c>
      <c r="BA11" s="103" t="s">
        <v>122</v>
      </c>
      <c r="BB11" s="103" t="s">
        <v>92</v>
      </c>
      <c r="BC11" s="103" t="s">
        <v>120</v>
      </c>
      <c r="BD11" s="103" t="s">
        <v>86</v>
      </c>
    </row>
    <row r="12" spans="1:56" s="2" customFormat="1" ht="12" customHeight="1">
      <c r="A12" s="36"/>
      <c r="B12" s="41"/>
      <c r="C12" s="36"/>
      <c r="D12" s="108" t="s">
        <v>21</v>
      </c>
      <c r="E12" s="36"/>
      <c r="F12" s="110" t="s">
        <v>22</v>
      </c>
      <c r="G12" s="36"/>
      <c r="H12" s="36"/>
      <c r="I12" s="108" t="s">
        <v>23</v>
      </c>
      <c r="J12" s="111" t="str">
        <f>'Rekapitulace stavby'!AN8</f>
        <v>22. 4. 2021</v>
      </c>
      <c r="K12" s="36"/>
      <c r="L12" s="109"/>
      <c r="S12" s="36"/>
      <c r="T12" s="36"/>
      <c r="U12" s="36"/>
      <c r="V12" s="36"/>
      <c r="W12" s="36"/>
      <c r="X12" s="36"/>
      <c r="Y12" s="36"/>
      <c r="Z12" s="36"/>
      <c r="AA12" s="36"/>
      <c r="AB12" s="36"/>
      <c r="AC12" s="36"/>
      <c r="AD12" s="36"/>
      <c r="AE12" s="36"/>
      <c r="AZ12" s="103" t="s">
        <v>123</v>
      </c>
      <c r="BA12" s="103" t="s">
        <v>124</v>
      </c>
      <c r="BB12" s="103" t="s">
        <v>92</v>
      </c>
      <c r="BC12" s="103" t="s">
        <v>120</v>
      </c>
      <c r="BD12" s="103" t="s">
        <v>86</v>
      </c>
    </row>
    <row r="13" spans="1:56"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c r="AZ13" s="103" t="s">
        <v>125</v>
      </c>
      <c r="BA13" s="103" t="s">
        <v>126</v>
      </c>
      <c r="BB13" s="103" t="s">
        <v>127</v>
      </c>
      <c r="BC13" s="103" t="s">
        <v>128</v>
      </c>
      <c r="BD13" s="103" t="s">
        <v>86</v>
      </c>
    </row>
    <row r="14" spans="1:56"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c r="AZ14" s="103" t="s">
        <v>129</v>
      </c>
      <c r="BA14" s="103" t="s">
        <v>130</v>
      </c>
      <c r="BB14" s="103" t="s">
        <v>106</v>
      </c>
      <c r="BC14" s="103" t="s">
        <v>131</v>
      </c>
      <c r="BD14" s="103" t="s">
        <v>86</v>
      </c>
    </row>
    <row r="15" spans="1:56"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c r="AZ15" s="103" t="s">
        <v>132</v>
      </c>
      <c r="BA15" s="103" t="s">
        <v>133</v>
      </c>
      <c r="BB15" s="103" t="s">
        <v>134</v>
      </c>
      <c r="BC15" s="103" t="s">
        <v>135</v>
      </c>
      <c r="BD15" s="103" t="s">
        <v>86</v>
      </c>
    </row>
    <row r="16" spans="1:56"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c r="AZ16" s="103" t="s">
        <v>136</v>
      </c>
      <c r="BA16" s="103" t="s">
        <v>137</v>
      </c>
      <c r="BB16" s="103" t="s">
        <v>134</v>
      </c>
      <c r="BC16" s="103" t="s">
        <v>138</v>
      </c>
      <c r="BD16" s="103" t="s">
        <v>86</v>
      </c>
    </row>
    <row r="17" spans="1:56"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c r="AZ17" s="103" t="s">
        <v>139</v>
      </c>
      <c r="BA17" s="103" t="s">
        <v>140</v>
      </c>
      <c r="BB17" s="103" t="s">
        <v>110</v>
      </c>
      <c r="BC17" s="103" t="s">
        <v>141</v>
      </c>
      <c r="BD17" s="103" t="s">
        <v>86</v>
      </c>
    </row>
    <row r="18" spans="1:56" s="2" customFormat="1" ht="18" customHeight="1">
      <c r="A18" s="36"/>
      <c r="B18" s="41"/>
      <c r="C18" s="36"/>
      <c r="D18" s="36"/>
      <c r="E18" s="396" t="str">
        <f>'Rekapitulace stavby'!E14</f>
        <v>Vyplň údaj</v>
      </c>
      <c r="F18" s="397"/>
      <c r="G18" s="397"/>
      <c r="H18" s="397"/>
      <c r="I18" s="108" t="s">
        <v>29</v>
      </c>
      <c r="J18" s="32" t="str">
        <f>'Rekapitulace stavby'!AN14</f>
        <v>Vyplň údaj</v>
      </c>
      <c r="K18" s="36"/>
      <c r="L18" s="109"/>
      <c r="S18" s="36"/>
      <c r="T18" s="36"/>
      <c r="U18" s="36"/>
      <c r="V18" s="36"/>
      <c r="W18" s="36"/>
      <c r="X18" s="36"/>
      <c r="Y18" s="36"/>
      <c r="Z18" s="36"/>
      <c r="AA18" s="36"/>
      <c r="AB18" s="36"/>
      <c r="AC18" s="36"/>
      <c r="AD18" s="36"/>
      <c r="AE18" s="36"/>
      <c r="AZ18" s="103" t="s">
        <v>142</v>
      </c>
      <c r="BA18" s="103" t="s">
        <v>143</v>
      </c>
      <c r="BB18" s="103" t="s">
        <v>106</v>
      </c>
      <c r="BC18" s="103" t="s">
        <v>144</v>
      </c>
      <c r="BD18" s="103" t="s">
        <v>86</v>
      </c>
    </row>
    <row r="19" spans="1:56"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c r="AZ19" s="103" t="s">
        <v>145</v>
      </c>
      <c r="BA19" s="103" t="s">
        <v>146</v>
      </c>
      <c r="BB19" s="103" t="s">
        <v>106</v>
      </c>
      <c r="BC19" s="103" t="s">
        <v>147</v>
      </c>
      <c r="BD19" s="103" t="s">
        <v>86</v>
      </c>
    </row>
    <row r="20" spans="1:56"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c r="AZ20" s="103" t="s">
        <v>148</v>
      </c>
      <c r="BA20" s="103" t="s">
        <v>149</v>
      </c>
      <c r="BB20" s="103" t="s">
        <v>106</v>
      </c>
      <c r="BC20" s="103" t="s">
        <v>150</v>
      </c>
      <c r="BD20" s="103" t="s">
        <v>86</v>
      </c>
    </row>
    <row r="21" spans="1:56"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c r="AZ21" s="103" t="s">
        <v>151</v>
      </c>
      <c r="BA21" s="103" t="s">
        <v>152</v>
      </c>
      <c r="BB21" s="103" t="s">
        <v>106</v>
      </c>
      <c r="BC21" s="103" t="s">
        <v>153</v>
      </c>
      <c r="BD21" s="103" t="s">
        <v>86</v>
      </c>
    </row>
    <row r="22" spans="1:56"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c r="AZ22" s="103" t="s">
        <v>154</v>
      </c>
      <c r="BA22" s="103" t="s">
        <v>155</v>
      </c>
      <c r="BB22" s="103" t="s">
        <v>92</v>
      </c>
      <c r="BC22" s="103" t="s">
        <v>156</v>
      </c>
      <c r="BD22" s="103" t="s">
        <v>86</v>
      </c>
    </row>
    <row r="23" spans="1:56"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c r="AZ23" s="103" t="s">
        <v>157</v>
      </c>
      <c r="BA23" s="103" t="s">
        <v>158</v>
      </c>
      <c r="BB23" s="103" t="s">
        <v>92</v>
      </c>
      <c r="BC23" s="103" t="s">
        <v>159</v>
      </c>
      <c r="BD23" s="103" t="s">
        <v>86</v>
      </c>
    </row>
    <row r="24" spans="1:56"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c r="AZ24" s="103" t="s">
        <v>160</v>
      </c>
      <c r="BA24" s="103" t="s">
        <v>161</v>
      </c>
      <c r="BB24" s="103" t="s">
        <v>106</v>
      </c>
      <c r="BC24" s="103" t="s">
        <v>162</v>
      </c>
      <c r="BD24" s="103" t="s">
        <v>86</v>
      </c>
    </row>
    <row r="25" spans="1:56"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c r="AZ25" s="103" t="s">
        <v>163</v>
      </c>
      <c r="BA25" s="103" t="s">
        <v>164</v>
      </c>
      <c r="BB25" s="103" t="s">
        <v>106</v>
      </c>
      <c r="BC25" s="103" t="s">
        <v>165</v>
      </c>
      <c r="BD25" s="103" t="s">
        <v>86</v>
      </c>
    </row>
    <row r="26" spans="1:56"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c r="AZ26" s="103" t="s">
        <v>166</v>
      </c>
      <c r="BA26" s="103" t="s">
        <v>167</v>
      </c>
      <c r="BB26" s="103" t="s">
        <v>92</v>
      </c>
      <c r="BC26" s="103" t="s">
        <v>168</v>
      </c>
      <c r="BD26" s="103" t="s">
        <v>86</v>
      </c>
    </row>
    <row r="27" spans="1:56" s="8" customFormat="1" ht="16.5" customHeight="1">
      <c r="A27" s="112"/>
      <c r="B27" s="113"/>
      <c r="C27" s="112"/>
      <c r="D27" s="112"/>
      <c r="E27" s="398" t="s">
        <v>19</v>
      </c>
      <c r="F27" s="398"/>
      <c r="G27" s="398"/>
      <c r="H27" s="398"/>
      <c r="I27" s="112"/>
      <c r="J27" s="112"/>
      <c r="K27" s="112"/>
      <c r="L27" s="114"/>
      <c r="S27" s="112"/>
      <c r="T27" s="112"/>
      <c r="U27" s="112"/>
      <c r="V27" s="112"/>
      <c r="W27" s="112"/>
      <c r="X27" s="112"/>
      <c r="Y27" s="112"/>
      <c r="Z27" s="112"/>
      <c r="AA27" s="112"/>
      <c r="AB27" s="112"/>
      <c r="AC27" s="112"/>
      <c r="AD27" s="112"/>
      <c r="AE27" s="112"/>
      <c r="AZ27" s="115" t="s">
        <v>169</v>
      </c>
      <c r="BA27" s="115" t="s">
        <v>170</v>
      </c>
      <c r="BB27" s="115" t="s">
        <v>92</v>
      </c>
      <c r="BC27" s="115" t="s">
        <v>96</v>
      </c>
      <c r="BD27" s="115" t="s">
        <v>86</v>
      </c>
    </row>
    <row r="28" spans="1:56"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c r="AZ28" s="103" t="s">
        <v>171</v>
      </c>
      <c r="BA28" s="103" t="s">
        <v>172</v>
      </c>
      <c r="BB28" s="103" t="s">
        <v>92</v>
      </c>
      <c r="BC28" s="103" t="s">
        <v>173</v>
      </c>
      <c r="BD28" s="103" t="s">
        <v>86</v>
      </c>
    </row>
    <row r="29" spans="1:56"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c r="AZ29" s="103" t="s">
        <v>174</v>
      </c>
      <c r="BA29" s="103" t="s">
        <v>175</v>
      </c>
      <c r="BB29" s="103" t="s">
        <v>92</v>
      </c>
      <c r="BC29" s="103" t="s">
        <v>176</v>
      </c>
      <c r="BD29" s="103" t="s">
        <v>86</v>
      </c>
    </row>
    <row r="30" spans="1:56" s="2" customFormat="1" ht="25.35" customHeight="1">
      <c r="A30" s="36"/>
      <c r="B30" s="41"/>
      <c r="C30" s="36"/>
      <c r="D30" s="117" t="s">
        <v>42</v>
      </c>
      <c r="E30" s="36"/>
      <c r="F30" s="36"/>
      <c r="G30" s="36"/>
      <c r="H30" s="36"/>
      <c r="I30" s="36"/>
      <c r="J30" s="118">
        <f>ROUND(J95,2)</f>
        <v>0</v>
      </c>
      <c r="K30" s="36"/>
      <c r="L30" s="109"/>
      <c r="S30" s="36"/>
      <c r="T30" s="36"/>
      <c r="U30" s="36"/>
      <c r="V30" s="36"/>
      <c r="W30" s="36"/>
      <c r="X30" s="36"/>
      <c r="Y30" s="36"/>
      <c r="Z30" s="36"/>
      <c r="AA30" s="36"/>
      <c r="AB30" s="36"/>
      <c r="AC30" s="36"/>
      <c r="AD30" s="36"/>
      <c r="AE30" s="36"/>
      <c r="AZ30" s="103" t="s">
        <v>177</v>
      </c>
      <c r="BA30" s="103" t="s">
        <v>178</v>
      </c>
      <c r="BB30" s="103" t="s">
        <v>106</v>
      </c>
      <c r="BC30" s="103" t="s">
        <v>179</v>
      </c>
      <c r="BD30" s="103" t="s">
        <v>86</v>
      </c>
    </row>
    <row r="31" spans="1:56"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c r="AZ31" s="103" t="s">
        <v>180</v>
      </c>
      <c r="BA31" s="103" t="s">
        <v>181</v>
      </c>
      <c r="BB31" s="103" t="s">
        <v>106</v>
      </c>
      <c r="BC31" s="103" t="s">
        <v>182</v>
      </c>
      <c r="BD31" s="103" t="s">
        <v>86</v>
      </c>
    </row>
    <row r="32" spans="1:56"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c r="AZ32" s="103" t="s">
        <v>183</v>
      </c>
      <c r="BA32" s="103" t="s">
        <v>184</v>
      </c>
      <c r="BB32" s="103" t="s">
        <v>106</v>
      </c>
      <c r="BC32" s="103" t="s">
        <v>185</v>
      </c>
      <c r="BD32" s="103" t="s">
        <v>86</v>
      </c>
    </row>
    <row r="33" spans="1:56" s="2" customFormat="1" ht="14.45" customHeight="1">
      <c r="A33" s="36"/>
      <c r="B33" s="41"/>
      <c r="C33" s="36"/>
      <c r="D33" s="120" t="s">
        <v>46</v>
      </c>
      <c r="E33" s="108" t="s">
        <v>47</v>
      </c>
      <c r="F33" s="121">
        <f>ROUND((SUM(BE95:BE2332)),2)</f>
        <v>0</v>
      </c>
      <c r="G33" s="36"/>
      <c r="H33" s="36"/>
      <c r="I33" s="122">
        <v>0.21</v>
      </c>
      <c r="J33" s="121">
        <f>ROUND(((SUM(BE95:BE2332))*I33),2)</f>
        <v>0</v>
      </c>
      <c r="K33" s="36"/>
      <c r="L33" s="109"/>
      <c r="S33" s="36"/>
      <c r="T33" s="36"/>
      <c r="U33" s="36"/>
      <c r="V33" s="36"/>
      <c r="W33" s="36"/>
      <c r="X33" s="36"/>
      <c r="Y33" s="36"/>
      <c r="Z33" s="36"/>
      <c r="AA33" s="36"/>
      <c r="AB33" s="36"/>
      <c r="AC33" s="36"/>
      <c r="AD33" s="36"/>
      <c r="AE33" s="36"/>
      <c r="AZ33" s="103" t="s">
        <v>186</v>
      </c>
      <c r="BA33" s="103" t="s">
        <v>187</v>
      </c>
      <c r="BB33" s="103" t="s">
        <v>106</v>
      </c>
      <c r="BC33" s="103" t="s">
        <v>188</v>
      </c>
      <c r="BD33" s="103" t="s">
        <v>86</v>
      </c>
    </row>
    <row r="34" spans="1:56" s="2" customFormat="1" ht="14.45" customHeight="1">
      <c r="A34" s="36"/>
      <c r="B34" s="41"/>
      <c r="C34" s="36"/>
      <c r="D34" s="36"/>
      <c r="E34" s="108" t="s">
        <v>48</v>
      </c>
      <c r="F34" s="121">
        <f>ROUND((SUM(BF95:BF2332)),2)</f>
        <v>0</v>
      </c>
      <c r="G34" s="36"/>
      <c r="H34" s="36"/>
      <c r="I34" s="122">
        <v>0.15</v>
      </c>
      <c r="J34" s="121">
        <f>ROUND(((SUM(BF95:BF2332))*I34),2)</f>
        <v>0</v>
      </c>
      <c r="K34" s="36"/>
      <c r="L34" s="109"/>
      <c r="S34" s="36"/>
      <c r="T34" s="36"/>
      <c r="U34" s="36"/>
      <c r="V34" s="36"/>
      <c r="W34" s="36"/>
      <c r="X34" s="36"/>
      <c r="Y34" s="36"/>
      <c r="Z34" s="36"/>
      <c r="AA34" s="36"/>
      <c r="AB34" s="36"/>
      <c r="AC34" s="36"/>
      <c r="AD34" s="36"/>
      <c r="AE34" s="36"/>
      <c r="AZ34" s="103" t="s">
        <v>189</v>
      </c>
      <c r="BA34" s="103" t="s">
        <v>190</v>
      </c>
      <c r="BB34" s="103" t="s">
        <v>106</v>
      </c>
      <c r="BC34" s="103" t="s">
        <v>191</v>
      </c>
      <c r="BD34" s="103" t="s">
        <v>86</v>
      </c>
    </row>
    <row r="35" spans="1:56" s="2" customFormat="1" ht="14.45" customHeight="1" hidden="1">
      <c r="A35" s="36"/>
      <c r="B35" s="41"/>
      <c r="C35" s="36"/>
      <c r="D35" s="36"/>
      <c r="E35" s="108" t="s">
        <v>49</v>
      </c>
      <c r="F35" s="121">
        <f>ROUND((SUM(BG95:BG2332)),2)</f>
        <v>0</v>
      </c>
      <c r="G35" s="36"/>
      <c r="H35" s="36"/>
      <c r="I35" s="122">
        <v>0.21</v>
      </c>
      <c r="J35" s="121">
        <f>0</f>
        <v>0</v>
      </c>
      <c r="K35" s="36"/>
      <c r="L35" s="109"/>
      <c r="S35" s="36"/>
      <c r="T35" s="36"/>
      <c r="U35" s="36"/>
      <c r="V35" s="36"/>
      <c r="W35" s="36"/>
      <c r="X35" s="36"/>
      <c r="Y35" s="36"/>
      <c r="Z35" s="36"/>
      <c r="AA35" s="36"/>
      <c r="AB35" s="36"/>
      <c r="AC35" s="36"/>
      <c r="AD35" s="36"/>
      <c r="AE35" s="36"/>
      <c r="AZ35" s="103" t="s">
        <v>192</v>
      </c>
      <c r="BA35" s="103" t="s">
        <v>193</v>
      </c>
      <c r="BB35" s="103" t="s">
        <v>92</v>
      </c>
      <c r="BC35" s="103" t="s">
        <v>194</v>
      </c>
      <c r="BD35" s="103" t="s">
        <v>86</v>
      </c>
    </row>
    <row r="36" spans="1:56" s="2" customFormat="1" ht="14.45" customHeight="1" hidden="1">
      <c r="A36" s="36"/>
      <c r="B36" s="41"/>
      <c r="C36" s="36"/>
      <c r="D36" s="36"/>
      <c r="E36" s="108" t="s">
        <v>50</v>
      </c>
      <c r="F36" s="121">
        <f>ROUND((SUM(BH95:BH2332)),2)</f>
        <v>0</v>
      </c>
      <c r="G36" s="36"/>
      <c r="H36" s="36"/>
      <c r="I36" s="122">
        <v>0.15</v>
      </c>
      <c r="J36" s="121">
        <f>0</f>
        <v>0</v>
      </c>
      <c r="K36" s="36"/>
      <c r="L36" s="109"/>
      <c r="S36" s="36"/>
      <c r="T36" s="36"/>
      <c r="U36" s="36"/>
      <c r="V36" s="36"/>
      <c r="W36" s="36"/>
      <c r="X36" s="36"/>
      <c r="Y36" s="36"/>
      <c r="Z36" s="36"/>
      <c r="AA36" s="36"/>
      <c r="AB36" s="36"/>
      <c r="AC36" s="36"/>
      <c r="AD36" s="36"/>
      <c r="AE36" s="36"/>
      <c r="AZ36" s="103" t="s">
        <v>195</v>
      </c>
      <c r="BA36" s="103" t="s">
        <v>196</v>
      </c>
      <c r="BB36" s="103" t="s">
        <v>92</v>
      </c>
      <c r="BC36" s="103" t="s">
        <v>197</v>
      </c>
      <c r="BD36" s="103" t="s">
        <v>86</v>
      </c>
    </row>
    <row r="37" spans="1:56" s="2" customFormat="1" ht="14.45" customHeight="1" hidden="1">
      <c r="A37" s="36"/>
      <c r="B37" s="41"/>
      <c r="C37" s="36"/>
      <c r="D37" s="36"/>
      <c r="E37" s="108" t="s">
        <v>51</v>
      </c>
      <c r="F37" s="121">
        <f>ROUND((SUM(BI95:BI2332)),2)</f>
        <v>0</v>
      </c>
      <c r="G37" s="36"/>
      <c r="H37" s="36"/>
      <c r="I37" s="122">
        <v>0</v>
      </c>
      <c r="J37" s="121">
        <f>0</f>
        <v>0</v>
      </c>
      <c r="K37" s="36"/>
      <c r="L37" s="109"/>
      <c r="S37" s="36"/>
      <c r="T37" s="36"/>
      <c r="U37" s="36"/>
      <c r="V37" s="36"/>
      <c r="W37" s="36"/>
      <c r="X37" s="36"/>
      <c r="Y37" s="36"/>
      <c r="Z37" s="36"/>
      <c r="AA37" s="36"/>
      <c r="AB37" s="36"/>
      <c r="AC37" s="36"/>
      <c r="AD37" s="36"/>
      <c r="AE37" s="36"/>
      <c r="AZ37" s="103" t="s">
        <v>198</v>
      </c>
      <c r="BA37" s="103" t="s">
        <v>199</v>
      </c>
      <c r="BB37" s="103" t="s">
        <v>106</v>
      </c>
      <c r="BC37" s="103" t="s">
        <v>200</v>
      </c>
      <c r="BD37" s="103" t="s">
        <v>86</v>
      </c>
    </row>
    <row r="38" spans="1:56"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c r="AZ38" s="103" t="s">
        <v>201</v>
      </c>
      <c r="BA38" s="103" t="s">
        <v>202</v>
      </c>
      <c r="BB38" s="103" t="s">
        <v>134</v>
      </c>
      <c r="BC38" s="103" t="s">
        <v>203</v>
      </c>
      <c r="BD38" s="103" t="s">
        <v>86</v>
      </c>
    </row>
    <row r="39" spans="1:56"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c r="AZ39" s="103" t="s">
        <v>204</v>
      </c>
      <c r="BA39" s="103" t="s">
        <v>205</v>
      </c>
      <c r="BB39" s="103" t="s">
        <v>110</v>
      </c>
      <c r="BC39" s="103" t="s">
        <v>206</v>
      </c>
      <c r="BD39" s="103" t="s">
        <v>86</v>
      </c>
    </row>
    <row r="40" spans="1:56"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c r="AZ40" s="103" t="s">
        <v>207</v>
      </c>
      <c r="BA40" s="103" t="s">
        <v>208</v>
      </c>
      <c r="BB40" s="103" t="s">
        <v>110</v>
      </c>
      <c r="BC40" s="103" t="s">
        <v>209</v>
      </c>
      <c r="BD40" s="103" t="s">
        <v>86</v>
      </c>
    </row>
    <row r="41" spans="52:56" ht="11.25">
      <c r="AZ41" s="103" t="s">
        <v>210</v>
      </c>
      <c r="BA41" s="103" t="s">
        <v>211</v>
      </c>
      <c r="BB41" s="103" t="s">
        <v>134</v>
      </c>
      <c r="BC41" s="103" t="s">
        <v>212</v>
      </c>
      <c r="BD41" s="103" t="s">
        <v>86</v>
      </c>
    </row>
    <row r="42" spans="52:56" ht="11.25">
      <c r="AZ42" s="103" t="s">
        <v>213</v>
      </c>
      <c r="BA42" s="103" t="s">
        <v>214</v>
      </c>
      <c r="BB42" s="103" t="s">
        <v>127</v>
      </c>
      <c r="BC42" s="103" t="s">
        <v>215</v>
      </c>
      <c r="BD42" s="103" t="s">
        <v>86</v>
      </c>
    </row>
    <row r="43" spans="52:56" ht="11.25">
      <c r="AZ43" s="103" t="s">
        <v>216</v>
      </c>
      <c r="BA43" s="103" t="s">
        <v>217</v>
      </c>
      <c r="BB43" s="103" t="s">
        <v>110</v>
      </c>
      <c r="BC43" s="103" t="s">
        <v>84</v>
      </c>
      <c r="BD43" s="103" t="s">
        <v>86</v>
      </c>
    </row>
    <row r="44" spans="1:56"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c r="AZ44" s="103" t="s">
        <v>218</v>
      </c>
      <c r="BA44" s="103" t="s">
        <v>219</v>
      </c>
      <c r="BB44" s="103" t="s">
        <v>134</v>
      </c>
      <c r="BC44" s="103" t="s">
        <v>220</v>
      </c>
      <c r="BD44" s="103" t="s">
        <v>86</v>
      </c>
    </row>
    <row r="45" spans="1:56" s="2" customFormat="1" ht="24.95" customHeight="1">
      <c r="A45" s="36"/>
      <c r="B45" s="37"/>
      <c r="C45" s="25" t="s">
        <v>221</v>
      </c>
      <c r="D45" s="38"/>
      <c r="E45" s="38"/>
      <c r="F45" s="38"/>
      <c r="G45" s="38"/>
      <c r="H45" s="38"/>
      <c r="I45" s="38"/>
      <c r="J45" s="38"/>
      <c r="K45" s="38"/>
      <c r="L45" s="109"/>
      <c r="S45" s="36"/>
      <c r="T45" s="36"/>
      <c r="U45" s="36"/>
      <c r="V45" s="36"/>
      <c r="W45" s="36"/>
      <c r="X45" s="36"/>
      <c r="Y45" s="36"/>
      <c r="Z45" s="36"/>
      <c r="AA45" s="36"/>
      <c r="AB45" s="36"/>
      <c r="AC45" s="36"/>
      <c r="AD45" s="36"/>
      <c r="AE45" s="36"/>
      <c r="AZ45" s="103" t="s">
        <v>222</v>
      </c>
      <c r="BA45" s="103" t="s">
        <v>223</v>
      </c>
      <c r="BB45" s="103" t="s">
        <v>110</v>
      </c>
      <c r="BC45" s="103" t="s">
        <v>224</v>
      </c>
      <c r="BD45" s="103" t="s">
        <v>86</v>
      </c>
    </row>
    <row r="46" spans="1:56"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c r="AZ46" s="103" t="s">
        <v>225</v>
      </c>
      <c r="BA46" s="103" t="s">
        <v>226</v>
      </c>
      <c r="BB46" s="103" t="s">
        <v>134</v>
      </c>
      <c r="BC46" s="103" t="s">
        <v>227</v>
      </c>
      <c r="BD46" s="103" t="s">
        <v>86</v>
      </c>
    </row>
    <row r="47" spans="1:56"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c r="AZ47" s="103" t="s">
        <v>228</v>
      </c>
      <c r="BA47" s="103" t="s">
        <v>229</v>
      </c>
      <c r="BB47" s="103" t="s">
        <v>134</v>
      </c>
      <c r="BC47" s="103" t="s">
        <v>230</v>
      </c>
      <c r="BD47" s="103" t="s">
        <v>86</v>
      </c>
    </row>
    <row r="48" spans="1:56" s="2" customFormat="1" ht="16.5" customHeight="1">
      <c r="A48" s="36"/>
      <c r="B48" s="37"/>
      <c r="C48" s="38"/>
      <c r="D48" s="38"/>
      <c r="E48" s="399" t="str">
        <f>E7</f>
        <v>Bílovka v Bílovci km 11,260-11,500</v>
      </c>
      <c r="F48" s="400"/>
      <c r="G48" s="400"/>
      <c r="H48" s="400"/>
      <c r="I48" s="38"/>
      <c r="J48" s="38"/>
      <c r="K48" s="38"/>
      <c r="L48" s="109"/>
      <c r="S48" s="36"/>
      <c r="T48" s="36"/>
      <c r="U48" s="36"/>
      <c r="V48" s="36"/>
      <c r="W48" s="36"/>
      <c r="X48" s="36"/>
      <c r="Y48" s="36"/>
      <c r="Z48" s="36"/>
      <c r="AA48" s="36"/>
      <c r="AB48" s="36"/>
      <c r="AC48" s="36"/>
      <c r="AD48" s="36"/>
      <c r="AE48" s="36"/>
      <c r="AZ48" s="103" t="s">
        <v>231</v>
      </c>
      <c r="BA48" s="103" t="s">
        <v>232</v>
      </c>
      <c r="BB48" s="103" t="s">
        <v>127</v>
      </c>
      <c r="BC48" s="103" t="s">
        <v>233</v>
      </c>
      <c r="BD48" s="103" t="s">
        <v>86</v>
      </c>
    </row>
    <row r="49" spans="1:56" s="2" customFormat="1" ht="12" customHeight="1">
      <c r="A49" s="36"/>
      <c r="B49" s="37"/>
      <c r="C49" s="31" t="s">
        <v>112</v>
      </c>
      <c r="D49" s="38"/>
      <c r="E49" s="38"/>
      <c r="F49" s="38"/>
      <c r="G49" s="38"/>
      <c r="H49" s="38"/>
      <c r="I49" s="38"/>
      <c r="J49" s="38"/>
      <c r="K49" s="38"/>
      <c r="L49" s="109"/>
      <c r="S49" s="36"/>
      <c r="T49" s="36"/>
      <c r="U49" s="36"/>
      <c r="V49" s="36"/>
      <c r="W49" s="36"/>
      <c r="X49" s="36"/>
      <c r="Y49" s="36"/>
      <c r="Z49" s="36"/>
      <c r="AA49" s="36"/>
      <c r="AB49" s="36"/>
      <c r="AC49" s="36"/>
      <c r="AD49" s="36"/>
      <c r="AE49" s="36"/>
      <c r="AZ49" s="103" t="s">
        <v>234</v>
      </c>
      <c r="BA49" s="103" t="s">
        <v>235</v>
      </c>
      <c r="BB49" s="103" t="s">
        <v>127</v>
      </c>
      <c r="BC49" s="103" t="s">
        <v>236</v>
      </c>
      <c r="BD49" s="103" t="s">
        <v>86</v>
      </c>
    </row>
    <row r="50" spans="1:56" s="2" customFormat="1" ht="16.5" customHeight="1">
      <c r="A50" s="36"/>
      <c r="B50" s="37"/>
      <c r="C50" s="38"/>
      <c r="D50" s="38"/>
      <c r="E50" s="371" t="str">
        <f>E9</f>
        <v>SO 01 - Nábřežní zeď</v>
      </c>
      <c r="F50" s="401"/>
      <c r="G50" s="401"/>
      <c r="H50" s="401"/>
      <c r="I50" s="38"/>
      <c r="J50" s="38"/>
      <c r="K50" s="38"/>
      <c r="L50" s="109"/>
      <c r="S50" s="36"/>
      <c r="T50" s="36"/>
      <c r="U50" s="36"/>
      <c r="V50" s="36"/>
      <c r="W50" s="36"/>
      <c r="X50" s="36"/>
      <c r="Y50" s="36"/>
      <c r="Z50" s="36"/>
      <c r="AA50" s="36"/>
      <c r="AB50" s="36"/>
      <c r="AC50" s="36"/>
      <c r="AD50" s="36"/>
      <c r="AE50" s="36"/>
      <c r="AZ50" s="103" t="s">
        <v>237</v>
      </c>
      <c r="BA50" s="103" t="s">
        <v>238</v>
      </c>
      <c r="BB50" s="103" t="s">
        <v>134</v>
      </c>
      <c r="BC50" s="103" t="s">
        <v>138</v>
      </c>
      <c r="BD50" s="103" t="s">
        <v>86</v>
      </c>
    </row>
    <row r="51" spans="1:56"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c r="AZ51" s="103" t="s">
        <v>239</v>
      </c>
      <c r="BA51" s="103" t="s">
        <v>240</v>
      </c>
      <c r="BB51" s="103" t="s">
        <v>134</v>
      </c>
      <c r="BC51" s="103" t="s">
        <v>138</v>
      </c>
      <c r="BD51" s="103" t="s">
        <v>86</v>
      </c>
    </row>
    <row r="52" spans="1:56" s="2" customFormat="1" ht="12" customHeight="1">
      <c r="A52" s="36"/>
      <c r="B52" s="37"/>
      <c r="C52" s="31" t="s">
        <v>21</v>
      </c>
      <c r="D52" s="38"/>
      <c r="E52" s="38"/>
      <c r="F52" s="29" t="str">
        <f>F12</f>
        <v>Bílovec</v>
      </c>
      <c r="G52" s="38"/>
      <c r="H52" s="38"/>
      <c r="I52" s="31" t="s">
        <v>23</v>
      </c>
      <c r="J52" s="61" t="str">
        <f>IF(J12="","",J12)</f>
        <v>22. 4. 2021</v>
      </c>
      <c r="K52" s="38"/>
      <c r="L52" s="109"/>
      <c r="S52" s="36"/>
      <c r="T52" s="36"/>
      <c r="U52" s="36"/>
      <c r="V52" s="36"/>
      <c r="W52" s="36"/>
      <c r="X52" s="36"/>
      <c r="Y52" s="36"/>
      <c r="Z52" s="36"/>
      <c r="AA52" s="36"/>
      <c r="AB52" s="36"/>
      <c r="AC52" s="36"/>
      <c r="AD52" s="36"/>
      <c r="AE52" s="36"/>
      <c r="AZ52" s="103" t="s">
        <v>241</v>
      </c>
      <c r="BA52" s="103" t="s">
        <v>214</v>
      </c>
      <c r="BB52" s="103" t="s">
        <v>127</v>
      </c>
      <c r="BC52" s="103" t="s">
        <v>242</v>
      </c>
      <c r="BD52" s="103" t="s">
        <v>86</v>
      </c>
    </row>
    <row r="53" spans="1:56"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c r="AZ53" s="103" t="s">
        <v>243</v>
      </c>
      <c r="BA53" s="103" t="s">
        <v>244</v>
      </c>
      <c r="BB53" s="103" t="s">
        <v>134</v>
      </c>
      <c r="BC53" s="103" t="s">
        <v>138</v>
      </c>
      <c r="BD53" s="103" t="s">
        <v>86</v>
      </c>
    </row>
    <row r="54" spans="1:56"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c r="AZ54" s="103" t="s">
        <v>245</v>
      </c>
      <c r="BA54" s="103" t="s">
        <v>246</v>
      </c>
      <c r="BB54" s="103" t="s">
        <v>106</v>
      </c>
      <c r="BC54" s="103" t="s">
        <v>247</v>
      </c>
      <c r="BD54" s="103" t="s">
        <v>86</v>
      </c>
    </row>
    <row r="55" spans="1:56"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c r="AZ55" s="103" t="s">
        <v>248</v>
      </c>
      <c r="BA55" s="103" t="s">
        <v>249</v>
      </c>
      <c r="BB55" s="103" t="s">
        <v>106</v>
      </c>
      <c r="BC55" s="103" t="s">
        <v>250</v>
      </c>
      <c r="BD55" s="103" t="s">
        <v>86</v>
      </c>
    </row>
    <row r="56" spans="1:56"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c r="AZ56" s="103" t="s">
        <v>251</v>
      </c>
      <c r="BA56" s="103" t="s">
        <v>252</v>
      </c>
      <c r="BB56" s="103" t="s">
        <v>106</v>
      </c>
      <c r="BC56" s="103" t="s">
        <v>253</v>
      </c>
      <c r="BD56" s="103" t="s">
        <v>86</v>
      </c>
    </row>
    <row r="57" spans="1:56" s="2" customFormat="1" ht="29.25" customHeight="1">
      <c r="A57" s="36"/>
      <c r="B57" s="37"/>
      <c r="C57" s="134" t="s">
        <v>254</v>
      </c>
      <c r="D57" s="135"/>
      <c r="E57" s="135"/>
      <c r="F57" s="135"/>
      <c r="G57" s="135"/>
      <c r="H57" s="135"/>
      <c r="I57" s="135"/>
      <c r="J57" s="136" t="s">
        <v>255</v>
      </c>
      <c r="K57" s="135"/>
      <c r="L57" s="109"/>
      <c r="S57" s="36"/>
      <c r="T57" s="36"/>
      <c r="U57" s="36"/>
      <c r="V57" s="36"/>
      <c r="W57" s="36"/>
      <c r="X57" s="36"/>
      <c r="Y57" s="36"/>
      <c r="Z57" s="36"/>
      <c r="AA57" s="36"/>
      <c r="AB57" s="36"/>
      <c r="AC57" s="36"/>
      <c r="AD57" s="36"/>
      <c r="AE57" s="36"/>
      <c r="AZ57" s="103" t="s">
        <v>256</v>
      </c>
      <c r="BA57" s="103" t="s">
        <v>257</v>
      </c>
      <c r="BB57" s="103" t="s">
        <v>106</v>
      </c>
      <c r="BC57" s="103" t="s">
        <v>258</v>
      </c>
      <c r="BD57" s="103" t="s">
        <v>86</v>
      </c>
    </row>
    <row r="58" spans="1:56"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c r="AZ58" s="103" t="s">
        <v>259</v>
      </c>
      <c r="BA58" s="103" t="s">
        <v>260</v>
      </c>
      <c r="BB58" s="103" t="s">
        <v>106</v>
      </c>
      <c r="BC58" s="103" t="s">
        <v>261</v>
      </c>
      <c r="BD58" s="103" t="s">
        <v>86</v>
      </c>
    </row>
    <row r="59" spans="1:56" s="2" customFormat="1" ht="22.9" customHeight="1">
      <c r="A59" s="36"/>
      <c r="B59" s="37"/>
      <c r="C59" s="137" t="s">
        <v>74</v>
      </c>
      <c r="D59" s="38"/>
      <c r="E59" s="38"/>
      <c r="F59" s="38"/>
      <c r="G59" s="38"/>
      <c r="H59" s="38"/>
      <c r="I59" s="38"/>
      <c r="J59" s="79">
        <f>J95</f>
        <v>0</v>
      </c>
      <c r="K59" s="38"/>
      <c r="L59" s="109"/>
      <c r="S59" s="36"/>
      <c r="T59" s="36"/>
      <c r="U59" s="36"/>
      <c r="V59" s="36"/>
      <c r="W59" s="36"/>
      <c r="X59" s="36"/>
      <c r="Y59" s="36"/>
      <c r="Z59" s="36"/>
      <c r="AA59" s="36"/>
      <c r="AB59" s="36"/>
      <c r="AC59" s="36"/>
      <c r="AD59" s="36"/>
      <c r="AE59" s="36"/>
      <c r="AU59" s="19" t="s">
        <v>262</v>
      </c>
      <c r="AZ59" s="103" t="s">
        <v>263</v>
      </c>
      <c r="BA59" s="103" t="s">
        <v>264</v>
      </c>
      <c r="BB59" s="103" t="s">
        <v>106</v>
      </c>
      <c r="BC59" s="103" t="s">
        <v>265</v>
      </c>
      <c r="BD59" s="103" t="s">
        <v>86</v>
      </c>
    </row>
    <row r="60" spans="2:56" s="9" customFormat="1" ht="24.95" customHeight="1">
      <c r="B60" s="138"/>
      <c r="C60" s="139"/>
      <c r="D60" s="140" t="s">
        <v>266</v>
      </c>
      <c r="E60" s="141"/>
      <c r="F60" s="141"/>
      <c r="G60" s="141"/>
      <c r="H60" s="141"/>
      <c r="I60" s="141"/>
      <c r="J60" s="142">
        <f>J96</f>
        <v>0</v>
      </c>
      <c r="K60" s="139"/>
      <c r="L60" s="143"/>
      <c r="AZ60" s="144" t="s">
        <v>267</v>
      </c>
      <c r="BA60" s="144" t="s">
        <v>268</v>
      </c>
      <c r="BB60" s="144" t="s">
        <v>106</v>
      </c>
      <c r="BC60" s="144" t="s">
        <v>269</v>
      </c>
      <c r="BD60" s="144" t="s">
        <v>86</v>
      </c>
    </row>
    <row r="61" spans="2:56" s="10" customFormat="1" ht="19.9" customHeight="1">
      <c r="B61" s="145"/>
      <c r="C61" s="146"/>
      <c r="D61" s="147" t="s">
        <v>270</v>
      </c>
      <c r="E61" s="148"/>
      <c r="F61" s="148"/>
      <c r="G61" s="148"/>
      <c r="H61" s="148"/>
      <c r="I61" s="148"/>
      <c r="J61" s="149">
        <f>J97</f>
        <v>0</v>
      </c>
      <c r="K61" s="146"/>
      <c r="L61" s="150"/>
      <c r="AZ61" s="151" t="s">
        <v>271</v>
      </c>
      <c r="BA61" s="151" t="s">
        <v>272</v>
      </c>
      <c r="BB61" s="151" t="s">
        <v>134</v>
      </c>
      <c r="BC61" s="151" t="s">
        <v>273</v>
      </c>
      <c r="BD61" s="151" t="s">
        <v>86</v>
      </c>
    </row>
    <row r="62" spans="2:56" s="10" customFormat="1" ht="19.9" customHeight="1">
      <c r="B62" s="145"/>
      <c r="C62" s="146"/>
      <c r="D62" s="147" t="s">
        <v>274</v>
      </c>
      <c r="E62" s="148"/>
      <c r="F62" s="148"/>
      <c r="G62" s="148"/>
      <c r="H62" s="148"/>
      <c r="I62" s="148"/>
      <c r="J62" s="149">
        <f>J965</f>
        <v>0</v>
      </c>
      <c r="K62" s="146"/>
      <c r="L62" s="150"/>
      <c r="AZ62" s="151" t="s">
        <v>275</v>
      </c>
      <c r="BA62" s="151" t="s">
        <v>276</v>
      </c>
      <c r="BB62" s="151" t="s">
        <v>106</v>
      </c>
      <c r="BC62" s="151" t="s">
        <v>277</v>
      </c>
      <c r="BD62" s="151" t="s">
        <v>86</v>
      </c>
    </row>
    <row r="63" spans="2:56" s="10" customFormat="1" ht="19.9" customHeight="1">
      <c r="B63" s="145"/>
      <c r="C63" s="146"/>
      <c r="D63" s="147" t="s">
        <v>278</v>
      </c>
      <c r="E63" s="148"/>
      <c r="F63" s="148"/>
      <c r="G63" s="148"/>
      <c r="H63" s="148"/>
      <c r="I63" s="148"/>
      <c r="J63" s="149">
        <f>J1134</f>
        <v>0</v>
      </c>
      <c r="K63" s="146"/>
      <c r="L63" s="150"/>
      <c r="AZ63" s="151" t="s">
        <v>279</v>
      </c>
      <c r="BA63" s="151" t="s">
        <v>280</v>
      </c>
      <c r="BB63" s="151" t="s">
        <v>106</v>
      </c>
      <c r="BC63" s="151" t="s">
        <v>281</v>
      </c>
      <c r="BD63" s="151" t="s">
        <v>86</v>
      </c>
    </row>
    <row r="64" spans="2:56" s="10" customFormat="1" ht="19.9" customHeight="1">
      <c r="B64" s="145"/>
      <c r="C64" s="146"/>
      <c r="D64" s="147" t="s">
        <v>282</v>
      </c>
      <c r="E64" s="148"/>
      <c r="F64" s="148"/>
      <c r="G64" s="148"/>
      <c r="H64" s="148"/>
      <c r="I64" s="148"/>
      <c r="J64" s="149">
        <f>J1539</f>
        <v>0</v>
      </c>
      <c r="K64" s="146"/>
      <c r="L64" s="150"/>
      <c r="AZ64" s="151" t="s">
        <v>283</v>
      </c>
      <c r="BA64" s="151" t="s">
        <v>284</v>
      </c>
      <c r="BB64" s="151" t="s">
        <v>106</v>
      </c>
      <c r="BC64" s="151" t="s">
        <v>285</v>
      </c>
      <c r="BD64" s="151" t="s">
        <v>86</v>
      </c>
    </row>
    <row r="65" spans="2:56" s="10" customFormat="1" ht="19.9" customHeight="1">
      <c r="B65" s="145"/>
      <c r="C65" s="146"/>
      <c r="D65" s="147" t="s">
        <v>286</v>
      </c>
      <c r="E65" s="148"/>
      <c r="F65" s="148"/>
      <c r="G65" s="148"/>
      <c r="H65" s="148"/>
      <c r="I65" s="148"/>
      <c r="J65" s="149">
        <f>J1646</f>
        <v>0</v>
      </c>
      <c r="K65" s="146"/>
      <c r="L65" s="150"/>
      <c r="AZ65" s="151" t="s">
        <v>287</v>
      </c>
      <c r="BA65" s="151" t="s">
        <v>288</v>
      </c>
      <c r="BB65" s="151" t="s">
        <v>106</v>
      </c>
      <c r="BC65" s="151" t="s">
        <v>289</v>
      </c>
      <c r="BD65" s="151" t="s">
        <v>86</v>
      </c>
    </row>
    <row r="66" spans="2:56" s="10" customFormat="1" ht="19.9" customHeight="1">
      <c r="B66" s="145"/>
      <c r="C66" s="146"/>
      <c r="D66" s="147" t="s">
        <v>290</v>
      </c>
      <c r="E66" s="148"/>
      <c r="F66" s="148"/>
      <c r="G66" s="148"/>
      <c r="H66" s="148"/>
      <c r="I66" s="148"/>
      <c r="J66" s="149">
        <f>J1724</f>
        <v>0</v>
      </c>
      <c r="K66" s="146"/>
      <c r="L66" s="150"/>
      <c r="AZ66" s="151" t="s">
        <v>291</v>
      </c>
      <c r="BA66" s="151" t="s">
        <v>292</v>
      </c>
      <c r="BB66" s="151" t="s">
        <v>106</v>
      </c>
      <c r="BC66" s="151" t="s">
        <v>293</v>
      </c>
      <c r="BD66" s="151" t="s">
        <v>86</v>
      </c>
    </row>
    <row r="67" spans="2:56" s="10" customFormat="1" ht="19.9" customHeight="1">
      <c r="B67" s="145"/>
      <c r="C67" s="146"/>
      <c r="D67" s="147" t="s">
        <v>294</v>
      </c>
      <c r="E67" s="148"/>
      <c r="F67" s="148"/>
      <c r="G67" s="148"/>
      <c r="H67" s="148"/>
      <c r="I67" s="148"/>
      <c r="J67" s="149">
        <f>J1874</f>
        <v>0</v>
      </c>
      <c r="K67" s="146"/>
      <c r="L67" s="150"/>
      <c r="AZ67" s="151" t="s">
        <v>295</v>
      </c>
      <c r="BA67" s="151" t="s">
        <v>296</v>
      </c>
      <c r="BB67" s="151" t="s">
        <v>92</v>
      </c>
      <c r="BC67" s="151" t="s">
        <v>297</v>
      </c>
      <c r="BD67" s="151" t="s">
        <v>86</v>
      </c>
    </row>
    <row r="68" spans="2:56" s="10" customFormat="1" ht="19.9" customHeight="1">
      <c r="B68" s="145"/>
      <c r="C68" s="146"/>
      <c r="D68" s="147" t="s">
        <v>298</v>
      </c>
      <c r="E68" s="148"/>
      <c r="F68" s="148"/>
      <c r="G68" s="148"/>
      <c r="H68" s="148"/>
      <c r="I68" s="148"/>
      <c r="J68" s="149">
        <f>J2127</f>
        <v>0</v>
      </c>
      <c r="K68" s="146"/>
      <c r="L68" s="150"/>
      <c r="AZ68" s="151" t="s">
        <v>299</v>
      </c>
      <c r="BA68" s="151" t="s">
        <v>300</v>
      </c>
      <c r="BB68" s="151" t="s">
        <v>92</v>
      </c>
      <c r="BC68" s="151" t="s">
        <v>301</v>
      </c>
      <c r="BD68" s="151" t="s">
        <v>86</v>
      </c>
    </row>
    <row r="69" spans="2:56" s="10" customFormat="1" ht="19.9" customHeight="1">
      <c r="B69" s="145"/>
      <c r="C69" s="146"/>
      <c r="D69" s="147" t="s">
        <v>302</v>
      </c>
      <c r="E69" s="148"/>
      <c r="F69" s="148"/>
      <c r="G69" s="148"/>
      <c r="H69" s="148"/>
      <c r="I69" s="148"/>
      <c r="J69" s="149">
        <f>J2244</f>
        <v>0</v>
      </c>
      <c r="K69" s="146"/>
      <c r="L69" s="150"/>
      <c r="AZ69" s="151" t="s">
        <v>303</v>
      </c>
      <c r="BA69" s="151" t="s">
        <v>304</v>
      </c>
      <c r="BB69" s="151" t="s">
        <v>92</v>
      </c>
      <c r="BC69" s="151" t="s">
        <v>305</v>
      </c>
      <c r="BD69" s="151" t="s">
        <v>86</v>
      </c>
    </row>
    <row r="70" spans="2:56" s="9" customFormat="1" ht="24.95" customHeight="1">
      <c r="B70" s="138"/>
      <c r="C70" s="139"/>
      <c r="D70" s="140" t="s">
        <v>306</v>
      </c>
      <c r="E70" s="141"/>
      <c r="F70" s="141"/>
      <c r="G70" s="141"/>
      <c r="H70" s="141"/>
      <c r="I70" s="141"/>
      <c r="J70" s="142">
        <f>J2251</f>
        <v>0</v>
      </c>
      <c r="K70" s="139"/>
      <c r="L70" s="143"/>
      <c r="AZ70" s="144" t="s">
        <v>307</v>
      </c>
      <c r="BA70" s="144" t="s">
        <v>308</v>
      </c>
      <c r="BB70" s="144" t="s">
        <v>134</v>
      </c>
      <c r="BC70" s="144" t="s">
        <v>309</v>
      </c>
      <c r="BD70" s="144" t="s">
        <v>86</v>
      </c>
    </row>
    <row r="71" spans="2:56" s="10" customFormat="1" ht="19.9" customHeight="1">
      <c r="B71" s="145"/>
      <c r="C71" s="146"/>
      <c r="D71" s="147" t="s">
        <v>310</v>
      </c>
      <c r="E71" s="148"/>
      <c r="F71" s="148"/>
      <c r="G71" s="148"/>
      <c r="H71" s="148"/>
      <c r="I71" s="148"/>
      <c r="J71" s="149">
        <f>J2252</f>
        <v>0</v>
      </c>
      <c r="K71" s="146"/>
      <c r="L71" s="150"/>
      <c r="AZ71" s="151" t="s">
        <v>311</v>
      </c>
      <c r="BA71" s="151" t="s">
        <v>312</v>
      </c>
      <c r="BB71" s="151" t="s">
        <v>134</v>
      </c>
      <c r="BC71" s="151" t="s">
        <v>313</v>
      </c>
      <c r="BD71" s="151" t="s">
        <v>86</v>
      </c>
    </row>
    <row r="72" spans="2:56" s="10" customFormat="1" ht="19.9" customHeight="1">
      <c r="B72" s="145"/>
      <c r="C72" s="146"/>
      <c r="D72" s="147" t="s">
        <v>314</v>
      </c>
      <c r="E72" s="148"/>
      <c r="F72" s="148"/>
      <c r="G72" s="148"/>
      <c r="H72" s="148"/>
      <c r="I72" s="148"/>
      <c r="J72" s="149">
        <f>J2284</f>
        <v>0</v>
      </c>
      <c r="K72" s="146"/>
      <c r="L72" s="150"/>
      <c r="AZ72" s="151" t="s">
        <v>315</v>
      </c>
      <c r="BA72" s="151" t="s">
        <v>316</v>
      </c>
      <c r="BB72" s="151" t="s">
        <v>92</v>
      </c>
      <c r="BC72" s="151" t="s">
        <v>317</v>
      </c>
      <c r="BD72" s="151" t="s">
        <v>86</v>
      </c>
    </row>
    <row r="73" spans="2:56" s="10" customFormat="1" ht="19.9" customHeight="1">
      <c r="B73" s="145"/>
      <c r="C73" s="146"/>
      <c r="D73" s="147" t="s">
        <v>318</v>
      </c>
      <c r="E73" s="148"/>
      <c r="F73" s="148"/>
      <c r="G73" s="148"/>
      <c r="H73" s="148"/>
      <c r="I73" s="148"/>
      <c r="J73" s="149">
        <f>J2305</f>
        <v>0</v>
      </c>
      <c r="K73" s="146"/>
      <c r="L73" s="150"/>
      <c r="AZ73" s="151" t="s">
        <v>319</v>
      </c>
      <c r="BA73" s="151" t="s">
        <v>320</v>
      </c>
      <c r="BB73" s="151" t="s">
        <v>92</v>
      </c>
      <c r="BC73" s="151" t="s">
        <v>321</v>
      </c>
      <c r="BD73" s="151" t="s">
        <v>86</v>
      </c>
    </row>
    <row r="74" spans="2:56" s="9" customFormat="1" ht="24.95" customHeight="1">
      <c r="B74" s="138"/>
      <c r="C74" s="139"/>
      <c r="D74" s="140" t="s">
        <v>322</v>
      </c>
      <c r="E74" s="141"/>
      <c r="F74" s="141"/>
      <c r="G74" s="141"/>
      <c r="H74" s="141"/>
      <c r="I74" s="141"/>
      <c r="J74" s="142">
        <f>J2319</f>
        <v>0</v>
      </c>
      <c r="K74" s="139"/>
      <c r="L74" s="143"/>
      <c r="AZ74" s="144" t="s">
        <v>323</v>
      </c>
      <c r="BA74" s="144" t="s">
        <v>324</v>
      </c>
      <c r="BB74" s="144" t="s">
        <v>92</v>
      </c>
      <c r="BC74" s="144" t="s">
        <v>325</v>
      </c>
      <c r="BD74" s="144" t="s">
        <v>86</v>
      </c>
    </row>
    <row r="75" spans="2:56" s="10" customFormat="1" ht="19.9" customHeight="1">
      <c r="B75" s="145"/>
      <c r="C75" s="146"/>
      <c r="D75" s="147" t="s">
        <v>326</v>
      </c>
      <c r="E75" s="148"/>
      <c r="F75" s="148"/>
      <c r="G75" s="148"/>
      <c r="H75" s="148"/>
      <c r="I75" s="148"/>
      <c r="J75" s="149">
        <f>J2320</f>
        <v>0</v>
      </c>
      <c r="K75" s="146"/>
      <c r="L75" s="150"/>
      <c r="AZ75" s="151" t="s">
        <v>327</v>
      </c>
      <c r="BA75" s="151" t="s">
        <v>328</v>
      </c>
      <c r="BB75" s="151" t="s">
        <v>92</v>
      </c>
      <c r="BC75" s="151" t="s">
        <v>329</v>
      </c>
      <c r="BD75" s="151" t="s">
        <v>86</v>
      </c>
    </row>
    <row r="76" spans="1:56" s="2" customFormat="1" ht="21.75" customHeight="1">
      <c r="A76" s="36"/>
      <c r="B76" s="37"/>
      <c r="C76" s="38"/>
      <c r="D76" s="38"/>
      <c r="E76" s="38"/>
      <c r="F76" s="38"/>
      <c r="G76" s="38"/>
      <c r="H76" s="38"/>
      <c r="I76" s="38"/>
      <c r="J76" s="38"/>
      <c r="K76" s="38"/>
      <c r="L76" s="109"/>
      <c r="S76" s="36"/>
      <c r="T76" s="36"/>
      <c r="U76" s="36"/>
      <c r="V76" s="36"/>
      <c r="W76" s="36"/>
      <c r="X76" s="36"/>
      <c r="Y76" s="36"/>
      <c r="Z76" s="36"/>
      <c r="AA76" s="36"/>
      <c r="AB76" s="36"/>
      <c r="AC76" s="36"/>
      <c r="AD76" s="36"/>
      <c r="AE76" s="36"/>
      <c r="AZ76" s="103" t="s">
        <v>330</v>
      </c>
      <c r="BA76" s="103" t="s">
        <v>331</v>
      </c>
      <c r="BB76" s="103" t="s">
        <v>92</v>
      </c>
      <c r="BC76" s="103" t="s">
        <v>332</v>
      </c>
      <c r="BD76" s="103" t="s">
        <v>86</v>
      </c>
    </row>
    <row r="77" spans="1:56" s="2" customFormat="1" ht="6.95" customHeight="1">
      <c r="A77" s="36"/>
      <c r="B77" s="49"/>
      <c r="C77" s="50"/>
      <c r="D77" s="50"/>
      <c r="E77" s="50"/>
      <c r="F77" s="50"/>
      <c r="G77" s="50"/>
      <c r="H77" s="50"/>
      <c r="I77" s="50"/>
      <c r="J77" s="50"/>
      <c r="K77" s="50"/>
      <c r="L77" s="109"/>
      <c r="S77" s="36"/>
      <c r="T77" s="36"/>
      <c r="U77" s="36"/>
      <c r="V77" s="36"/>
      <c r="W77" s="36"/>
      <c r="X77" s="36"/>
      <c r="Y77" s="36"/>
      <c r="Z77" s="36"/>
      <c r="AA77" s="36"/>
      <c r="AB77" s="36"/>
      <c r="AC77" s="36"/>
      <c r="AD77" s="36"/>
      <c r="AE77" s="36"/>
      <c r="AZ77" s="103" t="s">
        <v>333</v>
      </c>
      <c r="BA77" s="103" t="s">
        <v>334</v>
      </c>
      <c r="BB77" s="103" t="s">
        <v>19</v>
      </c>
      <c r="BC77" s="103" t="s">
        <v>335</v>
      </c>
      <c r="BD77" s="103" t="s">
        <v>86</v>
      </c>
    </row>
    <row r="78" spans="52:56" ht="11.25">
      <c r="AZ78" s="103" t="s">
        <v>336</v>
      </c>
      <c r="BA78" s="103" t="s">
        <v>337</v>
      </c>
      <c r="BB78" s="103" t="s">
        <v>92</v>
      </c>
      <c r="BC78" s="103" t="s">
        <v>338</v>
      </c>
      <c r="BD78" s="103" t="s">
        <v>86</v>
      </c>
    </row>
    <row r="79" spans="52:56" ht="11.25">
      <c r="AZ79" s="103" t="s">
        <v>339</v>
      </c>
      <c r="BA79" s="103" t="s">
        <v>340</v>
      </c>
      <c r="BB79" s="103" t="s">
        <v>92</v>
      </c>
      <c r="BC79" s="103" t="s">
        <v>341</v>
      </c>
      <c r="BD79" s="103" t="s">
        <v>86</v>
      </c>
    </row>
    <row r="80" spans="52:56" ht="11.25">
      <c r="AZ80" s="103" t="s">
        <v>342</v>
      </c>
      <c r="BA80" s="103" t="s">
        <v>343</v>
      </c>
      <c r="BB80" s="103" t="s">
        <v>92</v>
      </c>
      <c r="BC80" s="103" t="s">
        <v>344</v>
      </c>
      <c r="BD80" s="103" t="s">
        <v>86</v>
      </c>
    </row>
    <row r="81" spans="1:56" s="2" customFormat="1" ht="6.95" customHeight="1">
      <c r="A81" s="36"/>
      <c r="B81" s="51"/>
      <c r="C81" s="52"/>
      <c r="D81" s="52"/>
      <c r="E81" s="52"/>
      <c r="F81" s="52"/>
      <c r="G81" s="52"/>
      <c r="H81" s="52"/>
      <c r="I81" s="52"/>
      <c r="J81" s="52"/>
      <c r="K81" s="52"/>
      <c r="L81" s="109"/>
      <c r="S81" s="36"/>
      <c r="T81" s="36"/>
      <c r="U81" s="36"/>
      <c r="V81" s="36"/>
      <c r="W81" s="36"/>
      <c r="X81" s="36"/>
      <c r="Y81" s="36"/>
      <c r="Z81" s="36"/>
      <c r="AA81" s="36"/>
      <c r="AB81" s="36"/>
      <c r="AC81" s="36"/>
      <c r="AD81" s="36"/>
      <c r="AE81" s="36"/>
      <c r="AZ81" s="103" t="s">
        <v>345</v>
      </c>
      <c r="BA81" s="103" t="s">
        <v>346</v>
      </c>
      <c r="BB81" s="103" t="s">
        <v>92</v>
      </c>
      <c r="BC81" s="103" t="s">
        <v>347</v>
      </c>
      <c r="BD81" s="103" t="s">
        <v>86</v>
      </c>
    </row>
    <row r="82" spans="1:56" s="2" customFormat="1" ht="24.95" customHeight="1">
      <c r="A82" s="36"/>
      <c r="B82" s="37"/>
      <c r="C82" s="25" t="s">
        <v>348</v>
      </c>
      <c r="D82" s="38"/>
      <c r="E82" s="38"/>
      <c r="F82" s="38"/>
      <c r="G82" s="38"/>
      <c r="H82" s="38"/>
      <c r="I82" s="38"/>
      <c r="J82" s="38"/>
      <c r="K82" s="38"/>
      <c r="L82" s="109"/>
      <c r="S82" s="36"/>
      <c r="T82" s="36"/>
      <c r="U82" s="36"/>
      <c r="V82" s="36"/>
      <c r="W82" s="36"/>
      <c r="X82" s="36"/>
      <c r="Y82" s="36"/>
      <c r="Z82" s="36"/>
      <c r="AA82" s="36"/>
      <c r="AB82" s="36"/>
      <c r="AC82" s="36"/>
      <c r="AD82" s="36"/>
      <c r="AE82" s="36"/>
      <c r="AZ82" s="103" t="s">
        <v>349</v>
      </c>
      <c r="BA82" s="103" t="s">
        <v>350</v>
      </c>
      <c r="BB82" s="103" t="s">
        <v>106</v>
      </c>
      <c r="BC82" s="103" t="s">
        <v>351</v>
      </c>
      <c r="BD82" s="103" t="s">
        <v>86</v>
      </c>
    </row>
    <row r="83" spans="1:56" s="2" customFormat="1" ht="6.95" customHeight="1">
      <c r="A83" s="36"/>
      <c r="B83" s="37"/>
      <c r="C83" s="38"/>
      <c r="D83" s="38"/>
      <c r="E83" s="38"/>
      <c r="F83" s="38"/>
      <c r="G83" s="38"/>
      <c r="H83" s="38"/>
      <c r="I83" s="38"/>
      <c r="J83" s="38"/>
      <c r="K83" s="38"/>
      <c r="L83" s="109"/>
      <c r="S83" s="36"/>
      <c r="T83" s="36"/>
      <c r="U83" s="36"/>
      <c r="V83" s="36"/>
      <c r="W83" s="36"/>
      <c r="X83" s="36"/>
      <c r="Y83" s="36"/>
      <c r="Z83" s="36"/>
      <c r="AA83" s="36"/>
      <c r="AB83" s="36"/>
      <c r="AC83" s="36"/>
      <c r="AD83" s="36"/>
      <c r="AE83" s="36"/>
      <c r="AZ83" s="103" t="s">
        <v>352</v>
      </c>
      <c r="BA83" s="103" t="s">
        <v>353</v>
      </c>
      <c r="BB83" s="103" t="s">
        <v>106</v>
      </c>
      <c r="BC83" s="103" t="s">
        <v>354</v>
      </c>
      <c r="BD83" s="103" t="s">
        <v>86</v>
      </c>
    </row>
    <row r="84" spans="1:56" s="2" customFormat="1" ht="12" customHeight="1">
      <c r="A84" s="36"/>
      <c r="B84" s="37"/>
      <c r="C84" s="31" t="s">
        <v>16</v>
      </c>
      <c r="D84" s="38"/>
      <c r="E84" s="38"/>
      <c r="F84" s="38"/>
      <c r="G84" s="38"/>
      <c r="H84" s="38"/>
      <c r="I84" s="38"/>
      <c r="J84" s="38"/>
      <c r="K84" s="38"/>
      <c r="L84" s="109"/>
      <c r="S84" s="36"/>
      <c r="T84" s="36"/>
      <c r="U84" s="36"/>
      <c r="V84" s="36"/>
      <c r="W84" s="36"/>
      <c r="X84" s="36"/>
      <c r="Y84" s="36"/>
      <c r="Z84" s="36"/>
      <c r="AA84" s="36"/>
      <c r="AB84" s="36"/>
      <c r="AC84" s="36"/>
      <c r="AD84" s="36"/>
      <c r="AE84" s="36"/>
      <c r="AZ84" s="103" t="s">
        <v>355</v>
      </c>
      <c r="BA84" s="103" t="s">
        <v>356</v>
      </c>
      <c r="BB84" s="103" t="s">
        <v>106</v>
      </c>
      <c r="BC84" s="103" t="s">
        <v>357</v>
      </c>
      <c r="BD84" s="103" t="s">
        <v>86</v>
      </c>
    </row>
    <row r="85" spans="1:56" s="2" customFormat="1" ht="16.5" customHeight="1">
      <c r="A85" s="36"/>
      <c r="B85" s="37"/>
      <c r="C85" s="38"/>
      <c r="D85" s="38"/>
      <c r="E85" s="399" t="str">
        <f>E7</f>
        <v>Bílovka v Bílovci km 11,260-11,500</v>
      </c>
      <c r="F85" s="400"/>
      <c r="G85" s="400"/>
      <c r="H85" s="400"/>
      <c r="I85" s="38"/>
      <c r="J85" s="38"/>
      <c r="K85" s="38"/>
      <c r="L85" s="109"/>
      <c r="S85" s="36"/>
      <c r="T85" s="36"/>
      <c r="U85" s="36"/>
      <c r="V85" s="36"/>
      <c r="W85" s="36"/>
      <c r="X85" s="36"/>
      <c r="Y85" s="36"/>
      <c r="Z85" s="36"/>
      <c r="AA85" s="36"/>
      <c r="AB85" s="36"/>
      <c r="AC85" s="36"/>
      <c r="AD85" s="36"/>
      <c r="AE85" s="36"/>
      <c r="AZ85" s="103" t="s">
        <v>358</v>
      </c>
      <c r="BA85" s="103" t="s">
        <v>359</v>
      </c>
      <c r="BB85" s="103" t="s">
        <v>106</v>
      </c>
      <c r="BC85" s="103" t="s">
        <v>360</v>
      </c>
      <c r="BD85" s="103" t="s">
        <v>86</v>
      </c>
    </row>
    <row r="86" spans="1:56" s="2" customFormat="1" ht="12" customHeight="1">
      <c r="A86" s="36"/>
      <c r="B86" s="37"/>
      <c r="C86" s="31" t="s">
        <v>112</v>
      </c>
      <c r="D86" s="38"/>
      <c r="E86" s="38"/>
      <c r="F86" s="38"/>
      <c r="G86" s="38"/>
      <c r="H86" s="38"/>
      <c r="I86" s="38"/>
      <c r="J86" s="38"/>
      <c r="K86" s="38"/>
      <c r="L86" s="109"/>
      <c r="S86" s="36"/>
      <c r="T86" s="36"/>
      <c r="U86" s="36"/>
      <c r="V86" s="36"/>
      <c r="W86" s="36"/>
      <c r="X86" s="36"/>
      <c r="Y86" s="36"/>
      <c r="Z86" s="36"/>
      <c r="AA86" s="36"/>
      <c r="AB86" s="36"/>
      <c r="AC86" s="36"/>
      <c r="AD86" s="36"/>
      <c r="AE86" s="36"/>
      <c r="AZ86" s="103" t="s">
        <v>361</v>
      </c>
      <c r="BA86" s="103" t="s">
        <v>362</v>
      </c>
      <c r="BB86" s="103" t="s">
        <v>106</v>
      </c>
      <c r="BC86" s="103" t="s">
        <v>363</v>
      </c>
      <c r="BD86" s="103" t="s">
        <v>86</v>
      </c>
    </row>
    <row r="87" spans="1:56" s="2" customFormat="1" ht="16.5" customHeight="1">
      <c r="A87" s="36"/>
      <c r="B87" s="37"/>
      <c r="C87" s="38"/>
      <c r="D87" s="38"/>
      <c r="E87" s="371" t="str">
        <f>E9</f>
        <v>SO 01 - Nábřežní zeď</v>
      </c>
      <c r="F87" s="401"/>
      <c r="G87" s="401"/>
      <c r="H87" s="401"/>
      <c r="I87" s="38"/>
      <c r="J87" s="38"/>
      <c r="K87" s="38"/>
      <c r="L87" s="109"/>
      <c r="S87" s="36"/>
      <c r="T87" s="36"/>
      <c r="U87" s="36"/>
      <c r="V87" s="36"/>
      <c r="W87" s="36"/>
      <c r="X87" s="36"/>
      <c r="Y87" s="36"/>
      <c r="Z87" s="36"/>
      <c r="AA87" s="36"/>
      <c r="AB87" s="36"/>
      <c r="AC87" s="36"/>
      <c r="AD87" s="36"/>
      <c r="AE87" s="36"/>
      <c r="AZ87" s="103" t="s">
        <v>364</v>
      </c>
      <c r="BA87" s="103" t="s">
        <v>365</v>
      </c>
      <c r="BB87" s="103" t="s">
        <v>106</v>
      </c>
      <c r="BC87" s="103" t="s">
        <v>366</v>
      </c>
      <c r="BD87" s="103" t="s">
        <v>86</v>
      </c>
    </row>
    <row r="88" spans="1:56" s="2" customFormat="1" ht="6.95" customHeight="1">
      <c r="A88" s="36"/>
      <c r="B88" s="37"/>
      <c r="C88" s="38"/>
      <c r="D88" s="38"/>
      <c r="E88" s="38"/>
      <c r="F88" s="38"/>
      <c r="G88" s="38"/>
      <c r="H88" s="38"/>
      <c r="I88" s="38"/>
      <c r="J88" s="38"/>
      <c r="K88" s="38"/>
      <c r="L88" s="109"/>
      <c r="S88" s="36"/>
      <c r="T88" s="36"/>
      <c r="U88" s="36"/>
      <c r="V88" s="36"/>
      <c r="W88" s="36"/>
      <c r="X88" s="36"/>
      <c r="Y88" s="36"/>
      <c r="Z88" s="36"/>
      <c r="AA88" s="36"/>
      <c r="AB88" s="36"/>
      <c r="AC88" s="36"/>
      <c r="AD88" s="36"/>
      <c r="AE88" s="36"/>
      <c r="AZ88" s="103" t="s">
        <v>367</v>
      </c>
      <c r="BA88" s="103" t="s">
        <v>368</v>
      </c>
      <c r="BB88" s="103" t="s">
        <v>106</v>
      </c>
      <c r="BC88" s="103" t="s">
        <v>369</v>
      </c>
      <c r="BD88" s="103" t="s">
        <v>86</v>
      </c>
    </row>
    <row r="89" spans="1:56" s="2" customFormat="1" ht="12" customHeight="1">
      <c r="A89" s="36"/>
      <c r="B89" s="37"/>
      <c r="C89" s="31" t="s">
        <v>21</v>
      </c>
      <c r="D89" s="38"/>
      <c r="E89" s="38"/>
      <c r="F89" s="29" t="str">
        <f>F12</f>
        <v>Bílovec</v>
      </c>
      <c r="G89" s="38"/>
      <c r="H89" s="38"/>
      <c r="I89" s="31" t="s">
        <v>23</v>
      </c>
      <c r="J89" s="61" t="str">
        <f>IF(J12="","",J12)</f>
        <v>22. 4. 2021</v>
      </c>
      <c r="K89" s="38"/>
      <c r="L89" s="109"/>
      <c r="S89" s="36"/>
      <c r="T89" s="36"/>
      <c r="U89" s="36"/>
      <c r="V89" s="36"/>
      <c r="W89" s="36"/>
      <c r="X89" s="36"/>
      <c r="Y89" s="36"/>
      <c r="Z89" s="36"/>
      <c r="AA89" s="36"/>
      <c r="AB89" s="36"/>
      <c r="AC89" s="36"/>
      <c r="AD89" s="36"/>
      <c r="AE89" s="36"/>
      <c r="AZ89" s="103" t="s">
        <v>370</v>
      </c>
      <c r="BA89" s="103" t="s">
        <v>371</v>
      </c>
      <c r="BB89" s="103" t="s">
        <v>134</v>
      </c>
      <c r="BC89" s="103" t="s">
        <v>372</v>
      </c>
      <c r="BD89" s="103" t="s">
        <v>86</v>
      </c>
    </row>
    <row r="90" spans="1:56" s="2" customFormat="1" ht="6.95" customHeight="1">
      <c r="A90" s="36"/>
      <c r="B90" s="37"/>
      <c r="C90" s="38"/>
      <c r="D90" s="38"/>
      <c r="E90" s="38"/>
      <c r="F90" s="38"/>
      <c r="G90" s="38"/>
      <c r="H90" s="38"/>
      <c r="I90" s="38"/>
      <c r="J90" s="38"/>
      <c r="K90" s="38"/>
      <c r="L90" s="109"/>
      <c r="S90" s="36"/>
      <c r="T90" s="36"/>
      <c r="U90" s="36"/>
      <c r="V90" s="36"/>
      <c r="W90" s="36"/>
      <c r="X90" s="36"/>
      <c r="Y90" s="36"/>
      <c r="Z90" s="36"/>
      <c r="AA90" s="36"/>
      <c r="AB90" s="36"/>
      <c r="AC90" s="36"/>
      <c r="AD90" s="36"/>
      <c r="AE90" s="36"/>
      <c r="AZ90" s="103" t="s">
        <v>373</v>
      </c>
      <c r="BA90" s="103" t="s">
        <v>374</v>
      </c>
      <c r="BB90" s="103" t="s">
        <v>375</v>
      </c>
      <c r="BC90" s="103" t="s">
        <v>376</v>
      </c>
      <c r="BD90" s="103" t="s">
        <v>86</v>
      </c>
    </row>
    <row r="91" spans="1:56" s="2" customFormat="1" ht="15.2" customHeight="1">
      <c r="A91" s="36"/>
      <c r="B91" s="37"/>
      <c r="C91" s="31" t="s">
        <v>25</v>
      </c>
      <c r="D91" s="38"/>
      <c r="E91" s="38"/>
      <c r="F91" s="29" t="str">
        <f>E15</f>
        <v>Povodí Odry, státní podnik</v>
      </c>
      <c r="G91" s="38"/>
      <c r="H91" s="38"/>
      <c r="I91" s="31" t="s">
        <v>33</v>
      </c>
      <c r="J91" s="34" t="str">
        <f>E21</f>
        <v xml:space="preserve">Golik VH, s. r. o. </v>
      </c>
      <c r="K91" s="38"/>
      <c r="L91" s="109"/>
      <c r="S91" s="36"/>
      <c r="T91" s="36"/>
      <c r="U91" s="36"/>
      <c r="V91" s="36"/>
      <c r="W91" s="36"/>
      <c r="X91" s="36"/>
      <c r="Y91" s="36"/>
      <c r="Z91" s="36"/>
      <c r="AA91" s="36"/>
      <c r="AB91" s="36"/>
      <c r="AC91" s="36"/>
      <c r="AD91" s="36"/>
      <c r="AE91" s="36"/>
      <c r="AZ91" s="103" t="s">
        <v>377</v>
      </c>
      <c r="BA91" s="103" t="s">
        <v>378</v>
      </c>
      <c r="BB91" s="103" t="s">
        <v>110</v>
      </c>
      <c r="BC91" s="103" t="s">
        <v>379</v>
      </c>
      <c r="BD91" s="103" t="s">
        <v>86</v>
      </c>
    </row>
    <row r="92" spans="1:56" s="2" customFormat="1" ht="15.2" customHeight="1">
      <c r="A92" s="36"/>
      <c r="B92" s="37"/>
      <c r="C92" s="31" t="s">
        <v>31</v>
      </c>
      <c r="D92" s="38"/>
      <c r="E92" s="38"/>
      <c r="F92" s="29" t="str">
        <f>IF(E18="","",E18)</f>
        <v>Vyplň údaj</v>
      </c>
      <c r="G92" s="38"/>
      <c r="H92" s="38"/>
      <c r="I92" s="31" t="s">
        <v>38</v>
      </c>
      <c r="J92" s="34" t="str">
        <f>E24</f>
        <v xml:space="preserve"> </v>
      </c>
      <c r="K92" s="38"/>
      <c r="L92" s="109"/>
      <c r="S92" s="36"/>
      <c r="T92" s="36"/>
      <c r="U92" s="36"/>
      <c r="V92" s="36"/>
      <c r="W92" s="36"/>
      <c r="X92" s="36"/>
      <c r="Y92" s="36"/>
      <c r="Z92" s="36"/>
      <c r="AA92" s="36"/>
      <c r="AB92" s="36"/>
      <c r="AC92" s="36"/>
      <c r="AD92" s="36"/>
      <c r="AE92" s="36"/>
      <c r="AZ92" s="103" t="s">
        <v>380</v>
      </c>
      <c r="BA92" s="103" t="s">
        <v>381</v>
      </c>
      <c r="BB92" s="103" t="s">
        <v>110</v>
      </c>
      <c r="BC92" s="103" t="s">
        <v>382</v>
      </c>
      <c r="BD92" s="103" t="s">
        <v>86</v>
      </c>
    </row>
    <row r="93" spans="1:56" s="2" customFormat="1" ht="10.35" customHeight="1">
      <c r="A93" s="36"/>
      <c r="B93" s="37"/>
      <c r="C93" s="38"/>
      <c r="D93" s="38"/>
      <c r="E93" s="38"/>
      <c r="F93" s="38"/>
      <c r="G93" s="38"/>
      <c r="H93" s="38"/>
      <c r="I93" s="38"/>
      <c r="J93" s="38"/>
      <c r="K93" s="38"/>
      <c r="L93" s="109"/>
      <c r="S93" s="36"/>
      <c r="T93" s="36"/>
      <c r="U93" s="36"/>
      <c r="V93" s="36"/>
      <c r="W93" s="36"/>
      <c r="X93" s="36"/>
      <c r="Y93" s="36"/>
      <c r="Z93" s="36"/>
      <c r="AA93" s="36"/>
      <c r="AB93" s="36"/>
      <c r="AC93" s="36"/>
      <c r="AD93" s="36"/>
      <c r="AE93" s="36"/>
      <c r="AZ93" s="103" t="s">
        <v>383</v>
      </c>
      <c r="BA93" s="103" t="s">
        <v>384</v>
      </c>
      <c r="BB93" s="103" t="s">
        <v>110</v>
      </c>
      <c r="BC93" s="103" t="s">
        <v>385</v>
      </c>
      <c r="BD93" s="103" t="s">
        <v>86</v>
      </c>
    </row>
    <row r="94" spans="1:56" s="11" customFormat="1" ht="29.25" customHeight="1">
      <c r="A94" s="152"/>
      <c r="B94" s="153"/>
      <c r="C94" s="154" t="s">
        <v>386</v>
      </c>
      <c r="D94" s="155" t="s">
        <v>61</v>
      </c>
      <c r="E94" s="155" t="s">
        <v>57</v>
      </c>
      <c r="F94" s="155" t="s">
        <v>58</v>
      </c>
      <c r="G94" s="155" t="s">
        <v>387</v>
      </c>
      <c r="H94" s="155" t="s">
        <v>388</v>
      </c>
      <c r="I94" s="155" t="s">
        <v>389</v>
      </c>
      <c r="J94" s="155" t="s">
        <v>255</v>
      </c>
      <c r="K94" s="156" t="s">
        <v>390</v>
      </c>
      <c r="L94" s="157"/>
      <c r="M94" s="70" t="s">
        <v>19</v>
      </c>
      <c r="N94" s="71" t="s">
        <v>46</v>
      </c>
      <c r="O94" s="71" t="s">
        <v>391</v>
      </c>
      <c r="P94" s="71" t="s">
        <v>392</v>
      </c>
      <c r="Q94" s="71" t="s">
        <v>393</v>
      </c>
      <c r="R94" s="71" t="s">
        <v>394</v>
      </c>
      <c r="S94" s="71" t="s">
        <v>395</v>
      </c>
      <c r="T94" s="72" t="s">
        <v>396</v>
      </c>
      <c r="U94" s="152"/>
      <c r="V94" s="152"/>
      <c r="W94" s="152"/>
      <c r="X94" s="152"/>
      <c r="Y94" s="152"/>
      <c r="Z94" s="152"/>
      <c r="AA94" s="152"/>
      <c r="AB94" s="152"/>
      <c r="AC94" s="152"/>
      <c r="AD94" s="152"/>
      <c r="AE94" s="152"/>
      <c r="AZ94" s="115" t="s">
        <v>397</v>
      </c>
      <c r="BA94" s="115" t="s">
        <v>398</v>
      </c>
      <c r="BB94" s="115" t="s">
        <v>110</v>
      </c>
      <c r="BC94" s="115" t="s">
        <v>84</v>
      </c>
      <c r="BD94" s="115" t="s">
        <v>86</v>
      </c>
    </row>
    <row r="95" spans="1:63" s="2" customFormat="1" ht="22.9" customHeight="1">
      <c r="A95" s="36"/>
      <c r="B95" s="37"/>
      <c r="C95" s="77" t="s">
        <v>399</v>
      </c>
      <c r="D95" s="38"/>
      <c r="E95" s="38"/>
      <c r="F95" s="38"/>
      <c r="G95" s="38"/>
      <c r="H95" s="38"/>
      <c r="I95" s="38"/>
      <c r="J95" s="158">
        <f>BK95</f>
        <v>0</v>
      </c>
      <c r="K95" s="38"/>
      <c r="L95" s="41"/>
      <c r="M95" s="73"/>
      <c r="N95" s="159"/>
      <c r="O95" s="74"/>
      <c r="P95" s="160">
        <f>P96+P2251+P2319</f>
        <v>0</v>
      </c>
      <c r="Q95" s="74"/>
      <c r="R95" s="160">
        <f>R96+R2251+R2319</f>
        <v>3811.372263360001</v>
      </c>
      <c r="S95" s="74"/>
      <c r="T95" s="161">
        <f>T96+T2251+T2319</f>
        <v>3983.5607499999996</v>
      </c>
      <c r="U95" s="36"/>
      <c r="V95" s="36"/>
      <c r="W95" s="36"/>
      <c r="X95" s="36"/>
      <c r="Y95" s="36"/>
      <c r="Z95" s="36"/>
      <c r="AA95" s="36"/>
      <c r="AB95" s="36"/>
      <c r="AC95" s="36"/>
      <c r="AD95" s="36"/>
      <c r="AE95" s="36"/>
      <c r="AT95" s="19" t="s">
        <v>75</v>
      </c>
      <c r="AU95" s="19" t="s">
        <v>262</v>
      </c>
      <c r="AZ95" s="103" t="s">
        <v>400</v>
      </c>
      <c r="BA95" s="103" t="s">
        <v>401</v>
      </c>
      <c r="BB95" s="103" t="s">
        <v>110</v>
      </c>
      <c r="BC95" s="103" t="s">
        <v>84</v>
      </c>
      <c r="BD95" s="103" t="s">
        <v>86</v>
      </c>
      <c r="BK95" s="162">
        <f>BK96+BK2251+BK2319</f>
        <v>0</v>
      </c>
    </row>
    <row r="96" spans="2:63" s="12" customFormat="1" ht="25.9" customHeight="1">
      <c r="B96" s="163"/>
      <c r="C96" s="164"/>
      <c r="D96" s="165" t="s">
        <v>75</v>
      </c>
      <c r="E96" s="166" t="s">
        <v>402</v>
      </c>
      <c r="F96" s="166" t="s">
        <v>403</v>
      </c>
      <c r="G96" s="164"/>
      <c r="H96" s="164"/>
      <c r="I96" s="167"/>
      <c r="J96" s="168">
        <f>BK96</f>
        <v>0</v>
      </c>
      <c r="K96" s="164"/>
      <c r="L96" s="169"/>
      <c r="M96" s="170"/>
      <c r="N96" s="171"/>
      <c r="O96" s="171"/>
      <c r="P96" s="172">
        <f>P97+P965+P1134+P1539+P1646+P1724+P1874+P2127+P2244</f>
        <v>0</v>
      </c>
      <c r="Q96" s="171"/>
      <c r="R96" s="172">
        <f>R97+R965+R1134+R1539+R1646+R1724+R1874+R2127+R2244</f>
        <v>3809.2617571100013</v>
      </c>
      <c r="S96" s="171"/>
      <c r="T96" s="173">
        <f>T97+T965+T1134+T1539+T1646+T1724+T1874+T2127+T2244</f>
        <v>3983.5607499999996</v>
      </c>
      <c r="AR96" s="174" t="s">
        <v>84</v>
      </c>
      <c r="AT96" s="175" t="s">
        <v>75</v>
      </c>
      <c r="AU96" s="175" t="s">
        <v>76</v>
      </c>
      <c r="AY96" s="174" t="s">
        <v>404</v>
      </c>
      <c r="AZ96" s="103" t="s">
        <v>405</v>
      </c>
      <c r="BA96" s="103" t="s">
        <v>406</v>
      </c>
      <c r="BB96" s="103" t="s">
        <v>110</v>
      </c>
      <c r="BC96" s="103" t="s">
        <v>84</v>
      </c>
      <c r="BD96" s="103" t="s">
        <v>86</v>
      </c>
      <c r="BK96" s="176">
        <f>BK97+BK965+BK1134+BK1539+BK1646+BK1724+BK1874+BK2127+BK2244</f>
        <v>0</v>
      </c>
    </row>
    <row r="97" spans="2:63" s="12" customFormat="1" ht="22.9" customHeight="1">
      <c r="B97" s="163"/>
      <c r="C97" s="164"/>
      <c r="D97" s="165" t="s">
        <v>75</v>
      </c>
      <c r="E97" s="177" t="s">
        <v>84</v>
      </c>
      <c r="F97" s="177" t="s">
        <v>407</v>
      </c>
      <c r="G97" s="164"/>
      <c r="H97" s="164"/>
      <c r="I97" s="167"/>
      <c r="J97" s="178">
        <f>BK97</f>
        <v>0</v>
      </c>
      <c r="K97" s="164"/>
      <c r="L97" s="169"/>
      <c r="M97" s="170"/>
      <c r="N97" s="171"/>
      <c r="O97" s="171"/>
      <c r="P97" s="172">
        <f>SUM(P98:P964)</f>
        <v>0</v>
      </c>
      <c r="Q97" s="171"/>
      <c r="R97" s="172">
        <f>SUM(R98:R964)</f>
        <v>208.12124290999998</v>
      </c>
      <c r="S97" s="171"/>
      <c r="T97" s="173">
        <f>SUM(T98:T964)</f>
        <v>1235.9380500000002</v>
      </c>
      <c r="AR97" s="174" t="s">
        <v>84</v>
      </c>
      <c r="AT97" s="175" t="s">
        <v>75</v>
      </c>
      <c r="AU97" s="175" t="s">
        <v>84</v>
      </c>
      <c r="AY97" s="174" t="s">
        <v>404</v>
      </c>
      <c r="AZ97" s="103" t="s">
        <v>408</v>
      </c>
      <c r="BA97" s="103" t="s">
        <v>409</v>
      </c>
      <c r="BB97" s="103" t="s">
        <v>110</v>
      </c>
      <c r="BC97" s="103" t="s">
        <v>84</v>
      </c>
      <c r="BD97" s="103" t="s">
        <v>86</v>
      </c>
      <c r="BK97" s="176">
        <f>SUM(BK98:BK964)</f>
        <v>0</v>
      </c>
    </row>
    <row r="98" spans="1:65" s="2" customFormat="1" ht="14.45" customHeight="1">
      <c r="A98" s="36"/>
      <c r="B98" s="37"/>
      <c r="C98" s="179" t="s">
        <v>84</v>
      </c>
      <c r="D98" s="179" t="s">
        <v>410</v>
      </c>
      <c r="E98" s="180" t="s">
        <v>411</v>
      </c>
      <c r="F98" s="181" t="s">
        <v>412</v>
      </c>
      <c r="G98" s="182" t="s">
        <v>92</v>
      </c>
      <c r="H98" s="183">
        <v>23.1</v>
      </c>
      <c r="I98" s="184"/>
      <c r="J98" s="185">
        <f>ROUND(I98*H98,2)</f>
        <v>0</v>
      </c>
      <c r="K98" s="181" t="s">
        <v>413</v>
      </c>
      <c r="L98" s="41"/>
      <c r="M98" s="186" t="s">
        <v>19</v>
      </c>
      <c r="N98" s="187" t="s">
        <v>47</v>
      </c>
      <c r="O98" s="66"/>
      <c r="P98" s="188">
        <f>O98*H98</f>
        <v>0</v>
      </c>
      <c r="Q98" s="188">
        <v>0</v>
      </c>
      <c r="R98" s="188">
        <f>Q98*H98</f>
        <v>0</v>
      </c>
      <c r="S98" s="188">
        <v>0</v>
      </c>
      <c r="T98" s="189">
        <f>S98*H98</f>
        <v>0</v>
      </c>
      <c r="U98" s="36"/>
      <c r="V98" s="36"/>
      <c r="W98" s="36"/>
      <c r="X98" s="36"/>
      <c r="Y98" s="36"/>
      <c r="Z98" s="36"/>
      <c r="AA98" s="36"/>
      <c r="AB98" s="36"/>
      <c r="AC98" s="36"/>
      <c r="AD98" s="36"/>
      <c r="AE98" s="36"/>
      <c r="AR98" s="190" t="s">
        <v>273</v>
      </c>
      <c r="AT98" s="190" t="s">
        <v>410</v>
      </c>
      <c r="AU98" s="190" t="s">
        <v>86</v>
      </c>
      <c r="AY98" s="19" t="s">
        <v>404</v>
      </c>
      <c r="AZ98" s="103" t="s">
        <v>414</v>
      </c>
      <c r="BA98" s="103" t="s">
        <v>415</v>
      </c>
      <c r="BB98" s="103" t="s">
        <v>110</v>
      </c>
      <c r="BC98" s="103" t="s">
        <v>416</v>
      </c>
      <c r="BD98" s="103" t="s">
        <v>86</v>
      </c>
      <c r="BE98" s="191">
        <f>IF(N98="základní",J98,0)</f>
        <v>0</v>
      </c>
      <c r="BF98" s="191">
        <f>IF(N98="snížená",J98,0)</f>
        <v>0</v>
      </c>
      <c r="BG98" s="191">
        <f>IF(N98="zákl. přenesená",J98,0)</f>
        <v>0</v>
      </c>
      <c r="BH98" s="191">
        <f>IF(N98="sníž. přenesená",J98,0)</f>
        <v>0</v>
      </c>
      <c r="BI98" s="191">
        <f>IF(N98="nulová",J98,0)</f>
        <v>0</v>
      </c>
      <c r="BJ98" s="19" t="s">
        <v>84</v>
      </c>
      <c r="BK98" s="191">
        <f>ROUND(I98*H98,2)</f>
        <v>0</v>
      </c>
      <c r="BL98" s="19" t="s">
        <v>273</v>
      </c>
      <c r="BM98" s="190" t="s">
        <v>417</v>
      </c>
    </row>
    <row r="99" spans="1:56" s="2" customFormat="1" ht="19.5">
      <c r="A99" s="36"/>
      <c r="B99" s="37"/>
      <c r="C99" s="38"/>
      <c r="D99" s="192" t="s">
        <v>418</v>
      </c>
      <c r="E99" s="38"/>
      <c r="F99" s="193" t="s">
        <v>419</v>
      </c>
      <c r="G99" s="38"/>
      <c r="H99" s="38"/>
      <c r="I99" s="194"/>
      <c r="J99" s="38"/>
      <c r="K99" s="38"/>
      <c r="L99" s="41"/>
      <c r="M99" s="195"/>
      <c r="N99" s="196"/>
      <c r="O99" s="66"/>
      <c r="P99" s="66"/>
      <c r="Q99" s="66"/>
      <c r="R99" s="66"/>
      <c r="S99" s="66"/>
      <c r="T99" s="67"/>
      <c r="U99" s="36"/>
      <c r="V99" s="36"/>
      <c r="W99" s="36"/>
      <c r="X99" s="36"/>
      <c r="Y99" s="36"/>
      <c r="Z99" s="36"/>
      <c r="AA99" s="36"/>
      <c r="AB99" s="36"/>
      <c r="AC99" s="36"/>
      <c r="AD99" s="36"/>
      <c r="AE99" s="36"/>
      <c r="AT99" s="19" t="s">
        <v>418</v>
      </c>
      <c r="AU99" s="19" t="s">
        <v>86</v>
      </c>
      <c r="AZ99" s="103" t="s">
        <v>420</v>
      </c>
      <c r="BA99" s="103" t="s">
        <v>421</v>
      </c>
      <c r="BB99" s="103" t="s">
        <v>106</v>
      </c>
      <c r="BC99" s="103" t="s">
        <v>422</v>
      </c>
      <c r="BD99" s="103" t="s">
        <v>86</v>
      </c>
    </row>
    <row r="100" spans="1:56" s="2" customFormat="1" ht="78">
      <c r="A100" s="36"/>
      <c r="B100" s="37"/>
      <c r="C100" s="38"/>
      <c r="D100" s="192" t="s">
        <v>423</v>
      </c>
      <c r="E100" s="38"/>
      <c r="F100" s="197" t="s">
        <v>424</v>
      </c>
      <c r="G100" s="38"/>
      <c r="H100" s="38"/>
      <c r="I100" s="194"/>
      <c r="J100" s="38"/>
      <c r="K100" s="38"/>
      <c r="L100" s="41"/>
      <c r="M100" s="195"/>
      <c r="N100" s="196"/>
      <c r="O100" s="66"/>
      <c r="P100" s="66"/>
      <c r="Q100" s="66"/>
      <c r="R100" s="66"/>
      <c r="S100" s="66"/>
      <c r="T100" s="67"/>
      <c r="U100" s="36"/>
      <c r="V100" s="36"/>
      <c r="W100" s="36"/>
      <c r="X100" s="36"/>
      <c r="Y100" s="36"/>
      <c r="Z100" s="36"/>
      <c r="AA100" s="36"/>
      <c r="AB100" s="36"/>
      <c r="AC100" s="36"/>
      <c r="AD100" s="36"/>
      <c r="AE100" s="36"/>
      <c r="AT100" s="19" t="s">
        <v>423</v>
      </c>
      <c r="AU100" s="19" t="s">
        <v>86</v>
      </c>
      <c r="AZ100" s="103" t="s">
        <v>425</v>
      </c>
      <c r="BA100" s="103" t="s">
        <v>426</v>
      </c>
      <c r="BB100" s="103" t="s">
        <v>106</v>
      </c>
      <c r="BC100" s="103" t="s">
        <v>427</v>
      </c>
      <c r="BD100" s="103" t="s">
        <v>86</v>
      </c>
    </row>
    <row r="101" spans="2:56" s="13" customFormat="1" ht="11.25">
      <c r="B101" s="198"/>
      <c r="C101" s="199"/>
      <c r="D101" s="192" t="s">
        <v>428</v>
      </c>
      <c r="E101" s="200" t="s">
        <v>101</v>
      </c>
      <c r="F101" s="201" t="s">
        <v>429</v>
      </c>
      <c r="G101" s="199"/>
      <c r="H101" s="202">
        <v>23.1</v>
      </c>
      <c r="I101" s="203"/>
      <c r="J101" s="199"/>
      <c r="K101" s="199"/>
      <c r="L101" s="204"/>
      <c r="M101" s="205"/>
      <c r="N101" s="206"/>
      <c r="O101" s="206"/>
      <c r="P101" s="206"/>
      <c r="Q101" s="206"/>
      <c r="R101" s="206"/>
      <c r="S101" s="206"/>
      <c r="T101" s="207"/>
      <c r="AT101" s="208" t="s">
        <v>428</v>
      </c>
      <c r="AU101" s="208" t="s">
        <v>86</v>
      </c>
      <c r="AV101" s="13" t="s">
        <v>86</v>
      </c>
      <c r="AW101" s="13" t="s">
        <v>37</v>
      </c>
      <c r="AX101" s="13" t="s">
        <v>84</v>
      </c>
      <c r="AY101" s="208" t="s">
        <v>404</v>
      </c>
      <c r="AZ101" s="103" t="s">
        <v>430</v>
      </c>
      <c r="BA101" s="103" t="s">
        <v>431</v>
      </c>
      <c r="BB101" s="103" t="s">
        <v>106</v>
      </c>
      <c r="BC101" s="103" t="s">
        <v>432</v>
      </c>
      <c r="BD101" s="103" t="s">
        <v>86</v>
      </c>
    </row>
    <row r="102" spans="1:65" s="2" customFormat="1" ht="14.45" customHeight="1">
      <c r="A102" s="36"/>
      <c r="B102" s="37"/>
      <c r="C102" s="179" t="s">
        <v>86</v>
      </c>
      <c r="D102" s="209" t="s">
        <v>410</v>
      </c>
      <c r="E102" s="180" t="s">
        <v>433</v>
      </c>
      <c r="F102" s="181" t="s">
        <v>434</v>
      </c>
      <c r="G102" s="182" t="s">
        <v>106</v>
      </c>
      <c r="H102" s="183">
        <v>2.721</v>
      </c>
      <c r="I102" s="184"/>
      <c r="J102" s="185">
        <f>ROUND(I102*H102,2)</f>
        <v>0</v>
      </c>
      <c r="K102" s="181" t="s">
        <v>413</v>
      </c>
      <c r="L102" s="41"/>
      <c r="M102" s="186" t="s">
        <v>19</v>
      </c>
      <c r="N102" s="187" t="s">
        <v>47</v>
      </c>
      <c r="O102" s="66"/>
      <c r="P102" s="188">
        <f>O102*H102</f>
        <v>0</v>
      </c>
      <c r="Q102" s="188">
        <v>0</v>
      </c>
      <c r="R102" s="188">
        <f>Q102*H102</f>
        <v>0</v>
      </c>
      <c r="S102" s="188">
        <v>0</v>
      </c>
      <c r="T102" s="189">
        <f>S102*H102</f>
        <v>0</v>
      </c>
      <c r="U102" s="36"/>
      <c r="V102" s="36"/>
      <c r="W102" s="36"/>
      <c r="X102" s="36"/>
      <c r="Y102" s="36"/>
      <c r="Z102" s="36"/>
      <c r="AA102" s="36"/>
      <c r="AB102" s="36"/>
      <c r="AC102" s="36"/>
      <c r="AD102" s="36"/>
      <c r="AE102" s="36"/>
      <c r="AR102" s="190" t="s">
        <v>273</v>
      </c>
      <c r="AT102" s="190" t="s">
        <v>410</v>
      </c>
      <c r="AU102" s="190" t="s">
        <v>86</v>
      </c>
      <c r="AY102" s="19" t="s">
        <v>404</v>
      </c>
      <c r="AZ102" s="103" t="s">
        <v>435</v>
      </c>
      <c r="BA102" s="103" t="s">
        <v>436</v>
      </c>
      <c r="BB102" s="103" t="s">
        <v>106</v>
      </c>
      <c r="BC102" s="103" t="s">
        <v>437</v>
      </c>
      <c r="BD102" s="103" t="s">
        <v>86</v>
      </c>
      <c r="BE102" s="191">
        <f>IF(N102="základní",J102,0)</f>
        <v>0</v>
      </c>
      <c r="BF102" s="191">
        <f>IF(N102="snížená",J102,0)</f>
        <v>0</v>
      </c>
      <c r="BG102" s="191">
        <f>IF(N102="zákl. přenesená",J102,0)</f>
        <v>0</v>
      </c>
      <c r="BH102" s="191">
        <f>IF(N102="sníž. přenesená",J102,0)</f>
        <v>0</v>
      </c>
      <c r="BI102" s="191">
        <f>IF(N102="nulová",J102,0)</f>
        <v>0</v>
      </c>
      <c r="BJ102" s="19" t="s">
        <v>84</v>
      </c>
      <c r="BK102" s="191">
        <f>ROUND(I102*H102,2)</f>
        <v>0</v>
      </c>
      <c r="BL102" s="19" t="s">
        <v>273</v>
      </c>
      <c r="BM102" s="190" t="s">
        <v>438</v>
      </c>
    </row>
    <row r="103" spans="1:56" s="2" customFormat="1" ht="19.5">
      <c r="A103" s="36"/>
      <c r="B103" s="37"/>
      <c r="C103" s="38"/>
      <c r="D103" s="192" t="s">
        <v>418</v>
      </c>
      <c r="E103" s="38"/>
      <c r="F103" s="193" t="s">
        <v>439</v>
      </c>
      <c r="G103" s="38"/>
      <c r="H103" s="38"/>
      <c r="I103" s="194"/>
      <c r="J103" s="38"/>
      <c r="K103" s="38"/>
      <c r="L103" s="41"/>
      <c r="M103" s="195"/>
      <c r="N103" s="196"/>
      <c r="O103" s="66"/>
      <c r="P103" s="66"/>
      <c r="Q103" s="66"/>
      <c r="R103" s="66"/>
      <c r="S103" s="66"/>
      <c r="T103" s="67"/>
      <c r="U103" s="36"/>
      <c r="V103" s="36"/>
      <c r="W103" s="36"/>
      <c r="X103" s="36"/>
      <c r="Y103" s="36"/>
      <c r="Z103" s="36"/>
      <c r="AA103" s="36"/>
      <c r="AB103" s="36"/>
      <c r="AC103" s="36"/>
      <c r="AD103" s="36"/>
      <c r="AE103" s="36"/>
      <c r="AT103" s="19" t="s">
        <v>418</v>
      </c>
      <c r="AU103" s="19" t="s">
        <v>86</v>
      </c>
      <c r="AZ103" s="103" t="s">
        <v>440</v>
      </c>
      <c r="BA103" s="103" t="s">
        <v>441</v>
      </c>
      <c r="BB103" s="103" t="s">
        <v>106</v>
      </c>
      <c r="BC103" s="103" t="s">
        <v>442</v>
      </c>
      <c r="BD103" s="103" t="s">
        <v>86</v>
      </c>
    </row>
    <row r="104" spans="1:56" s="2" customFormat="1" ht="39">
      <c r="A104" s="36"/>
      <c r="B104" s="37"/>
      <c r="C104" s="38"/>
      <c r="D104" s="192" t="s">
        <v>423</v>
      </c>
      <c r="E104" s="38"/>
      <c r="F104" s="197" t="s">
        <v>443</v>
      </c>
      <c r="G104" s="38"/>
      <c r="H104" s="38"/>
      <c r="I104" s="194"/>
      <c r="J104" s="38"/>
      <c r="K104" s="38"/>
      <c r="L104" s="41"/>
      <c r="M104" s="195"/>
      <c r="N104" s="196"/>
      <c r="O104" s="66"/>
      <c r="P104" s="66"/>
      <c r="Q104" s="66"/>
      <c r="R104" s="66"/>
      <c r="S104" s="66"/>
      <c r="T104" s="67"/>
      <c r="U104" s="36"/>
      <c r="V104" s="36"/>
      <c r="W104" s="36"/>
      <c r="X104" s="36"/>
      <c r="Y104" s="36"/>
      <c r="Z104" s="36"/>
      <c r="AA104" s="36"/>
      <c r="AB104" s="36"/>
      <c r="AC104" s="36"/>
      <c r="AD104" s="36"/>
      <c r="AE104" s="36"/>
      <c r="AT104" s="19" t="s">
        <v>423</v>
      </c>
      <c r="AU104" s="19" t="s">
        <v>86</v>
      </c>
      <c r="AZ104" s="103" t="s">
        <v>444</v>
      </c>
      <c r="BA104" s="103" t="s">
        <v>445</v>
      </c>
      <c r="BB104" s="103" t="s">
        <v>375</v>
      </c>
      <c r="BC104" s="103" t="s">
        <v>446</v>
      </c>
      <c r="BD104" s="103" t="s">
        <v>86</v>
      </c>
    </row>
    <row r="105" spans="2:56" s="13" customFormat="1" ht="11.25">
      <c r="B105" s="198"/>
      <c r="C105" s="199"/>
      <c r="D105" s="192" t="s">
        <v>428</v>
      </c>
      <c r="E105" s="200" t="s">
        <v>19</v>
      </c>
      <c r="F105" s="201" t="s">
        <v>447</v>
      </c>
      <c r="G105" s="199"/>
      <c r="H105" s="202">
        <v>0.231</v>
      </c>
      <c r="I105" s="203"/>
      <c r="J105" s="199"/>
      <c r="K105" s="199"/>
      <c r="L105" s="204"/>
      <c r="M105" s="205"/>
      <c r="N105" s="206"/>
      <c r="O105" s="206"/>
      <c r="P105" s="206"/>
      <c r="Q105" s="206"/>
      <c r="R105" s="206"/>
      <c r="S105" s="206"/>
      <c r="T105" s="207"/>
      <c r="AT105" s="208" t="s">
        <v>428</v>
      </c>
      <c r="AU105" s="208" t="s">
        <v>86</v>
      </c>
      <c r="AV105" s="13" t="s">
        <v>86</v>
      </c>
      <c r="AW105" s="13" t="s">
        <v>37</v>
      </c>
      <c r="AX105" s="13" t="s">
        <v>76</v>
      </c>
      <c r="AY105" s="208" t="s">
        <v>404</v>
      </c>
      <c r="AZ105" s="103" t="s">
        <v>448</v>
      </c>
      <c r="BA105" s="103" t="s">
        <v>449</v>
      </c>
      <c r="BB105" s="103" t="s">
        <v>106</v>
      </c>
      <c r="BC105" s="103" t="s">
        <v>450</v>
      </c>
      <c r="BD105" s="103" t="s">
        <v>86</v>
      </c>
    </row>
    <row r="106" spans="2:56" s="13" customFormat="1" ht="11.25">
      <c r="B106" s="198"/>
      <c r="C106" s="199"/>
      <c r="D106" s="192" t="s">
        <v>428</v>
      </c>
      <c r="E106" s="200" t="s">
        <v>19</v>
      </c>
      <c r="F106" s="201" t="s">
        <v>451</v>
      </c>
      <c r="G106" s="199"/>
      <c r="H106" s="202">
        <v>2.24</v>
      </c>
      <c r="I106" s="203"/>
      <c r="J106" s="199"/>
      <c r="K106" s="199"/>
      <c r="L106" s="204"/>
      <c r="M106" s="205"/>
      <c r="N106" s="206"/>
      <c r="O106" s="206"/>
      <c r="P106" s="206"/>
      <c r="Q106" s="206"/>
      <c r="R106" s="206"/>
      <c r="S106" s="206"/>
      <c r="T106" s="207"/>
      <c r="AT106" s="208" t="s">
        <v>428</v>
      </c>
      <c r="AU106" s="208" t="s">
        <v>86</v>
      </c>
      <c r="AV106" s="13" t="s">
        <v>86</v>
      </c>
      <c r="AW106" s="13" t="s">
        <v>37</v>
      </c>
      <c r="AX106" s="13" t="s">
        <v>76</v>
      </c>
      <c r="AY106" s="208" t="s">
        <v>404</v>
      </c>
      <c r="AZ106" s="103" t="s">
        <v>452</v>
      </c>
      <c r="BA106" s="103" t="s">
        <v>453</v>
      </c>
      <c r="BB106" s="103" t="s">
        <v>127</v>
      </c>
      <c r="BC106" s="103" t="s">
        <v>454</v>
      </c>
      <c r="BD106" s="103" t="s">
        <v>86</v>
      </c>
    </row>
    <row r="107" spans="2:56" s="13" customFormat="1" ht="11.25">
      <c r="B107" s="198"/>
      <c r="C107" s="199"/>
      <c r="D107" s="192" t="s">
        <v>428</v>
      </c>
      <c r="E107" s="200" t="s">
        <v>19</v>
      </c>
      <c r="F107" s="201" t="s">
        <v>455</v>
      </c>
      <c r="G107" s="199"/>
      <c r="H107" s="202">
        <v>0.1</v>
      </c>
      <c r="I107" s="203"/>
      <c r="J107" s="199"/>
      <c r="K107" s="199"/>
      <c r="L107" s="204"/>
      <c r="M107" s="205"/>
      <c r="N107" s="206"/>
      <c r="O107" s="206"/>
      <c r="P107" s="206"/>
      <c r="Q107" s="206"/>
      <c r="R107" s="206"/>
      <c r="S107" s="206"/>
      <c r="T107" s="207"/>
      <c r="AT107" s="208" t="s">
        <v>428</v>
      </c>
      <c r="AU107" s="208" t="s">
        <v>86</v>
      </c>
      <c r="AV107" s="13" t="s">
        <v>86</v>
      </c>
      <c r="AW107" s="13" t="s">
        <v>37</v>
      </c>
      <c r="AX107" s="13" t="s">
        <v>76</v>
      </c>
      <c r="AY107" s="208" t="s">
        <v>404</v>
      </c>
      <c r="AZ107" s="103" t="s">
        <v>456</v>
      </c>
      <c r="BA107" s="103" t="s">
        <v>457</v>
      </c>
      <c r="BB107" s="103" t="s">
        <v>127</v>
      </c>
      <c r="BC107" s="103" t="s">
        <v>458</v>
      </c>
      <c r="BD107" s="103" t="s">
        <v>86</v>
      </c>
    </row>
    <row r="108" spans="2:56" s="13" customFormat="1" ht="11.25">
      <c r="B108" s="198"/>
      <c r="C108" s="199"/>
      <c r="D108" s="192" t="s">
        <v>428</v>
      </c>
      <c r="E108" s="200" t="s">
        <v>19</v>
      </c>
      <c r="F108" s="201" t="s">
        <v>459</v>
      </c>
      <c r="G108" s="199"/>
      <c r="H108" s="202">
        <v>0.15</v>
      </c>
      <c r="I108" s="203"/>
      <c r="J108" s="199"/>
      <c r="K108" s="199"/>
      <c r="L108" s="204"/>
      <c r="M108" s="205"/>
      <c r="N108" s="206"/>
      <c r="O108" s="206"/>
      <c r="P108" s="206"/>
      <c r="Q108" s="206"/>
      <c r="R108" s="206"/>
      <c r="S108" s="206"/>
      <c r="T108" s="207"/>
      <c r="AT108" s="208" t="s">
        <v>428</v>
      </c>
      <c r="AU108" s="208" t="s">
        <v>86</v>
      </c>
      <c r="AV108" s="13" t="s">
        <v>86</v>
      </c>
      <c r="AW108" s="13" t="s">
        <v>37</v>
      </c>
      <c r="AX108" s="13" t="s">
        <v>76</v>
      </c>
      <c r="AY108" s="208" t="s">
        <v>404</v>
      </c>
      <c r="AZ108" s="103" t="s">
        <v>460</v>
      </c>
      <c r="BA108" s="103" t="s">
        <v>461</v>
      </c>
      <c r="BB108" s="103" t="s">
        <v>127</v>
      </c>
      <c r="BC108" s="103" t="s">
        <v>462</v>
      </c>
      <c r="BD108" s="103" t="s">
        <v>86</v>
      </c>
    </row>
    <row r="109" spans="2:56" s="14" customFormat="1" ht="11.25">
      <c r="B109" s="210"/>
      <c r="C109" s="211"/>
      <c r="D109" s="192" t="s">
        <v>428</v>
      </c>
      <c r="E109" s="212" t="s">
        <v>104</v>
      </c>
      <c r="F109" s="213" t="s">
        <v>463</v>
      </c>
      <c r="G109" s="211"/>
      <c r="H109" s="214">
        <v>2.721</v>
      </c>
      <c r="I109" s="215"/>
      <c r="J109" s="211"/>
      <c r="K109" s="211"/>
      <c r="L109" s="216"/>
      <c r="M109" s="217"/>
      <c r="N109" s="218"/>
      <c r="O109" s="218"/>
      <c r="P109" s="218"/>
      <c r="Q109" s="218"/>
      <c r="R109" s="218"/>
      <c r="S109" s="218"/>
      <c r="T109" s="219"/>
      <c r="AT109" s="220" t="s">
        <v>428</v>
      </c>
      <c r="AU109" s="220" t="s">
        <v>86</v>
      </c>
      <c r="AV109" s="14" t="s">
        <v>273</v>
      </c>
      <c r="AW109" s="14" t="s">
        <v>37</v>
      </c>
      <c r="AX109" s="14" t="s">
        <v>84</v>
      </c>
      <c r="AY109" s="220" t="s">
        <v>404</v>
      </c>
      <c r="AZ109" s="103" t="s">
        <v>464</v>
      </c>
      <c r="BA109" s="103" t="s">
        <v>465</v>
      </c>
      <c r="BB109" s="103" t="s">
        <v>134</v>
      </c>
      <c r="BC109" s="103" t="s">
        <v>466</v>
      </c>
      <c r="BD109" s="103" t="s">
        <v>86</v>
      </c>
    </row>
    <row r="110" spans="1:65" s="2" customFormat="1" ht="14.45" customHeight="1">
      <c r="A110" s="36"/>
      <c r="B110" s="37"/>
      <c r="C110" s="179" t="s">
        <v>467</v>
      </c>
      <c r="D110" s="209" t="s">
        <v>410</v>
      </c>
      <c r="E110" s="180" t="s">
        <v>468</v>
      </c>
      <c r="F110" s="181" t="s">
        <v>469</v>
      </c>
      <c r="G110" s="182" t="s">
        <v>110</v>
      </c>
      <c r="H110" s="183">
        <v>28</v>
      </c>
      <c r="I110" s="184"/>
      <c r="J110" s="185">
        <f>ROUND(I110*H110,2)</f>
        <v>0</v>
      </c>
      <c r="K110" s="181" t="s">
        <v>413</v>
      </c>
      <c r="L110" s="41"/>
      <c r="M110" s="186" t="s">
        <v>19</v>
      </c>
      <c r="N110" s="187" t="s">
        <v>47</v>
      </c>
      <c r="O110" s="66"/>
      <c r="P110" s="188">
        <f>O110*H110</f>
        <v>0</v>
      </c>
      <c r="Q110" s="188">
        <v>0</v>
      </c>
      <c r="R110" s="188">
        <f>Q110*H110</f>
        <v>0</v>
      </c>
      <c r="S110" s="188">
        <v>0</v>
      </c>
      <c r="T110" s="189">
        <f>S110*H110</f>
        <v>0</v>
      </c>
      <c r="U110" s="36"/>
      <c r="V110" s="36"/>
      <c r="W110" s="36"/>
      <c r="X110" s="36"/>
      <c r="Y110" s="36"/>
      <c r="Z110" s="36"/>
      <c r="AA110" s="36"/>
      <c r="AB110" s="36"/>
      <c r="AC110" s="36"/>
      <c r="AD110" s="36"/>
      <c r="AE110" s="36"/>
      <c r="AR110" s="190" t="s">
        <v>273</v>
      </c>
      <c r="AT110" s="190" t="s">
        <v>410</v>
      </c>
      <c r="AU110" s="190" t="s">
        <v>86</v>
      </c>
      <c r="AY110" s="19" t="s">
        <v>404</v>
      </c>
      <c r="BE110" s="191">
        <f>IF(N110="základní",J110,0)</f>
        <v>0</v>
      </c>
      <c r="BF110" s="191">
        <f>IF(N110="snížená",J110,0)</f>
        <v>0</v>
      </c>
      <c r="BG110" s="191">
        <f>IF(N110="zákl. přenesená",J110,0)</f>
        <v>0</v>
      </c>
      <c r="BH110" s="191">
        <f>IF(N110="sníž. přenesená",J110,0)</f>
        <v>0</v>
      </c>
      <c r="BI110" s="191">
        <f>IF(N110="nulová",J110,0)</f>
        <v>0</v>
      </c>
      <c r="BJ110" s="19" t="s">
        <v>84</v>
      </c>
      <c r="BK110" s="191">
        <f>ROUND(I110*H110,2)</f>
        <v>0</v>
      </c>
      <c r="BL110" s="19" t="s">
        <v>273</v>
      </c>
      <c r="BM110" s="190" t="s">
        <v>470</v>
      </c>
    </row>
    <row r="111" spans="1:47" s="2" customFormat="1" ht="11.25">
      <c r="A111" s="36"/>
      <c r="B111" s="37"/>
      <c r="C111" s="38"/>
      <c r="D111" s="192" t="s">
        <v>418</v>
      </c>
      <c r="E111" s="38"/>
      <c r="F111" s="193" t="s">
        <v>471</v>
      </c>
      <c r="G111" s="38"/>
      <c r="H111" s="38"/>
      <c r="I111" s="194"/>
      <c r="J111" s="38"/>
      <c r="K111" s="38"/>
      <c r="L111" s="41"/>
      <c r="M111" s="195"/>
      <c r="N111" s="196"/>
      <c r="O111" s="66"/>
      <c r="P111" s="66"/>
      <c r="Q111" s="66"/>
      <c r="R111" s="66"/>
      <c r="S111" s="66"/>
      <c r="T111" s="67"/>
      <c r="U111" s="36"/>
      <c r="V111" s="36"/>
      <c r="W111" s="36"/>
      <c r="X111" s="36"/>
      <c r="Y111" s="36"/>
      <c r="Z111" s="36"/>
      <c r="AA111" s="36"/>
      <c r="AB111" s="36"/>
      <c r="AC111" s="36"/>
      <c r="AD111" s="36"/>
      <c r="AE111" s="36"/>
      <c r="AT111" s="19" t="s">
        <v>418</v>
      </c>
      <c r="AU111" s="19" t="s">
        <v>86</v>
      </c>
    </row>
    <row r="112" spans="1:47" s="2" customFormat="1" ht="136.5">
      <c r="A112" s="36"/>
      <c r="B112" s="37"/>
      <c r="C112" s="38"/>
      <c r="D112" s="192" t="s">
        <v>423</v>
      </c>
      <c r="E112" s="38"/>
      <c r="F112" s="197" t="s">
        <v>472</v>
      </c>
      <c r="G112" s="38"/>
      <c r="H112" s="38"/>
      <c r="I112" s="194"/>
      <c r="J112" s="38"/>
      <c r="K112" s="38"/>
      <c r="L112" s="41"/>
      <c r="M112" s="195"/>
      <c r="N112" s="196"/>
      <c r="O112" s="66"/>
      <c r="P112" s="66"/>
      <c r="Q112" s="66"/>
      <c r="R112" s="66"/>
      <c r="S112" s="66"/>
      <c r="T112" s="67"/>
      <c r="U112" s="36"/>
      <c r="V112" s="36"/>
      <c r="W112" s="36"/>
      <c r="X112" s="36"/>
      <c r="Y112" s="36"/>
      <c r="Z112" s="36"/>
      <c r="AA112" s="36"/>
      <c r="AB112" s="36"/>
      <c r="AC112" s="36"/>
      <c r="AD112" s="36"/>
      <c r="AE112" s="36"/>
      <c r="AT112" s="19" t="s">
        <v>423</v>
      </c>
      <c r="AU112" s="19" t="s">
        <v>86</v>
      </c>
    </row>
    <row r="113" spans="1:47" s="2" customFormat="1" ht="19.5">
      <c r="A113" s="36"/>
      <c r="B113" s="37"/>
      <c r="C113" s="38"/>
      <c r="D113" s="192" t="s">
        <v>473</v>
      </c>
      <c r="E113" s="38"/>
      <c r="F113" s="197" t="s">
        <v>474</v>
      </c>
      <c r="G113" s="38"/>
      <c r="H113" s="38"/>
      <c r="I113" s="194"/>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473</v>
      </c>
      <c r="AU113" s="19" t="s">
        <v>86</v>
      </c>
    </row>
    <row r="114" spans="2:51" s="13" customFormat="1" ht="11.25">
      <c r="B114" s="198"/>
      <c r="C114" s="199"/>
      <c r="D114" s="192" t="s">
        <v>428</v>
      </c>
      <c r="E114" s="200" t="s">
        <v>108</v>
      </c>
      <c r="F114" s="201" t="s">
        <v>475</v>
      </c>
      <c r="G114" s="199"/>
      <c r="H114" s="202">
        <v>28</v>
      </c>
      <c r="I114" s="203"/>
      <c r="J114" s="199"/>
      <c r="K114" s="199"/>
      <c r="L114" s="204"/>
      <c r="M114" s="205"/>
      <c r="N114" s="206"/>
      <c r="O114" s="206"/>
      <c r="P114" s="206"/>
      <c r="Q114" s="206"/>
      <c r="R114" s="206"/>
      <c r="S114" s="206"/>
      <c r="T114" s="207"/>
      <c r="AT114" s="208" t="s">
        <v>428</v>
      </c>
      <c r="AU114" s="208" t="s">
        <v>86</v>
      </c>
      <c r="AV114" s="13" t="s">
        <v>86</v>
      </c>
      <c r="AW114" s="13" t="s">
        <v>37</v>
      </c>
      <c r="AX114" s="13" t="s">
        <v>84</v>
      </c>
      <c r="AY114" s="208" t="s">
        <v>404</v>
      </c>
    </row>
    <row r="115" spans="1:65" s="2" customFormat="1" ht="14.45" customHeight="1">
      <c r="A115" s="36"/>
      <c r="B115" s="37"/>
      <c r="C115" s="179" t="s">
        <v>273</v>
      </c>
      <c r="D115" s="179" t="s">
        <v>410</v>
      </c>
      <c r="E115" s="180" t="s">
        <v>476</v>
      </c>
      <c r="F115" s="181" t="s">
        <v>477</v>
      </c>
      <c r="G115" s="182" t="s">
        <v>110</v>
      </c>
      <c r="H115" s="183">
        <v>1</v>
      </c>
      <c r="I115" s="184"/>
      <c r="J115" s="185">
        <f>ROUND(I115*H115,2)</f>
        <v>0</v>
      </c>
      <c r="K115" s="181" t="s">
        <v>413</v>
      </c>
      <c r="L115" s="41"/>
      <c r="M115" s="186" t="s">
        <v>19</v>
      </c>
      <c r="N115" s="187" t="s">
        <v>47</v>
      </c>
      <c r="O115" s="66"/>
      <c r="P115" s="188">
        <f>O115*H115</f>
        <v>0</v>
      </c>
      <c r="Q115" s="188">
        <v>0</v>
      </c>
      <c r="R115" s="188">
        <f>Q115*H115</f>
        <v>0</v>
      </c>
      <c r="S115" s="188">
        <v>0</v>
      </c>
      <c r="T115" s="189">
        <f>S115*H115</f>
        <v>0</v>
      </c>
      <c r="U115" s="36"/>
      <c r="V115" s="36"/>
      <c r="W115" s="36"/>
      <c r="X115" s="36"/>
      <c r="Y115" s="36"/>
      <c r="Z115" s="36"/>
      <c r="AA115" s="36"/>
      <c r="AB115" s="36"/>
      <c r="AC115" s="36"/>
      <c r="AD115" s="36"/>
      <c r="AE115" s="36"/>
      <c r="AR115" s="190" t="s">
        <v>273</v>
      </c>
      <c r="AT115" s="190" t="s">
        <v>410</v>
      </c>
      <c r="AU115" s="190" t="s">
        <v>86</v>
      </c>
      <c r="AY115" s="19" t="s">
        <v>404</v>
      </c>
      <c r="BE115" s="191">
        <f>IF(N115="základní",J115,0)</f>
        <v>0</v>
      </c>
      <c r="BF115" s="191">
        <f>IF(N115="snížená",J115,0)</f>
        <v>0</v>
      </c>
      <c r="BG115" s="191">
        <f>IF(N115="zákl. přenesená",J115,0)</f>
        <v>0</v>
      </c>
      <c r="BH115" s="191">
        <f>IF(N115="sníž. přenesená",J115,0)</f>
        <v>0</v>
      </c>
      <c r="BI115" s="191">
        <f>IF(N115="nulová",J115,0)</f>
        <v>0</v>
      </c>
      <c r="BJ115" s="19" t="s">
        <v>84</v>
      </c>
      <c r="BK115" s="191">
        <f>ROUND(I115*H115,2)</f>
        <v>0</v>
      </c>
      <c r="BL115" s="19" t="s">
        <v>273</v>
      </c>
      <c r="BM115" s="190" t="s">
        <v>478</v>
      </c>
    </row>
    <row r="116" spans="1:47" s="2" customFormat="1" ht="11.25">
      <c r="A116" s="36"/>
      <c r="B116" s="37"/>
      <c r="C116" s="38"/>
      <c r="D116" s="192" t="s">
        <v>418</v>
      </c>
      <c r="E116" s="38"/>
      <c r="F116" s="193" t="s">
        <v>479</v>
      </c>
      <c r="G116" s="38"/>
      <c r="H116" s="38"/>
      <c r="I116" s="194"/>
      <c r="J116" s="38"/>
      <c r="K116" s="38"/>
      <c r="L116" s="41"/>
      <c r="M116" s="195"/>
      <c r="N116" s="196"/>
      <c r="O116" s="66"/>
      <c r="P116" s="66"/>
      <c r="Q116" s="66"/>
      <c r="R116" s="66"/>
      <c r="S116" s="66"/>
      <c r="T116" s="67"/>
      <c r="U116" s="36"/>
      <c r="V116" s="36"/>
      <c r="W116" s="36"/>
      <c r="X116" s="36"/>
      <c r="Y116" s="36"/>
      <c r="Z116" s="36"/>
      <c r="AA116" s="36"/>
      <c r="AB116" s="36"/>
      <c r="AC116" s="36"/>
      <c r="AD116" s="36"/>
      <c r="AE116" s="36"/>
      <c r="AT116" s="19" t="s">
        <v>418</v>
      </c>
      <c r="AU116" s="19" t="s">
        <v>86</v>
      </c>
    </row>
    <row r="117" spans="1:47" s="2" customFormat="1" ht="126.75">
      <c r="A117" s="36"/>
      <c r="B117" s="37"/>
      <c r="C117" s="38"/>
      <c r="D117" s="192" t="s">
        <v>423</v>
      </c>
      <c r="E117" s="38"/>
      <c r="F117" s="197" t="s">
        <v>480</v>
      </c>
      <c r="G117" s="38"/>
      <c r="H117" s="38"/>
      <c r="I117" s="194"/>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423</v>
      </c>
      <c r="AU117" s="19" t="s">
        <v>86</v>
      </c>
    </row>
    <row r="118" spans="2:51" s="13" customFormat="1" ht="11.25">
      <c r="B118" s="198"/>
      <c r="C118" s="199"/>
      <c r="D118" s="192" t="s">
        <v>428</v>
      </c>
      <c r="E118" s="200" t="s">
        <v>113</v>
      </c>
      <c r="F118" s="201" t="s">
        <v>481</v>
      </c>
      <c r="G118" s="199"/>
      <c r="H118" s="202">
        <v>1</v>
      </c>
      <c r="I118" s="203"/>
      <c r="J118" s="199"/>
      <c r="K118" s="199"/>
      <c r="L118" s="204"/>
      <c r="M118" s="205"/>
      <c r="N118" s="206"/>
      <c r="O118" s="206"/>
      <c r="P118" s="206"/>
      <c r="Q118" s="206"/>
      <c r="R118" s="206"/>
      <c r="S118" s="206"/>
      <c r="T118" s="207"/>
      <c r="AT118" s="208" t="s">
        <v>428</v>
      </c>
      <c r="AU118" s="208" t="s">
        <v>86</v>
      </c>
      <c r="AV118" s="13" t="s">
        <v>86</v>
      </c>
      <c r="AW118" s="13" t="s">
        <v>37</v>
      </c>
      <c r="AX118" s="13" t="s">
        <v>84</v>
      </c>
      <c r="AY118" s="208" t="s">
        <v>404</v>
      </c>
    </row>
    <row r="119" spans="1:65" s="2" customFormat="1" ht="14.45" customHeight="1">
      <c r="A119" s="36"/>
      <c r="B119" s="37"/>
      <c r="C119" s="179" t="s">
        <v>482</v>
      </c>
      <c r="D119" s="179" t="s">
        <v>410</v>
      </c>
      <c r="E119" s="180" t="s">
        <v>483</v>
      </c>
      <c r="F119" s="181" t="s">
        <v>484</v>
      </c>
      <c r="G119" s="182" t="s">
        <v>110</v>
      </c>
      <c r="H119" s="183">
        <v>1</v>
      </c>
      <c r="I119" s="184"/>
      <c r="J119" s="185">
        <f>ROUND(I119*H119,2)</f>
        <v>0</v>
      </c>
      <c r="K119" s="181" t="s">
        <v>413</v>
      </c>
      <c r="L119" s="41"/>
      <c r="M119" s="186" t="s">
        <v>19</v>
      </c>
      <c r="N119" s="187" t="s">
        <v>47</v>
      </c>
      <c r="O119" s="66"/>
      <c r="P119" s="188">
        <f>O119*H119</f>
        <v>0</v>
      </c>
      <c r="Q119" s="188">
        <v>0</v>
      </c>
      <c r="R119" s="188">
        <f>Q119*H119</f>
        <v>0</v>
      </c>
      <c r="S119" s="188">
        <v>0</v>
      </c>
      <c r="T119" s="189">
        <f>S119*H119</f>
        <v>0</v>
      </c>
      <c r="U119" s="36"/>
      <c r="V119" s="36"/>
      <c r="W119" s="36"/>
      <c r="X119" s="36"/>
      <c r="Y119" s="36"/>
      <c r="Z119" s="36"/>
      <c r="AA119" s="36"/>
      <c r="AB119" s="36"/>
      <c r="AC119" s="36"/>
      <c r="AD119" s="36"/>
      <c r="AE119" s="36"/>
      <c r="AR119" s="190" t="s">
        <v>273</v>
      </c>
      <c r="AT119" s="190" t="s">
        <v>410</v>
      </c>
      <c r="AU119" s="190" t="s">
        <v>86</v>
      </c>
      <c r="AY119" s="19" t="s">
        <v>404</v>
      </c>
      <c r="BE119" s="191">
        <f>IF(N119="základní",J119,0)</f>
        <v>0</v>
      </c>
      <c r="BF119" s="191">
        <f>IF(N119="snížená",J119,0)</f>
        <v>0</v>
      </c>
      <c r="BG119" s="191">
        <f>IF(N119="zákl. přenesená",J119,0)</f>
        <v>0</v>
      </c>
      <c r="BH119" s="191">
        <f>IF(N119="sníž. přenesená",J119,0)</f>
        <v>0</v>
      </c>
      <c r="BI119" s="191">
        <f>IF(N119="nulová",J119,0)</f>
        <v>0</v>
      </c>
      <c r="BJ119" s="19" t="s">
        <v>84</v>
      </c>
      <c r="BK119" s="191">
        <f>ROUND(I119*H119,2)</f>
        <v>0</v>
      </c>
      <c r="BL119" s="19" t="s">
        <v>273</v>
      </c>
      <c r="BM119" s="190" t="s">
        <v>485</v>
      </c>
    </row>
    <row r="120" spans="1:47" s="2" customFormat="1" ht="11.25">
      <c r="A120" s="36"/>
      <c r="B120" s="37"/>
      <c r="C120" s="38"/>
      <c r="D120" s="192" t="s">
        <v>418</v>
      </c>
      <c r="E120" s="38"/>
      <c r="F120" s="193" t="s">
        <v>486</v>
      </c>
      <c r="G120" s="38"/>
      <c r="H120" s="38"/>
      <c r="I120" s="194"/>
      <c r="J120" s="38"/>
      <c r="K120" s="38"/>
      <c r="L120" s="41"/>
      <c r="M120" s="195"/>
      <c r="N120" s="196"/>
      <c r="O120" s="66"/>
      <c r="P120" s="66"/>
      <c r="Q120" s="66"/>
      <c r="R120" s="66"/>
      <c r="S120" s="66"/>
      <c r="T120" s="67"/>
      <c r="U120" s="36"/>
      <c r="V120" s="36"/>
      <c r="W120" s="36"/>
      <c r="X120" s="36"/>
      <c r="Y120" s="36"/>
      <c r="Z120" s="36"/>
      <c r="AA120" s="36"/>
      <c r="AB120" s="36"/>
      <c r="AC120" s="36"/>
      <c r="AD120" s="36"/>
      <c r="AE120" s="36"/>
      <c r="AT120" s="19" t="s">
        <v>418</v>
      </c>
      <c r="AU120" s="19" t="s">
        <v>86</v>
      </c>
    </row>
    <row r="121" spans="1:47" s="2" customFormat="1" ht="126.75">
      <c r="A121" s="36"/>
      <c r="B121" s="37"/>
      <c r="C121" s="38"/>
      <c r="D121" s="192" t="s">
        <v>423</v>
      </c>
      <c r="E121" s="38"/>
      <c r="F121" s="197" t="s">
        <v>480</v>
      </c>
      <c r="G121" s="38"/>
      <c r="H121" s="38"/>
      <c r="I121" s="194"/>
      <c r="J121" s="38"/>
      <c r="K121" s="38"/>
      <c r="L121" s="41"/>
      <c r="M121" s="195"/>
      <c r="N121" s="196"/>
      <c r="O121" s="66"/>
      <c r="P121" s="66"/>
      <c r="Q121" s="66"/>
      <c r="R121" s="66"/>
      <c r="S121" s="66"/>
      <c r="T121" s="67"/>
      <c r="U121" s="36"/>
      <c r="V121" s="36"/>
      <c r="W121" s="36"/>
      <c r="X121" s="36"/>
      <c r="Y121" s="36"/>
      <c r="Z121" s="36"/>
      <c r="AA121" s="36"/>
      <c r="AB121" s="36"/>
      <c r="AC121" s="36"/>
      <c r="AD121" s="36"/>
      <c r="AE121" s="36"/>
      <c r="AT121" s="19" t="s">
        <v>423</v>
      </c>
      <c r="AU121" s="19" t="s">
        <v>86</v>
      </c>
    </row>
    <row r="122" spans="1:47" s="2" customFormat="1" ht="29.25">
      <c r="A122" s="36"/>
      <c r="B122" s="37"/>
      <c r="C122" s="38"/>
      <c r="D122" s="192" t="s">
        <v>473</v>
      </c>
      <c r="E122" s="38"/>
      <c r="F122" s="197" t="s">
        <v>487</v>
      </c>
      <c r="G122" s="38"/>
      <c r="H122" s="38"/>
      <c r="I122" s="194"/>
      <c r="J122" s="38"/>
      <c r="K122" s="38"/>
      <c r="L122" s="41"/>
      <c r="M122" s="195"/>
      <c r="N122" s="196"/>
      <c r="O122" s="66"/>
      <c r="P122" s="66"/>
      <c r="Q122" s="66"/>
      <c r="R122" s="66"/>
      <c r="S122" s="66"/>
      <c r="T122" s="67"/>
      <c r="U122" s="36"/>
      <c r="V122" s="36"/>
      <c r="W122" s="36"/>
      <c r="X122" s="36"/>
      <c r="Y122" s="36"/>
      <c r="Z122" s="36"/>
      <c r="AA122" s="36"/>
      <c r="AB122" s="36"/>
      <c r="AC122" s="36"/>
      <c r="AD122" s="36"/>
      <c r="AE122" s="36"/>
      <c r="AT122" s="19" t="s">
        <v>473</v>
      </c>
      <c r="AU122" s="19" t="s">
        <v>86</v>
      </c>
    </row>
    <row r="123" spans="2:51" s="13" customFormat="1" ht="11.25">
      <c r="B123" s="198"/>
      <c r="C123" s="199"/>
      <c r="D123" s="192" t="s">
        <v>428</v>
      </c>
      <c r="E123" s="200" t="s">
        <v>116</v>
      </c>
      <c r="F123" s="201" t="s">
        <v>481</v>
      </c>
      <c r="G123" s="199"/>
      <c r="H123" s="202">
        <v>1</v>
      </c>
      <c r="I123" s="203"/>
      <c r="J123" s="199"/>
      <c r="K123" s="199"/>
      <c r="L123" s="204"/>
      <c r="M123" s="205"/>
      <c r="N123" s="206"/>
      <c r="O123" s="206"/>
      <c r="P123" s="206"/>
      <c r="Q123" s="206"/>
      <c r="R123" s="206"/>
      <c r="S123" s="206"/>
      <c r="T123" s="207"/>
      <c r="AT123" s="208" t="s">
        <v>428</v>
      </c>
      <c r="AU123" s="208" t="s">
        <v>86</v>
      </c>
      <c r="AV123" s="13" t="s">
        <v>86</v>
      </c>
      <c r="AW123" s="13" t="s">
        <v>37</v>
      </c>
      <c r="AX123" s="13" t="s">
        <v>84</v>
      </c>
      <c r="AY123" s="208" t="s">
        <v>404</v>
      </c>
    </row>
    <row r="124" spans="1:65" s="2" customFormat="1" ht="14.45" customHeight="1">
      <c r="A124" s="36"/>
      <c r="B124" s="37"/>
      <c r="C124" s="179" t="s">
        <v>138</v>
      </c>
      <c r="D124" s="179" t="s">
        <v>410</v>
      </c>
      <c r="E124" s="180" t="s">
        <v>488</v>
      </c>
      <c r="F124" s="181" t="s">
        <v>489</v>
      </c>
      <c r="G124" s="182" t="s">
        <v>110</v>
      </c>
      <c r="H124" s="183">
        <v>1</v>
      </c>
      <c r="I124" s="184"/>
      <c r="J124" s="185">
        <f>ROUND(I124*H124,2)</f>
        <v>0</v>
      </c>
      <c r="K124" s="181" t="s">
        <v>413</v>
      </c>
      <c r="L124" s="41"/>
      <c r="M124" s="186" t="s">
        <v>19</v>
      </c>
      <c r="N124" s="187" t="s">
        <v>47</v>
      </c>
      <c r="O124" s="66"/>
      <c r="P124" s="188">
        <f>O124*H124</f>
        <v>0</v>
      </c>
      <c r="Q124" s="188">
        <v>0</v>
      </c>
      <c r="R124" s="188">
        <f>Q124*H124</f>
        <v>0</v>
      </c>
      <c r="S124" s="188">
        <v>0</v>
      </c>
      <c r="T124" s="189">
        <f>S124*H124</f>
        <v>0</v>
      </c>
      <c r="U124" s="36"/>
      <c r="V124" s="36"/>
      <c r="W124" s="36"/>
      <c r="X124" s="36"/>
      <c r="Y124" s="36"/>
      <c r="Z124" s="36"/>
      <c r="AA124" s="36"/>
      <c r="AB124" s="36"/>
      <c r="AC124" s="36"/>
      <c r="AD124" s="36"/>
      <c r="AE124" s="36"/>
      <c r="AR124" s="190" t="s">
        <v>273</v>
      </c>
      <c r="AT124" s="190" t="s">
        <v>410</v>
      </c>
      <c r="AU124" s="190" t="s">
        <v>86</v>
      </c>
      <c r="AY124" s="19" t="s">
        <v>404</v>
      </c>
      <c r="BE124" s="191">
        <f>IF(N124="základní",J124,0)</f>
        <v>0</v>
      </c>
      <c r="BF124" s="191">
        <f>IF(N124="snížená",J124,0)</f>
        <v>0</v>
      </c>
      <c r="BG124" s="191">
        <f>IF(N124="zákl. přenesená",J124,0)</f>
        <v>0</v>
      </c>
      <c r="BH124" s="191">
        <f>IF(N124="sníž. přenesená",J124,0)</f>
        <v>0</v>
      </c>
      <c r="BI124" s="191">
        <f>IF(N124="nulová",J124,0)</f>
        <v>0</v>
      </c>
      <c r="BJ124" s="19" t="s">
        <v>84</v>
      </c>
      <c r="BK124" s="191">
        <f>ROUND(I124*H124,2)</f>
        <v>0</v>
      </c>
      <c r="BL124" s="19" t="s">
        <v>273</v>
      </c>
      <c r="BM124" s="190" t="s">
        <v>490</v>
      </c>
    </row>
    <row r="125" spans="1:47" s="2" customFormat="1" ht="11.25">
      <c r="A125" s="36"/>
      <c r="B125" s="37"/>
      <c r="C125" s="38"/>
      <c r="D125" s="192" t="s">
        <v>418</v>
      </c>
      <c r="E125" s="38"/>
      <c r="F125" s="193" t="s">
        <v>491</v>
      </c>
      <c r="G125" s="38"/>
      <c r="H125" s="38"/>
      <c r="I125" s="194"/>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418</v>
      </c>
      <c r="AU125" s="19" t="s">
        <v>86</v>
      </c>
    </row>
    <row r="126" spans="1:47" s="2" customFormat="1" ht="156">
      <c r="A126" s="36"/>
      <c r="B126" s="37"/>
      <c r="C126" s="38"/>
      <c r="D126" s="192" t="s">
        <v>423</v>
      </c>
      <c r="E126" s="38"/>
      <c r="F126" s="197" t="s">
        <v>492</v>
      </c>
      <c r="G126" s="38"/>
      <c r="H126" s="38"/>
      <c r="I126" s="194"/>
      <c r="J126" s="38"/>
      <c r="K126" s="38"/>
      <c r="L126" s="41"/>
      <c r="M126" s="195"/>
      <c r="N126" s="196"/>
      <c r="O126" s="66"/>
      <c r="P126" s="66"/>
      <c r="Q126" s="66"/>
      <c r="R126" s="66"/>
      <c r="S126" s="66"/>
      <c r="T126" s="67"/>
      <c r="U126" s="36"/>
      <c r="V126" s="36"/>
      <c r="W126" s="36"/>
      <c r="X126" s="36"/>
      <c r="Y126" s="36"/>
      <c r="Z126" s="36"/>
      <c r="AA126" s="36"/>
      <c r="AB126" s="36"/>
      <c r="AC126" s="36"/>
      <c r="AD126" s="36"/>
      <c r="AE126" s="36"/>
      <c r="AT126" s="19" t="s">
        <v>423</v>
      </c>
      <c r="AU126" s="19" t="s">
        <v>86</v>
      </c>
    </row>
    <row r="127" spans="1:47" s="2" customFormat="1" ht="29.25">
      <c r="A127" s="36"/>
      <c r="B127" s="37"/>
      <c r="C127" s="38"/>
      <c r="D127" s="192" t="s">
        <v>473</v>
      </c>
      <c r="E127" s="38"/>
      <c r="F127" s="197" t="s">
        <v>493</v>
      </c>
      <c r="G127" s="38"/>
      <c r="H127" s="38"/>
      <c r="I127" s="194"/>
      <c r="J127" s="38"/>
      <c r="K127" s="38"/>
      <c r="L127" s="41"/>
      <c r="M127" s="195"/>
      <c r="N127" s="196"/>
      <c r="O127" s="66"/>
      <c r="P127" s="66"/>
      <c r="Q127" s="66"/>
      <c r="R127" s="66"/>
      <c r="S127" s="66"/>
      <c r="T127" s="67"/>
      <c r="U127" s="36"/>
      <c r="V127" s="36"/>
      <c r="W127" s="36"/>
      <c r="X127" s="36"/>
      <c r="Y127" s="36"/>
      <c r="Z127" s="36"/>
      <c r="AA127" s="36"/>
      <c r="AB127" s="36"/>
      <c r="AC127" s="36"/>
      <c r="AD127" s="36"/>
      <c r="AE127" s="36"/>
      <c r="AT127" s="19" t="s">
        <v>473</v>
      </c>
      <c r="AU127" s="19" t="s">
        <v>86</v>
      </c>
    </row>
    <row r="128" spans="2:51" s="13" customFormat="1" ht="11.25">
      <c r="B128" s="198"/>
      <c r="C128" s="199"/>
      <c r="D128" s="192" t="s">
        <v>428</v>
      </c>
      <c r="E128" s="200" t="s">
        <v>19</v>
      </c>
      <c r="F128" s="201" t="s">
        <v>113</v>
      </c>
      <c r="G128" s="199"/>
      <c r="H128" s="202">
        <v>1</v>
      </c>
      <c r="I128" s="203"/>
      <c r="J128" s="199"/>
      <c r="K128" s="199"/>
      <c r="L128" s="204"/>
      <c r="M128" s="205"/>
      <c r="N128" s="206"/>
      <c r="O128" s="206"/>
      <c r="P128" s="206"/>
      <c r="Q128" s="206"/>
      <c r="R128" s="206"/>
      <c r="S128" s="206"/>
      <c r="T128" s="207"/>
      <c r="AT128" s="208" t="s">
        <v>428</v>
      </c>
      <c r="AU128" s="208" t="s">
        <v>86</v>
      </c>
      <c r="AV128" s="13" t="s">
        <v>86</v>
      </c>
      <c r="AW128" s="13" t="s">
        <v>37</v>
      </c>
      <c r="AX128" s="13" t="s">
        <v>84</v>
      </c>
      <c r="AY128" s="208" t="s">
        <v>404</v>
      </c>
    </row>
    <row r="129" spans="1:65" s="2" customFormat="1" ht="14.45" customHeight="1">
      <c r="A129" s="36"/>
      <c r="B129" s="37"/>
      <c r="C129" s="179" t="s">
        <v>494</v>
      </c>
      <c r="D129" s="179" t="s">
        <v>410</v>
      </c>
      <c r="E129" s="180" t="s">
        <v>495</v>
      </c>
      <c r="F129" s="181" t="s">
        <v>496</v>
      </c>
      <c r="G129" s="182" t="s">
        <v>110</v>
      </c>
      <c r="H129" s="183">
        <v>1</v>
      </c>
      <c r="I129" s="184"/>
      <c r="J129" s="185">
        <f>ROUND(I129*H129,2)</f>
        <v>0</v>
      </c>
      <c r="K129" s="181" t="s">
        <v>413</v>
      </c>
      <c r="L129" s="41"/>
      <c r="M129" s="186" t="s">
        <v>19</v>
      </c>
      <c r="N129" s="187" t="s">
        <v>47</v>
      </c>
      <c r="O129" s="66"/>
      <c r="P129" s="188">
        <f>O129*H129</f>
        <v>0</v>
      </c>
      <c r="Q129" s="188">
        <v>0</v>
      </c>
      <c r="R129" s="188">
        <f>Q129*H129</f>
        <v>0</v>
      </c>
      <c r="S129" s="188">
        <v>0</v>
      </c>
      <c r="T129" s="189">
        <f>S129*H129</f>
        <v>0</v>
      </c>
      <c r="U129" s="36"/>
      <c r="V129" s="36"/>
      <c r="W129" s="36"/>
      <c r="X129" s="36"/>
      <c r="Y129" s="36"/>
      <c r="Z129" s="36"/>
      <c r="AA129" s="36"/>
      <c r="AB129" s="36"/>
      <c r="AC129" s="36"/>
      <c r="AD129" s="36"/>
      <c r="AE129" s="36"/>
      <c r="AR129" s="190" t="s">
        <v>273</v>
      </c>
      <c r="AT129" s="190" t="s">
        <v>410</v>
      </c>
      <c r="AU129" s="190" t="s">
        <v>86</v>
      </c>
      <c r="AY129" s="19" t="s">
        <v>404</v>
      </c>
      <c r="BE129" s="191">
        <f>IF(N129="základní",J129,0)</f>
        <v>0</v>
      </c>
      <c r="BF129" s="191">
        <f>IF(N129="snížená",J129,0)</f>
        <v>0</v>
      </c>
      <c r="BG129" s="191">
        <f>IF(N129="zákl. přenesená",J129,0)</f>
        <v>0</v>
      </c>
      <c r="BH129" s="191">
        <f>IF(N129="sníž. přenesená",J129,0)</f>
        <v>0</v>
      </c>
      <c r="BI129" s="191">
        <f>IF(N129="nulová",J129,0)</f>
        <v>0</v>
      </c>
      <c r="BJ129" s="19" t="s">
        <v>84</v>
      </c>
      <c r="BK129" s="191">
        <f>ROUND(I129*H129,2)</f>
        <v>0</v>
      </c>
      <c r="BL129" s="19" t="s">
        <v>273</v>
      </c>
      <c r="BM129" s="190" t="s">
        <v>497</v>
      </c>
    </row>
    <row r="130" spans="1:47" s="2" customFormat="1" ht="11.25">
      <c r="A130" s="36"/>
      <c r="B130" s="37"/>
      <c r="C130" s="38"/>
      <c r="D130" s="192" t="s">
        <v>418</v>
      </c>
      <c r="E130" s="38"/>
      <c r="F130" s="193" t="s">
        <v>498</v>
      </c>
      <c r="G130" s="38"/>
      <c r="H130" s="38"/>
      <c r="I130" s="194"/>
      <c r="J130" s="38"/>
      <c r="K130" s="38"/>
      <c r="L130" s="41"/>
      <c r="M130" s="195"/>
      <c r="N130" s="196"/>
      <c r="O130" s="66"/>
      <c r="P130" s="66"/>
      <c r="Q130" s="66"/>
      <c r="R130" s="66"/>
      <c r="S130" s="66"/>
      <c r="T130" s="67"/>
      <c r="U130" s="36"/>
      <c r="V130" s="36"/>
      <c r="W130" s="36"/>
      <c r="X130" s="36"/>
      <c r="Y130" s="36"/>
      <c r="Z130" s="36"/>
      <c r="AA130" s="36"/>
      <c r="AB130" s="36"/>
      <c r="AC130" s="36"/>
      <c r="AD130" s="36"/>
      <c r="AE130" s="36"/>
      <c r="AT130" s="19" t="s">
        <v>418</v>
      </c>
      <c r="AU130" s="19" t="s">
        <v>86</v>
      </c>
    </row>
    <row r="131" spans="1:47" s="2" customFormat="1" ht="156">
      <c r="A131" s="36"/>
      <c r="B131" s="37"/>
      <c r="C131" s="38"/>
      <c r="D131" s="192" t="s">
        <v>423</v>
      </c>
      <c r="E131" s="38"/>
      <c r="F131" s="197" t="s">
        <v>492</v>
      </c>
      <c r="G131" s="38"/>
      <c r="H131" s="38"/>
      <c r="I131" s="194"/>
      <c r="J131" s="38"/>
      <c r="K131" s="38"/>
      <c r="L131" s="41"/>
      <c r="M131" s="195"/>
      <c r="N131" s="196"/>
      <c r="O131" s="66"/>
      <c r="P131" s="66"/>
      <c r="Q131" s="66"/>
      <c r="R131" s="66"/>
      <c r="S131" s="66"/>
      <c r="T131" s="67"/>
      <c r="U131" s="36"/>
      <c r="V131" s="36"/>
      <c r="W131" s="36"/>
      <c r="X131" s="36"/>
      <c r="Y131" s="36"/>
      <c r="Z131" s="36"/>
      <c r="AA131" s="36"/>
      <c r="AB131" s="36"/>
      <c r="AC131" s="36"/>
      <c r="AD131" s="36"/>
      <c r="AE131" s="36"/>
      <c r="AT131" s="19" t="s">
        <v>423</v>
      </c>
      <c r="AU131" s="19" t="s">
        <v>86</v>
      </c>
    </row>
    <row r="132" spans="1:47" s="2" customFormat="1" ht="29.25">
      <c r="A132" s="36"/>
      <c r="B132" s="37"/>
      <c r="C132" s="38"/>
      <c r="D132" s="192" t="s">
        <v>473</v>
      </c>
      <c r="E132" s="38"/>
      <c r="F132" s="197" t="s">
        <v>493</v>
      </c>
      <c r="G132" s="38"/>
      <c r="H132" s="38"/>
      <c r="I132" s="194"/>
      <c r="J132" s="38"/>
      <c r="K132" s="38"/>
      <c r="L132" s="41"/>
      <c r="M132" s="195"/>
      <c r="N132" s="196"/>
      <c r="O132" s="66"/>
      <c r="P132" s="66"/>
      <c r="Q132" s="66"/>
      <c r="R132" s="66"/>
      <c r="S132" s="66"/>
      <c r="T132" s="67"/>
      <c r="U132" s="36"/>
      <c r="V132" s="36"/>
      <c r="W132" s="36"/>
      <c r="X132" s="36"/>
      <c r="Y132" s="36"/>
      <c r="Z132" s="36"/>
      <c r="AA132" s="36"/>
      <c r="AB132" s="36"/>
      <c r="AC132" s="36"/>
      <c r="AD132" s="36"/>
      <c r="AE132" s="36"/>
      <c r="AT132" s="19" t="s">
        <v>473</v>
      </c>
      <c r="AU132" s="19" t="s">
        <v>86</v>
      </c>
    </row>
    <row r="133" spans="2:51" s="13" customFormat="1" ht="11.25">
      <c r="B133" s="198"/>
      <c r="C133" s="199"/>
      <c r="D133" s="192" t="s">
        <v>428</v>
      </c>
      <c r="E133" s="200" t="s">
        <v>19</v>
      </c>
      <c r="F133" s="201" t="s">
        <v>116</v>
      </c>
      <c r="G133" s="199"/>
      <c r="H133" s="202">
        <v>1</v>
      </c>
      <c r="I133" s="203"/>
      <c r="J133" s="199"/>
      <c r="K133" s="199"/>
      <c r="L133" s="204"/>
      <c r="M133" s="205"/>
      <c r="N133" s="206"/>
      <c r="O133" s="206"/>
      <c r="P133" s="206"/>
      <c r="Q133" s="206"/>
      <c r="R133" s="206"/>
      <c r="S133" s="206"/>
      <c r="T133" s="207"/>
      <c r="AT133" s="208" t="s">
        <v>428</v>
      </c>
      <c r="AU133" s="208" t="s">
        <v>86</v>
      </c>
      <c r="AV133" s="13" t="s">
        <v>86</v>
      </c>
      <c r="AW133" s="13" t="s">
        <v>37</v>
      </c>
      <c r="AX133" s="13" t="s">
        <v>84</v>
      </c>
      <c r="AY133" s="208" t="s">
        <v>404</v>
      </c>
    </row>
    <row r="134" spans="1:65" s="2" customFormat="1" ht="14.45" customHeight="1">
      <c r="A134" s="36"/>
      <c r="B134" s="37"/>
      <c r="C134" s="179" t="s">
        <v>224</v>
      </c>
      <c r="D134" s="209" t="s">
        <v>410</v>
      </c>
      <c r="E134" s="180" t="s">
        <v>499</v>
      </c>
      <c r="F134" s="181" t="s">
        <v>500</v>
      </c>
      <c r="G134" s="182" t="s">
        <v>110</v>
      </c>
      <c r="H134" s="183">
        <v>28</v>
      </c>
      <c r="I134" s="184"/>
      <c r="J134" s="185">
        <f>ROUND(I134*H134,2)</f>
        <v>0</v>
      </c>
      <c r="K134" s="181" t="s">
        <v>413</v>
      </c>
      <c r="L134" s="41"/>
      <c r="M134" s="186" t="s">
        <v>19</v>
      </c>
      <c r="N134" s="187" t="s">
        <v>47</v>
      </c>
      <c r="O134" s="66"/>
      <c r="P134" s="188">
        <f>O134*H134</f>
        <v>0</v>
      </c>
      <c r="Q134" s="188">
        <v>0</v>
      </c>
      <c r="R134" s="188">
        <f>Q134*H134</f>
        <v>0</v>
      </c>
      <c r="S134" s="188">
        <v>0</v>
      </c>
      <c r="T134" s="189">
        <f>S134*H134</f>
        <v>0</v>
      </c>
      <c r="U134" s="36"/>
      <c r="V134" s="36"/>
      <c r="W134" s="36"/>
      <c r="X134" s="36"/>
      <c r="Y134" s="36"/>
      <c r="Z134" s="36"/>
      <c r="AA134" s="36"/>
      <c r="AB134" s="36"/>
      <c r="AC134" s="36"/>
      <c r="AD134" s="36"/>
      <c r="AE134" s="36"/>
      <c r="AR134" s="190" t="s">
        <v>273</v>
      </c>
      <c r="AT134" s="190" t="s">
        <v>410</v>
      </c>
      <c r="AU134" s="190" t="s">
        <v>86</v>
      </c>
      <c r="AY134" s="19" t="s">
        <v>404</v>
      </c>
      <c r="BE134" s="191">
        <f>IF(N134="základní",J134,0)</f>
        <v>0</v>
      </c>
      <c r="BF134" s="191">
        <f>IF(N134="snížená",J134,0)</f>
        <v>0</v>
      </c>
      <c r="BG134" s="191">
        <f>IF(N134="zákl. přenesená",J134,0)</f>
        <v>0</v>
      </c>
      <c r="BH134" s="191">
        <f>IF(N134="sníž. přenesená",J134,0)</f>
        <v>0</v>
      </c>
      <c r="BI134" s="191">
        <f>IF(N134="nulová",J134,0)</f>
        <v>0</v>
      </c>
      <c r="BJ134" s="19" t="s">
        <v>84</v>
      </c>
      <c r="BK134" s="191">
        <f>ROUND(I134*H134,2)</f>
        <v>0</v>
      </c>
      <c r="BL134" s="19" t="s">
        <v>273</v>
      </c>
      <c r="BM134" s="190" t="s">
        <v>501</v>
      </c>
    </row>
    <row r="135" spans="1:47" s="2" customFormat="1" ht="11.25">
      <c r="A135" s="36"/>
      <c r="B135" s="37"/>
      <c r="C135" s="38"/>
      <c r="D135" s="192" t="s">
        <v>418</v>
      </c>
      <c r="E135" s="38"/>
      <c r="F135" s="193" t="s">
        <v>502</v>
      </c>
      <c r="G135" s="38"/>
      <c r="H135" s="38"/>
      <c r="I135" s="194"/>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418</v>
      </c>
      <c r="AU135" s="19" t="s">
        <v>86</v>
      </c>
    </row>
    <row r="136" spans="1:47" s="2" customFormat="1" ht="136.5">
      <c r="A136" s="36"/>
      <c r="B136" s="37"/>
      <c r="C136" s="38"/>
      <c r="D136" s="192" t="s">
        <v>423</v>
      </c>
      <c r="E136" s="38"/>
      <c r="F136" s="197" t="s">
        <v>503</v>
      </c>
      <c r="G136" s="38"/>
      <c r="H136" s="38"/>
      <c r="I136" s="194"/>
      <c r="J136" s="38"/>
      <c r="K136" s="38"/>
      <c r="L136" s="41"/>
      <c r="M136" s="195"/>
      <c r="N136" s="196"/>
      <c r="O136" s="66"/>
      <c r="P136" s="66"/>
      <c r="Q136" s="66"/>
      <c r="R136" s="66"/>
      <c r="S136" s="66"/>
      <c r="T136" s="67"/>
      <c r="U136" s="36"/>
      <c r="V136" s="36"/>
      <c r="W136" s="36"/>
      <c r="X136" s="36"/>
      <c r="Y136" s="36"/>
      <c r="Z136" s="36"/>
      <c r="AA136" s="36"/>
      <c r="AB136" s="36"/>
      <c r="AC136" s="36"/>
      <c r="AD136" s="36"/>
      <c r="AE136" s="36"/>
      <c r="AT136" s="19" t="s">
        <v>423</v>
      </c>
      <c r="AU136" s="19" t="s">
        <v>86</v>
      </c>
    </row>
    <row r="137" spans="2:51" s="13" customFormat="1" ht="11.25">
      <c r="B137" s="198"/>
      <c r="C137" s="199"/>
      <c r="D137" s="192" t="s">
        <v>428</v>
      </c>
      <c r="E137" s="200" t="s">
        <v>19</v>
      </c>
      <c r="F137" s="201" t="s">
        <v>108</v>
      </c>
      <c r="G137" s="199"/>
      <c r="H137" s="202">
        <v>28</v>
      </c>
      <c r="I137" s="203"/>
      <c r="J137" s="199"/>
      <c r="K137" s="199"/>
      <c r="L137" s="204"/>
      <c r="M137" s="205"/>
      <c r="N137" s="206"/>
      <c r="O137" s="206"/>
      <c r="P137" s="206"/>
      <c r="Q137" s="206"/>
      <c r="R137" s="206"/>
      <c r="S137" s="206"/>
      <c r="T137" s="207"/>
      <c r="AT137" s="208" t="s">
        <v>428</v>
      </c>
      <c r="AU137" s="208" t="s">
        <v>86</v>
      </c>
      <c r="AV137" s="13" t="s">
        <v>86</v>
      </c>
      <c r="AW137" s="13" t="s">
        <v>37</v>
      </c>
      <c r="AX137" s="13" t="s">
        <v>84</v>
      </c>
      <c r="AY137" s="208" t="s">
        <v>404</v>
      </c>
    </row>
    <row r="138" spans="1:65" s="2" customFormat="1" ht="14.45" customHeight="1">
      <c r="A138" s="36"/>
      <c r="B138" s="37"/>
      <c r="C138" s="179" t="s">
        <v>504</v>
      </c>
      <c r="D138" s="179" t="s">
        <v>410</v>
      </c>
      <c r="E138" s="180" t="s">
        <v>505</v>
      </c>
      <c r="F138" s="181" t="s">
        <v>506</v>
      </c>
      <c r="G138" s="182" t="s">
        <v>92</v>
      </c>
      <c r="H138" s="183">
        <v>5.1</v>
      </c>
      <c r="I138" s="184"/>
      <c r="J138" s="185">
        <f>ROUND(I138*H138,2)</f>
        <v>0</v>
      </c>
      <c r="K138" s="181" t="s">
        <v>413</v>
      </c>
      <c r="L138" s="41"/>
      <c r="M138" s="186" t="s">
        <v>19</v>
      </c>
      <c r="N138" s="187" t="s">
        <v>47</v>
      </c>
      <c r="O138" s="66"/>
      <c r="P138" s="188">
        <f>O138*H138</f>
        <v>0</v>
      </c>
      <c r="Q138" s="188">
        <v>0</v>
      </c>
      <c r="R138" s="188">
        <f>Q138*H138</f>
        <v>0</v>
      </c>
      <c r="S138" s="188">
        <v>0.417</v>
      </c>
      <c r="T138" s="189">
        <f>S138*H138</f>
        <v>2.1266999999999996</v>
      </c>
      <c r="U138" s="36"/>
      <c r="V138" s="36"/>
      <c r="W138" s="36"/>
      <c r="X138" s="36"/>
      <c r="Y138" s="36"/>
      <c r="Z138" s="36"/>
      <c r="AA138" s="36"/>
      <c r="AB138" s="36"/>
      <c r="AC138" s="36"/>
      <c r="AD138" s="36"/>
      <c r="AE138" s="36"/>
      <c r="AR138" s="190" t="s">
        <v>273</v>
      </c>
      <c r="AT138" s="190" t="s">
        <v>410</v>
      </c>
      <c r="AU138" s="190" t="s">
        <v>86</v>
      </c>
      <c r="AY138" s="19" t="s">
        <v>404</v>
      </c>
      <c r="BE138" s="191">
        <f>IF(N138="základní",J138,0)</f>
        <v>0</v>
      </c>
      <c r="BF138" s="191">
        <f>IF(N138="snížená",J138,0)</f>
        <v>0</v>
      </c>
      <c r="BG138" s="191">
        <f>IF(N138="zákl. přenesená",J138,0)</f>
        <v>0</v>
      </c>
      <c r="BH138" s="191">
        <f>IF(N138="sníž. přenesená",J138,0)</f>
        <v>0</v>
      </c>
      <c r="BI138" s="191">
        <f>IF(N138="nulová",J138,0)</f>
        <v>0</v>
      </c>
      <c r="BJ138" s="19" t="s">
        <v>84</v>
      </c>
      <c r="BK138" s="191">
        <f>ROUND(I138*H138,2)</f>
        <v>0</v>
      </c>
      <c r="BL138" s="19" t="s">
        <v>273</v>
      </c>
      <c r="BM138" s="190" t="s">
        <v>507</v>
      </c>
    </row>
    <row r="139" spans="1:47" s="2" customFormat="1" ht="19.5">
      <c r="A139" s="36"/>
      <c r="B139" s="37"/>
      <c r="C139" s="38"/>
      <c r="D139" s="192" t="s">
        <v>418</v>
      </c>
      <c r="E139" s="38"/>
      <c r="F139" s="193" t="s">
        <v>508</v>
      </c>
      <c r="G139" s="38"/>
      <c r="H139" s="38"/>
      <c r="I139" s="194"/>
      <c r="J139" s="38"/>
      <c r="K139" s="38"/>
      <c r="L139" s="41"/>
      <c r="M139" s="195"/>
      <c r="N139" s="196"/>
      <c r="O139" s="66"/>
      <c r="P139" s="66"/>
      <c r="Q139" s="66"/>
      <c r="R139" s="66"/>
      <c r="S139" s="66"/>
      <c r="T139" s="67"/>
      <c r="U139" s="36"/>
      <c r="V139" s="36"/>
      <c r="W139" s="36"/>
      <c r="X139" s="36"/>
      <c r="Y139" s="36"/>
      <c r="Z139" s="36"/>
      <c r="AA139" s="36"/>
      <c r="AB139" s="36"/>
      <c r="AC139" s="36"/>
      <c r="AD139" s="36"/>
      <c r="AE139" s="36"/>
      <c r="AT139" s="19" t="s">
        <v>418</v>
      </c>
      <c r="AU139" s="19" t="s">
        <v>86</v>
      </c>
    </row>
    <row r="140" spans="1:47" s="2" customFormat="1" ht="136.5">
      <c r="A140" s="36"/>
      <c r="B140" s="37"/>
      <c r="C140" s="38"/>
      <c r="D140" s="192" t="s">
        <v>423</v>
      </c>
      <c r="E140" s="38"/>
      <c r="F140" s="197" t="s">
        <v>509</v>
      </c>
      <c r="G140" s="38"/>
      <c r="H140" s="38"/>
      <c r="I140" s="194"/>
      <c r="J140" s="38"/>
      <c r="K140" s="38"/>
      <c r="L140" s="41"/>
      <c r="M140" s="195"/>
      <c r="N140" s="196"/>
      <c r="O140" s="66"/>
      <c r="P140" s="66"/>
      <c r="Q140" s="66"/>
      <c r="R140" s="66"/>
      <c r="S140" s="66"/>
      <c r="T140" s="67"/>
      <c r="U140" s="36"/>
      <c r="V140" s="36"/>
      <c r="W140" s="36"/>
      <c r="X140" s="36"/>
      <c r="Y140" s="36"/>
      <c r="Z140" s="36"/>
      <c r="AA140" s="36"/>
      <c r="AB140" s="36"/>
      <c r="AC140" s="36"/>
      <c r="AD140" s="36"/>
      <c r="AE140" s="36"/>
      <c r="AT140" s="19" t="s">
        <v>423</v>
      </c>
      <c r="AU140" s="19" t="s">
        <v>86</v>
      </c>
    </row>
    <row r="141" spans="2:51" s="15" customFormat="1" ht="11.25">
      <c r="B141" s="221"/>
      <c r="C141" s="222"/>
      <c r="D141" s="192" t="s">
        <v>428</v>
      </c>
      <c r="E141" s="223" t="s">
        <v>19</v>
      </c>
      <c r="F141" s="224" t="s">
        <v>510</v>
      </c>
      <c r="G141" s="222"/>
      <c r="H141" s="223" t="s">
        <v>19</v>
      </c>
      <c r="I141" s="225"/>
      <c r="J141" s="222"/>
      <c r="K141" s="222"/>
      <c r="L141" s="226"/>
      <c r="M141" s="227"/>
      <c r="N141" s="228"/>
      <c r="O141" s="228"/>
      <c r="P141" s="228"/>
      <c r="Q141" s="228"/>
      <c r="R141" s="228"/>
      <c r="S141" s="228"/>
      <c r="T141" s="229"/>
      <c r="AT141" s="230" t="s">
        <v>428</v>
      </c>
      <c r="AU141" s="230" t="s">
        <v>86</v>
      </c>
      <c r="AV141" s="15" t="s">
        <v>84</v>
      </c>
      <c r="AW141" s="15" t="s">
        <v>37</v>
      </c>
      <c r="AX141" s="15" t="s">
        <v>76</v>
      </c>
      <c r="AY141" s="230" t="s">
        <v>404</v>
      </c>
    </row>
    <row r="142" spans="2:51" s="13" customFormat="1" ht="11.25">
      <c r="B142" s="198"/>
      <c r="C142" s="199"/>
      <c r="D142" s="192" t="s">
        <v>428</v>
      </c>
      <c r="E142" s="200" t="s">
        <v>19</v>
      </c>
      <c r="F142" s="201" t="s">
        <v>511</v>
      </c>
      <c r="G142" s="199"/>
      <c r="H142" s="202">
        <v>1</v>
      </c>
      <c r="I142" s="203"/>
      <c r="J142" s="199"/>
      <c r="K142" s="199"/>
      <c r="L142" s="204"/>
      <c r="M142" s="205"/>
      <c r="N142" s="206"/>
      <c r="O142" s="206"/>
      <c r="P142" s="206"/>
      <c r="Q142" s="206"/>
      <c r="R142" s="206"/>
      <c r="S142" s="206"/>
      <c r="T142" s="207"/>
      <c r="AT142" s="208" t="s">
        <v>428</v>
      </c>
      <c r="AU142" s="208" t="s">
        <v>86</v>
      </c>
      <c r="AV142" s="13" t="s">
        <v>86</v>
      </c>
      <c r="AW142" s="13" t="s">
        <v>37</v>
      </c>
      <c r="AX142" s="13" t="s">
        <v>76</v>
      </c>
      <c r="AY142" s="208" t="s">
        <v>404</v>
      </c>
    </row>
    <row r="143" spans="2:51" s="13" customFormat="1" ht="11.25">
      <c r="B143" s="198"/>
      <c r="C143" s="199"/>
      <c r="D143" s="192" t="s">
        <v>428</v>
      </c>
      <c r="E143" s="200" t="s">
        <v>19</v>
      </c>
      <c r="F143" s="201" t="s">
        <v>512</v>
      </c>
      <c r="G143" s="199"/>
      <c r="H143" s="202">
        <v>2.2</v>
      </c>
      <c r="I143" s="203"/>
      <c r="J143" s="199"/>
      <c r="K143" s="199"/>
      <c r="L143" s="204"/>
      <c r="M143" s="205"/>
      <c r="N143" s="206"/>
      <c r="O143" s="206"/>
      <c r="P143" s="206"/>
      <c r="Q143" s="206"/>
      <c r="R143" s="206"/>
      <c r="S143" s="206"/>
      <c r="T143" s="207"/>
      <c r="AT143" s="208" t="s">
        <v>428</v>
      </c>
      <c r="AU143" s="208" t="s">
        <v>86</v>
      </c>
      <c r="AV143" s="13" t="s">
        <v>86</v>
      </c>
      <c r="AW143" s="13" t="s">
        <v>37</v>
      </c>
      <c r="AX143" s="13" t="s">
        <v>76</v>
      </c>
      <c r="AY143" s="208" t="s">
        <v>404</v>
      </c>
    </row>
    <row r="144" spans="2:51" s="13" customFormat="1" ht="11.25">
      <c r="B144" s="198"/>
      <c r="C144" s="199"/>
      <c r="D144" s="192" t="s">
        <v>428</v>
      </c>
      <c r="E144" s="200" t="s">
        <v>19</v>
      </c>
      <c r="F144" s="201" t="s">
        <v>513</v>
      </c>
      <c r="G144" s="199"/>
      <c r="H144" s="202">
        <v>1.9</v>
      </c>
      <c r="I144" s="203"/>
      <c r="J144" s="199"/>
      <c r="K144" s="199"/>
      <c r="L144" s="204"/>
      <c r="M144" s="205"/>
      <c r="N144" s="206"/>
      <c r="O144" s="206"/>
      <c r="P144" s="206"/>
      <c r="Q144" s="206"/>
      <c r="R144" s="206"/>
      <c r="S144" s="206"/>
      <c r="T144" s="207"/>
      <c r="AT144" s="208" t="s">
        <v>428</v>
      </c>
      <c r="AU144" s="208" t="s">
        <v>86</v>
      </c>
      <c r="AV144" s="13" t="s">
        <v>86</v>
      </c>
      <c r="AW144" s="13" t="s">
        <v>37</v>
      </c>
      <c r="AX144" s="13" t="s">
        <v>76</v>
      </c>
      <c r="AY144" s="208" t="s">
        <v>404</v>
      </c>
    </row>
    <row r="145" spans="2:51" s="14" customFormat="1" ht="11.25">
      <c r="B145" s="210"/>
      <c r="C145" s="211"/>
      <c r="D145" s="192" t="s">
        <v>428</v>
      </c>
      <c r="E145" s="212" t="s">
        <v>319</v>
      </c>
      <c r="F145" s="213" t="s">
        <v>463</v>
      </c>
      <c r="G145" s="211"/>
      <c r="H145" s="214">
        <v>5.1</v>
      </c>
      <c r="I145" s="215"/>
      <c r="J145" s="211"/>
      <c r="K145" s="211"/>
      <c r="L145" s="216"/>
      <c r="M145" s="217"/>
      <c r="N145" s="218"/>
      <c r="O145" s="218"/>
      <c r="P145" s="218"/>
      <c r="Q145" s="218"/>
      <c r="R145" s="218"/>
      <c r="S145" s="218"/>
      <c r="T145" s="219"/>
      <c r="AT145" s="220" t="s">
        <v>428</v>
      </c>
      <c r="AU145" s="220" t="s">
        <v>86</v>
      </c>
      <c r="AV145" s="14" t="s">
        <v>273</v>
      </c>
      <c r="AW145" s="14" t="s">
        <v>37</v>
      </c>
      <c r="AX145" s="14" t="s">
        <v>84</v>
      </c>
      <c r="AY145" s="220" t="s">
        <v>404</v>
      </c>
    </row>
    <row r="146" spans="1:65" s="2" customFormat="1" ht="14.45" customHeight="1">
      <c r="A146" s="36"/>
      <c r="B146" s="37"/>
      <c r="C146" s="179" t="s">
        <v>514</v>
      </c>
      <c r="D146" s="179" t="s">
        <v>410</v>
      </c>
      <c r="E146" s="180" t="s">
        <v>515</v>
      </c>
      <c r="F146" s="181" t="s">
        <v>516</v>
      </c>
      <c r="G146" s="182" t="s">
        <v>92</v>
      </c>
      <c r="H146" s="183">
        <v>197.7</v>
      </c>
      <c r="I146" s="184"/>
      <c r="J146" s="185">
        <f>ROUND(I146*H146,2)</f>
        <v>0</v>
      </c>
      <c r="K146" s="181" t="s">
        <v>413</v>
      </c>
      <c r="L146" s="41"/>
      <c r="M146" s="186" t="s">
        <v>19</v>
      </c>
      <c r="N146" s="187" t="s">
        <v>47</v>
      </c>
      <c r="O146" s="66"/>
      <c r="P146" s="188">
        <f>O146*H146</f>
        <v>0</v>
      </c>
      <c r="Q146" s="188">
        <v>0</v>
      </c>
      <c r="R146" s="188">
        <f>Q146*H146</f>
        <v>0</v>
      </c>
      <c r="S146" s="188">
        <v>0.325</v>
      </c>
      <c r="T146" s="189">
        <f>S146*H146</f>
        <v>64.2525</v>
      </c>
      <c r="U146" s="36"/>
      <c r="V146" s="36"/>
      <c r="W146" s="36"/>
      <c r="X146" s="36"/>
      <c r="Y146" s="36"/>
      <c r="Z146" s="36"/>
      <c r="AA146" s="36"/>
      <c r="AB146" s="36"/>
      <c r="AC146" s="36"/>
      <c r="AD146" s="36"/>
      <c r="AE146" s="36"/>
      <c r="AR146" s="190" t="s">
        <v>273</v>
      </c>
      <c r="AT146" s="190" t="s">
        <v>410</v>
      </c>
      <c r="AU146" s="190" t="s">
        <v>86</v>
      </c>
      <c r="AY146" s="19" t="s">
        <v>404</v>
      </c>
      <c r="BE146" s="191">
        <f>IF(N146="základní",J146,0)</f>
        <v>0</v>
      </c>
      <c r="BF146" s="191">
        <f>IF(N146="snížená",J146,0)</f>
        <v>0</v>
      </c>
      <c r="BG146" s="191">
        <f>IF(N146="zákl. přenesená",J146,0)</f>
        <v>0</v>
      </c>
      <c r="BH146" s="191">
        <f>IF(N146="sníž. přenesená",J146,0)</f>
        <v>0</v>
      </c>
      <c r="BI146" s="191">
        <f>IF(N146="nulová",J146,0)</f>
        <v>0</v>
      </c>
      <c r="BJ146" s="19" t="s">
        <v>84</v>
      </c>
      <c r="BK146" s="191">
        <f>ROUND(I146*H146,2)</f>
        <v>0</v>
      </c>
      <c r="BL146" s="19" t="s">
        <v>273</v>
      </c>
      <c r="BM146" s="190" t="s">
        <v>517</v>
      </c>
    </row>
    <row r="147" spans="1:47" s="2" customFormat="1" ht="19.5">
      <c r="A147" s="36"/>
      <c r="B147" s="37"/>
      <c r="C147" s="38"/>
      <c r="D147" s="192" t="s">
        <v>418</v>
      </c>
      <c r="E147" s="38"/>
      <c r="F147" s="193" t="s">
        <v>518</v>
      </c>
      <c r="G147" s="38"/>
      <c r="H147" s="38"/>
      <c r="I147" s="194"/>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418</v>
      </c>
      <c r="AU147" s="19" t="s">
        <v>86</v>
      </c>
    </row>
    <row r="148" spans="1:47" s="2" customFormat="1" ht="175.5">
      <c r="A148" s="36"/>
      <c r="B148" s="37"/>
      <c r="C148" s="38"/>
      <c r="D148" s="192" t="s">
        <v>423</v>
      </c>
      <c r="E148" s="38"/>
      <c r="F148" s="197" t="s">
        <v>519</v>
      </c>
      <c r="G148" s="38"/>
      <c r="H148" s="38"/>
      <c r="I148" s="194"/>
      <c r="J148" s="38"/>
      <c r="K148" s="38"/>
      <c r="L148" s="41"/>
      <c r="M148" s="195"/>
      <c r="N148" s="196"/>
      <c r="O148" s="66"/>
      <c r="P148" s="66"/>
      <c r="Q148" s="66"/>
      <c r="R148" s="66"/>
      <c r="S148" s="66"/>
      <c r="T148" s="67"/>
      <c r="U148" s="36"/>
      <c r="V148" s="36"/>
      <c r="W148" s="36"/>
      <c r="X148" s="36"/>
      <c r="Y148" s="36"/>
      <c r="Z148" s="36"/>
      <c r="AA148" s="36"/>
      <c r="AB148" s="36"/>
      <c r="AC148" s="36"/>
      <c r="AD148" s="36"/>
      <c r="AE148" s="36"/>
      <c r="AT148" s="19" t="s">
        <v>423</v>
      </c>
      <c r="AU148" s="19" t="s">
        <v>86</v>
      </c>
    </row>
    <row r="149" spans="2:51" s="15" customFormat="1" ht="11.25">
      <c r="B149" s="221"/>
      <c r="C149" s="222"/>
      <c r="D149" s="192" t="s">
        <v>428</v>
      </c>
      <c r="E149" s="223" t="s">
        <v>19</v>
      </c>
      <c r="F149" s="224" t="s">
        <v>520</v>
      </c>
      <c r="G149" s="222"/>
      <c r="H149" s="223" t="s">
        <v>19</v>
      </c>
      <c r="I149" s="225"/>
      <c r="J149" s="222"/>
      <c r="K149" s="222"/>
      <c r="L149" s="226"/>
      <c r="M149" s="227"/>
      <c r="N149" s="228"/>
      <c r="O149" s="228"/>
      <c r="P149" s="228"/>
      <c r="Q149" s="228"/>
      <c r="R149" s="228"/>
      <c r="S149" s="228"/>
      <c r="T149" s="229"/>
      <c r="AT149" s="230" t="s">
        <v>428</v>
      </c>
      <c r="AU149" s="230" t="s">
        <v>86</v>
      </c>
      <c r="AV149" s="15" t="s">
        <v>84</v>
      </c>
      <c r="AW149" s="15" t="s">
        <v>37</v>
      </c>
      <c r="AX149" s="15" t="s">
        <v>76</v>
      </c>
      <c r="AY149" s="230" t="s">
        <v>404</v>
      </c>
    </row>
    <row r="150" spans="2:51" s="13" customFormat="1" ht="11.25">
      <c r="B150" s="198"/>
      <c r="C150" s="199"/>
      <c r="D150" s="192" t="s">
        <v>428</v>
      </c>
      <c r="E150" s="200" t="s">
        <v>19</v>
      </c>
      <c r="F150" s="201" t="s">
        <v>521</v>
      </c>
      <c r="G150" s="199"/>
      <c r="H150" s="202">
        <v>192.6</v>
      </c>
      <c r="I150" s="203"/>
      <c r="J150" s="199"/>
      <c r="K150" s="199"/>
      <c r="L150" s="204"/>
      <c r="M150" s="205"/>
      <c r="N150" s="206"/>
      <c r="O150" s="206"/>
      <c r="P150" s="206"/>
      <c r="Q150" s="206"/>
      <c r="R150" s="206"/>
      <c r="S150" s="206"/>
      <c r="T150" s="207"/>
      <c r="AT150" s="208" t="s">
        <v>428</v>
      </c>
      <c r="AU150" s="208" t="s">
        <v>86</v>
      </c>
      <c r="AV150" s="13" t="s">
        <v>86</v>
      </c>
      <c r="AW150" s="13" t="s">
        <v>37</v>
      </c>
      <c r="AX150" s="13" t="s">
        <v>76</v>
      </c>
      <c r="AY150" s="208" t="s">
        <v>404</v>
      </c>
    </row>
    <row r="151" spans="2:51" s="13" customFormat="1" ht="11.25">
      <c r="B151" s="198"/>
      <c r="C151" s="199"/>
      <c r="D151" s="192" t="s">
        <v>428</v>
      </c>
      <c r="E151" s="200" t="s">
        <v>19</v>
      </c>
      <c r="F151" s="201" t="s">
        <v>522</v>
      </c>
      <c r="G151" s="199"/>
      <c r="H151" s="202">
        <v>5.1</v>
      </c>
      <c r="I151" s="203"/>
      <c r="J151" s="199"/>
      <c r="K151" s="199"/>
      <c r="L151" s="204"/>
      <c r="M151" s="205"/>
      <c r="N151" s="206"/>
      <c r="O151" s="206"/>
      <c r="P151" s="206"/>
      <c r="Q151" s="206"/>
      <c r="R151" s="206"/>
      <c r="S151" s="206"/>
      <c r="T151" s="207"/>
      <c r="AT151" s="208" t="s">
        <v>428</v>
      </c>
      <c r="AU151" s="208" t="s">
        <v>86</v>
      </c>
      <c r="AV151" s="13" t="s">
        <v>86</v>
      </c>
      <c r="AW151" s="13" t="s">
        <v>37</v>
      </c>
      <c r="AX151" s="13" t="s">
        <v>76</v>
      </c>
      <c r="AY151" s="208" t="s">
        <v>404</v>
      </c>
    </row>
    <row r="152" spans="2:51" s="14" customFormat="1" ht="11.25">
      <c r="B152" s="210"/>
      <c r="C152" s="211"/>
      <c r="D152" s="192" t="s">
        <v>428</v>
      </c>
      <c r="E152" s="212" t="s">
        <v>315</v>
      </c>
      <c r="F152" s="213" t="s">
        <v>463</v>
      </c>
      <c r="G152" s="211"/>
      <c r="H152" s="214">
        <v>197.7</v>
      </c>
      <c r="I152" s="215"/>
      <c r="J152" s="211"/>
      <c r="K152" s="211"/>
      <c r="L152" s="216"/>
      <c r="M152" s="217"/>
      <c r="N152" s="218"/>
      <c r="O152" s="218"/>
      <c r="P152" s="218"/>
      <c r="Q152" s="218"/>
      <c r="R152" s="218"/>
      <c r="S152" s="218"/>
      <c r="T152" s="219"/>
      <c r="AT152" s="220" t="s">
        <v>428</v>
      </c>
      <c r="AU152" s="220" t="s">
        <v>86</v>
      </c>
      <c r="AV152" s="14" t="s">
        <v>273</v>
      </c>
      <c r="AW152" s="14" t="s">
        <v>37</v>
      </c>
      <c r="AX152" s="14" t="s">
        <v>84</v>
      </c>
      <c r="AY152" s="220" t="s">
        <v>404</v>
      </c>
    </row>
    <row r="153" spans="1:65" s="2" customFormat="1" ht="14.45" customHeight="1">
      <c r="A153" s="36"/>
      <c r="B153" s="37"/>
      <c r="C153" s="179" t="s">
        <v>523</v>
      </c>
      <c r="D153" s="179" t="s">
        <v>410</v>
      </c>
      <c r="E153" s="180" t="s">
        <v>524</v>
      </c>
      <c r="F153" s="181" t="s">
        <v>525</v>
      </c>
      <c r="G153" s="182" t="s">
        <v>92</v>
      </c>
      <c r="H153" s="183">
        <v>1454.4</v>
      </c>
      <c r="I153" s="184"/>
      <c r="J153" s="185">
        <f>ROUND(I153*H153,2)</f>
        <v>0</v>
      </c>
      <c r="K153" s="181" t="s">
        <v>413</v>
      </c>
      <c r="L153" s="41"/>
      <c r="M153" s="186" t="s">
        <v>19</v>
      </c>
      <c r="N153" s="187" t="s">
        <v>47</v>
      </c>
      <c r="O153" s="66"/>
      <c r="P153" s="188">
        <f>O153*H153</f>
        <v>0</v>
      </c>
      <c r="Q153" s="188">
        <v>0</v>
      </c>
      <c r="R153" s="188">
        <f>Q153*H153</f>
        <v>0</v>
      </c>
      <c r="S153" s="188">
        <v>0.29</v>
      </c>
      <c r="T153" s="189">
        <f>S153*H153</f>
        <v>421.776</v>
      </c>
      <c r="U153" s="36"/>
      <c r="V153" s="36"/>
      <c r="W153" s="36"/>
      <c r="X153" s="36"/>
      <c r="Y153" s="36"/>
      <c r="Z153" s="36"/>
      <c r="AA153" s="36"/>
      <c r="AB153" s="36"/>
      <c r="AC153" s="36"/>
      <c r="AD153" s="36"/>
      <c r="AE153" s="36"/>
      <c r="AR153" s="190" t="s">
        <v>273</v>
      </c>
      <c r="AT153" s="190" t="s">
        <v>410</v>
      </c>
      <c r="AU153" s="190" t="s">
        <v>86</v>
      </c>
      <c r="AY153" s="19" t="s">
        <v>404</v>
      </c>
      <c r="BE153" s="191">
        <f>IF(N153="základní",J153,0)</f>
        <v>0</v>
      </c>
      <c r="BF153" s="191">
        <f>IF(N153="snížená",J153,0)</f>
        <v>0</v>
      </c>
      <c r="BG153" s="191">
        <f>IF(N153="zákl. přenesená",J153,0)</f>
        <v>0</v>
      </c>
      <c r="BH153" s="191">
        <f>IF(N153="sníž. přenesená",J153,0)</f>
        <v>0</v>
      </c>
      <c r="BI153" s="191">
        <f>IF(N153="nulová",J153,0)</f>
        <v>0</v>
      </c>
      <c r="BJ153" s="19" t="s">
        <v>84</v>
      </c>
      <c r="BK153" s="191">
        <f>ROUND(I153*H153,2)</f>
        <v>0</v>
      </c>
      <c r="BL153" s="19" t="s">
        <v>273</v>
      </c>
      <c r="BM153" s="190" t="s">
        <v>526</v>
      </c>
    </row>
    <row r="154" spans="1:47" s="2" customFormat="1" ht="19.5">
      <c r="A154" s="36"/>
      <c r="B154" s="37"/>
      <c r="C154" s="38"/>
      <c r="D154" s="192" t="s">
        <v>418</v>
      </c>
      <c r="E154" s="38"/>
      <c r="F154" s="193" t="s">
        <v>527</v>
      </c>
      <c r="G154" s="38"/>
      <c r="H154" s="38"/>
      <c r="I154" s="194"/>
      <c r="J154" s="38"/>
      <c r="K154" s="38"/>
      <c r="L154" s="41"/>
      <c r="M154" s="195"/>
      <c r="N154" s="196"/>
      <c r="O154" s="66"/>
      <c r="P154" s="66"/>
      <c r="Q154" s="66"/>
      <c r="R154" s="66"/>
      <c r="S154" s="66"/>
      <c r="T154" s="67"/>
      <c r="U154" s="36"/>
      <c r="V154" s="36"/>
      <c r="W154" s="36"/>
      <c r="X154" s="36"/>
      <c r="Y154" s="36"/>
      <c r="Z154" s="36"/>
      <c r="AA154" s="36"/>
      <c r="AB154" s="36"/>
      <c r="AC154" s="36"/>
      <c r="AD154" s="36"/>
      <c r="AE154" s="36"/>
      <c r="AT154" s="19" t="s">
        <v>418</v>
      </c>
      <c r="AU154" s="19" t="s">
        <v>86</v>
      </c>
    </row>
    <row r="155" spans="1:47" s="2" customFormat="1" ht="175.5">
      <c r="A155" s="36"/>
      <c r="B155" s="37"/>
      <c r="C155" s="38"/>
      <c r="D155" s="192" t="s">
        <v>423</v>
      </c>
      <c r="E155" s="38"/>
      <c r="F155" s="197" t="s">
        <v>519</v>
      </c>
      <c r="G155" s="38"/>
      <c r="H155" s="38"/>
      <c r="I155" s="194"/>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423</v>
      </c>
      <c r="AU155" s="19" t="s">
        <v>86</v>
      </c>
    </row>
    <row r="156" spans="2:51" s="15" customFormat="1" ht="11.25">
      <c r="B156" s="221"/>
      <c r="C156" s="222"/>
      <c r="D156" s="192" t="s">
        <v>428</v>
      </c>
      <c r="E156" s="223" t="s">
        <v>19</v>
      </c>
      <c r="F156" s="224" t="s">
        <v>520</v>
      </c>
      <c r="G156" s="222"/>
      <c r="H156" s="223" t="s">
        <v>19</v>
      </c>
      <c r="I156" s="225"/>
      <c r="J156" s="222"/>
      <c r="K156" s="222"/>
      <c r="L156" s="226"/>
      <c r="M156" s="227"/>
      <c r="N156" s="228"/>
      <c r="O156" s="228"/>
      <c r="P156" s="228"/>
      <c r="Q156" s="228"/>
      <c r="R156" s="228"/>
      <c r="S156" s="228"/>
      <c r="T156" s="229"/>
      <c r="AT156" s="230" t="s">
        <v>428</v>
      </c>
      <c r="AU156" s="230" t="s">
        <v>86</v>
      </c>
      <c r="AV156" s="15" t="s">
        <v>84</v>
      </c>
      <c r="AW156" s="15" t="s">
        <v>37</v>
      </c>
      <c r="AX156" s="15" t="s">
        <v>76</v>
      </c>
      <c r="AY156" s="230" t="s">
        <v>404</v>
      </c>
    </row>
    <row r="157" spans="2:51" s="15" customFormat="1" ht="11.25">
      <c r="B157" s="221"/>
      <c r="C157" s="222"/>
      <c r="D157" s="192" t="s">
        <v>428</v>
      </c>
      <c r="E157" s="223" t="s">
        <v>19</v>
      </c>
      <c r="F157" s="224" t="s">
        <v>528</v>
      </c>
      <c r="G157" s="222"/>
      <c r="H157" s="223" t="s">
        <v>19</v>
      </c>
      <c r="I157" s="225"/>
      <c r="J157" s="222"/>
      <c r="K157" s="222"/>
      <c r="L157" s="226"/>
      <c r="M157" s="227"/>
      <c r="N157" s="228"/>
      <c r="O157" s="228"/>
      <c r="P157" s="228"/>
      <c r="Q157" s="228"/>
      <c r="R157" s="228"/>
      <c r="S157" s="228"/>
      <c r="T157" s="229"/>
      <c r="AT157" s="230" t="s">
        <v>428</v>
      </c>
      <c r="AU157" s="230" t="s">
        <v>86</v>
      </c>
      <c r="AV157" s="15" t="s">
        <v>84</v>
      </c>
      <c r="AW157" s="15" t="s">
        <v>37</v>
      </c>
      <c r="AX157" s="15" t="s">
        <v>76</v>
      </c>
      <c r="AY157" s="230" t="s">
        <v>404</v>
      </c>
    </row>
    <row r="158" spans="2:51" s="13" customFormat="1" ht="11.25">
      <c r="B158" s="198"/>
      <c r="C158" s="199"/>
      <c r="D158" s="192" t="s">
        <v>428</v>
      </c>
      <c r="E158" s="200" t="s">
        <v>19</v>
      </c>
      <c r="F158" s="201" t="s">
        <v>529</v>
      </c>
      <c r="G158" s="199"/>
      <c r="H158" s="202">
        <v>486</v>
      </c>
      <c r="I158" s="203"/>
      <c r="J158" s="199"/>
      <c r="K158" s="199"/>
      <c r="L158" s="204"/>
      <c r="M158" s="205"/>
      <c r="N158" s="206"/>
      <c r="O158" s="206"/>
      <c r="P158" s="206"/>
      <c r="Q158" s="206"/>
      <c r="R158" s="206"/>
      <c r="S158" s="206"/>
      <c r="T158" s="207"/>
      <c r="AT158" s="208" t="s">
        <v>428</v>
      </c>
      <c r="AU158" s="208" t="s">
        <v>86</v>
      </c>
      <c r="AV158" s="13" t="s">
        <v>86</v>
      </c>
      <c r="AW158" s="13" t="s">
        <v>37</v>
      </c>
      <c r="AX158" s="13" t="s">
        <v>76</v>
      </c>
      <c r="AY158" s="208" t="s">
        <v>404</v>
      </c>
    </row>
    <row r="159" spans="2:51" s="13" customFormat="1" ht="11.25">
      <c r="B159" s="198"/>
      <c r="C159" s="199"/>
      <c r="D159" s="192" t="s">
        <v>428</v>
      </c>
      <c r="E159" s="200" t="s">
        <v>19</v>
      </c>
      <c r="F159" s="201" t="s">
        <v>530</v>
      </c>
      <c r="G159" s="199"/>
      <c r="H159" s="202">
        <v>179</v>
      </c>
      <c r="I159" s="203"/>
      <c r="J159" s="199"/>
      <c r="K159" s="199"/>
      <c r="L159" s="204"/>
      <c r="M159" s="205"/>
      <c r="N159" s="206"/>
      <c r="O159" s="206"/>
      <c r="P159" s="206"/>
      <c r="Q159" s="206"/>
      <c r="R159" s="206"/>
      <c r="S159" s="206"/>
      <c r="T159" s="207"/>
      <c r="AT159" s="208" t="s">
        <v>428</v>
      </c>
      <c r="AU159" s="208" t="s">
        <v>86</v>
      </c>
      <c r="AV159" s="13" t="s">
        <v>86</v>
      </c>
      <c r="AW159" s="13" t="s">
        <v>37</v>
      </c>
      <c r="AX159" s="13" t="s">
        <v>76</v>
      </c>
      <c r="AY159" s="208" t="s">
        <v>404</v>
      </c>
    </row>
    <row r="160" spans="2:51" s="13" customFormat="1" ht="11.25">
      <c r="B160" s="198"/>
      <c r="C160" s="199"/>
      <c r="D160" s="192" t="s">
        <v>428</v>
      </c>
      <c r="E160" s="200" t="s">
        <v>19</v>
      </c>
      <c r="F160" s="201" t="s">
        <v>531</v>
      </c>
      <c r="G160" s="199"/>
      <c r="H160" s="202">
        <v>60</v>
      </c>
      <c r="I160" s="203"/>
      <c r="J160" s="199"/>
      <c r="K160" s="199"/>
      <c r="L160" s="204"/>
      <c r="M160" s="205"/>
      <c r="N160" s="206"/>
      <c r="O160" s="206"/>
      <c r="P160" s="206"/>
      <c r="Q160" s="206"/>
      <c r="R160" s="206"/>
      <c r="S160" s="206"/>
      <c r="T160" s="207"/>
      <c r="AT160" s="208" t="s">
        <v>428</v>
      </c>
      <c r="AU160" s="208" t="s">
        <v>86</v>
      </c>
      <c r="AV160" s="13" t="s">
        <v>86</v>
      </c>
      <c r="AW160" s="13" t="s">
        <v>37</v>
      </c>
      <c r="AX160" s="13" t="s">
        <v>76</v>
      </c>
      <c r="AY160" s="208" t="s">
        <v>404</v>
      </c>
    </row>
    <row r="161" spans="2:51" s="13" customFormat="1" ht="11.25">
      <c r="B161" s="198"/>
      <c r="C161" s="199"/>
      <c r="D161" s="192" t="s">
        <v>428</v>
      </c>
      <c r="E161" s="200" t="s">
        <v>19</v>
      </c>
      <c r="F161" s="201" t="s">
        <v>532</v>
      </c>
      <c r="G161" s="199"/>
      <c r="H161" s="202">
        <v>14.85</v>
      </c>
      <c r="I161" s="203"/>
      <c r="J161" s="199"/>
      <c r="K161" s="199"/>
      <c r="L161" s="204"/>
      <c r="M161" s="205"/>
      <c r="N161" s="206"/>
      <c r="O161" s="206"/>
      <c r="P161" s="206"/>
      <c r="Q161" s="206"/>
      <c r="R161" s="206"/>
      <c r="S161" s="206"/>
      <c r="T161" s="207"/>
      <c r="AT161" s="208" t="s">
        <v>428</v>
      </c>
      <c r="AU161" s="208" t="s">
        <v>86</v>
      </c>
      <c r="AV161" s="13" t="s">
        <v>86</v>
      </c>
      <c r="AW161" s="13" t="s">
        <v>37</v>
      </c>
      <c r="AX161" s="13" t="s">
        <v>76</v>
      </c>
      <c r="AY161" s="208" t="s">
        <v>404</v>
      </c>
    </row>
    <row r="162" spans="2:51" s="13" customFormat="1" ht="11.25">
      <c r="B162" s="198"/>
      <c r="C162" s="199"/>
      <c r="D162" s="192" t="s">
        <v>428</v>
      </c>
      <c r="E162" s="200" t="s">
        <v>19</v>
      </c>
      <c r="F162" s="201" t="s">
        <v>533</v>
      </c>
      <c r="G162" s="199"/>
      <c r="H162" s="202">
        <v>20.6</v>
      </c>
      <c r="I162" s="203"/>
      <c r="J162" s="199"/>
      <c r="K162" s="199"/>
      <c r="L162" s="204"/>
      <c r="M162" s="205"/>
      <c r="N162" s="206"/>
      <c r="O162" s="206"/>
      <c r="P162" s="206"/>
      <c r="Q162" s="206"/>
      <c r="R162" s="206"/>
      <c r="S162" s="206"/>
      <c r="T162" s="207"/>
      <c r="AT162" s="208" t="s">
        <v>428</v>
      </c>
      <c r="AU162" s="208" t="s">
        <v>86</v>
      </c>
      <c r="AV162" s="13" t="s">
        <v>86</v>
      </c>
      <c r="AW162" s="13" t="s">
        <v>37</v>
      </c>
      <c r="AX162" s="13" t="s">
        <v>76</v>
      </c>
      <c r="AY162" s="208" t="s">
        <v>404</v>
      </c>
    </row>
    <row r="163" spans="2:51" s="16" customFormat="1" ht="11.25">
      <c r="B163" s="231"/>
      <c r="C163" s="232"/>
      <c r="D163" s="192" t="s">
        <v>428</v>
      </c>
      <c r="E163" s="233" t="s">
        <v>19</v>
      </c>
      <c r="F163" s="234" t="s">
        <v>534</v>
      </c>
      <c r="G163" s="232"/>
      <c r="H163" s="235">
        <v>760.45</v>
      </c>
      <c r="I163" s="236"/>
      <c r="J163" s="232"/>
      <c r="K163" s="232"/>
      <c r="L163" s="237"/>
      <c r="M163" s="238"/>
      <c r="N163" s="239"/>
      <c r="O163" s="239"/>
      <c r="P163" s="239"/>
      <c r="Q163" s="239"/>
      <c r="R163" s="239"/>
      <c r="S163" s="239"/>
      <c r="T163" s="240"/>
      <c r="AT163" s="241" t="s">
        <v>428</v>
      </c>
      <c r="AU163" s="241" t="s">
        <v>86</v>
      </c>
      <c r="AV163" s="16" t="s">
        <v>467</v>
      </c>
      <c r="AW163" s="16" t="s">
        <v>37</v>
      </c>
      <c r="AX163" s="16" t="s">
        <v>76</v>
      </c>
      <c r="AY163" s="241" t="s">
        <v>404</v>
      </c>
    </row>
    <row r="164" spans="2:51" s="15" customFormat="1" ht="11.25">
      <c r="B164" s="221"/>
      <c r="C164" s="222"/>
      <c r="D164" s="192" t="s">
        <v>428</v>
      </c>
      <c r="E164" s="223" t="s">
        <v>19</v>
      </c>
      <c r="F164" s="224" t="s">
        <v>535</v>
      </c>
      <c r="G164" s="222"/>
      <c r="H164" s="223" t="s">
        <v>19</v>
      </c>
      <c r="I164" s="225"/>
      <c r="J164" s="222"/>
      <c r="K164" s="222"/>
      <c r="L164" s="226"/>
      <c r="M164" s="227"/>
      <c r="N164" s="228"/>
      <c r="O164" s="228"/>
      <c r="P164" s="228"/>
      <c r="Q164" s="228"/>
      <c r="R164" s="228"/>
      <c r="S164" s="228"/>
      <c r="T164" s="229"/>
      <c r="AT164" s="230" t="s">
        <v>428</v>
      </c>
      <c r="AU164" s="230" t="s">
        <v>86</v>
      </c>
      <c r="AV164" s="15" t="s">
        <v>84</v>
      </c>
      <c r="AW164" s="15" t="s">
        <v>37</v>
      </c>
      <c r="AX164" s="15" t="s">
        <v>76</v>
      </c>
      <c r="AY164" s="230" t="s">
        <v>404</v>
      </c>
    </row>
    <row r="165" spans="2:51" s="13" customFormat="1" ht="11.25">
      <c r="B165" s="198"/>
      <c r="C165" s="199"/>
      <c r="D165" s="192" t="s">
        <v>428</v>
      </c>
      <c r="E165" s="200" t="s">
        <v>19</v>
      </c>
      <c r="F165" s="201" t="s">
        <v>536</v>
      </c>
      <c r="G165" s="199"/>
      <c r="H165" s="202">
        <v>484</v>
      </c>
      <c r="I165" s="203"/>
      <c r="J165" s="199"/>
      <c r="K165" s="199"/>
      <c r="L165" s="204"/>
      <c r="M165" s="205"/>
      <c r="N165" s="206"/>
      <c r="O165" s="206"/>
      <c r="P165" s="206"/>
      <c r="Q165" s="206"/>
      <c r="R165" s="206"/>
      <c r="S165" s="206"/>
      <c r="T165" s="207"/>
      <c r="AT165" s="208" t="s">
        <v>428</v>
      </c>
      <c r="AU165" s="208" t="s">
        <v>86</v>
      </c>
      <c r="AV165" s="13" t="s">
        <v>86</v>
      </c>
      <c r="AW165" s="13" t="s">
        <v>37</v>
      </c>
      <c r="AX165" s="13" t="s">
        <v>76</v>
      </c>
      <c r="AY165" s="208" t="s">
        <v>404</v>
      </c>
    </row>
    <row r="166" spans="2:51" s="13" customFormat="1" ht="11.25">
      <c r="B166" s="198"/>
      <c r="C166" s="199"/>
      <c r="D166" s="192" t="s">
        <v>428</v>
      </c>
      <c r="E166" s="200" t="s">
        <v>19</v>
      </c>
      <c r="F166" s="201" t="s">
        <v>537</v>
      </c>
      <c r="G166" s="199"/>
      <c r="H166" s="202">
        <v>136</v>
      </c>
      <c r="I166" s="203"/>
      <c r="J166" s="199"/>
      <c r="K166" s="199"/>
      <c r="L166" s="204"/>
      <c r="M166" s="205"/>
      <c r="N166" s="206"/>
      <c r="O166" s="206"/>
      <c r="P166" s="206"/>
      <c r="Q166" s="206"/>
      <c r="R166" s="206"/>
      <c r="S166" s="206"/>
      <c r="T166" s="207"/>
      <c r="AT166" s="208" t="s">
        <v>428</v>
      </c>
      <c r="AU166" s="208" t="s">
        <v>86</v>
      </c>
      <c r="AV166" s="13" t="s">
        <v>86</v>
      </c>
      <c r="AW166" s="13" t="s">
        <v>37</v>
      </c>
      <c r="AX166" s="13" t="s">
        <v>76</v>
      </c>
      <c r="AY166" s="208" t="s">
        <v>404</v>
      </c>
    </row>
    <row r="167" spans="2:51" s="13" customFormat="1" ht="11.25">
      <c r="B167" s="198"/>
      <c r="C167" s="199"/>
      <c r="D167" s="192" t="s">
        <v>428</v>
      </c>
      <c r="E167" s="200" t="s">
        <v>19</v>
      </c>
      <c r="F167" s="201" t="s">
        <v>538</v>
      </c>
      <c r="G167" s="199"/>
      <c r="H167" s="202">
        <v>60</v>
      </c>
      <c r="I167" s="203"/>
      <c r="J167" s="199"/>
      <c r="K167" s="199"/>
      <c r="L167" s="204"/>
      <c r="M167" s="205"/>
      <c r="N167" s="206"/>
      <c r="O167" s="206"/>
      <c r="P167" s="206"/>
      <c r="Q167" s="206"/>
      <c r="R167" s="206"/>
      <c r="S167" s="206"/>
      <c r="T167" s="207"/>
      <c r="AT167" s="208" t="s">
        <v>428</v>
      </c>
      <c r="AU167" s="208" t="s">
        <v>86</v>
      </c>
      <c r="AV167" s="13" t="s">
        <v>86</v>
      </c>
      <c r="AW167" s="13" t="s">
        <v>37</v>
      </c>
      <c r="AX167" s="13" t="s">
        <v>76</v>
      </c>
      <c r="AY167" s="208" t="s">
        <v>404</v>
      </c>
    </row>
    <row r="168" spans="2:51" s="13" customFormat="1" ht="11.25">
      <c r="B168" s="198"/>
      <c r="C168" s="199"/>
      <c r="D168" s="192" t="s">
        <v>428</v>
      </c>
      <c r="E168" s="200" t="s">
        <v>19</v>
      </c>
      <c r="F168" s="201" t="s">
        <v>539</v>
      </c>
      <c r="G168" s="199"/>
      <c r="H168" s="202">
        <v>13.95</v>
      </c>
      <c r="I168" s="203"/>
      <c r="J168" s="199"/>
      <c r="K168" s="199"/>
      <c r="L168" s="204"/>
      <c r="M168" s="205"/>
      <c r="N168" s="206"/>
      <c r="O168" s="206"/>
      <c r="P168" s="206"/>
      <c r="Q168" s="206"/>
      <c r="R168" s="206"/>
      <c r="S168" s="206"/>
      <c r="T168" s="207"/>
      <c r="AT168" s="208" t="s">
        <v>428</v>
      </c>
      <c r="AU168" s="208" t="s">
        <v>86</v>
      </c>
      <c r="AV168" s="13" t="s">
        <v>86</v>
      </c>
      <c r="AW168" s="13" t="s">
        <v>37</v>
      </c>
      <c r="AX168" s="13" t="s">
        <v>76</v>
      </c>
      <c r="AY168" s="208" t="s">
        <v>404</v>
      </c>
    </row>
    <row r="169" spans="2:51" s="16" customFormat="1" ht="11.25">
      <c r="B169" s="231"/>
      <c r="C169" s="232"/>
      <c r="D169" s="192" t="s">
        <v>428</v>
      </c>
      <c r="E169" s="233" t="s">
        <v>19</v>
      </c>
      <c r="F169" s="234" t="s">
        <v>534</v>
      </c>
      <c r="G169" s="232"/>
      <c r="H169" s="235">
        <v>693.95</v>
      </c>
      <c r="I169" s="236"/>
      <c r="J169" s="232"/>
      <c r="K169" s="232"/>
      <c r="L169" s="237"/>
      <c r="M169" s="238"/>
      <c r="N169" s="239"/>
      <c r="O169" s="239"/>
      <c r="P169" s="239"/>
      <c r="Q169" s="239"/>
      <c r="R169" s="239"/>
      <c r="S169" s="239"/>
      <c r="T169" s="240"/>
      <c r="AT169" s="241" t="s">
        <v>428</v>
      </c>
      <c r="AU169" s="241" t="s">
        <v>86</v>
      </c>
      <c r="AV169" s="16" t="s">
        <v>467</v>
      </c>
      <c r="AW169" s="16" t="s">
        <v>37</v>
      </c>
      <c r="AX169" s="16" t="s">
        <v>76</v>
      </c>
      <c r="AY169" s="241" t="s">
        <v>404</v>
      </c>
    </row>
    <row r="170" spans="2:51" s="14" customFormat="1" ht="11.25">
      <c r="B170" s="210"/>
      <c r="C170" s="211"/>
      <c r="D170" s="192" t="s">
        <v>428</v>
      </c>
      <c r="E170" s="212" t="s">
        <v>330</v>
      </c>
      <c r="F170" s="213" t="s">
        <v>463</v>
      </c>
      <c r="G170" s="211"/>
      <c r="H170" s="214">
        <v>1454.4</v>
      </c>
      <c r="I170" s="215"/>
      <c r="J170" s="211"/>
      <c r="K170" s="211"/>
      <c r="L170" s="216"/>
      <c r="M170" s="217"/>
      <c r="N170" s="218"/>
      <c r="O170" s="218"/>
      <c r="P170" s="218"/>
      <c r="Q170" s="218"/>
      <c r="R170" s="218"/>
      <c r="S170" s="218"/>
      <c r="T170" s="219"/>
      <c r="AT170" s="220" t="s">
        <v>428</v>
      </c>
      <c r="AU170" s="220" t="s">
        <v>86</v>
      </c>
      <c r="AV170" s="14" t="s">
        <v>273</v>
      </c>
      <c r="AW170" s="14" t="s">
        <v>37</v>
      </c>
      <c r="AX170" s="14" t="s">
        <v>84</v>
      </c>
      <c r="AY170" s="220" t="s">
        <v>404</v>
      </c>
    </row>
    <row r="171" spans="1:65" s="2" customFormat="1" ht="14.45" customHeight="1">
      <c r="A171" s="36"/>
      <c r="B171" s="37"/>
      <c r="C171" s="179" t="s">
        <v>540</v>
      </c>
      <c r="D171" s="179" t="s">
        <v>410</v>
      </c>
      <c r="E171" s="180" t="s">
        <v>541</v>
      </c>
      <c r="F171" s="181" t="s">
        <v>542</v>
      </c>
      <c r="G171" s="182" t="s">
        <v>92</v>
      </c>
      <c r="H171" s="183">
        <v>958.3</v>
      </c>
      <c r="I171" s="184"/>
      <c r="J171" s="185">
        <f>ROUND(I171*H171,2)</f>
        <v>0</v>
      </c>
      <c r="K171" s="181" t="s">
        <v>413</v>
      </c>
      <c r="L171" s="41"/>
      <c r="M171" s="186" t="s">
        <v>19</v>
      </c>
      <c r="N171" s="187" t="s">
        <v>47</v>
      </c>
      <c r="O171" s="66"/>
      <c r="P171" s="188">
        <f>O171*H171</f>
        <v>0</v>
      </c>
      <c r="Q171" s="188">
        <v>7E-05</v>
      </c>
      <c r="R171" s="188">
        <f>Q171*H171</f>
        <v>0.06708099999999999</v>
      </c>
      <c r="S171" s="188">
        <v>0.115</v>
      </c>
      <c r="T171" s="189">
        <f>S171*H171</f>
        <v>110.2045</v>
      </c>
      <c r="U171" s="36"/>
      <c r="V171" s="36"/>
      <c r="W171" s="36"/>
      <c r="X171" s="36"/>
      <c r="Y171" s="36"/>
      <c r="Z171" s="36"/>
      <c r="AA171" s="36"/>
      <c r="AB171" s="36"/>
      <c r="AC171" s="36"/>
      <c r="AD171" s="36"/>
      <c r="AE171" s="36"/>
      <c r="AR171" s="190" t="s">
        <v>273</v>
      </c>
      <c r="AT171" s="190" t="s">
        <v>410</v>
      </c>
      <c r="AU171" s="190" t="s">
        <v>86</v>
      </c>
      <c r="AY171" s="19" t="s">
        <v>404</v>
      </c>
      <c r="BE171" s="191">
        <f>IF(N171="základní",J171,0)</f>
        <v>0</v>
      </c>
      <c r="BF171" s="191">
        <f>IF(N171="snížená",J171,0)</f>
        <v>0</v>
      </c>
      <c r="BG171" s="191">
        <f>IF(N171="zákl. přenesená",J171,0)</f>
        <v>0</v>
      </c>
      <c r="BH171" s="191">
        <f>IF(N171="sníž. přenesená",J171,0)</f>
        <v>0</v>
      </c>
      <c r="BI171" s="191">
        <f>IF(N171="nulová",J171,0)</f>
        <v>0</v>
      </c>
      <c r="BJ171" s="19" t="s">
        <v>84</v>
      </c>
      <c r="BK171" s="191">
        <f>ROUND(I171*H171,2)</f>
        <v>0</v>
      </c>
      <c r="BL171" s="19" t="s">
        <v>273</v>
      </c>
      <c r="BM171" s="190" t="s">
        <v>543</v>
      </c>
    </row>
    <row r="172" spans="1:47" s="2" customFormat="1" ht="19.5">
      <c r="A172" s="36"/>
      <c r="B172" s="37"/>
      <c r="C172" s="38"/>
      <c r="D172" s="192" t="s">
        <v>418</v>
      </c>
      <c r="E172" s="38"/>
      <c r="F172" s="193" t="s">
        <v>544</v>
      </c>
      <c r="G172" s="38"/>
      <c r="H172" s="38"/>
      <c r="I172" s="194"/>
      <c r="J172" s="38"/>
      <c r="K172" s="38"/>
      <c r="L172" s="41"/>
      <c r="M172" s="195"/>
      <c r="N172" s="196"/>
      <c r="O172" s="66"/>
      <c r="P172" s="66"/>
      <c r="Q172" s="66"/>
      <c r="R172" s="66"/>
      <c r="S172" s="66"/>
      <c r="T172" s="67"/>
      <c r="U172" s="36"/>
      <c r="V172" s="36"/>
      <c r="W172" s="36"/>
      <c r="X172" s="36"/>
      <c r="Y172" s="36"/>
      <c r="Z172" s="36"/>
      <c r="AA172" s="36"/>
      <c r="AB172" s="36"/>
      <c r="AC172" s="36"/>
      <c r="AD172" s="36"/>
      <c r="AE172" s="36"/>
      <c r="AT172" s="19" t="s">
        <v>418</v>
      </c>
      <c r="AU172" s="19" t="s">
        <v>86</v>
      </c>
    </row>
    <row r="173" spans="1:47" s="2" customFormat="1" ht="195">
      <c r="A173" s="36"/>
      <c r="B173" s="37"/>
      <c r="C173" s="38"/>
      <c r="D173" s="192" t="s">
        <v>423</v>
      </c>
      <c r="E173" s="38"/>
      <c r="F173" s="197" t="s">
        <v>545</v>
      </c>
      <c r="G173" s="38"/>
      <c r="H173" s="38"/>
      <c r="I173" s="194"/>
      <c r="J173" s="38"/>
      <c r="K173" s="38"/>
      <c r="L173" s="41"/>
      <c r="M173" s="195"/>
      <c r="N173" s="196"/>
      <c r="O173" s="66"/>
      <c r="P173" s="66"/>
      <c r="Q173" s="66"/>
      <c r="R173" s="66"/>
      <c r="S173" s="66"/>
      <c r="T173" s="67"/>
      <c r="U173" s="36"/>
      <c r="V173" s="36"/>
      <c r="W173" s="36"/>
      <c r="X173" s="36"/>
      <c r="Y173" s="36"/>
      <c r="Z173" s="36"/>
      <c r="AA173" s="36"/>
      <c r="AB173" s="36"/>
      <c r="AC173" s="36"/>
      <c r="AD173" s="36"/>
      <c r="AE173" s="36"/>
      <c r="AT173" s="19" t="s">
        <v>423</v>
      </c>
      <c r="AU173" s="19" t="s">
        <v>86</v>
      </c>
    </row>
    <row r="174" spans="2:51" s="15" customFormat="1" ht="11.25">
      <c r="B174" s="221"/>
      <c r="C174" s="222"/>
      <c r="D174" s="192" t="s">
        <v>428</v>
      </c>
      <c r="E174" s="223" t="s">
        <v>19</v>
      </c>
      <c r="F174" s="224" t="s">
        <v>546</v>
      </c>
      <c r="G174" s="222"/>
      <c r="H174" s="223" t="s">
        <v>19</v>
      </c>
      <c r="I174" s="225"/>
      <c r="J174" s="222"/>
      <c r="K174" s="222"/>
      <c r="L174" s="226"/>
      <c r="M174" s="227"/>
      <c r="N174" s="228"/>
      <c r="O174" s="228"/>
      <c r="P174" s="228"/>
      <c r="Q174" s="228"/>
      <c r="R174" s="228"/>
      <c r="S174" s="228"/>
      <c r="T174" s="229"/>
      <c r="AT174" s="230" t="s">
        <v>428</v>
      </c>
      <c r="AU174" s="230" t="s">
        <v>86</v>
      </c>
      <c r="AV174" s="15" t="s">
        <v>84</v>
      </c>
      <c r="AW174" s="15" t="s">
        <v>37</v>
      </c>
      <c r="AX174" s="15" t="s">
        <v>76</v>
      </c>
      <c r="AY174" s="230" t="s">
        <v>404</v>
      </c>
    </row>
    <row r="175" spans="2:51" s="13" customFormat="1" ht="11.25">
      <c r="B175" s="198"/>
      <c r="C175" s="199"/>
      <c r="D175" s="192" t="s">
        <v>428</v>
      </c>
      <c r="E175" s="200" t="s">
        <v>19</v>
      </c>
      <c r="F175" s="201" t="s">
        <v>547</v>
      </c>
      <c r="G175" s="199"/>
      <c r="H175" s="202">
        <v>494</v>
      </c>
      <c r="I175" s="203"/>
      <c r="J175" s="199"/>
      <c r="K175" s="199"/>
      <c r="L175" s="204"/>
      <c r="M175" s="205"/>
      <c r="N175" s="206"/>
      <c r="O175" s="206"/>
      <c r="P175" s="206"/>
      <c r="Q175" s="206"/>
      <c r="R175" s="206"/>
      <c r="S175" s="206"/>
      <c r="T175" s="207"/>
      <c r="AT175" s="208" t="s">
        <v>428</v>
      </c>
      <c r="AU175" s="208" t="s">
        <v>86</v>
      </c>
      <c r="AV175" s="13" t="s">
        <v>86</v>
      </c>
      <c r="AW175" s="13" t="s">
        <v>37</v>
      </c>
      <c r="AX175" s="13" t="s">
        <v>76</v>
      </c>
      <c r="AY175" s="208" t="s">
        <v>404</v>
      </c>
    </row>
    <row r="176" spans="2:51" s="13" customFormat="1" ht="11.25">
      <c r="B176" s="198"/>
      <c r="C176" s="199"/>
      <c r="D176" s="192" t="s">
        <v>428</v>
      </c>
      <c r="E176" s="200" t="s">
        <v>19</v>
      </c>
      <c r="F176" s="201" t="s">
        <v>548</v>
      </c>
      <c r="G176" s="199"/>
      <c r="H176" s="202">
        <v>351</v>
      </c>
      <c r="I176" s="203"/>
      <c r="J176" s="199"/>
      <c r="K176" s="199"/>
      <c r="L176" s="204"/>
      <c r="M176" s="205"/>
      <c r="N176" s="206"/>
      <c r="O176" s="206"/>
      <c r="P176" s="206"/>
      <c r="Q176" s="206"/>
      <c r="R176" s="206"/>
      <c r="S176" s="206"/>
      <c r="T176" s="207"/>
      <c r="AT176" s="208" t="s">
        <v>428</v>
      </c>
      <c r="AU176" s="208" t="s">
        <v>86</v>
      </c>
      <c r="AV176" s="13" t="s">
        <v>86</v>
      </c>
      <c r="AW176" s="13" t="s">
        <v>37</v>
      </c>
      <c r="AX176" s="13" t="s">
        <v>76</v>
      </c>
      <c r="AY176" s="208" t="s">
        <v>404</v>
      </c>
    </row>
    <row r="177" spans="2:51" s="13" customFormat="1" ht="11.25">
      <c r="B177" s="198"/>
      <c r="C177" s="199"/>
      <c r="D177" s="192" t="s">
        <v>428</v>
      </c>
      <c r="E177" s="200" t="s">
        <v>19</v>
      </c>
      <c r="F177" s="201" t="s">
        <v>549</v>
      </c>
      <c r="G177" s="199"/>
      <c r="H177" s="202">
        <v>75</v>
      </c>
      <c r="I177" s="203"/>
      <c r="J177" s="199"/>
      <c r="K177" s="199"/>
      <c r="L177" s="204"/>
      <c r="M177" s="205"/>
      <c r="N177" s="206"/>
      <c r="O177" s="206"/>
      <c r="P177" s="206"/>
      <c r="Q177" s="206"/>
      <c r="R177" s="206"/>
      <c r="S177" s="206"/>
      <c r="T177" s="207"/>
      <c r="AT177" s="208" t="s">
        <v>428</v>
      </c>
      <c r="AU177" s="208" t="s">
        <v>86</v>
      </c>
      <c r="AV177" s="13" t="s">
        <v>86</v>
      </c>
      <c r="AW177" s="13" t="s">
        <v>37</v>
      </c>
      <c r="AX177" s="13" t="s">
        <v>76</v>
      </c>
      <c r="AY177" s="208" t="s">
        <v>404</v>
      </c>
    </row>
    <row r="178" spans="2:51" s="13" customFormat="1" ht="11.25">
      <c r="B178" s="198"/>
      <c r="C178" s="199"/>
      <c r="D178" s="192" t="s">
        <v>428</v>
      </c>
      <c r="E178" s="200" t="s">
        <v>19</v>
      </c>
      <c r="F178" s="201" t="s">
        <v>550</v>
      </c>
      <c r="G178" s="199"/>
      <c r="H178" s="202">
        <v>18</v>
      </c>
      <c r="I178" s="203"/>
      <c r="J178" s="199"/>
      <c r="K178" s="199"/>
      <c r="L178" s="204"/>
      <c r="M178" s="205"/>
      <c r="N178" s="206"/>
      <c r="O178" s="206"/>
      <c r="P178" s="206"/>
      <c r="Q178" s="206"/>
      <c r="R178" s="206"/>
      <c r="S178" s="206"/>
      <c r="T178" s="207"/>
      <c r="AT178" s="208" t="s">
        <v>428</v>
      </c>
      <c r="AU178" s="208" t="s">
        <v>86</v>
      </c>
      <c r="AV178" s="13" t="s">
        <v>86</v>
      </c>
      <c r="AW178" s="13" t="s">
        <v>37</v>
      </c>
      <c r="AX178" s="13" t="s">
        <v>76</v>
      </c>
      <c r="AY178" s="208" t="s">
        <v>404</v>
      </c>
    </row>
    <row r="179" spans="2:51" s="13" customFormat="1" ht="11.25">
      <c r="B179" s="198"/>
      <c r="C179" s="199"/>
      <c r="D179" s="192" t="s">
        <v>428</v>
      </c>
      <c r="E179" s="200" t="s">
        <v>19</v>
      </c>
      <c r="F179" s="201" t="s">
        <v>551</v>
      </c>
      <c r="G179" s="199"/>
      <c r="H179" s="202">
        <v>20.3</v>
      </c>
      <c r="I179" s="203"/>
      <c r="J179" s="199"/>
      <c r="K179" s="199"/>
      <c r="L179" s="204"/>
      <c r="M179" s="205"/>
      <c r="N179" s="206"/>
      <c r="O179" s="206"/>
      <c r="P179" s="206"/>
      <c r="Q179" s="206"/>
      <c r="R179" s="206"/>
      <c r="S179" s="206"/>
      <c r="T179" s="207"/>
      <c r="AT179" s="208" t="s">
        <v>428</v>
      </c>
      <c r="AU179" s="208" t="s">
        <v>86</v>
      </c>
      <c r="AV179" s="13" t="s">
        <v>86</v>
      </c>
      <c r="AW179" s="13" t="s">
        <v>37</v>
      </c>
      <c r="AX179" s="13" t="s">
        <v>76</v>
      </c>
      <c r="AY179" s="208" t="s">
        <v>404</v>
      </c>
    </row>
    <row r="180" spans="2:51" s="14" customFormat="1" ht="11.25">
      <c r="B180" s="210"/>
      <c r="C180" s="211"/>
      <c r="D180" s="192" t="s">
        <v>428</v>
      </c>
      <c r="E180" s="212" t="s">
        <v>323</v>
      </c>
      <c r="F180" s="213" t="s">
        <v>463</v>
      </c>
      <c r="G180" s="211"/>
      <c r="H180" s="214">
        <v>958.3</v>
      </c>
      <c r="I180" s="215"/>
      <c r="J180" s="211"/>
      <c r="K180" s="211"/>
      <c r="L180" s="216"/>
      <c r="M180" s="217"/>
      <c r="N180" s="218"/>
      <c r="O180" s="218"/>
      <c r="P180" s="218"/>
      <c r="Q180" s="218"/>
      <c r="R180" s="218"/>
      <c r="S180" s="218"/>
      <c r="T180" s="219"/>
      <c r="AT180" s="220" t="s">
        <v>428</v>
      </c>
      <c r="AU180" s="220" t="s">
        <v>86</v>
      </c>
      <c r="AV180" s="14" t="s">
        <v>273</v>
      </c>
      <c r="AW180" s="14" t="s">
        <v>37</v>
      </c>
      <c r="AX180" s="14" t="s">
        <v>84</v>
      </c>
      <c r="AY180" s="220" t="s">
        <v>404</v>
      </c>
    </row>
    <row r="181" spans="1:65" s="2" customFormat="1" ht="14.45" customHeight="1">
      <c r="A181" s="36"/>
      <c r="B181" s="37"/>
      <c r="C181" s="179" t="s">
        <v>385</v>
      </c>
      <c r="D181" s="179" t="s">
        <v>410</v>
      </c>
      <c r="E181" s="180" t="s">
        <v>552</v>
      </c>
      <c r="F181" s="181" t="s">
        <v>553</v>
      </c>
      <c r="G181" s="182" t="s">
        <v>92</v>
      </c>
      <c r="H181" s="183">
        <v>2536.125</v>
      </c>
      <c r="I181" s="184"/>
      <c r="J181" s="185">
        <f>ROUND(I181*H181,2)</f>
        <v>0</v>
      </c>
      <c r="K181" s="181" t="s">
        <v>413</v>
      </c>
      <c r="L181" s="41"/>
      <c r="M181" s="186" t="s">
        <v>19</v>
      </c>
      <c r="N181" s="187" t="s">
        <v>47</v>
      </c>
      <c r="O181" s="66"/>
      <c r="P181" s="188">
        <f>O181*H181</f>
        <v>0</v>
      </c>
      <c r="Q181" s="188">
        <v>0.00013</v>
      </c>
      <c r="R181" s="188">
        <f>Q181*H181</f>
        <v>0.32969624999999997</v>
      </c>
      <c r="S181" s="188">
        <v>0.23</v>
      </c>
      <c r="T181" s="189">
        <f>S181*H181</f>
        <v>583.30875</v>
      </c>
      <c r="U181" s="36"/>
      <c r="V181" s="36"/>
      <c r="W181" s="36"/>
      <c r="X181" s="36"/>
      <c r="Y181" s="36"/>
      <c r="Z181" s="36"/>
      <c r="AA181" s="36"/>
      <c r="AB181" s="36"/>
      <c r="AC181" s="36"/>
      <c r="AD181" s="36"/>
      <c r="AE181" s="36"/>
      <c r="AR181" s="190" t="s">
        <v>273</v>
      </c>
      <c r="AT181" s="190" t="s">
        <v>410</v>
      </c>
      <c r="AU181" s="190" t="s">
        <v>86</v>
      </c>
      <c r="AY181" s="19" t="s">
        <v>404</v>
      </c>
      <c r="BE181" s="191">
        <f>IF(N181="základní",J181,0)</f>
        <v>0</v>
      </c>
      <c r="BF181" s="191">
        <f>IF(N181="snížená",J181,0)</f>
        <v>0</v>
      </c>
      <c r="BG181" s="191">
        <f>IF(N181="zákl. přenesená",J181,0)</f>
        <v>0</v>
      </c>
      <c r="BH181" s="191">
        <f>IF(N181="sníž. přenesená",J181,0)</f>
        <v>0</v>
      </c>
      <c r="BI181" s="191">
        <f>IF(N181="nulová",J181,0)</f>
        <v>0</v>
      </c>
      <c r="BJ181" s="19" t="s">
        <v>84</v>
      </c>
      <c r="BK181" s="191">
        <f>ROUND(I181*H181,2)</f>
        <v>0</v>
      </c>
      <c r="BL181" s="19" t="s">
        <v>273</v>
      </c>
      <c r="BM181" s="190" t="s">
        <v>554</v>
      </c>
    </row>
    <row r="182" spans="1:47" s="2" customFormat="1" ht="19.5">
      <c r="A182" s="36"/>
      <c r="B182" s="37"/>
      <c r="C182" s="38"/>
      <c r="D182" s="192" t="s">
        <v>418</v>
      </c>
      <c r="E182" s="38"/>
      <c r="F182" s="193" t="s">
        <v>555</v>
      </c>
      <c r="G182" s="38"/>
      <c r="H182" s="38"/>
      <c r="I182" s="194"/>
      <c r="J182" s="38"/>
      <c r="K182" s="38"/>
      <c r="L182" s="41"/>
      <c r="M182" s="195"/>
      <c r="N182" s="196"/>
      <c r="O182" s="66"/>
      <c r="P182" s="66"/>
      <c r="Q182" s="66"/>
      <c r="R182" s="66"/>
      <c r="S182" s="66"/>
      <c r="T182" s="67"/>
      <c r="U182" s="36"/>
      <c r="V182" s="36"/>
      <c r="W182" s="36"/>
      <c r="X182" s="36"/>
      <c r="Y182" s="36"/>
      <c r="Z182" s="36"/>
      <c r="AA182" s="36"/>
      <c r="AB182" s="36"/>
      <c r="AC182" s="36"/>
      <c r="AD182" s="36"/>
      <c r="AE182" s="36"/>
      <c r="AT182" s="19" t="s">
        <v>418</v>
      </c>
      <c r="AU182" s="19" t="s">
        <v>86</v>
      </c>
    </row>
    <row r="183" spans="1:47" s="2" customFormat="1" ht="195">
      <c r="A183" s="36"/>
      <c r="B183" s="37"/>
      <c r="C183" s="38"/>
      <c r="D183" s="192" t="s">
        <v>423</v>
      </c>
      <c r="E183" s="38"/>
      <c r="F183" s="197" t="s">
        <v>545</v>
      </c>
      <c r="G183" s="38"/>
      <c r="H183" s="38"/>
      <c r="I183" s="194"/>
      <c r="J183" s="38"/>
      <c r="K183" s="38"/>
      <c r="L183" s="41"/>
      <c r="M183" s="195"/>
      <c r="N183" s="196"/>
      <c r="O183" s="66"/>
      <c r="P183" s="66"/>
      <c r="Q183" s="66"/>
      <c r="R183" s="66"/>
      <c r="S183" s="66"/>
      <c r="T183" s="67"/>
      <c r="U183" s="36"/>
      <c r="V183" s="36"/>
      <c r="W183" s="36"/>
      <c r="X183" s="36"/>
      <c r="Y183" s="36"/>
      <c r="Z183" s="36"/>
      <c r="AA183" s="36"/>
      <c r="AB183" s="36"/>
      <c r="AC183" s="36"/>
      <c r="AD183" s="36"/>
      <c r="AE183" s="36"/>
      <c r="AT183" s="19" t="s">
        <v>423</v>
      </c>
      <c r="AU183" s="19" t="s">
        <v>86</v>
      </c>
    </row>
    <row r="184" spans="2:51" s="15" customFormat="1" ht="11.25">
      <c r="B184" s="221"/>
      <c r="C184" s="222"/>
      <c r="D184" s="192" t="s">
        <v>428</v>
      </c>
      <c r="E184" s="223" t="s">
        <v>19</v>
      </c>
      <c r="F184" s="224" t="s">
        <v>556</v>
      </c>
      <c r="G184" s="222"/>
      <c r="H184" s="223" t="s">
        <v>19</v>
      </c>
      <c r="I184" s="225"/>
      <c r="J184" s="222"/>
      <c r="K184" s="222"/>
      <c r="L184" s="226"/>
      <c r="M184" s="227"/>
      <c r="N184" s="228"/>
      <c r="O184" s="228"/>
      <c r="P184" s="228"/>
      <c r="Q184" s="228"/>
      <c r="R184" s="228"/>
      <c r="S184" s="228"/>
      <c r="T184" s="229"/>
      <c r="AT184" s="230" t="s">
        <v>428</v>
      </c>
      <c r="AU184" s="230" t="s">
        <v>86</v>
      </c>
      <c r="AV184" s="15" t="s">
        <v>84</v>
      </c>
      <c r="AW184" s="15" t="s">
        <v>37</v>
      </c>
      <c r="AX184" s="15" t="s">
        <v>76</v>
      </c>
      <c r="AY184" s="230" t="s">
        <v>404</v>
      </c>
    </row>
    <row r="185" spans="2:51" s="13" customFormat="1" ht="11.25">
      <c r="B185" s="198"/>
      <c r="C185" s="199"/>
      <c r="D185" s="192" t="s">
        <v>428</v>
      </c>
      <c r="E185" s="200" t="s">
        <v>19</v>
      </c>
      <c r="F185" s="201" t="s">
        <v>557</v>
      </c>
      <c r="G185" s="199"/>
      <c r="H185" s="202">
        <v>492</v>
      </c>
      <c r="I185" s="203"/>
      <c r="J185" s="199"/>
      <c r="K185" s="199"/>
      <c r="L185" s="204"/>
      <c r="M185" s="205"/>
      <c r="N185" s="206"/>
      <c r="O185" s="206"/>
      <c r="P185" s="206"/>
      <c r="Q185" s="206"/>
      <c r="R185" s="206"/>
      <c r="S185" s="206"/>
      <c r="T185" s="207"/>
      <c r="AT185" s="208" t="s">
        <v>428</v>
      </c>
      <c r="AU185" s="208" t="s">
        <v>86</v>
      </c>
      <c r="AV185" s="13" t="s">
        <v>86</v>
      </c>
      <c r="AW185" s="13" t="s">
        <v>37</v>
      </c>
      <c r="AX185" s="13" t="s">
        <v>76</v>
      </c>
      <c r="AY185" s="208" t="s">
        <v>404</v>
      </c>
    </row>
    <row r="186" spans="2:51" s="13" customFormat="1" ht="11.25">
      <c r="B186" s="198"/>
      <c r="C186" s="199"/>
      <c r="D186" s="192" t="s">
        <v>428</v>
      </c>
      <c r="E186" s="200" t="s">
        <v>19</v>
      </c>
      <c r="F186" s="201" t="s">
        <v>558</v>
      </c>
      <c r="G186" s="199"/>
      <c r="H186" s="202">
        <v>307</v>
      </c>
      <c r="I186" s="203"/>
      <c r="J186" s="199"/>
      <c r="K186" s="199"/>
      <c r="L186" s="204"/>
      <c r="M186" s="205"/>
      <c r="N186" s="206"/>
      <c r="O186" s="206"/>
      <c r="P186" s="206"/>
      <c r="Q186" s="206"/>
      <c r="R186" s="206"/>
      <c r="S186" s="206"/>
      <c r="T186" s="207"/>
      <c r="AT186" s="208" t="s">
        <v>428</v>
      </c>
      <c r="AU186" s="208" t="s">
        <v>86</v>
      </c>
      <c r="AV186" s="13" t="s">
        <v>86</v>
      </c>
      <c r="AW186" s="13" t="s">
        <v>37</v>
      </c>
      <c r="AX186" s="13" t="s">
        <v>76</v>
      </c>
      <c r="AY186" s="208" t="s">
        <v>404</v>
      </c>
    </row>
    <row r="187" spans="2:51" s="13" customFormat="1" ht="11.25">
      <c r="B187" s="198"/>
      <c r="C187" s="199"/>
      <c r="D187" s="192" t="s">
        <v>428</v>
      </c>
      <c r="E187" s="200" t="s">
        <v>19</v>
      </c>
      <c r="F187" s="201" t="s">
        <v>559</v>
      </c>
      <c r="G187" s="199"/>
      <c r="H187" s="202">
        <v>72</v>
      </c>
      <c r="I187" s="203"/>
      <c r="J187" s="199"/>
      <c r="K187" s="199"/>
      <c r="L187" s="204"/>
      <c r="M187" s="205"/>
      <c r="N187" s="206"/>
      <c r="O187" s="206"/>
      <c r="P187" s="206"/>
      <c r="Q187" s="206"/>
      <c r="R187" s="206"/>
      <c r="S187" s="206"/>
      <c r="T187" s="207"/>
      <c r="AT187" s="208" t="s">
        <v>428</v>
      </c>
      <c r="AU187" s="208" t="s">
        <v>86</v>
      </c>
      <c r="AV187" s="13" t="s">
        <v>86</v>
      </c>
      <c r="AW187" s="13" t="s">
        <v>37</v>
      </c>
      <c r="AX187" s="13" t="s">
        <v>76</v>
      </c>
      <c r="AY187" s="208" t="s">
        <v>404</v>
      </c>
    </row>
    <row r="188" spans="2:51" s="13" customFormat="1" ht="11.25">
      <c r="B188" s="198"/>
      <c r="C188" s="199"/>
      <c r="D188" s="192" t="s">
        <v>428</v>
      </c>
      <c r="E188" s="200" t="s">
        <v>19</v>
      </c>
      <c r="F188" s="201" t="s">
        <v>560</v>
      </c>
      <c r="G188" s="199"/>
      <c r="H188" s="202">
        <v>17.325</v>
      </c>
      <c r="I188" s="203"/>
      <c r="J188" s="199"/>
      <c r="K188" s="199"/>
      <c r="L188" s="204"/>
      <c r="M188" s="205"/>
      <c r="N188" s="206"/>
      <c r="O188" s="206"/>
      <c r="P188" s="206"/>
      <c r="Q188" s="206"/>
      <c r="R188" s="206"/>
      <c r="S188" s="206"/>
      <c r="T188" s="207"/>
      <c r="AT188" s="208" t="s">
        <v>428</v>
      </c>
      <c r="AU188" s="208" t="s">
        <v>86</v>
      </c>
      <c r="AV188" s="13" t="s">
        <v>86</v>
      </c>
      <c r="AW188" s="13" t="s">
        <v>37</v>
      </c>
      <c r="AX188" s="13" t="s">
        <v>76</v>
      </c>
      <c r="AY188" s="208" t="s">
        <v>404</v>
      </c>
    </row>
    <row r="189" spans="2:51" s="16" customFormat="1" ht="11.25">
      <c r="B189" s="231"/>
      <c r="C189" s="232"/>
      <c r="D189" s="192" t="s">
        <v>428</v>
      </c>
      <c r="E189" s="233" t="s">
        <v>19</v>
      </c>
      <c r="F189" s="234" t="s">
        <v>534</v>
      </c>
      <c r="G189" s="232"/>
      <c r="H189" s="235">
        <v>888.325</v>
      </c>
      <c r="I189" s="236"/>
      <c r="J189" s="232"/>
      <c r="K189" s="232"/>
      <c r="L189" s="237"/>
      <c r="M189" s="238"/>
      <c r="N189" s="239"/>
      <c r="O189" s="239"/>
      <c r="P189" s="239"/>
      <c r="Q189" s="239"/>
      <c r="R189" s="239"/>
      <c r="S189" s="239"/>
      <c r="T189" s="240"/>
      <c r="AT189" s="241" t="s">
        <v>428</v>
      </c>
      <c r="AU189" s="241" t="s">
        <v>86</v>
      </c>
      <c r="AV189" s="16" t="s">
        <v>467</v>
      </c>
      <c r="AW189" s="16" t="s">
        <v>37</v>
      </c>
      <c r="AX189" s="16" t="s">
        <v>76</v>
      </c>
      <c r="AY189" s="241" t="s">
        <v>404</v>
      </c>
    </row>
    <row r="190" spans="2:51" s="15" customFormat="1" ht="11.25">
      <c r="B190" s="221"/>
      <c r="C190" s="222"/>
      <c r="D190" s="192" t="s">
        <v>428</v>
      </c>
      <c r="E190" s="223" t="s">
        <v>19</v>
      </c>
      <c r="F190" s="224" t="s">
        <v>561</v>
      </c>
      <c r="G190" s="222"/>
      <c r="H190" s="223" t="s">
        <v>19</v>
      </c>
      <c r="I190" s="225"/>
      <c r="J190" s="222"/>
      <c r="K190" s="222"/>
      <c r="L190" s="226"/>
      <c r="M190" s="227"/>
      <c r="N190" s="228"/>
      <c r="O190" s="228"/>
      <c r="P190" s="228"/>
      <c r="Q190" s="228"/>
      <c r="R190" s="228"/>
      <c r="S190" s="228"/>
      <c r="T190" s="229"/>
      <c r="AT190" s="230" t="s">
        <v>428</v>
      </c>
      <c r="AU190" s="230" t="s">
        <v>86</v>
      </c>
      <c r="AV190" s="15" t="s">
        <v>84</v>
      </c>
      <c r="AW190" s="15" t="s">
        <v>37</v>
      </c>
      <c r="AX190" s="15" t="s">
        <v>76</v>
      </c>
      <c r="AY190" s="230" t="s">
        <v>404</v>
      </c>
    </row>
    <row r="191" spans="2:51" s="13" customFormat="1" ht="11.25">
      <c r="B191" s="198"/>
      <c r="C191" s="199"/>
      <c r="D191" s="192" t="s">
        <v>428</v>
      </c>
      <c r="E191" s="200" t="s">
        <v>19</v>
      </c>
      <c r="F191" s="201" t="s">
        <v>562</v>
      </c>
      <c r="G191" s="199"/>
      <c r="H191" s="202">
        <v>490</v>
      </c>
      <c r="I191" s="203"/>
      <c r="J191" s="199"/>
      <c r="K191" s="199"/>
      <c r="L191" s="204"/>
      <c r="M191" s="205"/>
      <c r="N191" s="206"/>
      <c r="O191" s="206"/>
      <c r="P191" s="206"/>
      <c r="Q191" s="206"/>
      <c r="R191" s="206"/>
      <c r="S191" s="206"/>
      <c r="T191" s="207"/>
      <c r="AT191" s="208" t="s">
        <v>428</v>
      </c>
      <c r="AU191" s="208" t="s">
        <v>86</v>
      </c>
      <c r="AV191" s="13" t="s">
        <v>86</v>
      </c>
      <c r="AW191" s="13" t="s">
        <v>37</v>
      </c>
      <c r="AX191" s="13" t="s">
        <v>76</v>
      </c>
      <c r="AY191" s="208" t="s">
        <v>404</v>
      </c>
    </row>
    <row r="192" spans="2:51" s="13" customFormat="1" ht="11.25">
      <c r="B192" s="198"/>
      <c r="C192" s="199"/>
      <c r="D192" s="192" t="s">
        <v>428</v>
      </c>
      <c r="E192" s="200" t="s">
        <v>19</v>
      </c>
      <c r="F192" s="201" t="s">
        <v>563</v>
      </c>
      <c r="G192" s="199"/>
      <c r="H192" s="202">
        <v>264</v>
      </c>
      <c r="I192" s="203"/>
      <c r="J192" s="199"/>
      <c r="K192" s="199"/>
      <c r="L192" s="204"/>
      <c r="M192" s="205"/>
      <c r="N192" s="206"/>
      <c r="O192" s="206"/>
      <c r="P192" s="206"/>
      <c r="Q192" s="206"/>
      <c r="R192" s="206"/>
      <c r="S192" s="206"/>
      <c r="T192" s="207"/>
      <c r="AT192" s="208" t="s">
        <v>428</v>
      </c>
      <c r="AU192" s="208" t="s">
        <v>86</v>
      </c>
      <c r="AV192" s="13" t="s">
        <v>86</v>
      </c>
      <c r="AW192" s="13" t="s">
        <v>37</v>
      </c>
      <c r="AX192" s="13" t="s">
        <v>76</v>
      </c>
      <c r="AY192" s="208" t="s">
        <v>404</v>
      </c>
    </row>
    <row r="193" spans="2:51" s="13" customFormat="1" ht="11.25">
      <c r="B193" s="198"/>
      <c r="C193" s="199"/>
      <c r="D193" s="192" t="s">
        <v>428</v>
      </c>
      <c r="E193" s="200" t="s">
        <v>19</v>
      </c>
      <c r="F193" s="201" t="s">
        <v>564</v>
      </c>
      <c r="G193" s="199"/>
      <c r="H193" s="202">
        <v>68</v>
      </c>
      <c r="I193" s="203"/>
      <c r="J193" s="199"/>
      <c r="K193" s="199"/>
      <c r="L193" s="204"/>
      <c r="M193" s="205"/>
      <c r="N193" s="206"/>
      <c r="O193" s="206"/>
      <c r="P193" s="206"/>
      <c r="Q193" s="206"/>
      <c r="R193" s="206"/>
      <c r="S193" s="206"/>
      <c r="T193" s="207"/>
      <c r="AT193" s="208" t="s">
        <v>428</v>
      </c>
      <c r="AU193" s="208" t="s">
        <v>86</v>
      </c>
      <c r="AV193" s="13" t="s">
        <v>86</v>
      </c>
      <c r="AW193" s="13" t="s">
        <v>37</v>
      </c>
      <c r="AX193" s="13" t="s">
        <v>76</v>
      </c>
      <c r="AY193" s="208" t="s">
        <v>404</v>
      </c>
    </row>
    <row r="194" spans="2:51" s="13" customFormat="1" ht="11.25">
      <c r="B194" s="198"/>
      <c r="C194" s="199"/>
      <c r="D194" s="192" t="s">
        <v>428</v>
      </c>
      <c r="E194" s="200" t="s">
        <v>19</v>
      </c>
      <c r="F194" s="201" t="s">
        <v>565</v>
      </c>
      <c r="G194" s="199"/>
      <c r="H194" s="202">
        <v>16.65</v>
      </c>
      <c r="I194" s="203"/>
      <c r="J194" s="199"/>
      <c r="K194" s="199"/>
      <c r="L194" s="204"/>
      <c r="M194" s="205"/>
      <c r="N194" s="206"/>
      <c r="O194" s="206"/>
      <c r="P194" s="206"/>
      <c r="Q194" s="206"/>
      <c r="R194" s="206"/>
      <c r="S194" s="206"/>
      <c r="T194" s="207"/>
      <c r="AT194" s="208" t="s">
        <v>428</v>
      </c>
      <c r="AU194" s="208" t="s">
        <v>86</v>
      </c>
      <c r="AV194" s="13" t="s">
        <v>86</v>
      </c>
      <c r="AW194" s="13" t="s">
        <v>37</v>
      </c>
      <c r="AX194" s="13" t="s">
        <v>76</v>
      </c>
      <c r="AY194" s="208" t="s">
        <v>404</v>
      </c>
    </row>
    <row r="195" spans="2:51" s="13" customFormat="1" ht="11.25">
      <c r="B195" s="198"/>
      <c r="C195" s="199"/>
      <c r="D195" s="192" t="s">
        <v>428</v>
      </c>
      <c r="E195" s="200" t="s">
        <v>19</v>
      </c>
      <c r="F195" s="201" t="s">
        <v>566</v>
      </c>
      <c r="G195" s="199"/>
      <c r="H195" s="202">
        <v>20.4</v>
      </c>
      <c r="I195" s="203"/>
      <c r="J195" s="199"/>
      <c r="K195" s="199"/>
      <c r="L195" s="204"/>
      <c r="M195" s="205"/>
      <c r="N195" s="206"/>
      <c r="O195" s="206"/>
      <c r="P195" s="206"/>
      <c r="Q195" s="206"/>
      <c r="R195" s="206"/>
      <c r="S195" s="206"/>
      <c r="T195" s="207"/>
      <c r="AT195" s="208" t="s">
        <v>428</v>
      </c>
      <c r="AU195" s="208" t="s">
        <v>86</v>
      </c>
      <c r="AV195" s="13" t="s">
        <v>86</v>
      </c>
      <c r="AW195" s="13" t="s">
        <v>37</v>
      </c>
      <c r="AX195" s="13" t="s">
        <v>76</v>
      </c>
      <c r="AY195" s="208" t="s">
        <v>404</v>
      </c>
    </row>
    <row r="196" spans="2:51" s="16" customFormat="1" ht="11.25">
      <c r="B196" s="231"/>
      <c r="C196" s="232"/>
      <c r="D196" s="192" t="s">
        <v>428</v>
      </c>
      <c r="E196" s="233" t="s">
        <v>19</v>
      </c>
      <c r="F196" s="234" t="s">
        <v>534</v>
      </c>
      <c r="G196" s="232"/>
      <c r="H196" s="235">
        <v>859.05</v>
      </c>
      <c r="I196" s="236"/>
      <c r="J196" s="232"/>
      <c r="K196" s="232"/>
      <c r="L196" s="237"/>
      <c r="M196" s="238"/>
      <c r="N196" s="239"/>
      <c r="O196" s="239"/>
      <c r="P196" s="239"/>
      <c r="Q196" s="239"/>
      <c r="R196" s="239"/>
      <c r="S196" s="239"/>
      <c r="T196" s="240"/>
      <c r="AT196" s="241" t="s">
        <v>428</v>
      </c>
      <c r="AU196" s="241" t="s">
        <v>86</v>
      </c>
      <c r="AV196" s="16" t="s">
        <v>467</v>
      </c>
      <c r="AW196" s="16" t="s">
        <v>37</v>
      </c>
      <c r="AX196" s="16" t="s">
        <v>76</v>
      </c>
      <c r="AY196" s="241" t="s">
        <v>404</v>
      </c>
    </row>
    <row r="197" spans="2:51" s="15" customFormat="1" ht="11.25">
      <c r="B197" s="221"/>
      <c r="C197" s="222"/>
      <c r="D197" s="192" t="s">
        <v>428</v>
      </c>
      <c r="E197" s="223" t="s">
        <v>19</v>
      </c>
      <c r="F197" s="224" t="s">
        <v>567</v>
      </c>
      <c r="G197" s="222"/>
      <c r="H197" s="223" t="s">
        <v>19</v>
      </c>
      <c r="I197" s="225"/>
      <c r="J197" s="222"/>
      <c r="K197" s="222"/>
      <c r="L197" s="226"/>
      <c r="M197" s="227"/>
      <c r="N197" s="228"/>
      <c r="O197" s="228"/>
      <c r="P197" s="228"/>
      <c r="Q197" s="228"/>
      <c r="R197" s="228"/>
      <c r="S197" s="228"/>
      <c r="T197" s="229"/>
      <c r="AT197" s="230" t="s">
        <v>428</v>
      </c>
      <c r="AU197" s="230" t="s">
        <v>86</v>
      </c>
      <c r="AV197" s="15" t="s">
        <v>84</v>
      </c>
      <c r="AW197" s="15" t="s">
        <v>37</v>
      </c>
      <c r="AX197" s="15" t="s">
        <v>76</v>
      </c>
      <c r="AY197" s="230" t="s">
        <v>404</v>
      </c>
    </row>
    <row r="198" spans="2:51" s="13" customFormat="1" ht="11.25">
      <c r="B198" s="198"/>
      <c r="C198" s="199"/>
      <c r="D198" s="192" t="s">
        <v>428</v>
      </c>
      <c r="E198" s="200" t="s">
        <v>19</v>
      </c>
      <c r="F198" s="201" t="s">
        <v>568</v>
      </c>
      <c r="G198" s="199"/>
      <c r="H198" s="202">
        <v>488</v>
      </c>
      <c r="I198" s="203"/>
      <c r="J198" s="199"/>
      <c r="K198" s="199"/>
      <c r="L198" s="204"/>
      <c r="M198" s="205"/>
      <c r="N198" s="206"/>
      <c r="O198" s="206"/>
      <c r="P198" s="206"/>
      <c r="Q198" s="206"/>
      <c r="R198" s="206"/>
      <c r="S198" s="206"/>
      <c r="T198" s="207"/>
      <c r="AT198" s="208" t="s">
        <v>428</v>
      </c>
      <c r="AU198" s="208" t="s">
        <v>86</v>
      </c>
      <c r="AV198" s="13" t="s">
        <v>86</v>
      </c>
      <c r="AW198" s="13" t="s">
        <v>37</v>
      </c>
      <c r="AX198" s="13" t="s">
        <v>76</v>
      </c>
      <c r="AY198" s="208" t="s">
        <v>404</v>
      </c>
    </row>
    <row r="199" spans="2:51" s="13" customFormat="1" ht="11.25">
      <c r="B199" s="198"/>
      <c r="C199" s="199"/>
      <c r="D199" s="192" t="s">
        <v>428</v>
      </c>
      <c r="E199" s="200" t="s">
        <v>19</v>
      </c>
      <c r="F199" s="201" t="s">
        <v>569</v>
      </c>
      <c r="G199" s="199"/>
      <c r="H199" s="202">
        <v>221</v>
      </c>
      <c r="I199" s="203"/>
      <c r="J199" s="199"/>
      <c r="K199" s="199"/>
      <c r="L199" s="204"/>
      <c r="M199" s="205"/>
      <c r="N199" s="206"/>
      <c r="O199" s="206"/>
      <c r="P199" s="206"/>
      <c r="Q199" s="206"/>
      <c r="R199" s="206"/>
      <c r="S199" s="206"/>
      <c r="T199" s="207"/>
      <c r="AT199" s="208" t="s">
        <v>428</v>
      </c>
      <c r="AU199" s="208" t="s">
        <v>86</v>
      </c>
      <c r="AV199" s="13" t="s">
        <v>86</v>
      </c>
      <c r="AW199" s="13" t="s">
        <v>37</v>
      </c>
      <c r="AX199" s="13" t="s">
        <v>76</v>
      </c>
      <c r="AY199" s="208" t="s">
        <v>404</v>
      </c>
    </row>
    <row r="200" spans="2:51" s="13" customFormat="1" ht="11.25">
      <c r="B200" s="198"/>
      <c r="C200" s="199"/>
      <c r="D200" s="192" t="s">
        <v>428</v>
      </c>
      <c r="E200" s="200" t="s">
        <v>19</v>
      </c>
      <c r="F200" s="201" t="s">
        <v>570</v>
      </c>
      <c r="G200" s="199"/>
      <c r="H200" s="202">
        <v>64</v>
      </c>
      <c r="I200" s="203"/>
      <c r="J200" s="199"/>
      <c r="K200" s="199"/>
      <c r="L200" s="204"/>
      <c r="M200" s="205"/>
      <c r="N200" s="206"/>
      <c r="O200" s="206"/>
      <c r="P200" s="206"/>
      <c r="Q200" s="206"/>
      <c r="R200" s="206"/>
      <c r="S200" s="206"/>
      <c r="T200" s="207"/>
      <c r="AT200" s="208" t="s">
        <v>428</v>
      </c>
      <c r="AU200" s="208" t="s">
        <v>86</v>
      </c>
      <c r="AV200" s="13" t="s">
        <v>86</v>
      </c>
      <c r="AW200" s="13" t="s">
        <v>37</v>
      </c>
      <c r="AX200" s="13" t="s">
        <v>76</v>
      </c>
      <c r="AY200" s="208" t="s">
        <v>404</v>
      </c>
    </row>
    <row r="201" spans="2:51" s="13" customFormat="1" ht="11.25">
      <c r="B201" s="198"/>
      <c r="C201" s="199"/>
      <c r="D201" s="192" t="s">
        <v>428</v>
      </c>
      <c r="E201" s="200" t="s">
        <v>19</v>
      </c>
      <c r="F201" s="201" t="s">
        <v>571</v>
      </c>
      <c r="G201" s="199"/>
      <c r="H201" s="202">
        <v>15.75</v>
      </c>
      <c r="I201" s="203"/>
      <c r="J201" s="199"/>
      <c r="K201" s="199"/>
      <c r="L201" s="204"/>
      <c r="M201" s="205"/>
      <c r="N201" s="206"/>
      <c r="O201" s="206"/>
      <c r="P201" s="206"/>
      <c r="Q201" s="206"/>
      <c r="R201" s="206"/>
      <c r="S201" s="206"/>
      <c r="T201" s="207"/>
      <c r="AT201" s="208" t="s">
        <v>428</v>
      </c>
      <c r="AU201" s="208" t="s">
        <v>86</v>
      </c>
      <c r="AV201" s="13" t="s">
        <v>86</v>
      </c>
      <c r="AW201" s="13" t="s">
        <v>37</v>
      </c>
      <c r="AX201" s="13" t="s">
        <v>76</v>
      </c>
      <c r="AY201" s="208" t="s">
        <v>404</v>
      </c>
    </row>
    <row r="202" spans="2:51" s="16" customFormat="1" ht="11.25">
      <c r="B202" s="231"/>
      <c r="C202" s="232"/>
      <c r="D202" s="192" t="s">
        <v>428</v>
      </c>
      <c r="E202" s="233" t="s">
        <v>19</v>
      </c>
      <c r="F202" s="234" t="s">
        <v>534</v>
      </c>
      <c r="G202" s="232"/>
      <c r="H202" s="235">
        <v>788.75</v>
      </c>
      <c r="I202" s="236"/>
      <c r="J202" s="232"/>
      <c r="K202" s="232"/>
      <c r="L202" s="237"/>
      <c r="M202" s="238"/>
      <c r="N202" s="239"/>
      <c r="O202" s="239"/>
      <c r="P202" s="239"/>
      <c r="Q202" s="239"/>
      <c r="R202" s="239"/>
      <c r="S202" s="239"/>
      <c r="T202" s="240"/>
      <c r="AT202" s="241" t="s">
        <v>428</v>
      </c>
      <c r="AU202" s="241" t="s">
        <v>86</v>
      </c>
      <c r="AV202" s="16" t="s">
        <v>467</v>
      </c>
      <c r="AW202" s="16" t="s">
        <v>37</v>
      </c>
      <c r="AX202" s="16" t="s">
        <v>76</v>
      </c>
      <c r="AY202" s="241" t="s">
        <v>404</v>
      </c>
    </row>
    <row r="203" spans="2:51" s="14" customFormat="1" ht="11.25">
      <c r="B203" s="210"/>
      <c r="C203" s="211"/>
      <c r="D203" s="192" t="s">
        <v>428</v>
      </c>
      <c r="E203" s="212" t="s">
        <v>327</v>
      </c>
      <c r="F203" s="213" t="s">
        <v>463</v>
      </c>
      <c r="G203" s="211"/>
      <c r="H203" s="214">
        <v>2536.125</v>
      </c>
      <c r="I203" s="215"/>
      <c r="J203" s="211"/>
      <c r="K203" s="211"/>
      <c r="L203" s="216"/>
      <c r="M203" s="217"/>
      <c r="N203" s="218"/>
      <c r="O203" s="218"/>
      <c r="P203" s="218"/>
      <c r="Q203" s="218"/>
      <c r="R203" s="218"/>
      <c r="S203" s="218"/>
      <c r="T203" s="219"/>
      <c r="AT203" s="220" t="s">
        <v>428</v>
      </c>
      <c r="AU203" s="220" t="s">
        <v>86</v>
      </c>
      <c r="AV203" s="14" t="s">
        <v>273</v>
      </c>
      <c r="AW203" s="14" t="s">
        <v>37</v>
      </c>
      <c r="AX203" s="14" t="s">
        <v>84</v>
      </c>
      <c r="AY203" s="220" t="s">
        <v>404</v>
      </c>
    </row>
    <row r="204" spans="1:65" s="2" customFormat="1" ht="14.45" customHeight="1">
      <c r="A204" s="36"/>
      <c r="B204" s="37"/>
      <c r="C204" s="179" t="s">
        <v>572</v>
      </c>
      <c r="D204" s="179" t="s">
        <v>410</v>
      </c>
      <c r="E204" s="180" t="s">
        <v>573</v>
      </c>
      <c r="F204" s="181" t="s">
        <v>574</v>
      </c>
      <c r="G204" s="182" t="s">
        <v>106</v>
      </c>
      <c r="H204" s="183">
        <v>9.065</v>
      </c>
      <c r="I204" s="184"/>
      <c r="J204" s="185">
        <f>ROUND(I204*H204,2)</f>
        <v>0</v>
      </c>
      <c r="K204" s="181" t="s">
        <v>413</v>
      </c>
      <c r="L204" s="41"/>
      <c r="M204" s="186" t="s">
        <v>19</v>
      </c>
      <c r="N204" s="187" t="s">
        <v>47</v>
      </c>
      <c r="O204" s="66"/>
      <c r="P204" s="188">
        <f>O204*H204</f>
        <v>0</v>
      </c>
      <c r="Q204" s="188">
        <v>0</v>
      </c>
      <c r="R204" s="188">
        <f>Q204*H204</f>
        <v>0</v>
      </c>
      <c r="S204" s="188">
        <v>1.9</v>
      </c>
      <c r="T204" s="189">
        <f>S204*H204</f>
        <v>17.223499999999998</v>
      </c>
      <c r="U204" s="36"/>
      <c r="V204" s="36"/>
      <c r="W204" s="36"/>
      <c r="X204" s="36"/>
      <c r="Y204" s="36"/>
      <c r="Z204" s="36"/>
      <c r="AA204" s="36"/>
      <c r="AB204" s="36"/>
      <c r="AC204" s="36"/>
      <c r="AD204" s="36"/>
      <c r="AE204" s="36"/>
      <c r="AR204" s="190" t="s">
        <v>273</v>
      </c>
      <c r="AT204" s="190" t="s">
        <v>410</v>
      </c>
      <c r="AU204" s="190" t="s">
        <v>86</v>
      </c>
      <c r="AY204" s="19" t="s">
        <v>404</v>
      </c>
      <c r="BE204" s="191">
        <f>IF(N204="základní",J204,0)</f>
        <v>0</v>
      </c>
      <c r="BF204" s="191">
        <f>IF(N204="snížená",J204,0)</f>
        <v>0</v>
      </c>
      <c r="BG204" s="191">
        <f>IF(N204="zákl. přenesená",J204,0)</f>
        <v>0</v>
      </c>
      <c r="BH204" s="191">
        <f>IF(N204="sníž. přenesená",J204,0)</f>
        <v>0</v>
      </c>
      <c r="BI204" s="191">
        <f>IF(N204="nulová",J204,0)</f>
        <v>0</v>
      </c>
      <c r="BJ204" s="19" t="s">
        <v>84</v>
      </c>
      <c r="BK204" s="191">
        <f>ROUND(I204*H204,2)</f>
        <v>0</v>
      </c>
      <c r="BL204" s="19" t="s">
        <v>273</v>
      </c>
      <c r="BM204" s="190" t="s">
        <v>575</v>
      </c>
    </row>
    <row r="205" spans="1:47" s="2" customFormat="1" ht="19.5">
      <c r="A205" s="36"/>
      <c r="B205" s="37"/>
      <c r="C205" s="38"/>
      <c r="D205" s="192" t="s">
        <v>418</v>
      </c>
      <c r="E205" s="38"/>
      <c r="F205" s="193" t="s">
        <v>576</v>
      </c>
      <c r="G205" s="38"/>
      <c r="H205" s="38"/>
      <c r="I205" s="194"/>
      <c r="J205" s="38"/>
      <c r="K205" s="38"/>
      <c r="L205" s="41"/>
      <c r="M205" s="195"/>
      <c r="N205" s="196"/>
      <c r="O205" s="66"/>
      <c r="P205" s="66"/>
      <c r="Q205" s="66"/>
      <c r="R205" s="66"/>
      <c r="S205" s="66"/>
      <c r="T205" s="67"/>
      <c r="U205" s="36"/>
      <c r="V205" s="36"/>
      <c r="W205" s="36"/>
      <c r="X205" s="36"/>
      <c r="Y205" s="36"/>
      <c r="Z205" s="36"/>
      <c r="AA205" s="36"/>
      <c r="AB205" s="36"/>
      <c r="AC205" s="36"/>
      <c r="AD205" s="36"/>
      <c r="AE205" s="36"/>
      <c r="AT205" s="19" t="s">
        <v>418</v>
      </c>
      <c r="AU205" s="19" t="s">
        <v>86</v>
      </c>
    </row>
    <row r="206" spans="1:47" s="2" customFormat="1" ht="273">
      <c r="A206" s="36"/>
      <c r="B206" s="37"/>
      <c r="C206" s="38"/>
      <c r="D206" s="192" t="s">
        <v>423</v>
      </c>
      <c r="E206" s="38"/>
      <c r="F206" s="197" t="s">
        <v>577</v>
      </c>
      <c r="G206" s="38"/>
      <c r="H206" s="38"/>
      <c r="I206" s="194"/>
      <c r="J206" s="38"/>
      <c r="K206" s="38"/>
      <c r="L206" s="41"/>
      <c r="M206" s="195"/>
      <c r="N206" s="196"/>
      <c r="O206" s="66"/>
      <c r="P206" s="66"/>
      <c r="Q206" s="66"/>
      <c r="R206" s="66"/>
      <c r="S206" s="66"/>
      <c r="T206" s="67"/>
      <c r="U206" s="36"/>
      <c r="V206" s="36"/>
      <c r="W206" s="36"/>
      <c r="X206" s="36"/>
      <c r="Y206" s="36"/>
      <c r="Z206" s="36"/>
      <c r="AA206" s="36"/>
      <c r="AB206" s="36"/>
      <c r="AC206" s="36"/>
      <c r="AD206" s="36"/>
      <c r="AE206" s="36"/>
      <c r="AT206" s="19" t="s">
        <v>423</v>
      </c>
      <c r="AU206" s="19" t="s">
        <v>86</v>
      </c>
    </row>
    <row r="207" spans="2:51" s="15" customFormat="1" ht="11.25">
      <c r="B207" s="221"/>
      <c r="C207" s="222"/>
      <c r="D207" s="192" t="s">
        <v>428</v>
      </c>
      <c r="E207" s="223" t="s">
        <v>19</v>
      </c>
      <c r="F207" s="224" t="s">
        <v>578</v>
      </c>
      <c r="G207" s="222"/>
      <c r="H207" s="223" t="s">
        <v>19</v>
      </c>
      <c r="I207" s="225"/>
      <c r="J207" s="222"/>
      <c r="K207" s="222"/>
      <c r="L207" s="226"/>
      <c r="M207" s="227"/>
      <c r="N207" s="228"/>
      <c r="O207" s="228"/>
      <c r="P207" s="228"/>
      <c r="Q207" s="228"/>
      <c r="R207" s="228"/>
      <c r="S207" s="228"/>
      <c r="T207" s="229"/>
      <c r="AT207" s="230" t="s">
        <v>428</v>
      </c>
      <c r="AU207" s="230" t="s">
        <v>86</v>
      </c>
      <c r="AV207" s="15" t="s">
        <v>84</v>
      </c>
      <c r="AW207" s="15" t="s">
        <v>37</v>
      </c>
      <c r="AX207" s="15" t="s">
        <v>76</v>
      </c>
      <c r="AY207" s="230" t="s">
        <v>404</v>
      </c>
    </row>
    <row r="208" spans="2:51" s="13" customFormat="1" ht="11.25">
      <c r="B208" s="198"/>
      <c r="C208" s="199"/>
      <c r="D208" s="192" t="s">
        <v>428</v>
      </c>
      <c r="E208" s="200" t="s">
        <v>267</v>
      </c>
      <c r="F208" s="201" t="s">
        <v>579</v>
      </c>
      <c r="G208" s="199"/>
      <c r="H208" s="202">
        <v>9.065</v>
      </c>
      <c r="I208" s="203"/>
      <c r="J208" s="199"/>
      <c r="K208" s="199"/>
      <c r="L208" s="204"/>
      <c r="M208" s="205"/>
      <c r="N208" s="206"/>
      <c r="O208" s="206"/>
      <c r="P208" s="206"/>
      <c r="Q208" s="206"/>
      <c r="R208" s="206"/>
      <c r="S208" s="206"/>
      <c r="T208" s="207"/>
      <c r="AT208" s="208" t="s">
        <v>428</v>
      </c>
      <c r="AU208" s="208" t="s">
        <v>86</v>
      </c>
      <c r="AV208" s="13" t="s">
        <v>86</v>
      </c>
      <c r="AW208" s="13" t="s">
        <v>37</v>
      </c>
      <c r="AX208" s="13" t="s">
        <v>84</v>
      </c>
      <c r="AY208" s="208" t="s">
        <v>404</v>
      </c>
    </row>
    <row r="209" spans="1:65" s="2" customFormat="1" ht="14.45" customHeight="1">
      <c r="A209" s="36"/>
      <c r="B209" s="37"/>
      <c r="C209" s="179" t="s">
        <v>8</v>
      </c>
      <c r="D209" s="179" t="s">
        <v>410</v>
      </c>
      <c r="E209" s="180" t="s">
        <v>580</v>
      </c>
      <c r="F209" s="181" t="s">
        <v>581</v>
      </c>
      <c r="G209" s="182" t="s">
        <v>106</v>
      </c>
      <c r="H209" s="183">
        <v>20.355</v>
      </c>
      <c r="I209" s="184"/>
      <c r="J209" s="185">
        <f>ROUND(I209*H209,2)</f>
        <v>0</v>
      </c>
      <c r="K209" s="181" t="s">
        <v>413</v>
      </c>
      <c r="L209" s="41"/>
      <c r="M209" s="186" t="s">
        <v>19</v>
      </c>
      <c r="N209" s="187" t="s">
        <v>47</v>
      </c>
      <c r="O209" s="66"/>
      <c r="P209" s="188">
        <f>O209*H209</f>
        <v>0</v>
      </c>
      <c r="Q209" s="188">
        <v>0</v>
      </c>
      <c r="R209" s="188">
        <f>Q209*H209</f>
        <v>0</v>
      </c>
      <c r="S209" s="188">
        <v>1.82</v>
      </c>
      <c r="T209" s="189">
        <f>S209*H209</f>
        <v>37.0461</v>
      </c>
      <c r="U209" s="36"/>
      <c r="V209" s="36"/>
      <c r="W209" s="36"/>
      <c r="X209" s="36"/>
      <c r="Y209" s="36"/>
      <c r="Z209" s="36"/>
      <c r="AA209" s="36"/>
      <c r="AB209" s="36"/>
      <c r="AC209" s="36"/>
      <c r="AD209" s="36"/>
      <c r="AE209" s="36"/>
      <c r="AR209" s="190" t="s">
        <v>273</v>
      </c>
      <c r="AT209" s="190" t="s">
        <v>410</v>
      </c>
      <c r="AU209" s="190" t="s">
        <v>86</v>
      </c>
      <c r="AY209" s="19" t="s">
        <v>404</v>
      </c>
      <c r="BE209" s="191">
        <f>IF(N209="základní",J209,0)</f>
        <v>0</v>
      </c>
      <c r="BF209" s="191">
        <f>IF(N209="snížená",J209,0)</f>
        <v>0</v>
      </c>
      <c r="BG209" s="191">
        <f>IF(N209="zákl. přenesená",J209,0)</f>
        <v>0</v>
      </c>
      <c r="BH209" s="191">
        <f>IF(N209="sníž. přenesená",J209,0)</f>
        <v>0</v>
      </c>
      <c r="BI209" s="191">
        <f>IF(N209="nulová",J209,0)</f>
        <v>0</v>
      </c>
      <c r="BJ209" s="19" t="s">
        <v>84</v>
      </c>
      <c r="BK209" s="191">
        <f>ROUND(I209*H209,2)</f>
        <v>0</v>
      </c>
      <c r="BL209" s="19" t="s">
        <v>273</v>
      </c>
      <c r="BM209" s="190" t="s">
        <v>582</v>
      </c>
    </row>
    <row r="210" spans="1:47" s="2" customFormat="1" ht="11.25">
      <c r="A210" s="36"/>
      <c r="B210" s="37"/>
      <c r="C210" s="38"/>
      <c r="D210" s="192" t="s">
        <v>418</v>
      </c>
      <c r="E210" s="38"/>
      <c r="F210" s="193" t="s">
        <v>583</v>
      </c>
      <c r="G210" s="38"/>
      <c r="H210" s="38"/>
      <c r="I210" s="194"/>
      <c r="J210" s="38"/>
      <c r="K210" s="38"/>
      <c r="L210" s="41"/>
      <c r="M210" s="195"/>
      <c r="N210" s="196"/>
      <c r="O210" s="66"/>
      <c r="P210" s="66"/>
      <c r="Q210" s="66"/>
      <c r="R210" s="66"/>
      <c r="S210" s="66"/>
      <c r="T210" s="67"/>
      <c r="U210" s="36"/>
      <c r="V210" s="36"/>
      <c r="W210" s="36"/>
      <c r="X210" s="36"/>
      <c r="Y210" s="36"/>
      <c r="Z210" s="36"/>
      <c r="AA210" s="36"/>
      <c r="AB210" s="36"/>
      <c r="AC210" s="36"/>
      <c r="AD210" s="36"/>
      <c r="AE210" s="36"/>
      <c r="AT210" s="19" t="s">
        <v>418</v>
      </c>
      <c r="AU210" s="19" t="s">
        <v>86</v>
      </c>
    </row>
    <row r="211" spans="1:47" s="2" customFormat="1" ht="273">
      <c r="A211" s="36"/>
      <c r="B211" s="37"/>
      <c r="C211" s="38"/>
      <c r="D211" s="192" t="s">
        <v>423</v>
      </c>
      <c r="E211" s="38"/>
      <c r="F211" s="197" t="s">
        <v>577</v>
      </c>
      <c r="G211" s="38"/>
      <c r="H211" s="38"/>
      <c r="I211" s="194"/>
      <c r="J211" s="38"/>
      <c r="K211" s="38"/>
      <c r="L211" s="41"/>
      <c r="M211" s="195"/>
      <c r="N211" s="196"/>
      <c r="O211" s="66"/>
      <c r="P211" s="66"/>
      <c r="Q211" s="66"/>
      <c r="R211" s="66"/>
      <c r="S211" s="66"/>
      <c r="T211" s="67"/>
      <c r="U211" s="36"/>
      <c r="V211" s="36"/>
      <c r="W211" s="36"/>
      <c r="X211" s="36"/>
      <c r="Y211" s="36"/>
      <c r="Z211" s="36"/>
      <c r="AA211" s="36"/>
      <c r="AB211" s="36"/>
      <c r="AC211" s="36"/>
      <c r="AD211" s="36"/>
      <c r="AE211" s="36"/>
      <c r="AT211" s="19" t="s">
        <v>423</v>
      </c>
      <c r="AU211" s="19" t="s">
        <v>86</v>
      </c>
    </row>
    <row r="212" spans="2:51" s="15" customFormat="1" ht="11.25">
      <c r="B212" s="221"/>
      <c r="C212" s="222"/>
      <c r="D212" s="192" t="s">
        <v>428</v>
      </c>
      <c r="E212" s="223" t="s">
        <v>19</v>
      </c>
      <c r="F212" s="224" t="s">
        <v>578</v>
      </c>
      <c r="G212" s="222"/>
      <c r="H212" s="223" t="s">
        <v>19</v>
      </c>
      <c r="I212" s="225"/>
      <c r="J212" s="222"/>
      <c r="K212" s="222"/>
      <c r="L212" s="226"/>
      <c r="M212" s="227"/>
      <c r="N212" s="228"/>
      <c r="O212" s="228"/>
      <c r="P212" s="228"/>
      <c r="Q212" s="228"/>
      <c r="R212" s="228"/>
      <c r="S212" s="228"/>
      <c r="T212" s="229"/>
      <c r="AT212" s="230" t="s">
        <v>428</v>
      </c>
      <c r="AU212" s="230" t="s">
        <v>86</v>
      </c>
      <c r="AV212" s="15" t="s">
        <v>84</v>
      </c>
      <c r="AW212" s="15" t="s">
        <v>37</v>
      </c>
      <c r="AX212" s="15" t="s">
        <v>76</v>
      </c>
      <c r="AY212" s="230" t="s">
        <v>404</v>
      </c>
    </row>
    <row r="213" spans="2:51" s="15" customFormat="1" ht="11.25">
      <c r="B213" s="221"/>
      <c r="C213" s="222"/>
      <c r="D213" s="192" t="s">
        <v>428</v>
      </c>
      <c r="E213" s="223" t="s">
        <v>19</v>
      </c>
      <c r="F213" s="224" t="s">
        <v>584</v>
      </c>
      <c r="G213" s="222"/>
      <c r="H213" s="223" t="s">
        <v>19</v>
      </c>
      <c r="I213" s="225"/>
      <c r="J213" s="222"/>
      <c r="K213" s="222"/>
      <c r="L213" s="226"/>
      <c r="M213" s="227"/>
      <c r="N213" s="228"/>
      <c r="O213" s="228"/>
      <c r="P213" s="228"/>
      <c r="Q213" s="228"/>
      <c r="R213" s="228"/>
      <c r="S213" s="228"/>
      <c r="T213" s="229"/>
      <c r="AT213" s="230" t="s">
        <v>428</v>
      </c>
      <c r="AU213" s="230" t="s">
        <v>86</v>
      </c>
      <c r="AV213" s="15" t="s">
        <v>84</v>
      </c>
      <c r="AW213" s="15" t="s">
        <v>37</v>
      </c>
      <c r="AX213" s="15" t="s">
        <v>76</v>
      </c>
      <c r="AY213" s="230" t="s">
        <v>404</v>
      </c>
    </row>
    <row r="214" spans="2:51" s="13" customFormat="1" ht="11.25">
      <c r="B214" s="198"/>
      <c r="C214" s="199"/>
      <c r="D214" s="192" t="s">
        <v>428</v>
      </c>
      <c r="E214" s="200" t="s">
        <v>19</v>
      </c>
      <c r="F214" s="201" t="s">
        <v>585</v>
      </c>
      <c r="G214" s="199"/>
      <c r="H214" s="202">
        <v>9.075</v>
      </c>
      <c r="I214" s="203"/>
      <c r="J214" s="199"/>
      <c r="K214" s="199"/>
      <c r="L214" s="204"/>
      <c r="M214" s="205"/>
      <c r="N214" s="206"/>
      <c r="O214" s="206"/>
      <c r="P214" s="206"/>
      <c r="Q214" s="206"/>
      <c r="R214" s="206"/>
      <c r="S214" s="206"/>
      <c r="T214" s="207"/>
      <c r="AT214" s="208" t="s">
        <v>428</v>
      </c>
      <c r="AU214" s="208" t="s">
        <v>86</v>
      </c>
      <c r="AV214" s="13" t="s">
        <v>86</v>
      </c>
      <c r="AW214" s="13" t="s">
        <v>37</v>
      </c>
      <c r="AX214" s="13" t="s">
        <v>76</v>
      </c>
      <c r="AY214" s="208" t="s">
        <v>404</v>
      </c>
    </row>
    <row r="215" spans="2:51" s="15" customFormat="1" ht="11.25">
      <c r="B215" s="221"/>
      <c r="C215" s="222"/>
      <c r="D215" s="192" t="s">
        <v>428</v>
      </c>
      <c r="E215" s="223" t="s">
        <v>19</v>
      </c>
      <c r="F215" s="224" t="s">
        <v>586</v>
      </c>
      <c r="G215" s="222"/>
      <c r="H215" s="223" t="s">
        <v>19</v>
      </c>
      <c r="I215" s="225"/>
      <c r="J215" s="222"/>
      <c r="K215" s="222"/>
      <c r="L215" s="226"/>
      <c r="M215" s="227"/>
      <c r="N215" s="228"/>
      <c r="O215" s="228"/>
      <c r="P215" s="228"/>
      <c r="Q215" s="228"/>
      <c r="R215" s="228"/>
      <c r="S215" s="228"/>
      <c r="T215" s="229"/>
      <c r="AT215" s="230" t="s">
        <v>428</v>
      </c>
      <c r="AU215" s="230" t="s">
        <v>86</v>
      </c>
      <c r="AV215" s="15" t="s">
        <v>84</v>
      </c>
      <c r="AW215" s="15" t="s">
        <v>37</v>
      </c>
      <c r="AX215" s="15" t="s">
        <v>76</v>
      </c>
      <c r="AY215" s="230" t="s">
        <v>404</v>
      </c>
    </row>
    <row r="216" spans="2:51" s="13" customFormat="1" ht="11.25">
      <c r="B216" s="198"/>
      <c r="C216" s="199"/>
      <c r="D216" s="192" t="s">
        <v>428</v>
      </c>
      <c r="E216" s="200" t="s">
        <v>19</v>
      </c>
      <c r="F216" s="201" t="s">
        <v>361</v>
      </c>
      <c r="G216" s="199"/>
      <c r="H216" s="202">
        <v>11.28</v>
      </c>
      <c r="I216" s="203"/>
      <c r="J216" s="199"/>
      <c r="K216" s="199"/>
      <c r="L216" s="204"/>
      <c r="M216" s="205"/>
      <c r="N216" s="206"/>
      <c r="O216" s="206"/>
      <c r="P216" s="206"/>
      <c r="Q216" s="206"/>
      <c r="R216" s="206"/>
      <c r="S216" s="206"/>
      <c r="T216" s="207"/>
      <c r="AT216" s="208" t="s">
        <v>428</v>
      </c>
      <c r="AU216" s="208" t="s">
        <v>86</v>
      </c>
      <c r="AV216" s="13" t="s">
        <v>86</v>
      </c>
      <c r="AW216" s="13" t="s">
        <v>37</v>
      </c>
      <c r="AX216" s="13" t="s">
        <v>76</v>
      </c>
      <c r="AY216" s="208" t="s">
        <v>404</v>
      </c>
    </row>
    <row r="217" spans="2:51" s="14" customFormat="1" ht="11.25">
      <c r="B217" s="210"/>
      <c r="C217" s="211"/>
      <c r="D217" s="192" t="s">
        <v>428</v>
      </c>
      <c r="E217" s="212" t="s">
        <v>19</v>
      </c>
      <c r="F217" s="213" t="s">
        <v>463</v>
      </c>
      <c r="G217" s="211"/>
      <c r="H217" s="214">
        <v>20.355</v>
      </c>
      <c r="I217" s="215"/>
      <c r="J217" s="211"/>
      <c r="K217" s="211"/>
      <c r="L217" s="216"/>
      <c r="M217" s="217"/>
      <c r="N217" s="218"/>
      <c r="O217" s="218"/>
      <c r="P217" s="218"/>
      <c r="Q217" s="218"/>
      <c r="R217" s="218"/>
      <c r="S217" s="218"/>
      <c r="T217" s="219"/>
      <c r="AT217" s="220" t="s">
        <v>428</v>
      </c>
      <c r="AU217" s="220" t="s">
        <v>86</v>
      </c>
      <c r="AV217" s="14" t="s">
        <v>273</v>
      </c>
      <c r="AW217" s="14" t="s">
        <v>37</v>
      </c>
      <c r="AX217" s="14" t="s">
        <v>84</v>
      </c>
      <c r="AY217" s="220" t="s">
        <v>404</v>
      </c>
    </row>
    <row r="218" spans="1:65" s="2" customFormat="1" ht="14.45" customHeight="1">
      <c r="A218" s="36"/>
      <c r="B218" s="37"/>
      <c r="C218" s="179" t="s">
        <v>587</v>
      </c>
      <c r="D218" s="179" t="s">
        <v>410</v>
      </c>
      <c r="E218" s="180" t="s">
        <v>588</v>
      </c>
      <c r="F218" s="181" t="s">
        <v>589</v>
      </c>
      <c r="G218" s="182" t="s">
        <v>106</v>
      </c>
      <c r="H218" s="183">
        <v>467.857</v>
      </c>
      <c r="I218" s="184"/>
      <c r="J218" s="185">
        <f>ROUND(I218*H218,2)</f>
        <v>0</v>
      </c>
      <c r="K218" s="181" t="s">
        <v>413</v>
      </c>
      <c r="L218" s="41"/>
      <c r="M218" s="186" t="s">
        <v>19</v>
      </c>
      <c r="N218" s="187" t="s">
        <v>47</v>
      </c>
      <c r="O218" s="66"/>
      <c r="P218" s="188">
        <f>O218*H218</f>
        <v>0</v>
      </c>
      <c r="Q218" s="188">
        <v>0</v>
      </c>
      <c r="R218" s="188">
        <f>Q218*H218</f>
        <v>0</v>
      </c>
      <c r="S218" s="188">
        <v>0</v>
      </c>
      <c r="T218" s="189">
        <f>S218*H218</f>
        <v>0</v>
      </c>
      <c r="U218" s="36"/>
      <c r="V218" s="36"/>
      <c r="W218" s="36"/>
      <c r="X218" s="36"/>
      <c r="Y218" s="36"/>
      <c r="Z218" s="36"/>
      <c r="AA218" s="36"/>
      <c r="AB218" s="36"/>
      <c r="AC218" s="36"/>
      <c r="AD218" s="36"/>
      <c r="AE218" s="36"/>
      <c r="AR218" s="190" t="s">
        <v>273</v>
      </c>
      <c r="AT218" s="190" t="s">
        <v>410</v>
      </c>
      <c r="AU218" s="190" t="s">
        <v>86</v>
      </c>
      <c r="AY218" s="19" t="s">
        <v>404</v>
      </c>
      <c r="BE218" s="191">
        <f>IF(N218="základní",J218,0)</f>
        <v>0</v>
      </c>
      <c r="BF218" s="191">
        <f>IF(N218="snížená",J218,0)</f>
        <v>0</v>
      </c>
      <c r="BG218" s="191">
        <f>IF(N218="zákl. přenesená",J218,0)</f>
        <v>0</v>
      </c>
      <c r="BH218" s="191">
        <f>IF(N218="sníž. přenesená",J218,0)</f>
        <v>0</v>
      </c>
      <c r="BI218" s="191">
        <f>IF(N218="nulová",J218,0)</f>
        <v>0</v>
      </c>
      <c r="BJ218" s="19" t="s">
        <v>84</v>
      </c>
      <c r="BK218" s="191">
        <f>ROUND(I218*H218,2)</f>
        <v>0</v>
      </c>
      <c r="BL218" s="19" t="s">
        <v>273</v>
      </c>
      <c r="BM218" s="190" t="s">
        <v>590</v>
      </c>
    </row>
    <row r="219" spans="1:47" s="2" customFormat="1" ht="19.5">
      <c r="A219" s="36"/>
      <c r="B219" s="37"/>
      <c r="C219" s="38"/>
      <c r="D219" s="192" t="s">
        <v>418</v>
      </c>
      <c r="E219" s="38"/>
      <c r="F219" s="193" t="s">
        <v>591</v>
      </c>
      <c r="G219" s="38"/>
      <c r="H219" s="38"/>
      <c r="I219" s="194"/>
      <c r="J219" s="38"/>
      <c r="K219" s="38"/>
      <c r="L219" s="41"/>
      <c r="M219" s="195"/>
      <c r="N219" s="196"/>
      <c r="O219" s="66"/>
      <c r="P219" s="66"/>
      <c r="Q219" s="66"/>
      <c r="R219" s="66"/>
      <c r="S219" s="66"/>
      <c r="T219" s="67"/>
      <c r="U219" s="36"/>
      <c r="V219" s="36"/>
      <c r="W219" s="36"/>
      <c r="X219" s="36"/>
      <c r="Y219" s="36"/>
      <c r="Z219" s="36"/>
      <c r="AA219" s="36"/>
      <c r="AB219" s="36"/>
      <c r="AC219" s="36"/>
      <c r="AD219" s="36"/>
      <c r="AE219" s="36"/>
      <c r="AT219" s="19" t="s">
        <v>418</v>
      </c>
      <c r="AU219" s="19" t="s">
        <v>86</v>
      </c>
    </row>
    <row r="220" spans="1:47" s="2" customFormat="1" ht="97.5">
      <c r="A220" s="36"/>
      <c r="B220" s="37"/>
      <c r="C220" s="38"/>
      <c r="D220" s="192" t="s">
        <v>423</v>
      </c>
      <c r="E220" s="38"/>
      <c r="F220" s="197" t="s">
        <v>592</v>
      </c>
      <c r="G220" s="38"/>
      <c r="H220" s="38"/>
      <c r="I220" s="194"/>
      <c r="J220" s="38"/>
      <c r="K220" s="38"/>
      <c r="L220" s="41"/>
      <c r="M220" s="195"/>
      <c r="N220" s="196"/>
      <c r="O220" s="66"/>
      <c r="P220" s="66"/>
      <c r="Q220" s="66"/>
      <c r="R220" s="66"/>
      <c r="S220" s="66"/>
      <c r="T220" s="67"/>
      <c r="U220" s="36"/>
      <c r="V220" s="36"/>
      <c r="W220" s="36"/>
      <c r="X220" s="36"/>
      <c r="Y220" s="36"/>
      <c r="Z220" s="36"/>
      <c r="AA220" s="36"/>
      <c r="AB220" s="36"/>
      <c r="AC220" s="36"/>
      <c r="AD220" s="36"/>
      <c r="AE220" s="36"/>
      <c r="AT220" s="19" t="s">
        <v>423</v>
      </c>
      <c r="AU220" s="19" t="s">
        <v>86</v>
      </c>
    </row>
    <row r="221" spans="2:51" s="15" customFormat="1" ht="11.25">
      <c r="B221" s="221"/>
      <c r="C221" s="222"/>
      <c r="D221" s="192" t="s">
        <v>428</v>
      </c>
      <c r="E221" s="223" t="s">
        <v>19</v>
      </c>
      <c r="F221" s="224" t="s">
        <v>593</v>
      </c>
      <c r="G221" s="222"/>
      <c r="H221" s="223" t="s">
        <v>19</v>
      </c>
      <c r="I221" s="225"/>
      <c r="J221" s="222"/>
      <c r="K221" s="222"/>
      <c r="L221" s="226"/>
      <c r="M221" s="227"/>
      <c r="N221" s="228"/>
      <c r="O221" s="228"/>
      <c r="P221" s="228"/>
      <c r="Q221" s="228"/>
      <c r="R221" s="228"/>
      <c r="S221" s="228"/>
      <c r="T221" s="229"/>
      <c r="AT221" s="230" t="s">
        <v>428</v>
      </c>
      <c r="AU221" s="230" t="s">
        <v>86</v>
      </c>
      <c r="AV221" s="15" t="s">
        <v>84</v>
      </c>
      <c r="AW221" s="15" t="s">
        <v>37</v>
      </c>
      <c r="AX221" s="15" t="s">
        <v>76</v>
      </c>
      <c r="AY221" s="230" t="s">
        <v>404</v>
      </c>
    </row>
    <row r="222" spans="2:51" s="13" customFormat="1" ht="11.25">
      <c r="B222" s="198"/>
      <c r="C222" s="199"/>
      <c r="D222" s="192" t="s">
        <v>428</v>
      </c>
      <c r="E222" s="200" t="s">
        <v>19</v>
      </c>
      <c r="F222" s="201" t="s">
        <v>594</v>
      </c>
      <c r="G222" s="199"/>
      <c r="H222" s="202">
        <v>467.857</v>
      </c>
      <c r="I222" s="203"/>
      <c r="J222" s="199"/>
      <c r="K222" s="199"/>
      <c r="L222" s="204"/>
      <c r="M222" s="205"/>
      <c r="N222" s="206"/>
      <c r="O222" s="206"/>
      <c r="P222" s="206"/>
      <c r="Q222" s="206"/>
      <c r="R222" s="206"/>
      <c r="S222" s="206"/>
      <c r="T222" s="207"/>
      <c r="AT222" s="208" t="s">
        <v>428</v>
      </c>
      <c r="AU222" s="208" t="s">
        <v>86</v>
      </c>
      <c r="AV222" s="13" t="s">
        <v>86</v>
      </c>
      <c r="AW222" s="13" t="s">
        <v>37</v>
      </c>
      <c r="AX222" s="13" t="s">
        <v>84</v>
      </c>
      <c r="AY222" s="208" t="s">
        <v>404</v>
      </c>
    </row>
    <row r="223" spans="1:65" s="2" customFormat="1" ht="14.45" customHeight="1">
      <c r="A223" s="36"/>
      <c r="B223" s="37"/>
      <c r="C223" s="179" t="s">
        <v>595</v>
      </c>
      <c r="D223" s="179" t="s">
        <v>410</v>
      </c>
      <c r="E223" s="180" t="s">
        <v>596</v>
      </c>
      <c r="F223" s="181" t="s">
        <v>597</v>
      </c>
      <c r="G223" s="182" t="s">
        <v>106</v>
      </c>
      <c r="H223" s="183">
        <v>467.857</v>
      </c>
      <c r="I223" s="184"/>
      <c r="J223" s="185">
        <f>ROUND(I223*H223,2)</f>
        <v>0</v>
      </c>
      <c r="K223" s="181" t="s">
        <v>413</v>
      </c>
      <c r="L223" s="41"/>
      <c r="M223" s="186" t="s">
        <v>19</v>
      </c>
      <c r="N223" s="187" t="s">
        <v>47</v>
      </c>
      <c r="O223" s="66"/>
      <c r="P223" s="188">
        <f>O223*H223</f>
        <v>0</v>
      </c>
      <c r="Q223" s="188">
        <v>0</v>
      </c>
      <c r="R223" s="188">
        <f>Q223*H223</f>
        <v>0</v>
      </c>
      <c r="S223" s="188">
        <v>0</v>
      </c>
      <c r="T223" s="189">
        <f>S223*H223</f>
        <v>0</v>
      </c>
      <c r="U223" s="36"/>
      <c r="V223" s="36"/>
      <c r="W223" s="36"/>
      <c r="X223" s="36"/>
      <c r="Y223" s="36"/>
      <c r="Z223" s="36"/>
      <c r="AA223" s="36"/>
      <c r="AB223" s="36"/>
      <c r="AC223" s="36"/>
      <c r="AD223" s="36"/>
      <c r="AE223" s="36"/>
      <c r="AR223" s="190" t="s">
        <v>273</v>
      </c>
      <c r="AT223" s="190" t="s">
        <v>410</v>
      </c>
      <c r="AU223" s="190" t="s">
        <v>86</v>
      </c>
      <c r="AY223" s="19" t="s">
        <v>404</v>
      </c>
      <c r="BE223" s="191">
        <f>IF(N223="základní",J223,0)</f>
        <v>0</v>
      </c>
      <c r="BF223" s="191">
        <f>IF(N223="snížená",J223,0)</f>
        <v>0</v>
      </c>
      <c r="BG223" s="191">
        <f>IF(N223="zákl. přenesená",J223,0)</f>
        <v>0</v>
      </c>
      <c r="BH223" s="191">
        <f>IF(N223="sníž. přenesená",J223,0)</f>
        <v>0</v>
      </c>
      <c r="BI223" s="191">
        <f>IF(N223="nulová",J223,0)</f>
        <v>0</v>
      </c>
      <c r="BJ223" s="19" t="s">
        <v>84</v>
      </c>
      <c r="BK223" s="191">
        <f>ROUND(I223*H223,2)</f>
        <v>0</v>
      </c>
      <c r="BL223" s="19" t="s">
        <v>273</v>
      </c>
      <c r="BM223" s="190" t="s">
        <v>598</v>
      </c>
    </row>
    <row r="224" spans="1:47" s="2" customFormat="1" ht="19.5">
      <c r="A224" s="36"/>
      <c r="B224" s="37"/>
      <c r="C224" s="38"/>
      <c r="D224" s="192" t="s">
        <v>418</v>
      </c>
      <c r="E224" s="38"/>
      <c r="F224" s="193" t="s">
        <v>599</v>
      </c>
      <c r="G224" s="38"/>
      <c r="H224" s="38"/>
      <c r="I224" s="194"/>
      <c r="J224" s="38"/>
      <c r="K224" s="38"/>
      <c r="L224" s="41"/>
      <c r="M224" s="195"/>
      <c r="N224" s="196"/>
      <c r="O224" s="66"/>
      <c r="P224" s="66"/>
      <c r="Q224" s="66"/>
      <c r="R224" s="66"/>
      <c r="S224" s="66"/>
      <c r="T224" s="67"/>
      <c r="U224" s="36"/>
      <c r="V224" s="36"/>
      <c r="W224" s="36"/>
      <c r="X224" s="36"/>
      <c r="Y224" s="36"/>
      <c r="Z224" s="36"/>
      <c r="AA224" s="36"/>
      <c r="AB224" s="36"/>
      <c r="AC224" s="36"/>
      <c r="AD224" s="36"/>
      <c r="AE224" s="36"/>
      <c r="AT224" s="19" t="s">
        <v>418</v>
      </c>
      <c r="AU224" s="19" t="s">
        <v>86</v>
      </c>
    </row>
    <row r="225" spans="1:47" s="2" customFormat="1" ht="97.5">
      <c r="A225" s="36"/>
      <c r="B225" s="37"/>
      <c r="C225" s="38"/>
      <c r="D225" s="192" t="s">
        <v>423</v>
      </c>
      <c r="E225" s="38"/>
      <c r="F225" s="197" t="s">
        <v>600</v>
      </c>
      <c r="G225" s="38"/>
      <c r="H225" s="38"/>
      <c r="I225" s="194"/>
      <c r="J225" s="38"/>
      <c r="K225" s="38"/>
      <c r="L225" s="41"/>
      <c r="M225" s="195"/>
      <c r="N225" s="196"/>
      <c r="O225" s="66"/>
      <c r="P225" s="66"/>
      <c r="Q225" s="66"/>
      <c r="R225" s="66"/>
      <c r="S225" s="66"/>
      <c r="T225" s="67"/>
      <c r="U225" s="36"/>
      <c r="V225" s="36"/>
      <c r="W225" s="36"/>
      <c r="X225" s="36"/>
      <c r="Y225" s="36"/>
      <c r="Z225" s="36"/>
      <c r="AA225" s="36"/>
      <c r="AB225" s="36"/>
      <c r="AC225" s="36"/>
      <c r="AD225" s="36"/>
      <c r="AE225" s="36"/>
      <c r="AT225" s="19" t="s">
        <v>423</v>
      </c>
      <c r="AU225" s="19" t="s">
        <v>86</v>
      </c>
    </row>
    <row r="226" spans="2:51" s="15" customFormat="1" ht="11.25">
      <c r="B226" s="221"/>
      <c r="C226" s="222"/>
      <c r="D226" s="192" t="s">
        <v>428</v>
      </c>
      <c r="E226" s="223" t="s">
        <v>19</v>
      </c>
      <c r="F226" s="224" t="s">
        <v>593</v>
      </c>
      <c r="G226" s="222"/>
      <c r="H226" s="223" t="s">
        <v>19</v>
      </c>
      <c r="I226" s="225"/>
      <c r="J226" s="222"/>
      <c r="K226" s="222"/>
      <c r="L226" s="226"/>
      <c r="M226" s="227"/>
      <c r="N226" s="228"/>
      <c r="O226" s="228"/>
      <c r="P226" s="228"/>
      <c r="Q226" s="228"/>
      <c r="R226" s="228"/>
      <c r="S226" s="228"/>
      <c r="T226" s="229"/>
      <c r="AT226" s="230" t="s">
        <v>428</v>
      </c>
      <c r="AU226" s="230" t="s">
        <v>86</v>
      </c>
      <c r="AV226" s="15" t="s">
        <v>84</v>
      </c>
      <c r="AW226" s="15" t="s">
        <v>37</v>
      </c>
      <c r="AX226" s="15" t="s">
        <v>76</v>
      </c>
      <c r="AY226" s="230" t="s">
        <v>404</v>
      </c>
    </row>
    <row r="227" spans="2:51" s="13" customFormat="1" ht="11.25">
      <c r="B227" s="198"/>
      <c r="C227" s="199"/>
      <c r="D227" s="192" t="s">
        <v>428</v>
      </c>
      <c r="E227" s="200" t="s">
        <v>19</v>
      </c>
      <c r="F227" s="201" t="s">
        <v>594</v>
      </c>
      <c r="G227" s="199"/>
      <c r="H227" s="202">
        <v>467.857</v>
      </c>
      <c r="I227" s="203"/>
      <c r="J227" s="199"/>
      <c r="K227" s="199"/>
      <c r="L227" s="204"/>
      <c r="M227" s="205"/>
      <c r="N227" s="206"/>
      <c r="O227" s="206"/>
      <c r="P227" s="206"/>
      <c r="Q227" s="206"/>
      <c r="R227" s="206"/>
      <c r="S227" s="206"/>
      <c r="T227" s="207"/>
      <c r="AT227" s="208" t="s">
        <v>428</v>
      </c>
      <c r="AU227" s="208" t="s">
        <v>86</v>
      </c>
      <c r="AV227" s="13" t="s">
        <v>86</v>
      </c>
      <c r="AW227" s="13" t="s">
        <v>37</v>
      </c>
      <c r="AX227" s="13" t="s">
        <v>84</v>
      </c>
      <c r="AY227" s="208" t="s">
        <v>404</v>
      </c>
    </row>
    <row r="228" spans="1:65" s="2" customFormat="1" ht="14.45" customHeight="1">
      <c r="A228" s="36"/>
      <c r="B228" s="37"/>
      <c r="C228" s="179" t="s">
        <v>601</v>
      </c>
      <c r="D228" s="179" t="s">
        <v>410</v>
      </c>
      <c r="E228" s="180" t="s">
        <v>602</v>
      </c>
      <c r="F228" s="181" t="s">
        <v>603</v>
      </c>
      <c r="G228" s="182" t="s">
        <v>106</v>
      </c>
      <c r="H228" s="183">
        <v>467.857</v>
      </c>
      <c r="I228" s="184"/>
      <c r="J228" s="185">
        <f>ROUND(I228*H228,2)</f>
        <v>0</v>
      </c>
      <c r="K228" s="181" t="s">
        <v>413</v>
      </c>
      <c r="L228" s="41"/>
      <c r="M228" s="186" t="s">
        <v>19</v>
      </c>
      <c r="N228" s="187" t="s">
        <v>47</v>
      </c>
      <c r="O228" s="66"/>
      <c r="P228" s="188">
        <f>O228*H228</f>
        <v>0</v>
      </c>
      <c r="Q228" s="188">
        <v>0</v>
      </c>
      <c r="R228" s="188">
        <f>Q228*H228</f>
        <v>0</v>
      </c>
      <c r="S228" s="188">
        <v>0</v>
      </c>
      <c r="T228" s="189">
        <f>S228*H228</f>
        <v>0</v>
      </c>
      <c r="U228" s="36"/>
      <c r="V228" s="36"/>
      <c r="W228" s="36"/>
      <c r="X228" s="36"/>
      <c r="Y228" s="36"/>
      <c r="Z228" s="36"/>
      <c r="AA228" s="36"/>
      <c r="AB228" s="36"/>
      <c r="AC228" s="36"/>
      <c r="AD228" s="36"/>
      <c r="AE228" s="36"/>
      <c r="AR228" s="190" t="s">
        <v>273</v>
      </c>
      <c r="AT228" s="190" t="s">
        <v>410</v>
      </c>
      <c r="AU228" s="190" t="s">
        <v>86</v>
      </c>
      <c r="AY228" s="19" t="s">
        <v>404</v>
      </c>
      <c r="BE228" s="191">
        <f>IF(N228="základní",J228,0)</f>
        <v>0</v>
      </c>
      <c r="BF228" s="191">
        <f>IF(N228="snížená",J228,0)</f>
        <v>0</v>
      </c>
      <c r="BG228" s="191">
        <f>IF(N228="zákl. přenesená",J228,0)</f>
        <v>0</v>
      </c>
      <c r="BH228" s="191">
        <f>IF(N228="sníž. přenesená",J228,0)</f>
        <v>0</v>
      </c>
      <c r="BI228" s="191">
        <f>IF(N228="nulová",J228,0)</f>
        <v>0</v>
      </c>
      <c r="BJ228" s="19" t="s">
        <v>84</v>
      </c>
      <c r="BK228" s="191">
        <f>ROUND(I228*H228,2)</f>
        <v>0</v>
      </c>
      <c r="BL228" s="19" t="s">
        <v>273</v>
      </c>
      <c r="BM228" s="190" t="s">
        <v>604</v>
      </c>
    </row>
    <row r="229" spans="1:47" s="2" customFormat="1" ht="11.25">
      <c r="A229" s="36"/>
      <c r="B229" s="37"/>
      <c r="C229" s="38"/>
      <c r="D229" s="192" t="s">
        <v>418</v>
      </c>
      <c r="E229" s="38"/>
      <c r="F229" s="193" t="s">
        <v>605</v>
      </c>
      <c r="G229" s="38"/>
      <c r="H229" s="38"/>
      <c r="I229" s="194"/>
      <c r="J229" s="38"/>
      <c r="K229" s="38"/>
      <c r="L229" s="41"/>
      <c r="M229" s="195"/>
      <c r="N229" s="196"/>
      <c r="O229" s="66"/>
      <c r="P229" s="66"/>
      <c r="Q229" s="66"/>
      <c r="R229" s="66"/>
      <c r="S229" s="66"/>
      <c r="T229" s="67"/>
      <c r="U229" s="36"/>
      <c r="V229" s="36"/>
      <c r="W229" s="36"/>
      <c r="X229" s="36"/>
      <c r="Y229" s="36"/>
      <c r="Z229" s="36"/>
      <c r="AA229" s="36"/>
      <c r="AB229" s="36"/>
      <c r="AC229" s="36"/>
      <c r="AD229" s="36"/>
      <c r="AE229" s="36"/>
      <c r="AT229" s="19" t="s">
        <v>418</v>
      </c>
      <c r="AU229" s="19" t="s">
        <v>86</v>
      </c>
    </row>
    <row r="230" spans="1:47" s="2" customFormat="1" ht="39">
      <c r="A230" s="36"/>
      <c r="B230" s="37"/>
      <c r="C230" s="38"/>
      <c r="D230" s="192" t="s">
        <v>423</v>
      </c>
      <c r="E230" s="38"/>
      <c r="F230" s="197" t="s">
        <v>606</v>
      </c>
      <c r="G230" s="38"/>
      <c r="H230" s="38"/>
      <c r="I230" s="194"/>
      <c r="J230" s="38"/>
      <c r="K230" s="38"/>
      <c r="L230" s="41"/>
      <c r="M230" s="195"/>
      <c r="N230" s="196"/>
      <c r="O230" s="66"/>
      <c r="P230" s="66"/>
      <c r="Q230" s="66"/>
      <c r="R230" s="66"/>
      <c r="S230" s="66"/>
      <c r="T230" s="67"/>
      <c r="U230" s="36"/>
      <c r="V230" s="36"/>
      <c r="W230" s="36"/>
      <c r="X230" s="36"/>
      <c r="Y230" s="36"/>
      <c r="Z230" s="36"/>
      <c r="AA230" s="36"/>
      <c r="AB230" s="36"/>
      <c r="AC230" s="36"/>
      <c r="AD230" s="36"/>
      <c r="AE230" s="36"/>
      <c r="AT230" s="19" t="s">
        <v>423</v>
      </c>
      <c r="AU230" s="19" t="s">
        <v>86</v>
      </c>
    </row>
    <row r="231" spans="2:51" s="15" customFormat="1" ht="11.25">
      <c r="B231" s="221"/>
      <c r="C231" s="222"/>
      <c r="D231" s="192" t="s">
        <v>428</v>
      </c>
      <c r="E231" s="223" t="s">
        <v>19</v>
      </c>
      <c r="F231" s="224" t="s">
        <v>593</v>
      </c>
      <c r="G231" s="222"/>
      <c r="H231" s="223" t="s">
        <v>19</v>
      </c>
      <c r="I231" s="225"/>
      <c r="J231" s="222"/>
      <c r="K231" s="222"/>
      <c r="L231" s="226"/>
      <c r="M231" s="227"/>
      <c r="N231" s="228"/>
      <c r="O231" s="228"/>
      <c r="P231" s="228"/>
      <c r="Q231" s="228"/>
      <c r="R231" s="228"/>
      <c r="S231" s="228"/>
      <c r="T231" s="229"/>
      <c r="AT231" s="230" t="s">
        <v>428</v>
      </c>
      <c r="AU231" s="230" t="s">
        <v>86</v>
      </c>
      <c r="AV231" s="15" t="s">
        <v>84</v>
      </c>
      <c r="AW231" s="15" t="s">
        <v>37</v>
      </c>
      <c r="AX231" s="15" t="s">
        <v>76</v>
      </c>
      <c r="AY231" s="230" t="s">
        <v>404</v>
      </c>
    </row>
    <row r="232" spans="2:51" s="13" customFormat="1" ht="11.25">
      <c r="B232" s="198"/>
      <c r="C232" s="199"/>
      <c r="D232" s="192" t="s">
        <v>428</v>
      </c>
      <c r="E232" s="200" t="s">
        <v>19</v>
      </c>
      <c r="F232" s="201" t="s">
        <v>594</v>
      </c>
      <c r="G232" s="199"/>
      <c r="H232" s="202">
        <v>467.857</v>
      </c>
      <c r="I232" s="203"/>
      <c r="J232" s="199"/>
      <c r="K232" s="199"/>
      <c r="L232" s="204"/>
      <c r="M232" s="205"/>
      <c r="N232" s="206"/>
      <c r="O232" s="206"/>
      <c r="P232" s="206"/>
      <c r="Q232" s="206"/>
      <c r="R232" s="206"/>
      <c r="S232" s="206"/>
      <c r="T232" s="207"/>
      <c r="AT232" s="208" t="s">
        <v>428</v>
      </c>
      <c r="AU232" s="208" t="s">
        <v>86</v>
      </c>
      <c r="AV232" s="13" t="s">
        <v>86</v>
      </c>
      <c r="AW232" s="13" t="s">
        <v>37</v>
      </c>
      <c r="AX232" s="13" t="s">
        <v>84</v>
      </c>
      <c r="AY232" s="208" t="s">
        <v>404</v>
      </c>
    </row>
    <row r="233" spans="1:65" s="2" customFormat="1" ht="14.45" customHeight="1">
      <c r="A233" s="36"/>
      <c r="B233" s="37"/>
      <c r="C233" s="179" t="s">
        <v>607</v>
      </c>
      <c r="D233" s="179" t="s">
        <v>410</v>
      </c>
      <c r="E233" s="180" t="s">
        <v>608</v>
      </c>
      <c r="F233" s="181" t="s">
        <v>609</v>
      </c>
      <c r="G233" s="182" t="s">
        <v>106</v>
      </c>
      <c r="H233" s="183">
        <v>467.857</v>
      </c>
      <c r="I233" s="184"/>
      <c r="J233" s="185">
        <f>ROUND(I233*H233,2)</f>
        <v>0</v>
      </c>
      <c r="K233" s="181" t="s">
        <v>413</v>
      </c>
      <c r="L233" s="41"/>
      <c r="M233" s="186" t="s">
        <v>19</v>
      </c>
      <c r="N233" s="187" t="s">
        <v>47</v>
      </c>
      <c r="O233" s="66"/>
      <c r="P233" s="188">
        <f>O233*H233</f>
        <v>0</v>
      </c>
      <c r="Q233" s="188">
        <v>0</v>
      </c>
      <c r="R233" s="188">
        <f>Q233*H233</f>
        <v>0</v>
      </c>
      <c r="S233" s="188">
        <v>0</v>
      </c>
      <c r="T233" s="189">
        <f>S233*H233</f>
        <v>0</v>
      </c>
      <c r="U233" s="36"/>
      <c r="V233" s="36"/>
      <c r="W233" s="36"/>
      <c r="X233" s="36"/>
      <c r="Y233" s="36"/>
      <c r="Z233" s="36"/>
      <c r="AA233" s="36"/>
      <c r="AB233" s="36"/>
      <c r="AC233" s="36"/>
      <c r="AD233" s="36"/>
      <c r="AE233" s="36"/>
      <c r="AR233" s="190" t="s">
        <v>273</v>
      </c>
      <c r="AT233" s="190" t="s">
        <v>410</v>
      </c>
      <c r="AU233" s="190" t="s">
        <v>86</v>
      </c>
      <c r="AY233" s="19" t="s">
        <v>404</v>
      </c>
      <c r="BE233" s="191">
        <f>IF(N233="základní",J233,0)</f>
        <v>0</v>
      </c>
      <c r="BF233" s="191">
        <f>IF(N233="snížená",J233,0)</f>
        <v>0</v>
      </c>
      <c r="BG233" s="191">
        <f>IF(N233="zákl. přenesená",J233,0)</f>
        <v>0</v>
      </c>
      <c r="BH233" s="191">
        <f>IF(N233="sníž. přenesená",J233,0)</f>
        <v>0</v>
      </c>
      <c r="BI233" s="191">
        <f>IF(N233="nulová",J233,0)</f>
        <v>0</v>
      </c>
      <c r="BJ233" s="19" t="s">
        <v>84</v>
      </c>
      <c r="BK233" s="191">
        <f>ROUND(I233*H233,2)</f>
        <v>0</v>
      </c>
      <c r="BL233" s="19" t="s">
        <v>273</v>
      </c>
      <c r="BM233" s="190" t="s">
        <v>610</v>
      </c>
    </row>
    <row r="234" spans="1:47" s="2" customFormat="1" ht="11.25">
      <c r="A234" s="36"/>
      <c r="B234" s="37"/>
      <c r="C234" s="38"/>
      <c r="D234" s="192" t="s">
        <v>418</v>
      </c>
      <c r="E234" s="38"/>
      <c r="F234" s="193" t="s">
        <v>611</v>
      </c>
      <c r="G234" s="38"/>
      <c r="H234" s="38"/>
      <c r="I234" s="194"/>
      <c r="J234" s="38"/>
      <c r="K234" s="38"/>
      <c r="L234" s="41"/>
      <c r="M234" s="195"/>
      <c r="N234" s="196"/>
      <c r="O234" s="66"/>
      <c r="P234" s="66"/>
      <c r="Q234" s="66"/>
      <c r="R234" s="66"/>
      <c r="S234" s="66"/>
      <c r="T234" s="67"/>
      <c r="U234" s="36"/>
      <c r="V234" s="36"/>
      <c r="W234" s="36"/>
      <c r="X234" s="36"/>
      <c r="Y234" s="36"/>
      <c r="Z234" s="36"/>
      <c r="AA234" s="36"/>
      <c r="AB234" s="36"/>
      <c r="AC234" s="36"/>
      <c r="AD234" s="36"/>
      <c r="AE234" s="36"/>
      <c r="AT234" s="19" t="s">
        <v>418</v>
      </c>
      <c r="AU234" s="19" t="s">
        <v>86</v>
      </c>
    </row>
    <row r="235" spans="1:47" s="2" customFormat="1" ht="39">
      <c r="A235" s="36"/>
      <c r="B235" s="37"/>
      <c r="C235" s="38"/>
      <c r="D235" s="192" t="s">
        <v>423</v>
      </c>
      <c r="E235" s="38"/>
      <c r="F235" s="197" t="s">
        <v>606</v>
      </c>
      <c r="G235" s="38"/>
      <c r="H235" s="38"/>
      <c r="I235" s="194"/>
      <c r="J235" s="38"/>
      <c r="K235" s="38"/>
      <c r="L235" s="41"/>
      <c r="M235" s="195"/>
      <c r="N235" s="196"/>
      <c r="O235" s="66"/>
      <c r="P235" s="66"/>
      <c r="Q235" s="66"/>
      <c r="R235" s="66"/>
      <c r="S235" s="66"/>
      <c r="T235" s="67"/>
      <c r="U235" s="36"/>
      <c r="V235" s="36"/>
      <c r="W235" s="36"/>
      <c r="X235" s="36"/>
      <c r="Y235" s="36"/>
      <c r="Z235" s="36"/>
      <c r="AA235" s="36"/>
      <c r="AB235" s="36"/>
      <c r="AC235" s="36"/>
      <c r="AD235" s="36"/>
      <c r="AE235" s="36"/>
      <c r="AT235" s="19" t="s">
        <v>423</v>
      </c>
      <c r="AU235" s="19" t="s">
        <v>86</v>
      </c>
    </row>
    <row r="236" spans="2:51" s="15" customFormat="1" ht="11.25">
      <c r="B236" s="221"/>
      <c r="C236" s="222"/>
      <c r="D236" s="192" t="s">
        <v>428</v>
      </c>
      <c r="E236" s="223" t="s">
        <v>19</v>
      </c>
      <c r="F236" s="224" t="s">
        <v>593</v>
      </c>
      <c r="G236" s="222"/>
      <c r="H236" s="223" t="s">
        <v>19</v>
      </c>
      <c r="I236" s="225"/>
      <c r="J236" s="222"/>
      <c r="K236" s="222"/>
      <c r="L236" s="226"/>
      <c r="M236" s="227"/>
      <c r="N236" s="228"/>
      <c r="O236" s="228"/>
      <c r="P236" s="228"/>
      <c r="Q236" s="228"/>
      <c r="R236" s="228"/>
      <c r="S236" s="228"/>
      <c r="T236" s="229"/>
      <c r="AT236" s="230" t="s">
        <v>428</v>
      </c>
      <c r="AU236" s="230" t="s">
        <v>86</v>
      </c>
      <c r="AV236" s="15" t="s">
        <v>84</v>
      </c>
      <c r="AW236" s="15" t="s">
        <v>37</v>
      </c>
      <c r="AX236" s="15" t="s">
        <v>76</v>
      </c>
      <c r="AY236" s="230" t="s">
        <v>404</v>
      </c>
    </row>
    <row r="237" spans="2:51" s="13" customFormat="1" ht="11.25">
      <c r="B237" s="198"/>
      <c r="C237" s="199"/>
      <c r="D237" s="192" t="s">
        <v>428</v>
      </c>
      <c r="E237" s="200" t="s">
        <v>19</v>
      </c>
      <c r="F237" s="201" t="s">
        <v>594</v>
      </c>
      <c r="G237" s="199"/>
      <c r="H237" s="202">
        <v>467.857</v>
      </c>
      <c r="I237" s="203"/>
      <c r="J237" s="199"/>
      <c r="K237" s="199"/>
      <c r="L237" s="204"/>
      <c r="M237" s="205"/>
      <c r="N237" s="206"/>
      <c r="O237" s="206"/>
      <c r="P237" s="206"/>
      <c r="Q237" s="206"/>
      <c r="R237" s="206"/>
      <c r="S237" s="206"/>
      <c r="T237" s="207"/>
      <c r="AT237" s="208" t="s">
        <v>428</v>
      </c>
      <c r="AU237" s="208" t="s">
        <v>86</v>
      </c>
      <c r="AV237" s="13" t="s">
        <v>86</v>
      </c>
      <c r="AW237" s="13" t="s">
        <v>37</v>
      </c>
      <c r="AX237" s="13" t="s">
        <v>84</v>
      </c>
      <c r="AY237" s="208" t="s">
        <v>404</v>
      </c>
    </row>
    <row r="238" spans="1:65" s="2" customFormat="1" ht="14.45" customHeight="1">
      <c r="A238" s="36"/>
      <c r="B238" s="37"/>
      <c r="C238" s="179" t="s">
        <v>120</v>
      </c>
      <c r="D238" s="179" t="s">
        <v>410</v>
      </c>
      <c r="E238" s="180" t="s">
        <v>612</v>
      </c>
      <c r="F238" s="181" t="s">
        <v>613</v>
      </c>
      <c r="G238" s="182" t="s">
        <v>134</v>
      </c>
      <c r="H238" s="183">
        <v>416</v>
      </c>
      <c r="I238" s="184"/>
      <c r="J238" s="185">
        <f>ROUND(I238*H238,2)</f>
        <v>0</v>
      </c>
      <c r="K238" s="181" t="s">
        <v>19</v>
      </c>
      <c r="L238" s="41"/>
      <c r="M238" s="186" t="s">
        <v>19</v>
      </c>
      <c r="N238" s="187" t="s">
        <v>47</v>
      </c>
      <c r="O238" s="66"/>
      <c r="P238" s="188">
        <f>O238*H238</f>
        <v>0</v>
      </c>
      <c r="Q238" s="188">
        <v>0.0364</v>
      </c>
      <c r="R238" s="188">
        <f>Q238*H238</f>
        <v>15.1424</v>
      </c>
      <c r="S238" s="188">
        <v>0</v>
      </c>
      <c r="T238" s="189">
        <f>S238*H238</f>
        <v>0</v>
      </c>
      <c r="U238" s="36"/>
      <c r="V238" s="36"/>
      <c r="W238" s="36"/>
      <c r="X238" s="36"/>
      <c r="Y238" s="36"/>
      <c r="Z238" s="36"/>
      <c r="AA238" s="36"/>
      <c r="AB238" s="36"/>
      <c r="AC238" s="36"/>
      <c r="AD238" s="36"/>
      <c r="AE238" s="36"/>
      <c r="AR238" s="190" t="s">
        <v>273</v>
      </c>
      <c r="AT238" s="190" t="s">
        <v>410</v>
      </c>
      <c r="AU238" s="190" t="s">
        <v>86</v>
      </c>
      <c r="AY238" s="19" t="s">
        <v>404</v>
      </c>
      <c r="BE238" s="191">
        <f>IF(N238="základní",J238,0)</f>
        <v>0</v>
      </c>
      <c r="BF238" s="191">
        <f>IF(N238="snížená",J238,0)</f>
        <v>0</v>
      </c>
      <c r="BG238" s="191">
        <f>IF(N238="zákl. přenesená",J238,0)</f>
        <v>0</v>
      </c>
      <c r="BH238" s="191">
        <f>IF(N238="sníž. přenesená",J238,0)</f>
        <v>0</v>
      </c>
      <c r="BI238" s="191">
        <f>IF(N238="nulová",J238,0)</f>
        <v>0</v>
      </c>
      <c r="BJ238" s="19" t="s">
        <v>84</v>
      </c>
      <c r="BK238" s="191">
        <f>ROUND(I238*H238,2)</f>
        <v>0</v>
      </c>
      <c r="BL238" s="19" t="s">
        <v>273</v>
      </c>
      <c r="BM238" s="190" t="s">
        <v>614</v>
      </c>
    </row>
    <row r="239" spans="1:47" s="2" customFormat="1" ht="11.25">
      <c r="A239" s="36"/>
      <c r="B239" s="37"/>
      <c r="C239" s="38"/>
      <c r="D239" s="192" t="s">
        <v>418</v>
      </c>
      <c r="E239" s="38"/>
      <c r="F239" s="193" t="s">
        <v>615</v>
      </c>
      <c r="G239" s="38"/>
      <c r="H239" s="38"/>
      <c r="I239" s="194"/>
      <c r="J239" s="38"/>
      <c r="K239" s="38"/>
      <c r="L239" s="41"/>
      <c r="M239" s="195"/>
      <c r="N239" s="196"/>
      <c r="O239" s="66"/>
      <c r="P239" s="66"/>
      <c r="Q239" s="66"/>
      <c r="R239" s="66"/>
      <c r="S239" s="66"/>
      <c r="T239" s="67"/>
      <c r="U239" s="36"/>
      <c r="V239" s="36"/>
      <c r="W239" s="36"/>
      <c r="X239" s="36"/>
      <c r="Y239" s="36"/>
      <c r="Z239" s="36"/>
      <c r="AA239" s="36"/>
      <c r="AB239" s="36"/>
      <c r="AC239" s="36"/>
      <c r="AD239" s="36"/>
      <c r="AE239" s="36"/>
      <c r="AT239" s="19" t="s">
        <v>418</v>
      </c>
      <c r="AU239" s="19" t="s">
        <v>86</v>
      </c>
    </row>
    <row r="240" spans="1:47" s="2" customFormat="1" ht="156">
      <c r="A240" s="36"/>
      <c r="B240" s="37"/>
      <c r="C240" s="38"/>
      <c r="D240" s="192" t="s">
        <v>423</v>
      </c>
      <c r="E240" s="38"/>
      <c r="F240" s="197" t="s">
        <v>616</v>
      </c>
      <c r="G240" s="38"/>
      <c r="H240" s="38"/>
      <c r="I240" s="194"/>
      <c r="J240" s="38"/>
      <c r="K240" s="38"/>
      <c r="L240" s="41"/>
      <c r="M240" s="195"/>
      <c r="N240" s="196"/>
      <c r="O240" s="66"/>
      <c r="P240" s="66"/>
      <c r="Q240" s="66"/>
      <c r="R240" s="66"/>
      <c r="S240" s="66"/>
      <c r="T240" s="67"/>
      <c r="U240" s="36"/>
      <c r="V240" s="36"/>
      <c r="W240" s="36"/>
      <c r="X240" s="36"/>
      <c r="Y240" s="36"/>
      <c r="Z240" s="36"/>
      <c r="AA240" s="36"/>
      <c r="AB240" s="36"/>
      <c r="AC240" s="36"/>
      <c r="AD240" s="36"/>
      <c r="AE240" s="36"/>
      <c r="AT240" s="19" t="s">
        <v>423</v>
      </c>
      <c r="AU240" s="19" t="s">
        <v>86</v>
      </c>
    </row>
    <row r="241" spans="1:47" s="2" customFormat="1" ht="29.25">
      <c r="A241" s="36"/>
      <c r="B241" s="37"/>
      <c r="C241" s="38"/>
      <c r="D241" s="192" t="s">
        <v>473</v>
      </c>
      <c r="E241" s="38"/>
      <c r="F241" s="197" t="s">
        <v>617</v>
      </c>
      <c r="G241" s="38"/>
      <c r="H241" s="38"/>
      <c r="I241" s="194"/>
      <c r="J241" s="38"/>
      <c r="K241" s="38"/>
      <c r="L241" s="41"/>
      <c r="M241" s="195"/>
      <c r="N241" s="196"/>
      <c r="O241" s="66"/>
      <c r="P241" s="66"/>
      <c r="Q241" s="66"/>
      <c r="R241" s="66"/>
      <c r="S241" s="66"/>
      <c r="T241" s="67"/>
      <c r="U241" s="36"/>
      <c r="V241" s="36"/>
      <c r="W241" s="36"/>
      <c r="X241" s="36"/>
      <c r="Y241" s="36"/>
      <c r="Z241" s="36"/>
      <c r="AA241" s="36"/>
      <c r="AB241" s="36"/>
      <c r="AC241" s="36"/>
      <c r="AD241" s="36"/>
      <c r="AE241" s="36"/>
      <c r="AT241" s="19" t="s">
        <v>473</v>
      </c>
      <c r="AU241" s="19" t="s">
        <v>86</v>
      </c>
    </row>
    <row r="242" spans="2:51" s="15" customFormat="1" ht="11.25">
      <c r="B242" s="221"/>
      <c r="C242" s="222"/>
      <c r="D242" s="192" t="s">
        <v>428</v>
      </c>
      <c r="E242" s="223" t="s">
        <v>19</v>
      </c>
      <c r="F242" s="224" t="s">
        <v>618</v>
      </c>
      <c r="G242" s="222"/>
      <c r="H242" s="223" t="s">
        <v>19</v>
      </c>
      <c r="I242" s="225"/>
      <c r="J242" s="222"/>
      <c r="K242" s="222"/>
      <c r="L242" s="226"/>
      <c r="M242" s="227"/>
      <c r="N242" s="228"/>
      <c r="O242" s="228"/>
      <c r="P242" s="228"/>
      <c r="Q242" s="228"/>
      <c r="R242" s="228"/>
      <c r="S242" s="228"/>
      <c r="T242" s="229"/>
      <c r="AT242" s="230" t="s">
        <v>428</v>
      </c>
      <c r="AU242" s="230" t="s">
        <v>86</v>
      </c>
      <c r="AV242" s="15" t="s">
        <v>84</v>
      </c>
      <c r="AW242" s="15" t="s">
        <v>37</v>
      </c>
      <c r="AX242" s="15" t="s">
        <v>76</v>
      </c>
      <c r="AY242" s="230" t="s">
        <v>404</v>
      </c>
    </row>
    <row r="243" spans="2:51" s="13" customFormat="1" ht="11.25">
      <c r="B243" s="198"/>
      <c r="C243" s="199"/>
      <c r="D243" s="192" t="s">
        <v>428</v>
      </c>
      <c r="E243" s="200" t="s">
        <v>19</v>
      </c>
      <c r="F243" s="201" t="s">
        <v>619</v>
      </c>
      <c r="G243" s="199"/>
      <c r="H243" s="202">
        <v>416</v>
      </c>
      <c r="I243" s="203"/>
      <c r="J243" s="199"/>
      <c r="K243" s="199"/>
      <c r="L243" s="204"/>
      <c r="M243" s="205"/>
      <c r="N243" s="206"/>
      <c r="O243" s="206"/>
      <c r="P243" s="206"/>
      <c r="Q243" s="206"/>
      <c r="R243" s="206"/>
      <c r="S243" s="206"/>
      <c r="T243" s="207"/>
      <c r="AT243" s="208" t="s">
        <v>428</v>
      </c>
      <c r="AU243" s="208" t="s">
        <v>86</v>
      </c>
      <c r="AV243" s="13" t="s">
        <v>86</v>
      </c>
      <c r="AW243" s="13" t="s">
        <v>37</v>
      </c>
      <c r="AX243" s="13" t="s">
        <v>84</v>
      </c>
      <c r="AY243" s="208" t="s">
        <v>404</v>
      </c>
    </row>
    <row r="244" spans="1:65" s="2" customFormat="1" ht="14.45" customHeight="1">
      <c r="A244" s="36"/>
      <c r="B244" s="37"/>
      <c r="C244" s="179" t="s">
        <v>7</v>
      </c>
      <c r="D244" s="179" t="s">
        <v>410</v>
      </c>
      <c r="E244" s="180" t="s">
        <v>620</v>
      </c>
      <c r="F244" s="181" t="s">
        <v>621</v>
      </c>
      <c r="G244" s="182" t="s">
        <v>622</v>
      </c>
      <c r="H244" s="183">
        <v>1</v>
      </c>
      <c r="I244" s="184"/>
      <c r="J244" s="185">
        <f>ROUND(I244*H244,2)</f>
        <v>0</v>
      </c>
      <c r="K244" s="181" t="s">
        <v>19</v>
      </c>
      <c r="L244" s="41"/>
      <c r="M244" s="186" t="s">
        <v>19</v>
      </c>
      <c r="N244" s="187" t="s">
        <v>47</v>
      </c>
      <c r="O244" s="66"/>
      <c r="P244" s="188">
        <f>O244*H244</f>
        <v>0</v>
      </c>
      <c r="Q244" s="188">
        <v>0</v>
      </c>
      <c r="R244" s="188">
        <f>Q244*H244</f>
        <v>0</v>
      </c>
      <c r="S244" s="188">
        <v>0</v>
      </c>
      <c r="T244" s="189">
        <f>S244*H244</f>
        <v>0</v>
      </c>
      <c r="U244" s="36"/>
      <c r="V244" s="36"/>
      <c r="W244" s="36"/>
      <c r="X244" s="36"/>
      <c r="Y244" s="36"/>
      <c r="Z244" s="36"/>
      <c r="AA244" s="36"/>
      <c r="AB244" s="36"/>
      <c r="AC244" s="36"/>
      <c r="AD244" s="36"/>
      <c r="AE244" s="36"/>
      <c r="AR244" s="190" t="s">
        <v>273</v>
      </c>
      <c r="AT244" s="190" t="s">
        <v>410</v>
      </c>
      <c r="AU244" s="190" t="s">
        <v>86</v>
      </c>
      <c r="AY244" s="19" t="s">
        <v>404</v>
      </c>
      <c r="BE244" s="191">
        <f>IF(N244="základní",J244,0)</f>
        <v>0</v>
      </c>
      <c r="BF244" s="191">
        <f>IF(N244="snížená",J244,0)</f>
        <v>0</v>
      </c>
      <c r="BG244" s="191">
        <f>IF(N244="zákl. přenesená",J244,0)</f>
        <v>0</v>
      </c>
      <c r="BH244" s="191">
        <f>IF(N244="sníž. přenesená",J244,0)</f>
        <v>0</v>
      </c>
      <c r="BI244" s="191">
        <f>IF(N244="nulová",J244,0)</f>
        <v>0</v>
      </c>
      <c r="BJ244" s="19" t="s">
        <v>84</v>
      </c>
      <c r="BK244" s="191">
        <f>ROUND(I244*H244,2)</f>
        <v>0</v>
      </c>
      <c r="BL244" s="19" t="s">
        <v>273</v>
      </c>
      <c r="BM244" s="190" t="s">
        <v>623</v>
      </c>
    </row>
    <row r="245" spans="1:47" s="2" customFormat="1" ht="39">
      <c r="A245" s="36"/>
      <c r="B245" s="37"/>
      <c r="C245" s="38"/>
      <c r="D245" s="192" t="s">
        <v>418</v>
      </c>
      <c r="E245" s="38"/>
      <c r="F245" s="193" t="s">
        <v>624</v>
      </c>
      <c r="G245" s="38"/>
      <c r="H245" s="38"/>
      <c r="I245" s="194"/>
      <c r="J245" s="38"/>
      <c r="K245" s="38"/>
      <c r="L245" s="41"/>
      <c r="M245" s="195"/>
      <c r="N245" s="196"/>
      <c r="O245" s="66"/>
      <c r="P245" s="66"/>
      <c r="Q245" s="66"/>
      <c r="R245" s="66"/>
      <c r="S245" s="66"/>
      <c r="T245" s="67"/>
      <c r="U245" s="36"/>
      <c r="V245" s="36"/>
      <c r="W245" s="36"/>
      <c r="X245" s="36"/>
      <c r="Y245" s="36"/>
      <c r="Z245" s="36"/>
      <c r="AA245" s="36"/>
      <c r="AB245" s="36"/>
      <c r="AC245" s="36"/>
      <c r="AD245" s="36"/>
      <c r="AE245" s="36"/>
      <c r="AT245" s="19" t="s">
        <v>418</v>
      </c>
      <c r="AU245" s="19" t="s">
        <v>86</v>
      </c>
    </row>
    <row r="246" spans="1:65" s="2" customFormat="1" ht="14.45" customHeight="1">
      <c r="A246" s="36"/>
      <c r="B246" s="37"/>
      <c r="C246" s="179" t="s">
        <v>372</v>
      </c>
      <c r="D246" s="179" t="s">
        <v>410</v>
      </c>
      <c r="E246" s="180" t="s">
        <v>625</v>
      </c>
      <c r="F246" s="181" t="s">
        <v>626</v>
      </c>
      <c r="G246" s="182" t="s">
        <v>627</v>
      </c>
      <c r="H246" s="183">
        <v>12096</v>
      </c>
      <c r="I246" s="184"/>
      <c r="J246" s="185">
        <f>ROUND(I246*H246,2)</f>
        <v>0</v>
      </c>
      <c r="K246" s="181" t="s">
        <v>413</v>
      </c>
      <c r="L246" s="41"/>
      <c r="M246" s="186" t="s">
        <v>19</v>
      </c>
      <c r="N246" s="187" t="s">
        <v>47</v>
      </c>
      <c r="O246" s="66"/>
      <c r="P246" s="188">
        <f>O246*H246</f>
        <v>0</v>
      </c>
      <c r="Q246" s="188">
        <v>3E-05</v>
      </c>
      <c r="R246" s="188">
        <f>Q246*H246</f>
        <v>0.36288000000000004</v>
      </c>
      <c r="S246" s="188">
        <v>0</v>
      </c>
      <c r="T246" s="189">
        <f>S246*H246</f>
        <v>0</v>
      </c>
      <c r="U246" s="36"/>
      <c r="V246" s="36"/>
      <c r="W246" s="36"/>
      <c r="X246" s="36"/>
      <c r="Y246" s="36"/>
      <c r="Z246" s="36"/>
      <c r="AA246" s="36"/>
      <c r="AB246" s="36"/>
      <c r="AC246" s="36"/>
      <c r="AD246" s="36"/>
      <c r="AE246" s="36"/>
      <c r="AR246" s="190" t="s">
        <v>273</v>
      </c>
      <c r="AT246" s="190" t="s">
        <v>410</v>
      </c>
      <c r="AU246" s="190" t="s">
        <v>86</v>
      </c>
      <c r="AY246" s="19" t="s">
        <v>404</v>
      </c>
      <c r="BE246" s="191">
        <f>IF(N246="základní",J246,0)</f>
        <v>0</v>
      </c>
      <c r="BF246" s="191">
        <f>IF(N246="snížená",J246,0)</f>
        <v>0</v>
      </c>
      <c r="BG246" s="191">
        <f>IF(N246="zákl. přenesená",J246,0)</f>
        <v>0</v>
      </c>
      <c r="BH246" s="191">
        <f>IF(N246="sníž. přenesená",J246,0)</f>
        <v>0</v>
      </c>
      <c r="BI246" s="191">
        <f>IF(N246="nulová",J246,0)</f>
        <v>0</v>
      </c>
      <c r="BJ246" s="19" t="s">
        <v>84</v>
      </c>
      <c r="BK246" s="191">
        <f>ROUND(I246*H246,2)</f>
        <v>0</v>
      </c>
      <c r="BL246" s="19" t="s">
        <v>273</v>
      </c>
      <c r="BM246" s="190" t="s">
        <v>628</v>
      </c>
    </row>
    <row r="247" spans="1:47" s="2" customFormat="1" ht="11.25">
      <c r="A247" s="36"/>
      <c r="B247" s="37"/>
      <c r="C247" s="38"/>
      <c r="D247" s="192" t="s">
        <v>418</v>
      </c>
      <c r="E247" s="38"/>
      <c r="F247" s="193" t="s">
        <v>629</v>
      </c>
      <c r="G247" s="38"/>
      <c r="H247" s="38"/>
      <c r="I247" s="194"/>
      <c r="J247" s="38"/>
      <c r="K247" s="38"/>
      <c r="L247" s="41"/>
      <c r="M247" s="195"/>
      <c r="N247" s="196"/>
      <c r="O247" s="66"/>
      <c r="P247" s="66"/>
      <c r="Q247" s="66"/>
      <c r="R247" s="66"/>
      <c r="S247" s="66"/>
      <c r="T247" s="67"/>
      <c r="U247" s="36"/>
      <c r="V247" s="36"/>
      <c r="W247" s="36"/>
      <c r="X247" s="36"/>
      <c r="Y247" s="36"/>
      <c r="Z247" s="36"/>
      <c r="AA247" s="36"/>
      <c r="AB247" s="36"/>
      <c r="AC247" s="36"/>
      <c r="AD247" s="36"/>
      <c r="AE247" s="36"/>
      <c r="AT247" s="19" t="s">
        <v>418</v>
      </c>
      <c r="AU247" s="19" t="s">
        <v>86</v>
      </c>
    </row>
    <row r="248" spans="1:47" s="2" customFormat="1" ht="195">
      <c r="A248" s="36"/>
      <c r="B248" s="37"/>
      <c r="C248" s="38"/>
      <c r="D248" s="192" t="s">
        <v>423</v>
      </c>
      <c r="E248" s="38"/>
      <c r="F248" s="197" t="s">
        <v>630</v>
      </c>
      <c r="G248" s="38"/>
      <c r="H248" s="38"/>
      <c r="I248" s="194"/>
      <c r="J248" s="38"/>
      <c r="K248" s="38"/>
      <c r="L248" s="41"/>
      <c r="M248" s="195"/>
      <c r="N248" s="196"/>
      <c r="O248" s="66"/>
      <c r="P248" s="66"/>
      <c r="Q248" s="66"/>
      <c r="R248" s="66"/>
      <c r="S248" s="66"/>
      <c r="T248" s="67"/>
      <c r="U248" s="36"/>
      <c r="V248" s="36"/>
      <c r="W248" s="36"/>
      <c r="X248" s="36"/>
      <c r="Y248" s="36"/>
      <c r="Z248" s="36"/>
      <c r="AA248" s="36"/>
      <c r="AB248" s="36"/>
      <c r="AC248" s="36"/>
      <c r="AD248" s="36"/>
      <c r="AE248" s="36"/>
      <c r="AT248" s="19" t="s">
        <v>423</v>
      </c>
      <c r="AU248" s="19" t="s">
        <v>86</v>
      </c>
    </row>
    <row r="249" spans="2:51" s="13" customFormat="1" ht="11.25">
      <c r="B249" s="198"/>
      <c r="C249" s="199"/>
      <c r="D249" s="192" t="s">
        <v>428</v>
      </c>
      <c r="E249" s="200" t="s">
        <v>19</v>
      </c>
      <c r="F249" s="201" t="s">
        <v>631</v>
      </c>
      <c r="G249" s="199"/>
      <c r="H249" s="202">
        <v>12096</v>
      </c>
      <c r="I249" s="203"/>
      <c r="J249" s="199"/>
      <c r="K249" s="199"/>
      <c r="L249" s="204"/>
      <c r="M249" s="205"/>
      <c r="N249" s="206"/>
      <c r="O249" s="206"/>
      <c r="P249" s="206"/>
      <c r="Q249" s="206"/>
      <c r="R249" s="206"/>
      <c r="S249" s="206"/>
      <c r="T249" s="207"/>
      <c r="AT249" s="208" t="s">
        <v>428</v>
      </c>
      <c r="AU249" s="208" t="s">
        <v>86</v>
      </c>
      <c r="AV249" s="13" t="s">
        <v>86</v>
      </c>
      <c r="AW249" s="13" t="s">
        <v>37</v>
      </c>
      <c r="AX249" s="13" t="s">
        <v>84</v>
      </c>
      <c r="AY249" s="208" t="s">
        <v>404</v>
      </c>
    </row>
    <row r="250" spans="1:65" s="2" customFormat="1" ht="14.45" customHeight="1">
      <c r="A250" s="36"/>
      <c r="B250" s="37"/>
      <c r="C250" s="179" t="s">
        <v>632</v>
      </c>
      <c r="D250" s="179" t="s">
        <v>410</v>
      </c>
      <c r="E250" s="180" t="s">
        <v>633</v>
      </c>
      <c r="F250" s="181" t="s">
        <v>634</v>
      </c>
      <c r="G250" s="182" t="s">
        <v>635</v>
      </c>
      <c r="H250" s="183">
        <v>252</v>
      </c>
      <c r="I250" s="184"/>
      <c r="J250" s="185">
        <f>ROUND(I250*H250,2)</f>
        <v>0</v>
      </c>
      <c r="K250" s="181" t="s">
        <v>413</v>
      </c>
      <c r="L250" s="41"/>
      <c r="M250" s="186" t="s">
        <v>19</v>
      </c>
      <c r="N250" s="187" t="s">
        <v>47</v>
      </c>
      <c r="O250" s="66"/>
      <c r="P250" s="188">
        <f>O250*H250</f>
        <v>0</v>
      </c>
      <c r="Q250" s="188">
        <v>0</v>
      </c>
      <c r="R250" s="188">
        <f>Q250*H250</f>
        <v>0</v>
      </c>
      <c r="S250" s="188">
        <v>0</v>
      </c>
      <c r="T250" s="189">
        <f>S250*H250</f>
        <v>0</v>
      </c>
      <c r="U250" s="36"/>
      <c r="V250" s="36"/>
      <c r="W250" s="36"/>
      <c r="X250" s="36"/>
      <c r="Y250" s="36"/>
      <c r="Z250" s="36"/>
      <c r="AA250" s="36"/>
      <c r="AB250" s="36"/>
      <c r="AC250" s="36"/>
      <c r="AD250" s="36"/>
      <c r="AE250" s="36"/>
      <c r="AR250" s="190" t="s">
        <v>273</v>
      </c>
      <c r="AT250" s="190" t="s">
        <v>410</v>
      </c>
      <c r="AU250" s="190" t="s">
        <v>86</v>
      </c>
      <c r="AY250" s="19" t="s">
        <v>404</v>
      </c>
      <c r="BE250" s="191">
        <f>IF(N250="základní",J250,0)</f>
        <v>0</v>
      </c>
      <c r="BF250" s="191">
        <f>IF(N250="snížená",J250,0)</f>
        <v>0</v>
      </c>
      <c r="BG250" s="191">
        <f>IF(N250="zákl. přenesená",J250,0)</f>
        <v>0</v>
      </c>
      <c r="BH250" s="191">
        <f>IF(N250="sníž. přenesená",J250,0)</f>
        <v>0</v>
      </c>
      <c r="BI250" s="191">
        <f>IF(N250="nulová",J250,0)</f>
        <v>0</v>
      </c>
      <c r="BJ250" s="19" t="s">
        <v>84</v>
      </c>
      <c r="BK250" s="191">
        <f>ROUND(I250*H250,2)</f>
        <v>0</v>
      </c>
      <c r="BL250" s="19" t="s">
        <v>273</v>
      </c>
      <c r="BM250" s="190" t="s">
        <v>636</v>
      </c>
    </row>
    <row r="251" spans="1:47" s="2" customFormat="1" ht="11.25">
      <c r="A251" s="36"/>
      <c r="B251" s="37"/>
      <c r="C251" s="38"/>
      <c r="D251" s="192" t="s">
        <v>418</v>
      </c>
      <c r="E251" s="38"/>
      <c r="F251" s="193" t="s">
        <v>637</v>
      </c>
      <c r="G251" s="38"/>
      <c r="H251" s="38"/>
      <c r="I251" s="194"/>
      <c r="J251" s="38"/>
      <c r="K251" s="38"/>
      <c r="L251" s="41"/>
      <c r="M251" s="195"/>
      <c r="N251" s="196"/>
      <c r="O251" s="66"/>
      <c r="P251" s="66"/>
      <c r="Q251" s="66"/>
      <c r="R251" s="66"/>
      <c r="S251" s="66"/>
      <c r="T251" s="67"/>
      <c r="U251" s="36"/>
      <c r="V251" s="36"/>
      <c r="W251" s="36"/>
      <c r="X251" s="36"/>
      <c r="Y251" s="36"/>
      <c r="Z251" s="36"/>
      <c r="AA251" s="36"/>
      <c r="AB251" s="36"/>
      <c r="AC251" s="36"/>
      <c r="AD251" s="36"/>
      <c r="AE251" s="36"/>
      <c r="AT251" s="19" t="s">
        <v>418</v>
      </c>
      <c r="AU251" s="19" t="s">
        <v>86</v>
      </c>
    </row>
    <row r="252" spans="1:47" s="2" customFormat="1" ht="126.75">
      <c r="A252" s="36"/>
      <c r="B252" s="37"/>
      <c r="C252" s="38"/>
      <c r="D252" s="192" t="s">
        <v>423</v>
      </c>
      <c r="E252" s="38"/>
      <c r="F252" s="197" t="s">
        <v>638</v>
      </c>
      <c r="G252" s="38"/>
      <c r="H252" s="38"/>
      <c r="I252" s="194"/>
      <c r="J252" s="38"/>
      <c r="K252" s="38"/>
      <c r="L252" s="41"/>
      <c r="M252" s="195"/>
      <c r="N252" s="196"/>
      <c r="O252" s="66"/>
      <c r="P252" s="66"/>
      <c r="Q252" s="66"/>
      <c r="R252" s="66"/>
      <c r="S252" s="66"/>
      <c r="T252" s="67"/>
      <c r="U252" s="36"/>
      <c r="V252" s="36"/>
      <c r="W252" s="36"/>
      <c r="X252" s="36"/>
      <c r="Y252" s="36"/>
      <c r="Z252" s="36"/>
      <c r="AA252" s="36"/>
      <c r="AB252" s="36"/>
      <c r="AC252" s="36"/>
      <c r="AD252" s="36"/>
      <c r="AE252" s="36"/>
      <c r="AT252" s="19" t="s">
        <v>423</v>
      </c>
      <c r="AU252" s="19" t="s">
        <v>86</v>
      </c>
    </row>
    <row r="253" spans="2:51" s="13" customFormat="1" ht="11.25">
      <c r="B253" s="198"/>
      <c r="C253" s="199"/>
      <c r="D253" s="192" t="s">
        <v>428</v>
      </c>
      <c r="E253" s="200" t="s">
        <v>19</v>
      </c>
      <c r="F253" s="201" t="s">
        <v>639</v>
      </c>
      <c r="G253" s="199"/>
      <c r="H253" s="202">
        <v>252</v>
      </c>
      <c r="I253" s="203"/>
      <c r="J253" s="199"/>
      <c r="K253" s="199"/>
      <c r="L253" s="204"/>
      <c r="M253" s="205"/>
      <c r="N253" s="206"/>
      <c r="O253" s="206"/>
      <c r="P253" s="206"/>
      <c r="Q253" s="206"/>
      <c r="R253" s="206"/>
      <c r="S253" s="206"/>
      <c r="T253" s="207"/>
      <c r="AT253" s="208" t="s">
        <v>428</v>
      </c>
      <c r="AU253" s="208" t="s">
        <v>86</v>
      </c>
      <c r="AV253" s="13" t="s">
        <v>86</v>
      </c>
      <c r="AW253" s="13" t="s">
        <v>37</v>
      </c>
      <c r="AX253" s="13" t="s">
        <v>84</v>
      </c>
      <c r="AY253" s="208" t="s">
        <v>404</v>
      </c>
    </row>
    <row r="254" spans="1:65" s="2" customFormat="1" ht="14.45" customHeight="1">
      <c r="A254" s="36"/>
      <c r="B254" s="37"/>
      <c r="C254" s="179" t="s">
        <v>640</v>
      </c>
      <c r="D254" s="179" t="s">
        <v>410</v>
      </c>
      <c r="E254" s="180" t="s">
        <v>641</v>
      </c>
      <c r="F254" s="181" t="s">
        <v>642</v>
      </c>
      <c r="G254" s="182" t="s">
        <v>92</v>
      </c>
      <c r="H254" s="183">
        <v>169</v>
      </c>
      <c r="I254" s="184"/>
      <c r="J254" s="185">
        <f>ROUND(I254*H254,2)</f>
        <v>0</v>
      </c>
      <c r="K254" s="181" t="s">
        <v>413</v>
      </c>
      <c r="L254" s="41"/>
      <c r="M254" s="186" t="s">
        <v>19</v>
      </c>
      <c r="N254" s="187" t="s">
        <v>47</v>
      </c>
      <c r="O254" s="66"/>
      <c r="P254" s="188">
        <f>O254*H254</f>
        <v>0</v>
      </c>
      <c r="Q254" s="188">
        <v>0</v>
      </c>
      <c r="R254" s="188">
        <f>Q254*H254</f>
        <v>0</v>
      </c>
      <c r="S254" s="188">
        <v>0</v>
      </c>
      <c r="T254" s="189">
        <f>S254*H254</f>
        <v>0</v>
      </c>
      <c r="U254" s="36"/>
      <c r="V254" s="36"/>
      <c r="W254" s="36"/>
      <c r="X254" s="36"/>
      <c r="Y254" s="36"/>
      <c r="Z254" s="36"/>
      <c r="AA254" s="36"/>
      <c r="AB254" s="36"/>
      <c r="AC254" s="36"/>
      <c r="AD254" s="36"/>
      <c r="AE254" s="36"/>
      <c r="AR254" s="190" t="s">
        <v>273</v>
      </c>
      <c r="AT254" s="190" t="s">
        <v>410</v>
      </c>
      <c r="AU254" s="190" t="s">
        <v>86</v>
      </c>
      <c r="AY254" s="19" t="s">
        <v>404</v>
      </c>
      <c r="BE254" s="191">
        <f>IF(N254="základní",J254,0)</f>
        <v>0</v>
      </c>
      <c r="BF254" s="191">
        <f>IF(N254="snížená",J254,0)</f>
        <v>0</v>
      </c>
      <c r="BG254" s="191">
        <f>IF(N254="zákl. přenesená",J254,0)</f>
        <v>0</v>
      </c>
      <c r="BH254" s="191">
        <f>IF(N254="sníž. přenesená",J254,0)</f>
        <v>0</v>
      </c>
      <c r="BI254" s="191">
        <f>IF(N254="nulová",J254,0)</f>
        <v>0</v>
      </c>
      <c r="BJ254" s="19" t="s">
        <v>84</v>
      </c>
      <c r="BK254" s="191">
        <f>ROUND(I254*H254,2)</f>
        <v>0</v>
      </c>
      <c r="BL254" s="19" t="s">
        <v>273</v>
      </c>
      <c r="BM254" s="190" t="s">
        <v>643</v>
      </c>
    </row>
    <row r="255" spans="1:47" s="2" customFormat="1" ht="11.25">
      <c r="A255" s="36"/>
      <c r="B255" s="37"/>
      <c r="C255" s="38"/>
      <c r="D255" s="192" t="s">
        <v>418</v>
      </c>
      <c r="E255" s="38"/>
      <c r="F255" s="193" t="s">
        <v>644</v>
      </c>
      <c r="G255" s="38"/>
      <c r="H255" s="38"/>
      <c r="I255" s="194"/>
      <c r="J255" s="38"/>
      <c r="K255" s="38"/>
      <c r="L255" s="41"/>
      <c r="M255" s="195"/>
      <c r="N255" s="196"/>
      <c r="O255" s="66"/>
      <c r="P255" s="66"/>
      <c r="Q255" s="66"/>
      <c r="R255" s="66"/>
      <c r="S255" s="66"/>
      <c r="T255" s="67"/>
      <c r="U255" s="36"/>
      <c r="V255" s="36"/>
      <c r="W255" s="36"/>
      <c r="X255" s="36"/>
      <c r="Y255" s="36"/>
      <c r="Z255" s="36"/>
      <c r="AA255" s="36"/>
      <c r="AB255" s="36"/>
      <c r="AC255" s="36"/>
      <c r="AD255" s="36"/>
      <c r="AE255" s="36"/>
      <c r="AT255" s="19" t="s">
        <v>418</v>
      </c>
      <c r="AU255" s="19" t="s">
        <v>86</v>
      </c>
    </row>
    <row r="256" spans="1:47" s="2" customFormat="1" ht="68.25">
      <c r="A256" s="36"/>
      <c r="B256" s="37"/>
      <c r="C256" s="38"/>
      <c r="D256" s="192" t="s">
        <v>423</v>
      </c>
      <c r="E256" s="38"/>
      <c r="F256" s="197" t="s">
        <v>645</v>
      </c>
      <c r="G256" s="38"/>
      <c r="H256" s="38"/>
      <c r="I256" s="194"/>
      <c r="J256" s="38"/>
      <c r="K256" s="38"/>
      <c r="L256" s="41"/>
      <c r="M256" s="195"/>
      <c r="N256" s="196"/>
      <c r="O256" s="66"/>
      <c r="P256" s="66"/>
      <c r="Q256" s="66"/>
      <c r="R256" s="66"/>
      <c r="S256" s="66"/>
      <c r="T256" s="67"/>
      <c r="U256" s="36"/>
      <c r="V256" s="36"/>
      <c r="W256" s="36"/>
      <c r="X256" s="36"/>
      <c r="Y256" s="36"/>
      <c r="Z256" s="36"/>
      <c r="AA256" s="36"/>
      <c r="AB256" s="36"/>
      <c r="AC256" s="36"/>
      <c r="AD256" s="36"/>
      <c r="AE256" s="36"/>
      <c r="AT256" s="19" t="s">
        <v>423</v>
      </c>
      <c r="AU256" s="19" t="s">
        <v>86</v>
      </c>
    </row>
    <row r="257" spans="2:51" s="15" customFormat="1" ht="11.25">
      <c r="B257" s="221"/>
      <c r="C257" s="222"/>
      <c r="D257" s="192" t="s">
        <v>428</v>
      </c>
      <c r="E257" s="223" t="s">
        <v>19</v>
      </c>
      <c r="F257" s="224" t="s">
        <v>646</v>
      </c>
      <c r="G257" s="222"/>
      <c r="H257" s="223" t="s">
        <v>19</v>
      </c>
      <c r="I257" s="225"/>
      <c r="J257" s="222"/>
      <c r="K257" s="222"/>
      <c r="L257" s="226"/>
      <c r="M257" s="227"/>
      <c r="N257" s="228"/>
      <c r="O257" s="228"/>
      <c r="P257" s="228"/>
      <c r="Q257" s="228"/>
      <c r="R257" s="228"/>
      <c r="S257" s="228"/>
      <c r="T257" s="229"/>
      <c r="AT257" s="230" t="s">
        <v>428</v>
      </c>
      <c r="AU257" s="230" t="s">
        <v>86</v>
      </c>
      <c r="AV257" s="15" t="s">
        <v>84</v>
      </c>
      <c r="AW257" s="15" t="s">
        <v>37</v>
      </c>
      <c r="AX257" s="15" t="s">
        <v>76</v>
      </c>
      <c r="AY257" s="230" t="s">
        <v>404</v>
      </c>
    </row>
    <row r="258" spans="2:51" s="13" customFormat="1" ht="11.25">
      <c r="B258" s="198"/>
      <c r="C258" s="199"/>
      <c r="D258" s="192" t="s">
        <v>428</v>
      </c>
      <c r="E258" s="200" t="s">
        <v>19</v>
      </c>
      <c r="F258" s="201" t="s">
        <v>647</v>
      </c>
      <c r="G258" s="199"/>
      <c r="H258" s="202">
        <v>74</v>
      </c>
      <c r="I258" s="203"/>
      <c r="J258" s="199"/>
      <c r="K258" s="199"/>
      <c r="L258" s="204"/>
      <c r="M258" s="205"/>
      <c r="N258" s="206"/>
      <c r="O258" s="206"/>
      <c r="P258" s="206"/>
      <c r="Q258" s="206"/>
      <c r="R258" s="206"/>
      <c r="S258" s="206"/>
      <c r="T258" s="207"/>
      <c r="AT258" s="208" t="s">
        <v>428</v>
      </c>
      <c r="AU258" s="208" t="s">
        <v>86</v>
      </c>
      <c r="AV258" s="13" t="s">
        <v>86</v>
      </c>
      <c r="AW258" s="13" t="s">
        <v>37</v>
      </c>
      <c r="AX258" s="13" t="s">
        <v>76</v>
      </c>
      <c r="AY258" s="208" t="s">
        <v>404</v>
      </c>
    </row>
    <row r="259" spans="2:51" s="13" customFormat="1" ht="11.25">
      <c r="B259" s="198"/>
      <c r="C259" s="199"/>
      <c r="D259" s="192" t="s">
        <v>428</v>
      </c>
      <c r="E259" s="200" t="s">
        <v>19</v>
      </c>
      <c r="F259" s="201" t="s">
        <v>648</v>
      </c>
      <c r="G259" s="199"/>
      <c r="H259" s="202">
        <v>36</v>
      </c>
      <c r="I259" s="203"/>
      <c r="J259" s="199"/>
      <c r="K259" s="199"/>
      <c r="L259" s="204"/>
      <c r="M259" s="205"/>
      <c r="N259" s="206"/>
      <c r="O259" s="206"/>
      <c r="P259" s="206"/>
      <c r="Q259" s="206"/>
      <c r="R259" s="206"/>
      <c r="S259" s="206"/>
      <c r="T259" s="207"/>
      <c r="AT259" s="208" t="s">
        <v>428</v>
      </c>
      <c r="AU259" s="208" t="s">
        <v>86</v>
      </c>
      <c r="AV259" s="13" t="s">
        <v>86</v>
      </c>
      <c r="AW259" s="13" t="s">
        <v>37</v>
      </c>
      <c r="AX259" s="13" t="s">
        <v>76</v>
      </c>
      <c r="AY259" s="208" t="s">
        <v>404</v>
      </c>
    </row>
    <row r="260" spans="2:51" s="13" customFormat="1" ht="11.25">
      <c r="B260" s="198"/>
      <c r="C260" s="199"/>
      <c r="D260" s="192" t="s">
        <v>428</v>
      </c>
      <c r="E260" s="200" t="s">
        <v>19</v>
      </c>
      <c r="F260" s="201" t="s">
        <v>649</v>
      </c>
      <c r="G260" s="199"/>
      <c r="H260" s="202">
        <v>50</v>
      </c>
      <c r="I260" s="203"/>
      <c r="J260" s="199"/>
      <c r="K260" s="199"/>
      <c r="L260" s="204"/>
      <c r="M260" s="205"/>
      <c r="N260" s="206"/>
      <c r="O260" s="206"/>
      <c r="P260" s="206"/>
      <c r="Q260" s="206"/>
      <c r="R260" s="206"/>
      <c r="S260" s="206"/>
      <c r="T260" s="207"/>
      <c r="AT260" s="208" t="s">
        <v>428</v>
      </c>
      <c r="AU260" s="208" t="s">
        <v>86</v>
      </c>
      <c r="AV260" s="13" t="s">
        <v>86</v>
      </c>
      <c r="AW260" s="13" t="s">
        <v>37</v>
      </c>
      <c r="AX260" s="13" t="s">
        <v>76</v>
      </c>
      <c r="AY260" s="208" t="s">
        <v>404</v>
      </c>
    </row>
    <row r="261" spans="2:51" s="13" customFormat="1" ht="11.25">
      <c r="B261" s="198"/>
      <c r="C261" s="199"/>
      <c r="D261" s="192" t="s">
        <v>428</v>
      </c>
      <c r="E261" s="200" t="s">
        <v>19</v>
      </c>
      <c r="F261" s="201" t="s">
        <v>650</v>
      </c>
      <c r="G261" s="199"/>
      <c r="H261" s="202">
        <v>9</v>
      </c>
      <c r="I261" s="203"/>
      <c r="J261" s="199"/>
      <c r="K261" s="199"/>
      <c r="L261" s="204"/>
      <c r="M261" s="205"/>
      <c r="N261" s="206"/>
      <c r="O261" s="206"/>
      <c r="P261" s="206"/>
      <c r="Q261" s="206"/>
      <c r="R261" s="206"/>
      <c r="S261" s="206"/>
      <c r="T261" s="207"/>
      <c r="AT261" s="208" t="s">
        <v>428</v>
      </c>
      <c r="AU261" s="208" t="s">
        <v>86</v>
      </c>
      <c r="AV261" s="13" t="s">
        <v>86</v>
      </c>
      <c r="AW261" s="13" t="s">
        <v>37</v>
      </c>
      <c r="AX261" s="13" t="s">
        <v>76</v>
      </c>
      <c r="AY261" s="208" t="s">
        <v>404</v>
      </c>
    </row>
    <row r="262" spans="2:51" s="14" customFormat="1" ht="11.25">
      <c r="B262" s="210"/>
      <c r="C262" s="211"/>
      <c r="D262" s="192" t="s">
        <v>428</v>
      </c>
      <c r="E262" s="212" t="s">
        <v>90</v>
      </c>
      <c r="F262" s="213" t="s">
        <v>463</v>
      </c>
      <c r="G262" s="211"/>
      <c r="H262" s="214">
        <v>169</v>
      </c>
      <c r="I262" s="215"/>
      <c r="J262" s="211"/>
      <c r="K262" s="211"/>
      <c r="L262" s="216"/>
      <c r="M262" s="217"/>
      <c r="N262" s="218"/>
      <c r="O262" s="218"/>
      <c r="P262" s="218"/>
      <c r="Q262" s="218"/>
      <c r="R262" s="218"/>
      <c r="S262" s="218"/>
      <c r="T262" s="219"/>
      <c r="AT262" s="220" t="s">
        <v>428</v>
      </c>
      <c r="AU262" s="220" t="s">
        <v>86</v>
      </c>
      <c r="AV262" s="14" t="s">
        <v>273</v>
      </c>
      <c r="AW262" s="14" t="s">
        <v>37</v>
      </c>
      <c r="AX262" s="14" t="s">
        <v>84</v>
      </c>
      <c r="AY262" s="220" t="s">
        <v>404</v>
      </c>
    </row>
    <row r="263" spans="1:65" s="2" customFormat="1" ht="14.45" customHeight="1">
      <c r="A263" s="36"/>
      <c r="B263" s="37"/>
      <c r="C263" s="179" t="s">
        <v>651</v>
      </c>
      <c r="D263" s="179" t="s">
        <v>410</v>
      </c>
      <c r="E263" s="180" t="s">
        <v>652</v>
      </c>
      <c r="F263" s="181" t="s">
        <v>653</v>
      </c>
      <c r="G263" s="182" t="s">
        <v>92</v>
      </c>
      <c r="H263" s="183">
        <v>660</v>
      </c>
      <c r="I263" s="184"/>
      <c r="J263" s="185">
        <f>ROUND(I263*H263,2)</f>
        <v>0</v>
      </c>
      <c r="K263" s="181" t="s">
        <v>413</v>
      </c>
      <c r="L263" s="41"/>
      <c r="M263" s="186" t="s">
        <v>19</v>
      </c>
      <c r="N263" s="187" t="s">
        <v>47</v>
      </c>
      <c r="O263" s="66"/>
      <c r="P263" s="188">
        <f>O263*H263</f>
        <v>0</v>
      </c>
      <c r="Q263" s="188">
        <v>0</v>
      </c>
      <c r="R263" s="188">
        <f>Q263*H263</f>
        <v>0</v>
      </c>
      <c r="S263" s="188">
        <v>0</v>
      </c>
      <c r="T263" s="189">
        <f>S263*H263</f>
        <v>0</v>
      </c>
      <c r="U263" s="36"/>
      <c r="V263" s="36"/>
      <c r="W263" s="36"/>
      <c r="X263" s="36"/>
      <c r="Y263" s="36"/>
      <c r="Z263" s="36"/>
      <c r="AA263" s="36"/>
      <c r="AB263" s="36"/>
      <c r="AC263" s="36"/>
      <c r="AD263" s="36"/>
      <c r="AE263" s="36"/>
      <c r="AR263" s="190" t="s">
        <v>273</v>
      </c>
      <c r="AT263" s="190" t="s">
        <v>410</v>
      </c>
      <c r="AU263" s="190" t="s">
        <v>86</v>
      </c>
      <c r="AY263" s="19" t="s">
        <v>404</v>
      </c>
      <c r="BE263" s="191">
        <f>IF(N263="základní",J263,0)</f>
        <v>0</v>
      </c>
      <c r="BF263" s="191">
        <f>IF(N263="snížená",J263,0)</f>
        <v>0</v>
      </c>
      <c r="BG263" s="191">
        <f>IF(N263="zákl. přenesená",J263,0)</f>
        <v>0</v>
      </c>
      <c r="BH263" s="191">
        <f>IF(N263="sníž. přenesená",J263,0)</f>
        <v>0</v>
      </c>
      <c r="BI263" s="191">
        <f>IF(N263="nulová",J263,0)</f>
        <v>0</v>
      </c>
      <c r="BJ263" s="19" t="s">
        <v>84</v>
      </c>
      <c r="BK263" s="191">
        <f>ROUND(I263*H263,2)</f>
        <v>0</v>
      </c>
      <c r="BL263" s="19" t="s">
        <v>273</v>
      </c>
      <c r="BM263" s="190" t="s">
        <v>654</v>
      </c>
    </row>
    <row r="264" spans="1:47" s="2" customFormat="1" ht="11.25">
      <c r="A264" s="36"/>
      <c r="B264" s="37"/>
      <c r="C264" s="38"/>
      <c r="D264" s="192" t="s">
        <v>418</v>
      </c>
      <c r="E264" s="38"/>
      <c r="F264" s="193" t="s">
        <v>655</v>
      </c>
      <c r="G264" s="38"/>
      <c r="H264" s="38"/>
      <c r="I264" s="194"/>
      <c r="J264" s="38"/>
      <c r="K264" s="38"/>
      <c r="L264" s="41"/>
      <c r="M264" s="195"/>
      <c r="N264" s="196"/>
      <c r="O264" s="66"/>
      <c r="P264" s="66"/>
      <c r="Q264" s="66"/>
      <c r="R264" s="66"/>
      <c r="S264" s="66"/>
      <c r="T264" s="67"/>
      <c r="U264" s="36"/>
      <c r="V264" s="36"/>
      <c r="W264" s="36"/>
      <c r="X264" s="36"/>
      <c r="Y264" s="36"/>
      <c r="Z264" s="36"/>
      <c r="AA264" s="36"/>
      <c r="AB264" s="36"/>
      <c r="AC264" s="36"/>
      <c r="AD264" s="36"/>
      <c r="AE264" s="36"/>
      <c r="AT264" s="19" t="s">
        <v>418</v>
      </c>
      <c r="AU264" s="19" t="s">
        <v>86</v>
      </c>
    </row>
    <row r="265" spans="1:47" s="2" customFormat="1" ht="68.25">
      <c r="A265" s="36"/>
      <c r="B265" s="37"/>
      <c r="C265" s="38"/>
      <c r="D265" s="192" t="s">
        <v>423</v>
      </c>
      <c r="E265" s="38"/>
      <c r="F265" s="197" t="s">
        <v>645</v>
      </c>
      <c r="G265" s="38"/>
      <c r="H265" s="38"/>
      <c r="I265" s="194"/>
      <c r="J265" s="38"/>
      <c r="K265" s="38"/>
      <c r="L265" s="41"/>
      <c r="M265" s="195"/>
      <c r="N265" s="196"/>
      <c r="O265" s="66"/>
      <c r="P265" s="66"/>
      <c r="Q265" s="66"/>
      <c r="R265" s="66"/>
      <c r="S265" s="66"/>
      <c r="T265" s="67"/>
      <c r="U265" s="36"/>
      <c r="V265" s="36"/>
      <c r="W265" s="36"/>
      <c r="X265" s="36"/>
      <c r="Y265" s="36"/>
      <c r="Z265" s="36"/>
      <c r="AA265" s="36"/>
      <c r="AB265" s="36"/>
      <c r="AC265" s="36"/>
      <c r="AD265" s="36"/>
      <c r="AE265" s="36"/>
      <c r="AT265" s="19" t="s">
        <v>423</v>
      </c>
      <c r="AU265" s="19" t="s">
        <v>86</v>
      </c>
    </row>
    <row r="266" spans="2:51" s="15" customFormat="1" ht="11.25">
      <c r="B266" s="221"/>
      <c r="C266" s="222"/>
      <c r="D266" s="192" t="s">
        <v>428</v>
      </c>
      <c r="E266" s="223" t="s">
        <v>19</v>
      </c>
      <c r="F266" s="224" t="s">
        <v>656</v>
      </c>
      <c r="G266" s="222"/>
      <c r="H266" s="223" t="s">
        <v>19</v>
      </c>
      <c r="I266" s="225"/>
      <c r="J266" s="222"/>
      <c r="K266" s="222"/>
      <c r="L266" s="226"/>
      <c r="M266" s="227"/>
      <c r="N266" s="228"/>
      <c r="O266" s="228"/>
      <c r="P266" s="228"/>
      <c r="Q266" s="228"/>
      <c r="R266" s="228"/>
      <c r="S266" s="228"/>
      <c r="T266" s="229"/>
      <c r="AT266" s="230" t="s">
        <v>428</v>
      </c>
      <c r="AU266" s="230" t="s">
        <v>86</v>
      </c>
      <c r="AV266" s="15" t="s">
        <v>84</v>
      </c>
      <c r="AW266" s="15" t="s">
        <v>37</v>
      </c>
      <c r="AX266" s="15" t="s">
        <v>76</v>
      </c>
      <c r="AY266" s="230" t="s">
        <v>404</v>
      </c>
    </row>
    <row r="267" spans="2:51" s="13" customFormat="1" ht="11.25">
      <c r="B267" s="198"/>
      <c r="C267" s="199"/>
      <c r="D267" s="192" t="s">
        <v>428</v>
      </c>
      <c r="E267" s="200" t="s">
        <v>19</v>
      </c>
      <c r="F267" s="201" t="s">
        <v>657</v>
      </c>
      <c r="G267" s="199"/>
      <c r="H267" s="202">
        <v>450</v>
      </c>
      <c r="I267" s="203"/>
      <c r="J267" s="199"/>
      <c r="K267" s="199"/>
      <c r="L267" s="204"/>
      <c r="M267" s="205"/>
      <c r="N267" s="206"/>
      <c r="O267" s="206"/>
      <c r="P267" s="206"/>
      <c r="Q267" s="206"/>
      <c r="R267" s="206"/>
      <c r="S267" s="206"/>
      <c r="T267" s="207"/>
      <c r="AT267" s="208" t="s">
        <v>428</v>
      </c>
      <c r="AU267" s="208" t="s">
        <v>86</v>
      </c>
      <c r="AV267" s="13" t="s">
        <v>86</v>
      </c>
      <c r="AW267" s="13" t="s">
        <v>37</v>
      </c>
      <c r="AX267" s="13" t="s">
        <v>76</v>
      </c>
      <c r="AY267" s="208" t="s">
        <v>404</v>
      </c>
    </row>
    <row r="268" spans="2:51" s="16" customFormat="1" ht="11.25">
      <c r="B268" s="231"/>
      <c r="C268" s="232"/>
      <c r="D268" s="192" t="s">
        <v>428</v>
      </c>
      <c r="E268" s="233" t="s">
        <v>94</v>
      </c>
      <c r="F268" s="234" t="s">
        <v>534</v>
      </c>
      <c r="G268" s="232"/>
      <c r="H268" s="235">
        <v>450</v>
      </c>
      <c r="I268" s="236"/>
      <c r="J268" s="232"/>
      <c r="K268" s="232"/>
      <c r="L268" s="237"/>
      <c r="M268" s="238"/>
      <c r="N268" s="239"/>
      <c r="O268" s="239"/>
      <c r="P268" s="239"/>
      <c r="Q268" s="239"/>
      <c r="R268" s="239"/>
      <c r="S268" s="239"/>
      <c r="T268" s="240"/>
      <c r="AT268" s="241" t="s">
        <v>428</v>
      </c>
      <c r="AU268" s="241" t="s">
        <v>86</v>
      </c>
      <c r="AV268" s="16" t="s">
        <v>467</v>
      </c>
      <c r="AW268" s="16" t="s">
        <v>37</v>
      </c>
      <c r="AX268" s="16" t="s">
        <v>76</v>
      </c>
      <c r="AY268" s="241" t="s">
        <v>404</v>
      </c>
    </row>
    <row r="269" spans="2:51" s="13" customFormat="1" ht="11.25">
      <c r="B269" s="198"/>
      <c r="C269" s="199"/>
      <c r="D269" s="192" t="s">
        <v>428</v>
      </c>
      <c r="E269" s="200" t="s">
        <v>19</v>
      </c>
      <c r="F269" s="201" t="s">
        <v>658</v>
      </c>
      <c r="G269" s="199"/>
      <c r="H269" s="202">
        <v>210</v>
      </c>
      <c r="I269" s="203"/>
      <c r="J269" s="199"/>
      <c r="K269" s="199"/>
      <c r="L269" s="204"/>
      <c r="M269" s="205"/>
      <c r="N269" s="206"/>
      <c r="O269" s="206"/>
      <c r="P269" s="206"/>
      <c r="Q269" s="206"/>
      <c r="R269" s="206"/>
      <c r="S269" s="206"/>
      <c r="T269" s="207"/>
      <c r="AT269" s="208" t="s">
        <v>428</v>
      </c>
      <c r="AU269" s="208" t="s">
        <v>86</v>
      </c>
      <c r="AV269" s="13" t="s">
        <v>86</v>
      </c>
      <c r="AW269" s="13" t="s">
        <v>37</v>
      </c>
      <c r="AX269" s="13" t="s">
        <v>76</v>
      </c>
      <c r="AY269" s="208" t="s">
        <v>404</v>
      </c>
    </row>
    <row r="270" spans="2:51" s="16" customFormat="1" ht="11.25">
      <c r="B270" s="231"/>
      <c r="C270" s="232"/>
      <c r="D270" s="192" t="s">
        <v>428</v>
      </c>
      <c r="E270" s="233" t="s">
        <v>98</v>
      </c>
      <c r="F270" s="234" t="s">
        <v>534</v>
      </c>
      <c r="G270" s="232"/>
      <c r="H270" s="235">
        <v>210</v>
      </c>
      <c r="I270" s="236"/>
      <c r="J270" s="232"/>
      <c r="K270" s="232"/>
      <c r="L270" s="237"/>
      <c r="M270" s="238"/>
      <c r="N270" s="239"/>
      <c r="O270" s="239"/>
      <c r="P270" s="239"/>
      <c r="Q270" s="239"/>
      <c r="R270" s="239"/>
      <c r="S270" s="239"/>
      <c r="T270" s="240"/>
      <c r="AT270" s="241" t="s">
        <v>428</v>
      </c>
      <c r="AU270" s="241" t="s">
        <v>86</v>
      </c>
      <c r="AV270" s="16" t="s">
        <v>467</v>
      </c>
      <c r="AW270" s="16" t="s">
        <v>37</v>
      </c>
      <c r="AX270" s="16" t="s">
        <v>76</v>
      </c>
      <c r="AY270" s="241" t="s">
        <v>404</v>
      </c>
    </row>
    <row r="271" spans="2:51" s="14" customFormat="1" ht="11.25">
      <c r="B271" s="210"/>
      <c r="C271" s="211"/>
      <c r="D271" s="192" t="s">
        <v>428</v>
      </c>
      <c r="E271" s="212" t="s">
        <v>19</v>
      </c>
      <c r="F271" s="213" t="s">
        <v>463</v>
      </c>
      <c r="G271" s="211"/>
      <c r="H271" s="214">
        <v>660</v>
      </c>
      <c r="I271" s="215"/>
      <c r="J271" s="211"/>
      <c r="K271" s="211"/>
      <c r="L271" s="216"/>
      <c r="M271" s="217"/>
      <c r="N271" s="218"/>
      <c r="O271" s="218"/>
      <c r="P271" s="218"/>
      <c r="Q271" s="218"/>
      <c r="R271" s="218"/>
      <c r="S271" s="218"/>
      <c r="T271" s="219"/>
      <c r="AT271" s="220" t="s">
        <v>428</v>
      </c>
      <c r="AU271" s="220" t="s">
        <v>86</v>
      </c>
      <c r="AV271" s="14" t="s">
        <v>273</v>
      </c>
      <c r="AW271" s="14" t="s">
        <v>37</v>
      </c>
      <c r="AX271" s="14" t="s">
        <v>84</v>
      </c>
      <c r="AY271" s="220" t="s">
        <v>404</v>
      </c>
    </row>
    <row r="272" spans="1:65" s="2" customFormat="1" ht="14.45" customHeight="1">
      <c r="A272" s="36"/>
      <c r="B272" s="37"/>
      <c r="C272" s="179" t="s">
        <v>659</v>
      </c>
      <c r="D272" s="179" t="s">
        <v>410</v>
      </c>
      <c r="E272" s="180" t="s">
        <v>660</v>
      </c>
      <c r="F272" s="181" t="s">
        <v>661</v>
      </c>
      <c r="G272" s="182" t="s">
        <v>106</v>
      </c>
      <c r="H272" s="183">
        <v>288.8</v>
      </c>
      <c r="I272" s="184"/>
      <c r="J272" s="185">
        <f>ROUND(I272*H272,2)</f>
        <v>0</v>
      </c>
      <c r="K272" s="181" t="s">
        <v>413</v>
      </c>
      <c r="L272" s="41"/>
      <c r="M272" s="186" t="s">
        <v>19</v>
      </c>
      <c r="N272" s="187" t="s">
        <v>47</v>
      </c>
      <c r="O272" s="66"/>
      <c r="P272" s="188">
        <f>O272*H272</f>
        <v>0</v>
      </c>
      <c r="Q272" s="188">
        <v>0</v>
      </c>
      <c r="R272" s="188">
        <f>Q272*H272</f>
        <v>0</v>
      </c>
      <c r="S272" s="188">
        <v>0</v>
      </c>
      <c r="T272" s="189">
        <f>S272*H272</f>
        <v>0</v>
      </c>
      <c r="U272" s="36"/>
      <c r="V272" s="36"/>
      <c r="W272" s="36"/>
      <c r="X272" s="36"/>
      <c r="Y272" s="36"/>
      <c r="Z272" s="36"/>
      <c r="AA272" s="36"/>
      <c r="AB272" s="36"/>
      <c r="AC272" s="36"/>
      <c r="AD272" s="36"/>
      <c r="AE272" s="36"/>
      <c r="AR272" s="190" t="s">
        <v>273</v>
      </c>
      <c r="AT272" s="190" t="s">
        <v>410</v>
      </c>
      <c r="AU272" s="190" t="s">
        <v>86</v>
      </c>
      <c r="AY272" s="19" t="s">
        <v>404</v>
      </c>
      <c r="BE272" s="191">
        <f>IF(N272="základní",J272,0)</f>
        <v>0</v>
      </c>
      <c r="BF272" s="191">
        <f>IF(N272="snížená",J272,0)</f>
        <v>0</v>
      </c>
      <c r="BG272" s="191">
        <f>IF(N272="zákl. přenesená",J272,0)</f>
        <v>0</v>
      </c>
      <c r="BH272" s="191">
        <f>IF(N272="sníž. přenesená",J272,0)</f>
        <v>0</v>
      </c>
      <c r="BI272" s="191">
        <f>IF(N272="nulová",J272,0)</f>
        <v>0</v>
      </c>
      <c r="BJ272" s="19" t="s">
        <v>84</v>
      </c>
      <c r="BK272" s="191">
        <f>ROUND(I272*H272,2)</f>
        <v>0</v>
      </c>
      <c r="BL272" s="19" t="s">
        <v>273</v>
      </c>
      <c r="BM272" s="190" t="s">
        <v>662</v>
      </c>
    </row>
    <row r="273" spans="1:47" s="2" customFormat="1" ht="11.25">
      <c r="A273" s="36"/>
      <c r="B273" s="37"/>
      <c r="C273" s="38"/>
      <c r="D273" s="192" t="s">
        <v>418</v>
      </c>
      <c r="E273" s="38"/>
      <c r="F273" s="193" t="s">
        <v>663</v>
      </c>
      <c r="G273" s="38"/>
      <c r="H273" s="38"/>
      <c r="I273" s="194"/>
      <c r="J273" s="38"/>
      <c r="K273" s="38"/>
      <c r="L273" s="41"/>
      <c r="M273" s="195"/>
      <c r="N273" s="196"/>
      <c r="O273" s="66"/>
      <c r="P273" s="66"/>
      <c r="Q273" s="66"/>
      <c r="R273" s="66"/>
      <c r="S273" s="66"/>
      <c r="T273" s="67"/>
      <c r="U273" s="36"/>
      <c r="V273" s="36"/>
      <c r="W273" s="36"/>
      <c r="X273" s="36"/>
      <c r="Y273" s="36"/>
      <c r="Z273" s="36"/>
      <c r="AA273" s="36"/>
      <c r="AB273" s="36"/>
      <c r="AC273" s="36"/>
      <c r="AD273" s="36"/>
      <c r="AE273" s="36"/>
      <c r="AT273" s="19" t="s">
        <v>418</v>
      </c>
      <c r="AU273" s="19" t="s">
        <v>86</v>
      </c>
    </row>
    <row r="274" spans="1:47" s="2" customFormat="1" ht="165.75">
      <c r="A274" s="36"/>
      <c r="B274" s="37"/>
      <c r="C274" s="38"/>
      <c r="D274" s="192" t="s">
        <v>423</v>
      </c>
      <c r="E274" s="38"/>
      <c r="F274" s="197" t="s">
        <v>664</v>
      </c>
      <c r="G274" s="38"/>
      <c r="H274" s="38"/>
      <c r="I274" s="194"/>
      <c r="J274" s="38"/>
      <c r="K274" s="38"/>
      <c r="L274" s="41"/>
      <c r="M274" s="195"/>
      <c r="N274" s="196"/>
      <c r="O274" s="66"/>
      <c r="P274" s="66"/>
      <c r="Q274" s="66"/>
      <c r="R274" s="66"/>
      <c r="S274" s="66"/>
      <c r="T274" s="67"/>
      <c r="U274" s="36"/>
      <c r="V274" s="36"/>
      <c r="W274" s="36"/>
      <c r="X274" s="36"/>
      <c r="Y274" s="36"/>
      <c r="Z274" s="36"/>
      <c r="AA274" s="36"/>
      <c r="AB274" s="36"/>
      <c r="AC274" s="36"/>
      <c r="AD274" s="36"/>
      <c r="AE274" s="36"/>
      <c r="AT274" s="19" t="s">
        <v>423</v>
      </c>
      <c r="AU274" s="19" t="s">
        <v>86</v>
      </c>
    </row>
    <row r="275" spans="2:51" s="13" customFormat="1" ht="11.25">
      <c r="B275" s="198"/>
      <c r="C275" s="199"/>
      <c r="D275" s="192" t="s">
        <v>428</v>
      </c>
      <c r="E275" s="200" t="s">
        <v>19</v>
      </c>
      <c r="F275" s="201" t="s">
        <v>665</v>
      </c>
      <c r="G275" s="199"/>
      <c r="H275" s="202">
        <v>96.8</v>
      </c>
      <c r="I275" s="203"/>
      <c r="J275" s="199"/>
      <c r="K275" s="199"/>
      <c r="L275" s="204"/>
      <c r="M275" s="205"/>
      <c r="N275" s="206"/>
      <c r="O275" s="206"/>
      <c r="P275" s="206"/>
      <c r="Q275" s="206"/>
      <c r="R275" s="206"/>
      <c r="S275" s="206"/>
      <c r="T275" s="207"/>
      <c r="AT275" s="208" t="s">
        <v>428</v>
      </c>
      <c r="AU275" s="208" t="s">
        <v>86</v>
      </c>
      <c r="AV275" s="13" t="s">
        <v>86</v>
      </c>
      <c r="AW275" s="13" t="s">
        <v>37</v>
      </c>
      <c r="AX275" s="13" t="s">
        <v>76</v>
      </c>
      <c r="AY275" s="208" t="s">
        <v>404</v>
      </c>
    </row>
    <row r="276" spans="2:51" s="15" customFormat="1" ht="11.25">
      <c r="B276" s="221"/>
      <c r="C276" s="222"/>
      <c r="D276" s="192" t="s">
        <v>428</v>
      </c>
      <c r="E276" s="223" t="s">
        <v>19</v>
      </c>
      <c r="F276" s="224" t="s">
        <v>666</v>
      </c>
      <c r="G276" s="222"/>
      <c r="H276" s="223" t="s">
        <v>19</v>
      </c>
      <c r="I276" s="225"/>
      <c r="J276" s="222"/>
      <c r="K276" s="222"/>
      <c r="L276" s="226"/>
      <c r="M276" s="227"/>
      <c r="N276" s="228"/>
      <c r="O276" s="228"/>
      <c r="P276" s="228"/>
      <c r="Q276" s="228"/>
      <c r="R276" s="228"/>
      <c r="S276" s="228"/>
      <c r="T276" s="229"/>
      <c r="AT276" s="230" t="s">
        <v>428</v>
      </c>
      <c r="AU276" s="230" t="s">
        <v>86</v>
      </c>
      <c r="AV276" s="15" t="s">
        <v>84</v>
      </c>
      <c r="AW276" s="15" t="s">
        <v>37</v>
      </c>
      <c r="AX276" s="15" t="s">
        <v>76</v>
      </c>
      <c r="AY276" s="230" t="s">
        <v>404</v>
      </c>
    </row>
    <row r="277" spans="2:51" s="13" customFormat="1" ht="11.25">
      <c r="B277" s="198"/>
      <c r="C277" s="199"/>
      <c r="D277" s="192" t="s">
        <v>428</v>
      </c>
      <c r="E277" s="200" t="s">
        <v>189</v>
      </c>
      <c r="F277" s="201" t="s">
        <v>667</v>
      </c>
      <c r="G277" s="199"/>
      <c r="H277" s="202">
        <v>192</v>
      </c>
      <c r="I277" s="203"/>
      <c r="J277" s="199"/>
      <c r="K277" s="199"/>
      <c r="L277" s="204"/>
      <c r="M277" s="205"/>
      <c r="N277" s="206"/>
      <c r="O277" s="206"/>
      <c r="P277" s="206"/>
      <c r="Q277" s="206"/>
      <c r="R277" s="206"/>
      <c r="S277" s="206"/>
      <c r="T277" s="207"/>
      <c r="AT277" s="208" t="s">
        <v>428</v>
      </c>
      <c r="AU277" s="208" t="s">
        <v>86</v>
      </c>
      <c r="AV277" s="13" t="s">
        <v>86</v>
      </c>
      <c r="AW277" s="13" t="s">
        <v>37</v>
      </c>
      <c r="AX277" s="13" t="s">
        <v>76</v>
      </c>
      <c r="AY277" s="208" t="s">
        <v>404</v>
      </c>
    </row>
    <row r="278" spans="2:51" s="14" customFormat="1" ht="11.25">
      <c r="B278" s="210"/>
      <c r="C278" s="211"/>
      <c r="D278" s="192" t="s">
        <v>428</v>
      </c>
      <c r="E278" s="212" t="s">
        <v>19</v>
      </c>
      <c r="F278" s="213" t="s">
        <v>463</v>
      </c>
      <c r="G278" s="211"/>
      <c r="H278" s="214">
        <v>288.8</v>
      </c>
      <c r="I278" s="215"/>
      <c r="J278" s="211"/>
      <c r="K278" s="211"/>
      <c r="L278" s="216"/>
      <c r="M278" s="217"/>
      <c r="N278" s="218"/>
      <c r="O278" s="218"/>
      <c r="P278" s="218"/>
      <c r="Q278" s="218"/>
      <c r="R278" s="218"/>
      <c r="S278" s="218"/>
      <c r="T278" s="219"/>
      <c r="AT278" s="220" t="s">
        <v>428</v>
      </c>
      <c r="AU278" s="220" t="s">
        <v>86</v>
      </c>
      <c r="AV278" s="14" t="s">
        <v>273</v>
      </c>
      <c r="AW278" s="14" t="s">
        <v>37</v>
      </c>
      <c r="AX278" s="14" t="s">
        <v>84</v>
      </c>
      <c r="AY278" s="220" t="s">
        <v>404</v>
      </c>
    </row>
    <row r="279" spans="1:65" s="2" customFormat="1" ht="14.45" customHeight="1">
      <c r="A279" s="36"/>
      <c r="B279" s="37"/>
      <c r="C279" s="179" t="s">
        <v>668</v>
      </c>
      <c r="D279" s="179" t="s">
        <v>410</v>
      </c>
      <c r="E279" s="180" t="s">
        <v>669</v>
      </c>
      <c r="F279" s="181" t="s">
        <v>670</v>
      </c>
      <c r="G279" s="182" t="s">
        <v>106</v>
      </c>
      <c r="H279" s="183">
        <v>1414.419</v>
      </c>
      <c r="I279" s="184"/>
      <c r="J279" s="185">
        <f>ROUND(I279*H279,2)</f>
        <v>0</v>
      </c>
      <c r="K279" s="181" t="s">
        <v>413</v>
      </c>
      <c r="L279" s="41"/>
      <c r="M279" s="186" t="s">
        <v>19</v>
      </c>
      <c r="N279" s="187" t="s">
        <v>47</v>
      </c>
      <c r="O279" s="66"/>
      <c r="P279" s="188">
        <f>O279*H279</f>
        <v>0</v>
      </c>
      <c r="Q279" s="188">
        <v>0</v>
      </c>
      <c r="R279" s="188">
        <f>Q279*H279</f>
        <v>0</v>
      </c>
      <c r="S279" s="188">
        <v>0</v>
      </c>
      <c r="T279" s="189">
        <f>S279*H279</f>
        <v>0</v>
      </c>
      <c r="U279" s="36"/>
      <c r="V279" s="36"/>
      <c r="W279" s="36"/>
      <c r="X279" s="36"/>
      <c r="Y279" s="36"/>
      <c r="Z279" s="36"/>
      <c r="AA279" s="36"/>
      <c r="AB279" s="36"/>
      <c r="AC279" s="36"/>
      <c r="AD279" s="36"/>
      <c r="AE279" s="36"/>
      <c r="AR279" s="190" t="s">
        <v>273</v>
      </c>
      <c r="AT279" s="190" t="s">
        <v>410</v>
      </c>
      <c r="AU279" s="190" t="s">
        <v>86</v>
      </c>
      <c r="AY279" s="19" t="s">
        <v>404</v>
      </c>
      <c r="BE279" s="191">
        <f>IF(N279="základní",J279,0)</f>
        <v>0</v>
      </c>
      <c r="BF279" s="191">
        <f>IF(N279="snížená",J279,0)</f>
        <v>0</v>
      </c>
      <c r="BG279" s="191">
        <f>IF(N279="zákl. přenesená",J279,0)</f>
        <v>0</v>
      </c>
      <c r="BH279" s="191">
        <f>IF(N279="sníž. přenesená",J279,0)</f>
        <v>0</v>
      </c>
      <c r="BI279" s="191">
        <f>IF(N279="nulová",J279,0)</f>
        <v>0</v>
      </c>
      <c r="BJ279" s="19" t="s">
        <v>84</v>
      </c>
      <c r="BK279" s="191">
        <f>ROUND(I279*H279,2)</f>
        <v>0</v>
      </c>
      <c r="BL279" s="19" t="s">
        <v>273</v>
      </c>
      <c r="BM279" s="190" t="s">
        <v>671</v>
      </c>
    </row>
    <row r="280" spans="1:47" s="2" customFormat="1" ht="11.25">
      <c r="A280" s="36"/>
      <c r="B280" s="37"/>
      <c r="C280" s="38"/>
      <c r="D280" s="192" t="s">
        <v>418</v>
      </c>
      <c r="E280" s="38"/>
      <c r="F280" s="193" t="s">
        <v>672</v>
      </c>
      <c r="G280" s="38"/>
      <c r="H280" s="38"/>
      <c r="I280" s="194"/>
      <c r="J280" s="38"/>
      <c r="K280" s="38"/>
      <c r="L280" s="41"/>
      <c r="M280" s="195"/>
      <c r="N280" s="196"/>
      <c r="O280" s="66"/>
      <c r="P280" s="66"/>
      <c r="Q280" s="66"/>
      <c r="R280" s="66"/>
      <c r="S280" s="66"/>
      <c r="T280" s="67"/>
      <c r="U280" s="36"/>
      <c r="V280" s="36"/>
      <c r="W280" s="36"/>
      <c r="X280" s="36"/>
      <c r="Y280" s="36"/>
      <c r="Z280" s="36"/>
      <c r="AA280" s="36"/>
      <c r="AB280" s="36"/>
      <c r="AC280" s="36"/>
      <c r="AD280" s="36"/>
      <c r="AE280" s="36"/>
      <c r="AT280" s="19" t="s">
        <v>418</v>
      </c>
      <c r="AU280" s="19" t="s">
        <v>86</v>
      </c>
    </row>
    <row r="281" spans="1:47" s="2" customFormat="1" ht="165.75">
      <c r="A281" s="36"/>
      <c r="B281" s="37"/>
      <c r="C281" s="38"/>
      <c r="D281" s="192" t="s">
        <v>423</v>
      </c>
      <c r="E281" s="38"/>
      <c r="F281" s="197" t="s">
        <v>664</v>
      </c>
      <c r="G281" s="38"/>
      <c r="H281" s="38"/>
      <c r="I281" s="194"/>
      <c r="J281" s="38"/>
      <c r="K281" s="38"/>
      <c r="L281" s="41"/>
      <c r="M281" s="195"/>
      <c r="N281" s="196"/>
      <c r="O281" s="66"/>
      <c r="P281" s="66"/>
      <c r="Q281" s="66"/>
      <c r="R281" s="66"/>
      <c r="S281" s="66"/>
      <c r="T281" s="67"/>
      <c r="U281" s="36"/>
      <c r="V281" s="36"/>
      <c r="W281" s="36"/>
      <c r="X281" s="36"/>
      <c r="Y281" s="36"/>
      <c r="Z281" s="36"/>
      <c r="AA281" s="36"/>
      <c r="AB281" s="36"/>
      <c r="AC281" s="36"/>
      <c r="AD281" s="36"/>
      <c r="AE281" s="36"/>
      <c r="AT281" s="19" t="s">
        <v>423</v>
      </c>
      <c r="AU281" s="19" t="s">
        <v>86</v>
      </c>
    </row>
    <row r="282" spans="2:51" s="13" customFormat="1" ht="11.25">
      <c r="B282" s="198"/>
      <c r="C282" s="199"/>
      <c r="D282" s="192" t="s">
        <v>428</v>
      </c>
      <c r="E282" s="200" t="s">
        <v>19</v>
      </c>
      <c r="F282" s="201" t="s">
        <v>673</v>
      </c>
      <c r="G282" s="199"/>
      <c r="H282" s="202">
        <v>1414.419</v>
      </c>
      <c r="I282" s="203"/>
      <c r="J282" s="199"/>
      <c r="K282" s="199"/>
      <c r="L282" s="204"/>
      <c r="M282" s="205"/>
      <c r="N282" s="206"/>
      <c r="O282" s="206"/>
      <c r="P282" s="206"/>
      <c r="Q282" s="206"/>
      <c r="R282" s="206"/>
      <c r="S282" s="206"/>
      <c r="T282" s="207"/>
      <c r="AT282" s="208" t="s">
        <v>428</v>
      </c>
      <c r="AU282" s="208" t="s">
        <v>86</v>
      </c>
      <c r="AV282" s="13" t="s">
        <v>86</v>
      </c>
      <c r="AW282" s="13" t="s">
        <v>37</v>
      </c>
      <c r="AX282" s="13" t="s">
        <v>84</v>
      </c>
      <c r="AY282" s="208" t="s">
        <v>404</v>
      </c>
    </row>
    <row r="283" spans="1:65" s="2" customFormat="1" ht="14.45" customHeight="1">
      <c r="A283" s="36"/>
      <c r="B283" s="37"/>
      <c r="C283" s="179" t="s">
        <v>111</v>
      </c>
      <c r="D283" s="179" t="s">
        <v>410</v>
      </c>
      <c r="E283" s="180" t="s">
        <v>674</v>
      </c>
      <c r="F283" s="181" t="s">
        <v>675</v>
      </c>
      <c r="G283" s="182" t="s">
        <v>106</v>
      </c>
      <c r="H283" s="183">
        <v>145.2</v>
      </c>
      <c r="I283" s="184"/>
      <c r="J283" s="185">
        <f>ROUND(I283*H283,2)</f>
        <v>0</v>
      </c>
      <c r="K283" s="181" t="s">
        <v>19</v>
      </c>
      <c r="L283" s="41"/>
      <c r="M283" s="186" t="s">
        <v>19</v>
      </c>
      <c r="N283" s="187" t="s">
        <v>47</v>
      </c>
      <c r="O283" s="66"/>
      <c r="P283" s="188">
        <f>O283*H283</f>
        <v>0</v>
      </c>
      <c r="Q283" s="188">
        <v>0</v>
      </c>
      <c r="R283" s="188">
        <f>Q283*H283</f>
        <v>0</v>
      </c>
      <c r="S283" s="188">
        <v>0</v>
      </c>
      <c r="T283" s="189">
        <f>S283*H283</f>
        <v>0</v>
      </c>
      <c r="U283" s="36"/>
      <c r="V283" s="36"/>
      <c r="W283" s="36"/>
      <c r="X283" s="36"/>
      <c r="Y283" s="36"/>
      <c r="Z283" s="36"/>
      <c r="AA283" s="36"/>
      <c r="AB283" s="36"/>
      <c r="AC283" s="36"/>
      <c r="AD283" s="36"/>
      <c r="AE283" s="36"/>
      <c r="AR283" s="190" t="s">
        <v>273</v>
      </c>
      <c r="AT283" s="190" t="s">
        <v>410</v>
      </c>
      <c r="AU283" s="190" t="s">
        <v>86</v>
      </c>
      <c r="AY283" s="19" t="s">
        <v>404</v>
      </c>
      <c r="BE283" s="191">
        <f>IF(N283="základní",J283,0)</f>
        <v>0</v>
      </c>
      <c r="BF283" s="191">
        <f>IF(N283="snížená",J283,0)</f>
        <v>0</v>
      </c>
      <c r="BG283" s="191">
        <f>IF(N283="zákl. přenesená",J283,0)</f>
        <v>0</v>
      </c>
      <c r="BH283" s="191">
        <f>IF(N283="sníž. přenesená",J283,0)</f>
        <v>0</v>
      </c>
      <c r="BI283" s="191">
        <f>IF(N283="nulová",J283,0)</f>
        <v>0</v>
      </c>
      <c r="BJ283" s="19" t="s">
        <v>84</v>
      </c>
      <c r="BK283" s="191">
        <f>ROUND(I283*H283,2)</f>
        <v>0</v>
      </c>
      <c r="BL283" s="19" t="s">
        <v>273</v>
      </c>
      <c r="BM283" s="190" t="s">
        <v>676</v>
      </c>
    </row>
    <row r="284" spans="1:47" s="2" customFormat="1" ht="19.5">
      <c r="A284" s="36"/>
      <c r="B284" s="37"/>
      <c r="C284" s="38"/>
      <c r="D284" s="192" t="s">
        <v>418</v>
      </c>
      <c r="E284" s="38"/>
      <c r="F284" s="193" t="s">
        <v>677</v>
      </c>
      <c r="G284" s="38"/>
      <c r="H284" s="38"/>
      <c r="I284" s="194"/>
      <c r="J284" s="38"/>
      <c r="K284" s="38"/>
      <c r="L284" s="41"/>
      <c r="M284" s="195"/>
      <c r="N284" s="196"/>
      <c r="O284" s="66"/>
      <c r="P284" s="66"/>
      <c r="Q284" s="66"/>
      <c r="R284" s="66"/>
      <c r="S284" s="66"/>
      <c r="T284" s="67"/>
      <c r="U284" s="36"/>
      <c r="V284" s="36"/>
      <c r="W284" s="36"/>
      <c r="X284" s="36"/>
      <c r="Y284" s="36"/>
      <c r="Z284" s="36"/>
      <c r="AA284" s="36"/>
      <c r="AB284" s="36"/>
      <c r="AC284" s="36"/>
      <c r="AD284" s="36"/>
      <c r="AE284" s="36"/>
      <c r="AT284" s="19" t="s">
        <v>418</v>
      </c>
      <c r="AU284" s="19" t="s">
        <v>86</v>
      </c>
    </row>
    <row r="285" spans="1:47" s="2" customFormat="1" ht="175.5">
      <c r="A285" s="36"/>
      <c r="B285" s="37"/>
      <c r="C285" s="38"/>
      <c r="D285" s="192" t="s">
        <v>423</v>
      </c>
      <c r="E285" s="38"/>
      <c r="F285" s="197" t="s">
        <v>678</v>
      </c>
      <c r="G285" s="38"/>
      <c r="H285" s="38"/>
      <c r="I285" s="194"/>
      <c r="J285" s="38"/>
      <c r="K285" s="38"/>
      <c r="L285" s="41"/>
      <c r="M285" s="195"/>
      <c r="N285" s="196"/>
      <c r="O285" s="66"/>
      <c r="P285" s="66"/>
      <c r="Q285" s="66"/>
      <c r="R285" s="66"/>
      <c r="S285" s="66"/>
      <c r="T285" s="67"/>
      <c r="U285" s="36"/>
      <c r="V285" s="36"/>
      <c r="W285" s="36"/>
      <c r="X285" s="36"/>
      <c r="Y285" s="36"/>
      <c r="Z285" s="36"/>
      <c r="AA285" s="36"/>
      <c r="AB285" s="36"/>
      <c r="AC285" s="36"/>
      <c r="AD285" s="36"/>
      <c r="AE285" s="36"/>
      <c r="AT285" s="19" t="s">
        <v>423</v>
      </c>
      <c r="AU285" s="19" t="s">
        <v>86</v>
      </c>
    </row>
    <row r="286" spans="2:51" s="13" customFormat="1" ht="11.25">
      <c r="B286" s="198"/>
      <c r="C286" s="199"/>
      <c r="D286" s="192" t="s">
        <v>428</v>
      </c>
      <c r="E286" s="200" t="s">
        <v>19</v>
      </c>
      <c r="F286" s="201" t="s">
        <v>679</v>
      </c>
      <c r="G286" s="199"/>
      <c r="H286" s="202">
        <v>145.2</v>
      </c>
      <c r="I286" s="203"/>
      <c r="J286" s="199"/>
      <c r="K286" s="199"/>
      <c r="L286" s="204"/>
      <c r="M286" s="205"/>
      <c r="N286" s="206"/>
      <c r="O286" s="206"/>
      <c r="P286" s="206"/>
      <c r="Q286" s="206"/>
      <c r="R286" s="206"/>
      <c r="S286" s="206"/>
      <c r="T286" s="207"/>
      <c r="AT286" s="208" t="s">
        <v>428</v>
      </c>
      <c r="AU286" s="208" t="s">
        <v>86</v>
      </c>
      <c r="AV286" s="13" t="s">
        <v>86</v>
      </c>
      <c r="AW286" s="13" t="s">
        <v>37</v>
      </c>
      <c r="AX286" s="13" t="s">
        <v>84</v>
      </c>
      <c r="AY286" s="208" t="s">
        <v>404</v>
      </c>
    </row>
    <row r="287" spans="1:65" s="2" customFormat="1" ht="24.2" customHeight="1">
      <c r="A287" s="36"/>
      <c r="B287" s="37"/>
      <c r="C287" s="179" t="s">
        <v>680</v>
      </c>
      <c r="D287" s="179" t="s">
        <v>410</v>
      </c>
      <c r="E287" s="180" t="s">
        <v>681</v>
      </c>
      <c r="F287" s="181" t="s">
        <v>682</v>
      </c>
      <c r="G287" s="182" t="s">
        <v>106</v>
      </c>
      <c r="H287" s="183">
        <v>2.67</v>
      </c>
      <c r="I287" s="184"/>
      <c r="J287" s="185">
        <f>ROUND(I287*H287,2)</f>
        <v>0</v>
      </c>
      <c r="K287" s="181" t="s">
        <v>413</v>
      </c>
      <c r="L287" s="41"/>
      <c r="M287" s="186" t="s">
        <v>19</v>
      </c>
      <c r="N287" s="187" t="s">
        <v>47</v>
      </c>
      <c r="O287" s="66"/>
      <c r="P287" s="188">
        <f>O287*H287</f>
        <v>0</v>
      </c>
      <c r="Q287" s="188">
        <v>0</v>
      </c>
      <c r="R287" s="188">
        <f>Q287*H287</f>
        <v>0</v>
      </c>
      <c r="S287" s="188">
        <v>0</v>
      </c>
      <c r="T287" s="189">
        <f>S287*H287</f>
        <v>0</v>
      </c>
      <c r="U287" s="36"/>
      <c r="V287" s="36"/>
      <c r="W287" s="36"/>
      <c r="X287" s="36"/>
      <c r="Y287" s="36"/>
      <c r="Z287" s="36"/>
      <c r="AA287" s="36"/>
      <c r="AB287" s="36"/>
      <c r="AC287" s="36"/>
      <c r="AD287" s="36"/>
      <c r="AE287" s="36"/>
      <c r="AR287" s="190" t="s">
        <v>273</v>
      </c>
      <c r="AT287" s="190" t="s">
        <v>410</v>
      </c>
      <c r="AU287" s="190" t="s">
        <v>86</v>
      </c>
      <c r="AY287" s="19" t="s">
        <v>404</v>
      </c>
      <c r="BE287" s="191">
        <f>IF(N287="základní",J287,0)</f>
        <v>0</v>
      </c>
      <c r="BF287" s="191">
        <f>IF(N287="snížená",J287,0)</f>
        <v>0</v>
      </c>
      <c r="BG287" s="191">
        <f>IF(N287="zákl. přenesená",J287,0)</f>
        <v>0</v>
      </c>
      <c r="BH287" s="191">
        <f>IF(N287="sníž. přenesená",J287,0)</f>
        <v>0</v>
      </c>
      <c r="BI287" s="191">
        <f>IF(N287="nulová",J287,0)</f>
        <v>0</v>
      </c>
      <c r="BJ287" s="19" t="s">
        <v>84</v>
      </c>
      <c r="BK287" s="191">
        <f>ROUND(I287*H287,2)</f>
        <v>0</v>
      </c>
      <c r="BL287" s="19" t="s">
        <v>273</v>
      </c>
      <c r="BM287" s="190" t="s">
        <v>683</v>
      </c>
    </row>
    <row r="288" spans="1:47" s="2" customFormat="1" ht="19.5">
      <c r="A288" s="36"/>
      <c r="B288" s="37"/>
      <c r="C288" s="38"/>
      <c r="D288" s="192" t="s">
        <v>418</v>
      </c>
      <c r="E288" s="38"/>
      <c r="F288" s="193" t="s">
        <v>684</v>
      </c>
      <c r="G288" s="38"/>
      <c r="H288" s="38"/>
      <c r="I288" s="194"/>
      <c r="J288" s="38"/>
      <c r="K288" s="38"/>
      <c r="L288" s="41"/>
      <c r="M288" s="195"/>
      <c r="N288" s="196"/>
      <c r="O288" s="66"/>
      <c r="P288" s="66"/>
      <c r="Q288" s="66"/>
      <c r="R288" s="66"/>
      <c r="S288" s="66"/>
      <c r="T288" s="67"/>
      <c r="U288" s="36"/>
      <c r="V288" s="36"/>
      <c r="W288" s="36"/>
      <c r="X288" s="36"/>
      <c r="Y288" s="36"/>
      <c r="Z288" s="36"/>
      <c r="AA288" s="36"/>
      <c r="AB288" s="36"/>
      <c r="AC288" s="36"/>
      <c r="AD288" s="36"/>
      <c r="AE288" s="36"/>
      <c r="AT288" s="19" t="s">
        <v>418</v>
      </c>
      <c r="AU288" s="19" t="s">
        <v>86</v>
      </c>
    </row>
    <row r="289" spans="1:47" s="2" customFormat="1" ht="39">
      <c r="A289" s="36"/>
      <c r="B289" s="37"/>
      <c r="C289" s="38"/>
      <c r="D289" s="192" t="s">
        <v>423</v>
      </c>
      <c r="E289" s="38"/>
      <c r="F289" s="197" t="s">
        <v>685</v>
      </c>
      <c r="G289" s="38"/>
      <c r="H289" s="38"/>
      <c r="I289" s="194"/>
      <c r="J289" s="38"/>
      <c r="K289" s="38"/>
      <c r="L289" s="41"/>
      <c r="M289" s="195"/>
      <c r="N289" s="196"/>
      <c r="O289" s="66"/>
      <c r="P289" s="66"/>
      <c r="Q289" s="66"/>
      <c r="R289" s="66"/>
      <c r="S289" s="66"/>
      <c r="T289" s="67"/>
      <c r="U289" s="36"/>
      <c r="V289" s="36"/>
      <c r="W289" s="36"/>
      <c r="X289" s="36"/>
      <c r="Y289" s="36"/>
      <c r="Z289" s="36"/>
      <c r="AA289" s="36"/>
      <c r="AB289" s="36"/>
      <c r="AC289" s="36"/>
      <c r="AD289" s="36"/>
      <c r="AE289" s="36"/>
      <c r="AT289" s="19" t="s">
        <v>423</v>
      </c>
      <c r="AU289" s="19" t="s">
        <v>86</v>
      </c>
    </row>
    <row r="290" spans="2:51" s="15" customFormat="1" ht="11.25">
      <c r="B290" s="221"/>
      <c r="C290" s="222"/>
      <c r="D290" s="192" t="s">
        <v>428</v>
      </c>
      <c r="E290" s="223" t="s">
        <v>19</v>
      </c>
      <c r="F290" s="224" t="s">
        <v>686</v>
      </c>
      <c r="G290" s="222"/>
      <c r="H290" s="223" t="s">
        <v>19</v>
      </c>
      <c r="I290" s="225"/>
      <c r="J290" s="222"/>
      <c r="K290" s="222"/>
      <c r="L290" s="226"/>
      <c r="M290" s="227"/>
      <c r="N290" s="228"/>
      <c r="O290" s="228"/>
      <c r="P290" s="228"/>
      <c r="Q290" s="228"/>
      <c r="R290" s="228"/>
      <c r="S290" s="228"/>
      <c r="T290" s="229"/>
      <c r="AT290" s="230" t="s">
        <v>428</v>
      </c>
      <c r="AU290" s="230" t="s">
        <v>86</v>
      </c>
      <c r="AV290" s="15" t="s">
        <v>84</v>
      </c>
      <c r="AW290" s="15" t="s">
        <v>37</v>
      </c>
      <c r="AX290" s="15" t="s">
        <v>76</v>
      </c>
      <c r="AY290" s="230" t="s">
        <v>404</v>
      </c>
    </row>
    <row r="291" spans="2:51" s="13" customFormat="1" ht="11.25">
      <c r="B291" s="198"/>
      <c r="C291" s="199"/>
      <c r="D291" s="192" t="s">
        <v>428</v>
      </c>
      <c r="E291" s="200" t="s">
        <v>19</v>
      </c>
      <c r="F291" s="201" t="s">
        <v>687</v>
      </c>
      <c r="G291" s="199"/>
      <c r="H291" s="202">
        <v>1.024</v>
      </c>
      <c r="I291" s="203"/>
      <c r="J291" s="199"/>
      <c r="K291" s="199"/>
      <c r="L291" s="204"/>
      <c r="M291" s="205"/>
      <c r="N291" s="206"/>
      <c r="O291" s="206"/>
      <c r="P291" s="206"/>
      <c r="Q291" s="206"/>
      <c r="R291" s="206"/>
      <c r="S291" s="206"/>
      <c r="T291" s="207"/>
      <c r="AT291" s="208" t="s">
        <v>428</v>
      </c>
      <c r="AU291" s="208" t="s">
        <v>86</v>
      </c>
      <c r="AV291" s="13" t="s">
        <v>86</v>
      </c>
      <c r="AW291" s="13" t="s">
        <v>37</v>
      </c>
      <c r="AX291" s="13" t="s">
        <v>76</v>
      </c>
      <c r="AY291" s="208" t="s">
        <v>404</v>
      </c>
    </row>
    <row r="292" spans="2:51" s="13" customFormat="1" ht="11.25">
      <c r="B292" s="198"/>
      <c r="C292" s="199"/>
      <c r="D292" s="192" t="s">
        <v>428</v>
      </c>
      <c r="E292" s="200" t="s">
        <v>19</v>
      </c>
      <c r="F292" s="201" t="s">
        <v>688</v>
      </c>
      <c r="G292" s="199"/>
      <c r="H292" s="202">
        <v>0.512</v>
      </c>
      <c r="I292" s="203"/>
      <c r="J292" s="199"/>
      <c r="K292" s="199"/>
      <c r="L292" s="204"/>
      <c r="M292" s="205"/>
      <c r="N292" s="206"/>
      <c r="O292" s="206"/>
      <c r="P292" s="206"/>
      <c r="Q292" s="206"/>
      <c r="R292" s="206"/>
      <c r="S292" s="206"/>
      <c r="T292" s="207"/>
      <c r="AT292" s="208" t="s">
        <v>428</v>
      </c>
      <c r="AU292" s="208" t="s">
        <v>86</v>
      </c>
      <c r="AV292" s="13" t="s">
        <v>86</v>
      </c>
      <c r="AW292" s="13" t="s">
        <v>37</v>
      </c>
      <c r="AX292" s="13" t="s">
        <v>76</v>
      </c>
      <c r="AY292" s="208" t="s">
        <v>404</v>
      </c>
    </row>
    <row r="293" spans="2:51" s="13" customFormat="1" ht="11.25">
      <c r="B293" s="198"/>
      <c r="C293" s="199"/>
      <c r="D293" s="192" t="s">
        <v>428</v>
      </c>
      <c r="E293" s="200" t="s">
        <v>19</v>
      </c>
      <c r="F293" s="201" t="s">
        <v>689</v>
      </c>
      <c r="G293" s="199"/>
      <c r="H293" s="202">
        <v>1.134</v>
      </c>
      <c r="I293" s="203"/>
      <c r="J293" s="199"/>
      <c r="K293" s="199"/>
      <c r="L293" s="204"/>
      <c r="M293" s="205"/>
      <c r="N293" s="206"/>
      <c r="O293" s="206"/>
      <c r="P293" s="206"/>
      <c r="Q293" s="206"/>
      <c r="R293" s="206"/>
      <c r="S293" s="206"/>
      <c r="T293" s="207"/>
      <c r="AT293" s="208" t="s">
        <v>428</v>
      </c>
      <c r="AU293" s="208" t="s">
        <v>86</v>
      </c>
      <c r="AV293" s="13" t="s">
        <v>86</v>
      </c>
      <c r="AW293" s="13" t="s">
        <v>37</v>
      </c>
      <c r="AX293" s="13" t="s">
        <v>76</v>
      </c>
      <c r="AY293" s="208" t="s">
        <v>404</v>
      </c>
    </row>
    <row r="294" spans="2:51" s="14" customFormat="1" ht="11.25">
      <c r="B294" s="210"/>
      <c r="C294" s="211"/>
      <c r="D294" s="192" t="s">
        <v>428</v>
      </c>
      <c r="E294" s="212" t="s">
        <v>142</v>
      </c>
      <c r="F294" s="213" t="s">
        <v>463</v>
      </c>
      <c r="G294" s="211"/>
      <c r="H294" s="214">
        <v>2.67</v>
      </c>
      <c r="I294" s="215"/>
      <c r="J294" s="211"/>
      <c r="K294" s="211"/>
      <c r="L294" s="216"/>
      <c r="M294" s="217"/>
      <c r="N294" s="218"/>
      <c r="O294" s="218"/>
      <c r="P294" s="218"/>
      <c r="Q294" s="218"/>
      <c r="R294" s="218"/>
      <c r="S294" s="218"/>
      <c r="T294" s="219"/>
      <c r="AT294" s="220" t="s">
        <v>428</v>
      </c>
      <c r="AU294" s="220" t="s">
        <v>86</v>
      </c>
      <c r="AV294" s="14" t="s">
        <v>273</v>
      </c>
      <c r="AW294" s="14" t="s">
        <v>37</v>
      </c>
      <c r="AX294" s="14" t="s">
        <v>84</v>
      </c>
      <c r="AY294" s="220" t="s">
        <v>404</v>
      </c>
    </row>
    <row r="295" spans="1:65" s="2" customFormat="1" ht="14.45" customHeight="1">
      <c r="A295" s="36"/>
      <c r="B295" s="37"/>
      <c r="C295" s="179" t="s">
        <v>690</v>
      </c>
      <c r="D295" s="179" t="s">
        <v>410</v>
      </c>
      <c r="E295" s="180" t="s">
        <v>691</v>
      </c>
      <c r="F295" s="181" t="s">
        <v>692</v>
      </c>
      <c r="G295" s="182" t="s">
        <v>106</v>
      </c>
      <c r="H295" s="183">
        <v>5.366</v>
      </c>
      <c r="I295" s="184"/>
      <c r="J295" s="185">
        <f>ROUND(I295*H295,2)</f>
        <v>0</v>
      </c>
      <c r="K295" s="181" t="s">
        <v>413</v>
      </c>
      <c r="L295" s="41"/>
      <c r="M295" s="186" t="s">
        <v>19</v>
      </c>
      <c r="N295" s="187" t="s">
        <v>47</v>
      </c>
      <c r="O295" s="66"/>
      <c r="P295" s="188">
        <f>O295*H295</f>
        <v>0</v>
      </c>
      <c r="Q295" s="188">
        <v>0</v>
      </c>
      <c r="R295" s="188">
        <f>Q295*H295</f>
        <v>0</v>
      </c>
      <c r="S295" s="188">
        <v>0</v>
      </c>
      <c r="T295" s="189">
        <f>S295*H295</f>
        <v>0</v>
      </c>
      <c r="U295" s="36"/>
      <c r="V295" s="36"/>
      <c r="W295" s="36"/>
      <c r="X295" s="36"/>
      <c r="Y295" s="36"/>
      <c r="Z295" s="36"/>
      <c r="AA295" s="36"/>
      <c r="AB295" s="36"/>
      <c r="AC295" s="36"/>
      <c r="AD295" s="36"/>
      <c r="AE295" s="36"/>
      <c r="AR295" s="190" t="s">
        <v>273</v>
      </c>
      <c r="AT295" s="190" t="s">
        <v>410</v>
      </c>
      <c r="AU295" s="190" t="s">
        <v>86</v>
      </c>
      <c r="AY295" s="19" t="s">
        <v>404</v>
      </c>
      <c r="BE295" s="191">
        <f>IF(N295="základní",J295,0)</f>
        <v>0</v>
      </c>
      <c r="BF295" s="191">
        <f>IF(N295="snížená",J295,0)</f>
        <v>0</v>
      </c>
      <c r="BG295" s="191">
        <f>IF(N295="zákl. přenesená",J295,0)</f>
        <v>0</v>
      </c>
      <c r="BH295" s="191">
        <f>IF(N295="sníž. přenesená",J295,0)</f>
        <v>0</v>
      </c>
      <c r="BI295" s="191">
        <f>IF(N295="nulová",J295,0)</f>
        <v>0</v>
      </c>
      <c r="BJ295" s="19" t="s">
        <v>84</v>
      </c>
      <c r="BK295" s="191">
        <f>ROUND(I295*H295,2)</f>
        <v>0</v>
      </c>
      <c r="BL295" s="19" t="s">
        <v>273</v>
      </c>
      <c r="BM295" s="190" t="s">
        <v>693</v>
      </c>
    </row>
    <row r="296" spans="1:47" s="2" customFormat="1" ht="19.5">
      <c r="A296" s="36"/>
      <c r="B296" s="37"/>
      <c r="C296" s="38"/>
      <c r="D296" s="192" t="s">
        <v>418</v>
      </c>
      <c r="E296" s="38"/>
      <c r="F296" s="193" t="s">
        <v>694</v>
      </c>
      <c r="G296" s="38"/>
      <c r="H296" s="38"/>
      <c r="I296" s="194"/>
      <c r="J296" s="38"/>
      <c r="K296" s="38"/>
      <c r="L296" s="41"/>
      <c r="M296" s="195"/>
      <c r="N296" s="196"/>
      <c r="O296" s="66"/>
      <c r="P296" s="66"/>
      <c r="Q296" s="66"/>
      <c r="R296" s="66"/>
      <c r="S296" s="66"/>
      <c r="T296" s="67"/>
      <c r="U296" s="36"/>
      <c r="V296" s="36"/>
      <c r="W296" s="36"/>
      <c r="X296" s="36"/>
      <c r="Y296" s="36"/>
      <c r="Z296" s="36"/>
      <c r="AA296" s="36"/>
      <c r="AB296" s="36"/>
      <c r="AC296" s="36"/>
      <c r="AD296" s="36"/>
      <c r="AE296" s="36"/>
      <c r="AT296" s="19" t="s">
        <v>418</v>
      </c>
      <c r="AU296" s="19" t="s">
        <v>86</v>
      </c>
    </row>
    <row r="297" spans="1:47" s="2" customFormat="1" ht="39">
      <c r="A297" s="36"/>
      <c r="B297" s="37"/>
      <c r="C297" s="38"/>
      <c r="D297" s="192" t="s">
        <v>423</v>
      </c>
      <c r="E297" s="38"/>
      <c r="F297" s="197" t="s">
        <v>685</v>
      </c>
      <c r="G297" s="38"/>
      <c r="H297" s="38"/>
      <c r="I297" s="194"/>
      <c r="J297" s="38"/>
      <c r="K297" s="38"/>
      <c r="L297" s="41"/>
      <c r="M297" s="195"/>
      <c r="N297" s="196"/>
      <c r="O297" s="66"/>
      <c r="P297" s="66"/>
      <c r="Q297" s="66"/>
      <c r="R297" s="66"/>
      <c r="S297" s="66"/>
      <c r="T297" s="67"/>
      <c r="U297" s="36"/>
      <c r="V297" s="36"/>
      <c r="W297" s="36"/>
      <c r="X297" s="36"/>
      <c r="Y297" s="36"/>
      <c r="Z297" s="36"/>
      <c r="AA297" s="36"/>
      <c r="AB297" s="36"/>
      <c r="AC297" s="36"/>
      <c r="AD297" s="36"/>
      <c r="AE297" s="36"/>
      <c r="AT297" s="19" t="s">
        <v>423</v>
      </c>
      <c r="AU297" s="19" t="s">
        <v>86</v>
      </c>
    </row>
    <row r="298" spans="2:51" s="15" customFormat="1" ht="11.25">
      <c r="B298" s="221"/>
      <c r="C298" s="222"/>
      <c r="D298" s="192" t="s">
        <v>428</v>
      </c>
      <c r="E298" s="223" t="s">
        <v>19</v>
      </c>
      <c r="F298" s="224" t="s">
        <v>695</v>
      </c>
      <c r="G298" s="222"/>
      <c r="H298" s="223" t="s">
        <v>19</v>
      </c>
      <c r="I298" s="225"/>
      <c r="J298" s="222"/>
      <c r="K298" s="222"/>
      <c r="L298" s="226"/>
      <c r="M298" s="227"/>
      <c r="N298" s="228"/>
      <c r="O298" s="228"/>
      <c r="P298" s="228"/>
      <c r="Q298" s="228"/>
      <c r="R298" s="228"/>
      <c r="S298" s="228"/>
      <c r="T298" s="229"/>
      <c r="AT298" s="230" t="s">
        <v>428</v>
      </c>
      <c r="AU298" s="230" t="s">
        <v>86</v>
      </c>
      <c r="AV298" s="15" t="s">
        <v>84</v>
      </c>
      <c r="AW298" s="15" t="s">
        <v>37</v>
      </c>
      <c r="AX298" s="15" t="s">
        <v>76</v>
      </c>
      <c r="AY298" s="230" t="s">
        <v>404</v>
      </c>
    </row>
    <row r="299" spans="2:51" s="15" customFormat="1" ht="11.25">
      <c r="B299" s="221"/>
      <c r="C299" s="222"/>
      <c r="D299" s="192" t="s">
        <v>428</v>
      </c>
      <c r="E299" s="223" t="s">
        <v>19</v>
      </c>
      <c r="F299" s="224" t="s">
        <v>696</v>
      </c>
      <c r="G299" s="222"/>
      <c r="H299" s="223" t="s">
        <v>19</v>
      </c>
      <c r="I299" s="225"/>
      <c r="J299" s="222"/>
      <c r="K299" s="222"/>
      <c r="L299" s="226"/>
      <c r="M299" s="227"/>
      <c r="N299" s="228"/>
      <c r="O299" s="228"/>
      <c r="P299" s="228"/>
      <c r="Q299" s="228"/>
      <c r="R299" s="228"/>
      <c r="S299" s="228"/>
      <c r="T299" s="229"/>
      <c r="AT299" s="230" t="s">
        <v>428</v>
      </c>
      <c r="AU299" s="230" t="s">
        <v>86</v>
      </c>
      <c r="AV299" s="15" t="s">
        <v>84</v>
      </c>
      <c r="AW299" s="15" t="s">
        <v>37</v>
      </c>
      <c r="AX299" s="15" t="s">
        <v>76</v>
      </c>
      <c r="AY299" s="230" t="s">
        <v>404</v>
      </c>
    </row>
    <row r="300" spans="2:51" s="13" customFormat="1" ht="11.25">
      <c r="B300" s="198"/>
      <c r="C300" s="199"/>
      <c r="D300" s="192" t="s">
        <v>428</v>
      </c>
      <c r="E300" s="200" t="s">
        <v>19</v>
      </c>
      <c r="F300" s="201" t="s">
        <v>697</v>
      </c>
      <c r="G300" s="199"/>
      <c r="H300" s="202">
        <v>2.683</v>
      </c>
      <c r="I300" s="203"/>
      <c r="J300" s="199"/>
      <c r="K300" s="199"/>
      <c r="L300" s="204"/>
      <c r="M300" s="205"/>
      <c r="N300" s="206"/>
      <c r="O300" s="206"/>
      <c r="P300" s="206"/>
      <c r="Q300" s="206"/>
      <c r="R300" s="206"/>
      <c r="S300" s="206"/>
      <c r="T300" s="207"/>
      <c r="AT300" s="208" t="s">
        <v>428</v>
      </c>
      <c r="AU300" s="208" t="s">
        <v>86</v>
      </c>
      <c r="AV300" s="13" t="s">
        <v>86</v>
      </c>
      <c r="AW300" s="13" t="s">
        <v>37</v>
      </c>
      <c r="AX300" s="13" t="s">
        <v>76</v>
      </c>
      <c r="AY300" s="208" t="s">
        <v>404</v>
      </c>
    </row>
    <row r="301" spans="2:51" s="13" customFormat="1" ht="11.25">
      <c r="B301" s="198"/>
      <c r="C301" s="199"/>
      <c r="D301" s="192" t="s">
        <v>428</v>
      </c>
      <c r="E301" s="200" t="s">
        <v>19</v>
      </c>
      <c r="F301" s="201" t="s">
        <v>698</v>
      </c>
      <c r="G301" s="199"/>
      <c r="H301" s="202">
        <v>2.683</v>
      </c>
      <c r="I301" s="203"/>
      <c r="J301" s="199"/>
      <c r="K301" s="199"/>
      <c r="L301" s="204"/>
      <c r="M301" s="205"/>
      <c r="N301" s="206"/>
      <c r="O301" s="206"/>
      <c r="P301" s="206"/>
      <c r="Q301" s="206"/>
      <c r="R301" s="206"/>
      <c r="S301" s="206"/>
      <c r="T301" s="207"/>
      <c r="AT301" s="208" t="s">
        <v>428</v>
      </c>
      <c r="AU301" s="208" t="s">
        <v>86</v>
      </c>
      <c r="AV301" s="13" t="s">
        <v>86</v>
      </c>
      <c r="AW301" s="13" t="s">
        <v>37</v>
      </c>
      <c r="AX301" s="13" t="s">
        <v>76</v>
      </c>
      <c r="AY301" s="208" t="s">
        <v>404</v>
      </c>
    </row>
    <row r="302" spans="2:51" s="14" customFormat="1" ht="11.25">
      <c r="B302" s="210"/>
      <c r="C302" s="211"/>
      <c r="D302" s="192" t="s">
        <v>428</v>
      </c>
      <c r="E302" s="212" t="s">
        <v>420</v>
      </c>
      <c r="F302" s="213" t="s">
        <v>463</v>
      </c>
      <c r="G302" s="211"/>
      <c r="H302" s="214">
        <v>5.366</v>
      </c>
      <c r="I302" s="215"/>
      <c r="J302" s="211"/>
      <c r="K302" s="211"/>
      <c r="L302" s="216"/>
      <c r="M302" s="217"/>
      <c r="N302" s="218"/>
      <c r="O302" s="218"/>
      <c r="P302" s="218"/>
      <c r="Q302" s="218"/>
      <c r="R302" s="218"/>
      <c r="S302" s="218"/>
      <c r="T302" s="219"/>
      <c r="AT302" s="220" t="s">
        <v>428</v>
      </c>
      <c r="AU302" s="220" t="s">
        <v>86</v>
      </c>
      <c r="AV302" s="14" t="s">
        <v>273</v>
      </c>
      <c r="AW302" s="14" t="s">
        <v>37</v>
      </c>
      <c r="AX302" s="14" t="s">
        <v>84</v>
      </c>
      <c r="AY302" s="220" t="s">
        <v>404</v>
      </c>
    </row>
    <row r="303" spans="1:65" s="2" customFormat="1" ht="14.45" customHeight="1">
      <c r="A303" s="36"/>
      <c r="B303" s="37"/>
      <c r="C303" s="179" t="s">
        <v>699</v>
      </c>
      <c r="D303" s="179" t="s">
        <v>410</v>
      </c>
      <c r="E303" s="180" t="s">
        <v>700</v>
      </c>
      <c r="F303" s="181" t="s">
        <v>692</v>
      </c>
      <c r="G303" s="182" t="s">
        <v>106</v>
      </c>
      <c r="H303" s="183">
        <v>52.644</v>
      </c>
      <c r="I303" s="184"/>
      <c r="J303" s="185">
        <f>ROUND(I303*H303,2)</f>
        <v>0</v>
      </c>
      <c r="K303" s="181" t="s">
        <v>413</v>
      </c>
      <c r="L303" s="41"/>
      <c r="M303" s="186" t="s">
        <v>19</v>
      </c>
      <c r="N303" s="187" t="s">
        <v>47</v>
      </c>
      <c r="O303" s="66"/>
      <c r="P303" s="188">
        <f>O303*H303</f>
        <v>0</v>
      </c>
      <c r="Q303" s="188">
        <v>0</v>
      </c>
      <c r="R303" s="188">
        <f>Q303*H303</f>
        <v>0</v>
      </c>
      <c r="S303" s="188">
        <v>0</v>
      </c>
      <c r="T303" s="189">
        <f>S303*H303</f>
        <v>0</v>
      </c>
      <c r="U303" s="36"/>
      <c r="V303" s="36"/>
      <c r="W303" s="36"/>
      <c r="X303" s="36"/>
      <c r="Y303" s="36"/>
      <c r="Z303" s="36"/>
      <c r="AA303" s="36"/>
      <c r="AB303" s="36"/>
      <c r="AC303" s="36"/>
      <c r="AD303" s="36"/>
      <c r="AE303" s="36"/>
      <c r="AR303" s="190" t="s">
        <v>273</v>
      </c>
      <c r="AT303" s="190" t="s">
        <v>410</v>
      </c>
      <c r="AU303" s="190" t="s">
        <v>86</v>
      </c>
      <c r="AY303" s="19" t="s">
        <v>404</v>
      </c>
      <c r="BE303" s="191">
        <f>IF(N303="základní",J303,0)</f>
        <v>0</v>
      </c>
      <c r="BF303" s="191">
        <f>IF(N303="snížená",J303,0)</f>
        <v>0</v>
      </c>
      <c r="BG303" s="191">
        <f>IF(N303="zákl. přenesená",J303,0)</f>
        <v>0</v>
      </c>
      <c r="BH303" s="191">
        <f>IF(N303="sníž. přenesená",J303,0)</f>
        <v>0</v>
      </c>
      <c r="BI303" s="191">
        <f>IF(N303="nulová",J303,0)</f>
        <v>0</v>
      </c>
      <c r="BJ303" s="19" t="s">
        <v>84</v>
      </c>
      <c r="BK303" s="191">
        <f>ROUND(I303*H303,2)</f>
        <v>0</v>
      </c>
      <c r="BL303" s="19" t="s">
        <v>273</v>
      </c>
      <c r="BM303" s="190" t="s">
        <v>701</v>
      </c>
    </row>
    <row r="304" spans="1:47" s="2" customFormat="1" ht="19.5">
      <c r="A304" s="36"/>
      <c r="B304" s="37"/>
      <c r="C304" s="38"/>
      <c r="D304" s="192" t="s">
        <v>418</v>
      </c>
      <c r="E304" s="38"/>
      <c r="F304" s="193" t="s">
        <v>694</v>
      </c>
      <c r="G304" s="38"/>
      <c r="H304" s="38"/>
      <c r="I304" s="194"/>
      <c r="J304" s="38"/>
      <c r="K304" s="38"/>
      <c r="L304" s="41"/>
      <c r="M304" s="195"/>
      <c r="N304" s="196"/>
      <c r="O304" s="66"/>
      <c r="P304" s="66"/>
      <c r="Q304" s="66"/>
      <c r="R304" s="66"/>
      <c r="S304" s="66"/>
      <c r="T304" s="67"/>
      <c r="U304" s="36"/>
      <c r="V304" s="36"/>
      <c r="W304" s="36"/>
      <c r="X304" s="36"/>
      <c r="Y304" s="36"/>
      <c r="Z304" s="36"/>
      <c r="AA304" s="36"/>
      <c r="AB304" s="36"/>
      <c r="AC304" s="36"/>
      <c r="AD304" s="36"/>
      <c r="AE304" s="36"/>
      <c r="AT304" s="19" t="s">
        <v>418</v>
      </c>
      <c r="AU304" s="19" t="s">
        <v>86</v>
      </c>
    </row>
    <row r="305" spans="1:47" s="2" customFormat="1" ht="39">
      <c r="A305" s="36"/>
      <c r="B305" s="37"/>
      <c r="C305" s="38"/>
      <c r="D305" s="192" t="s">
        <v>423</v>
      </c>
      <c r="E305" s="38"/>
      <c r="F305" s="197" t="s">
        <v>685</v>
      </c>
      <c r="G305" s="38"/>
      <c r="H305" s="38"/>
      <c r="I305" s="194"/>
      <c r="J305" s="38"/>
      <c r="K305" s="38"/>
      <c r="L305" s="41"/>
      <c r="M305" s="195"/>
      <c r="N305" s="196"/>
      <c r="O305" s="66"/>
      <c r="P305" s="66"/>
      <c r="Q305" s="66"/>
      <c r="R305" s="66"/>
      <c r="S305" s="66"/>
      <c r="T305" s="67"/>
      <c r="U305" s="36"/>
      <c r="V305" s="36"/>
      <c r="W305" s="36"/>
      <c r="X305" s="36"/>
      <c r="Y305" s="36"/>
      <c r="Z305" s="36"/>
      <c r="AA305" s="36"/>
      <c r="AB305" s="36"/>
      <c r="AC305" s="36"/>
      <c r="AD305" s="36"/>
      <c r="AE305" s="36"/>
      <c r="AT305" s="19" t="s">
        <v>423</v>
      </c>
      <c r="AU305" s="19" t="s">
        <v>86</v>
      </c>
    </row>
    <row r="306" spans="1:47" s="2" customFormat="1" ht="19.5">
      <c r="A306" s="36"/>
      <c r="B306" s="37"/>
      <c r="C306" s="38"/>
      <c r="D306" s="192" t="s">
        <v>473</v>
      </c>
      <c r="E306" s="38"/>
      <c r="F306" s="197" t="s">
        <v>702</v>
      </c>
      <c r="G306" s="38"/>
      <c r="H306" s="38"/>
      <c r="I306" s="194"/>
      <c r="J306" s="38"/>
      <c r="K306" s="38"/>
      <c r="L306" s="41"/>
      <c r="M306" s="195"/>
      <c r="N306" s="196"/>
      <c r="O306" s="66"/>
      <c r="P306" s="66"/>
      <c r="Q306" s="66"/>
      <c r="R306" s="66"/>
      <c r="S306" s="66"/>
      <c r="T306" s="67"/>
      <c r="U306" s="36"/>
      <c r="V306" s="36"/>
      <c r="W306" s="36"/>
      <c r="X306" s="36"/>
      <c r="Y306" s="36"/>
      <c r="Z306" s="36"/>
      <c r="AA306" s="36"/>
      <c r="AB306" s="36"/>
      <c r="AC306" s="36"/>
      <c r="AD306" s="36"/>
      <c r="AE306" s="36"/>
      <c r="AT306" s="19" t="s">
        <v>473</v>
      </c>
      <c r="AU306" s="19" t="s">
        <v>86</v>
      </c>
    </row>
    <row r="307" spans="2:51" s="15" customFormat="1" ht="11.25">
      <c r="B307" s="221"/>
      <c r="C307" s="222"/>
      <c r="D307" s="192" t="s">
        <v>428</v>
      </c>
      <c r="E307" s="223" t="s">
        <v>19</v>
      </c>
      <c r="F307" s="224" t="s">
        <v>520</v>
      </c>
      <c r="G307" s="222"/>
      <c r="H307" s="223" t="s">
        <v>19</v>
      </c>
      <c r="I307" s="225"/>
      <c r="J307" s="222"/>
      <c r="K307" s="222"/>
      <c r="L307" s="226"/>
      <c r="M307" s="227"/>
      <c r="N307" s="228"/>
      <c r="O307" s="228"/>
      <c r="P307" s="228"/>
      <c r="Q307" s="228"/>
      <c r="R307" s="228"/>
      <c r="S307" s="228"/>
      <c r="T307" s="229"/>
      <c r="AT307" s="230" t="s">
        <v>428</v>
      </c>
      <c r="AU307" s="230" t="s">
        <v>86</v>
      </c>
      <c r="AV307" s="15" t="s">
        <v>84</v>
      </c>
      <c r="AW307" s="15" t="s">
        <v>37</v>
      </c>
      <c r="AX307" s="15" t="s">
        <v>76</v>
      </c>
      <c r="AY307" s="230" t="s">
        <v>404</v>
      </c>
    </row>
    <row r="308" spans="2:51" s="15" customFormat="1" ht="11.25">
      <c r="B308" s="221"/>
      <c r="C308" s="222"/>
      <c r="D308" s="192" t="s">
        <v>428</v>
      </c>
      <c r="E308" s="223" t="s">
        <v>19</v>
      </c>
      <c r="F308" s="224" t="s">
        <v>703</v>
      </c>
      <c r="G308" s="222"/>
      <c r="H308" s="223" t="s">
        <v>19</v>
      </c>
      <c r="I308" s="225"/>
      <c r="J308" s="222"/>
      <c r="K308" s="222"/>
      <c r="L308" s="226"/>
      <c r="M308" s="227"/>
      <c r="N308" s="228"/>
      <c r="O308" s="228"/>
      <c r="P308" s="228"/>
      <c r="Q308" s="228"/>
      <c r="R308" s="228"/>
      <c r="S308" s="228"/>
      <c r="T308" s="229"/>
      <c r="AT308" s="230" t="s">
        <v>428</v>
      </c>
      <c r="AU308" s="230" t="s">
        <v>86</v>
      </c>
      <c r="AV308" s="15" t="s">
        <v>84</v>
      </c>
      <c r="AW308" s="15" t="s">
        <v>37</v>
      </c>
      <c r="AX308" s="15" t="s">
        <v>76</v>
      </c>
      <c r="AY308" s="230" t="s">
        <v>404</v>
      </c>
    </row>
    <row r="309" spans="2:51" s="13" customFormat="1" ht="11.25">
      <c r="B309" s="198"/>
      <c r="C309" s="199"/>
      <c r="D309" s="192" t="s">
        <v>428</v>
      </c>
      <c r="E309" s="200" t="s">
        <v>19</v>
      </c>
      <c r="F309" s="201" t="s">
        <v>704</v>
      </c>
      <c r="G309" s="199"/>
      <c r="H309" s="202">
        <v>17.64</v>
      </c>
      <c r="I309" s="203"/>
      <c r="J309" s="199"/>
      <c r="K309" s="199"/>
      <c r="L309" s="204"/>
      <c r="M309" s="205"/>
      <c r="N309" s="206"/>
      <c r="O309" s="206"/>
      <c r="P309" s="206"/>
      <c r="Q309" s="206"/>
      <c r="R309" s="206"/>
      <c r="S309" s="206"/>
      <c r="T309" s="207"/>
      <c r="AT309" s="208" t="s">
        <v>428</v>
      </c>
      <c r="AU309" s="208" t="s">
        <v>86</v>
      </c>
      <c r="AV309" s="13" t="s">
        <v>86</v>
      </c>
      <c r="AW309" s="13" t="s">
        <v>37</v>
      </c>
      <c r="AX309" s="13" t="s">
        <v>76</v>
      </c>
      <c r="AY309" s="208" t="s">
        <v>404</v>
      </c>
    </row>
    <row r="310" spans="2:51" s="15" customFormat="1" ht="11.25">
      <c r="B310" s="221"/>
      <c r="C310" s="222"/>
      <c r="D310" s="192" t="s">
        <v>428</v>
      </c>
      <c r="E310" s="223" t="s">
        <v>19</v>
      </c>
      <c r="F310" s="224" t="s">
        <v>705</v>
      </c>
      <c r="G310" s="222"/>
      <c r="H310" s="223" t="s">
        <v>19</v>
      </c>
      <c r="I310" s="225"/>
      <c r="J310" s="222"/>
      <c r="K310" s="222"/>
      <c r="L310" s="226"/>
      <c r="M310" s="227"/>
      <c r="N310" s="228"/>
      <c r="O310" s="228"/>
      <c r="P310" s="228"/>
      <c r="Q310" s="228"/>
      <c r="R310" s="228"/>
      <c r="S310" s="228"/>
      <c r="T310" s="229"/>
      <c r="AT310" s="230" t="s">
        <v>428</v>
      </c>
      <c r="AU310" s="230" t="s">
        <v>86</v>
      </c>
      <c r="AV310" s="15" t="s">
        <v>84</v>
      </c>
      <c r="AW310" s="15" t="s">
        <v>37</v>
      </c>
      <c r="AX310" s="15" t="s">
        <v>76</v>
      </c>
      <c r="AY310" s="230" t="s">
        <v>404</v>
      </c>
    </row>
    <row r="311" spans="2:51" s="13" customFormat="1" ht="11.25">
      <c r="B311" s="198"/>
      <c r="C311" s="199"/>
      <c r="D311" s="192" t="s">
        <v>428</v>
      </c>
      <c r="E311" s="200" t="s">
        <v>19</v>
      </c>
      <c r="F311" s="201" t="s">
        <v>706</v>
      </c>
      <c r="G311" s="199"/>
      <c r="H311" s="202">
        <v>5.375</v>
      </c>
      <c r="I311" s="203"/>
      <c r="J311" s="199"/>
      <c r="K311" s="199"/>
      <c r="L311" s="204"/>
      <c r="M311" s="205"/>
      <c r="N311" s="206"/>
      <c r="O311" s="206"/>
      <c r="P311" s="206"/>
      <c r="Q311" s="206"/>
      <c r="R311" s="206"/>
      <c r="S311" s="206"/>
      <c r="T311" s="207"/>
      <c r="AT311" s="208" t="s">
        <v>428</v>
      </c>
      <c r="AU311" s="208" t="s">
        <v>86</v>
      </c>
      <c r="AV311" s="13" t="s">
        <v>86</v>
      </c>
      <c r="AW311" s="13" t="s">
        <v>37</v>
      </c>
      <c r="AX311" s="13" t="s">
        <v>76</v>
      </c>
      <c r="AY311" s="208" t="s">
        <v>404</v>
      </c>
    </row>
    <row r="312" spans="2:51" s="15" customFormat="1" ht="11.25">
      <c r="B312" s="221"/>
      <c r="C312" s="222"/>
      <c r="D312" s="192" t="s">
        <v>428</v>
      </c>
      <c r="E312" s="223" t="s">
        <v>19</v>
      </c>
      <c r="F312" s="224" t="s">
        <v>707</v>
      </c>
      <c r="G312" s="222"/>
      <c r="H312" s="223" t="s">
        <v>19</v>
      </c>
      <c r="I312" s="225"/>
      <c r="J312" s="222"/>
      <c r="K312" s="222"/>
      <c r="L312" s="226"/>
      <c r="M312" s="227"/>
      <c r="N312" s="228"/>
      <c r="O312" s="228"/>
      <c r="P312" s="228"/>
      <c r="Q312" s="228"/>
      <c r="R312" s="228"/>
      <c r="S312" s="228"/>
      <c r="T312" s="229"/>
      <c r="AT312" s="230" t="s">
        <v>428</v>
      </c>
      <c r="AU312" s="230" t="s">
        <v>86</v>
      </c>
      <c r="AV312" s="15" t="s">
        <v>84</v>
      </c>
      <c r="AW312" s="15" t="s">
        <v>37</v>
      </c>
      <c r="AX312" s="15" t="s">
        <v>76</v>
      </c>
      <c r="AY312" s="230" t="s">
        <v>404</v>
      </c>
    </row>
    <row r="313" spans="2:51" s="13" customFormat="1" ht="11.25">
      <c r="B313" s="198"/>
      <c r="C313" s="199"/>
      <c r="D313" s="192" t="s">
        <v>428</v>
      </c>
      <c r="E313" s="200" t="s">
        <v>19</v>
      </c>
      <c r="F313" s="201" t="s">
        <v>708</v>
      </c>
      <c r="G313" s="199"/>
      <c r="H313" s="202">
        <v>3.2</v>
      </c>
      <c r="I313" s="203"/>
      <c r="J313" s="199"/>
      <c r="K313" s="199"/>
      <c r="L313" s="204"/>
      <c r="M313" s="205"/>
      <c r="N313" s="206"/>
      <c r="O313" s="206"/>
      <c r="P313" s="206"/>
      <c r="Q313" s="206"/>
      <c r="R313" s="206"/>
      <c r="S313" s="206"/>
      <c r="T313" s="207"/>
      <c r="AT313" s="208" t="s">
        <v>428</v>
      </c>
      <c r="AU313" s="208" t="s">
        <v>86</v>
      </c>
      <c r="AV313" s="13" t="s">
        <v>86</v>
      </c>
      <c r="AW313" s="13" t="s">
        <v>37</v>
      </c>
      <c r="AX313" s="13" t="s">
        <v>76</v>
      </c>
      <c r="AY313" s="208" t="s">
        <v>404</v>
      </c>
    </row>
    <row r="314" spans="2:51" s="15" customFormat="1" ht="11.25">
      <c r="B314" s="221"/>
      <c r="C314" s="222"/>
      <c r="D314" s="192" t="s">
        <v>428</v>
      </c>
      <c r="E314" s="223" t="s">
        <v>19</v>
      </c>
      <c r="F314" s="224" t="s">
        <v>709</v>
      </c>
      <c r="G314" s="222"/>
      <c r="H314" s="223" t="s">
        <v>19</v>
      </c>
      <c r="I314" s="225"/>
      <c r="J314" s="222"/>
      <c r="K314" s="222"/>
      <c r="L314" s="226"/>
      <c r="M314" s="227"/>
      <c r="N314" s="228"/>
      <c r="O314" s="228"/>
      <c r="P314" s="228"/>
      <c r="Q314" s="228"/>
      <c r="R314" s="228"/>
      <c r="S314" s="228"/>
      <c r="T314" s="229"/>
      <c r="AT314" s="230" t="s">
        <v>428</v>
      </c>
      <c r="AU314" s="230" t="s">
        <v>86</v>
      </c>
      <c r="AV314" s="15" t="s">
        <v>84</v>
      </c>
      <c r="AW314" s="15" t="s">
        <v>37</v>
      </c>
      <c r="AX314" s="15" t="s">
        <v>76</v>
      </c>
      <c r="AY314" s="230" t="s">
        <v>404</v>
      </c>
    </row>
    <row r="315" spans="2:51" s="13" customFormat="1" ht="11.25">
      <c r="B315" s="198"/>
      <c r="C315" s="199"/>
      <c r="D315" s="192" t="s">
        <v>428</v>
      </c>
      <c r="E315" s="200" t="s">
        <v>19</v>
      </c>
      <c r="F315" s="201" t="s">
        <v>710</v>
      </c>
      <c r="G315" s="199"/>
      <c r="H315" s="202">
        <v>21.417</v>
      </c>
      <c r="I315" s="203"/>
      <c r="J315" s="199"/>
      <c r="K315" s="199"/>
      <c r="L315" s="204"/>
      <c r="M315" s="205"/>
      <c r="N315" s="206"/>
      <c r="O315" s="206"/>
      <c r="P315" s="206"/>
      <c r="Q315" s="206"/>
      <c r="R315" s="206"/>
      <c r="S315" s="206"/>
      <c r="T315" s="207"/>
      <c r="AT315" s="208" t="s">
        <v>428</v>
      </c>
      <c r="AU315" s="208" t="s">
        <v>86</v>
      </c>
      <c r="AV315" s="13" t="s">
        <v>86</v>
      </c>
      <c r="AW315" s="13" t="s">
        <v>37</v>
      </c>
      <c r="AX315" s="13" t="s">
        <v>76</v>
      </c>
      <c r="AY315" s="208" t="s">
        <v>404</v>
      </c>
    </row>
    <row r="316" spans="2:51" s="15" customFormat="1" ht="11.25">
      <c r="B316" s="221"/>
      <c r="C316" s="222"/>
      <c r="D316" s="192" t="s">
        <v>428</v>
      </c>
      <c r="E316" s="223" t="s">
        <v>19</v>
      </c>
      <c r="F316" s="224" t="s">
        <v>711</v>
      </c>
      <c r="G316" s="222"/>
      <c r="H316" s="223" t="s">
        <v>19</v>
      </c>
      <c r="I316" s="225"/>
      <c r="J316" s="222"/>
      <c r="K316" s="222"/>
      <c r="L316" s="226"/>
      <c r="M316" s="227"/>
      <c r="N316" s="228"/>
      <c r="O316" s="228"/>
      <c r="P316" s="228"/>
      <c r="Q316" s="228"/>
      <c r="R316" s="228"/>
      <c r="S316" s="228"/>
      <c r="T316" s="229"/>
      <c r="AT316" s="230" t="s">
        <v>428</v>
      </c>
      <c r="AU316" s="230" t="s">
        <v>86</v>
      </c>
      <c r="AV316" s="15" t="s">
        <v>84</v>
      </c>
      <c r="AW316" s="15" t="s">
        <v>37</v>
      </c>
      <c r="AX316" s="15" t="s">
        <v>76</v>
      </c>
      <c r="AY316" s="230" t="s">
        <v>404</v>
      </c>
    </row>
    <row r="317" spans="2:51" s="13" customFormat="1" ht="11.25">
      <c r="B317" s="198"/>
      <c r="C317" s="199"/>
      <c r="D317" s="192" t="s">
        <v>428</v>
      </c>
      <c r="E317" s="200" t="s">
        <v>19</v>
      </c>
      <c r="F317" s="201" t="s">
        <v>712</v>
      </c>
      <c r="G317" s="199"/>
      <c r="H317" s="202">
        <v>0.6</v>
      </c>
      <c r="I317" s="203"/>
      <c r="J317" s="199"/>
      <c r="K317" s="199"/>
      <c r="L317" s="204"/>
      <c r="M317" s="205"/>
      <c r="N317" s="206"/>
      <c r="O317" s="206"/>
      <c r="P317" s="206"/>
      <c r="Q317" s="206"/>
      <c r="R317" s="206"/>
      <c r="S317" s="206"/>
      <c r="T317" s="207"/>
      <c r="AT317" s="208" t="s">
        <v>428</v>
      </c>
      <c r="AU317" s="208" t="s">
        <v>86</v>
      </c>
      <c r="AV317" s="13" t="s">
        <v>86</v>
      </c>
      <c r="AW317" s="13" t="s">
        <v>37</v>
      </c>
      <c r="AX317" s="13" t="s">
        <v>76</v>
      </c>
      <c r="AY317" s="208" t="s">
        <v>404</v>
      </c>
    </row>
    <row r="318" spans="2:51" s="15" customFormat="1" ht="11.25">
      <c r="B318" s="221"/>
      <c r="C318" s="222"/>
      <c r="D318" s="192" t="s">
        <v>428</v>
      </c>
      <c r="E318" s="223" t="s">
        <v>19</v>
      </c>
      <c r="F318" s="224" t="s">
        <v>713</v>
      </c>
      <c r="G318" s="222"/>
      <c r="H318" s="223" t="s">
        <v>19</v>
      </c>
      <c r="I318" s="225"/>
      <c r="J318" s="222"/>
      <c r="K318" s="222"/>
      <c r="L318" s="226"/>
      <c r="M318" s="227"/>
      <c r="N318" s="228"/>
      <c r="O318" s="228"/>
      <c r="P318" s="228"/>
      <c r="Q318" s="228"/>
      <c r="R318" s="228"/>
      <c r="S318" s="228"/>
      <c r="T318" s="229"/>
      <c r="AT318" s="230" t="s">
        <v>428</v>
      </c>
      <c r="AU318" s="230" t="s">
        <v>86</v>
      </c>
      <c r="AV318" s="15" t="s">
        <v>84</v>
      </c>
      <c r="AW318" s="15" t="s">
        <v>37</v>
      </c>
      <c r="AX318" s="15" t="s">
        <v>76</v>
      </c>
      <c r="AY318" s="230" t="s">
        <v>404</v>
      </c>
    </row>
    <row r="319" spans="2:51" s="13" customFormat="1" ht="11.25">
      <c r="B319" s="198"/>
      <c r="C319" s="199"/>
      <c r="D319" s="192" t="s">
        <v>428</v>
      </c>
      <c r="E319" s="200" t="s">
        <v>19</v>
      </c>
      <c r="F319" s="201" t="s">
        <v>86</v>
      </c>
      <c r="G319" s="199"/>
      <c r="H319" s="202">
        <v>2</v>
      </c>
      <c r="I319" s="203"/>
      <c r="J319" s="199"/>
      <c r="K319" s="199"/>
      <c r="L319" s="204"/>
      <c r="M319" s="205"/>
      <c r="N319" s="206"/>
      <c r="O319" s="206"/>
      <c r="P319" s="206"/>
      <c r="Q319" s="206"/>
      <c r="R319" s="206"/>
      <c r="S319" s="206"/>
      <c r="T319" s="207"/>
      <c r="AT319" s="208" t="s">
        <v>428</v>
      </c>
      <c r="AU319" s="208" t="s">
        <v>86</v>
      </c>
      <c r="AV319" s="13" t="s">
        <v>86</v>
      </c>
      <c r="AW319" s="13" t="s">
        <v>37</v>
      </c>
      <c r="AX319" s="13" t="s">
        <v>76</v>
      </c>
      <c r="AY319" s="208" t="s">
        <v>404</v>
      </c>
    </row>
    <row r="320" spans="2:51" s="13" customFormat="1" ht="11.25">
      <c r="B320" s="198"/>
      <c r="C320" s="199"/>
      <c r="D320" s="192" t="s">
        <v>428</v>
      </c>
      <c r="E320" s="200" t="s">
        <v>19</v>
      </c>
      <c r="F320" s="201" t="s">
        <v>714</v>
      </c>
      <c r="G320" s="199"/>
      <c r="H320" s="202">
        <v>2.412</v>
      </c>
      <c r="I320" s="203"/>
      <c r="J320" s="199"/>
      <c r="K320" s="199"/>
      <c r="L320" s="204"/>
      <c r="M320" s="205"/>
      <c r="N320" s="206"/>
      <c r="O320" s="206"/>
      <c r="P320" s="206"/>
      <c r="Q320" s="206"/>
      <c r="R320" s="206"/>
      <c r="S320" s="206"/>
      <c r="T320" s="207"/>
      <c r="AT320" s="208" t="s">
        <v>428</v>
      </c>
      <c r="AU320" s="208" t="s">
        <v>86</v>
      </c>
      <c r="AV320" s="13" t="s">
        <v>86</v>
      </c>
      <c r="AW320" s="13" t="s">
        <v>37</v>
      </c>
      <c r="AX320" s="13" t="s">
        <v>76</v>
      </c>
      <c r="AY320" s="208" t="s">
        <v>404</v>
      </c>
    </row>
    <row r="321" spans="2:51" s="14" customFormat="1" ht="11.25">
      <c r="B321" s="210"/>
      <c r="C321" s="211"/>
      <c r="D321" s="192" t="s">
        <v>428</v>
      </c>
      <c r="E321" s="212" t="s">
        <v>248</v>
      </c>
      <c r="F321" s="213" t="s">
        <v>463</v>
      </c>
      <c r="G321" s="211"/>
      <c r="H321" s="214">
        <v>52.644</v>
      </c>
      <c r="I321" s="215"/>
      <c r="J321" s="211"/>
      <c r="K321" s="211"/>
      <c r="L321" s="216"/>
      <c r="M321" s="217"/>
      <c r="N321" s="218"/>
      <c r="O321" s="218"/>
      <c r="P321" s="218"/>
      <c r="Q321" s="218"/>
      <c r="R321" s="218"/>
      <c r="S321" s="218"/>
      <c r="T321" s="219"/>
      <c r="AT321" s="220" t="s">
        <v>428</v>
      </c>
      <c r="AU321" s="220" t="s">
        <v>86</v>
      </c>
      <c r="AV321" s="14" t="s">
        <v>273</v>
      </c>
      <c r="AW321" s="14" t="s">
        <v>37</v>
      </c>
      <c r="AX321" s="14" t="s">
        <v>84</v>
      </c>
      <c r="AY321" s="220" t="s">
        <v>404</v>
      </c>
    </row>
    <row r="322" spans="1:65" s="2" customFormat="1" ht="14.45" customHeight="1">
      <c r="A322" s="36"/>
      <c r="B322" s="37"/>
      <c r="C322" s="179" t="s">
        <v>715</v>
      </c>
      <c r="D322" s="179" t="s">
        <v>410</v>
      </c>
      <c r="E322" s="180" t="s">
        <v>716</v>
      </c>
      <c r="F322" s="181" t="s">
        <v>692</v>
      </c>
      <c r="G322" s="182" t="s">
        <v>106</v>
      </c>
      <c r="H322" s="183">
        <v>71.883</v>
      </c>
      <c r="I322" s="184"/>
      <c r="J322" s="185">
        <f>ROUND(I322*H322,2)</f>
        <v>0</v>
      </c>
      <c r="K322" s="181" t="s">
        <v>413</v>
      </c>
      <c r="L322" s="41"/>
      <c r="M322" s="186" t="s">
        <v>19</v>
      </c>
      <c r="N322" s="187" t="s">
        <v>47</v>
      </c>
      <c r="O322" s="66"/>
      <c r="P322" s="188">
        <f>O322*H322</f>
        <v>0</v>
      </c>
      <c r="Q322" s="188">
        <v>0</v>
      </c>
      <c r="R322" s="188">
        <f>Q322*H322</f>
        <v>0</v>
      </c>
      <c r="S322" s="188">
        <v>0</v>
      </c>
      <c r="T322" s="189">
        <f>S322*H322</f>
        <v>0</v>
      </c>
      <c r="U322" s="36"/>
      <c r="V322" s="36"/>
      <c r="W322" s="36"/>
      <c r="X322" s="36"/>
      <c r="Y322" s="36"/>
      <c r="Z322" s="36"/>
      <c r="AA322" s="36"/>
      <c r="AB322" s="36"/>
      <c r="AC322" s="36"/>
      <c r="AD322" s="36"/>
      <c r="AE322" s="36"/>
      <c r="AR322" s="190" t="s">
        <v>273</v>
      </c>
      <c r="AT322" s="190" t="s">
        <v>410</v>
      </c>
      <c r="AU322" s="190" t="s">
        <v>86</v>
      </c>
      <c r="AY322" s="19" t="s">
        <v>404</v>
      </c>
      <c r="BE322" s="191">
        <f>IF(N322="základní",J322,0)</f>
        <v>0</v>
      </c>
      <c r="BF322" s="191">
        <f>IF(N322="snížená",J322,0)</f>
        <v>0</v>
      </c>
      <c r="BG322" s="191">
        <f>IF(N322="zákl. přenesená",J322,0)</f>
        <v>0</v>
      </c>
      <c r="BH322" s="191">
        <f>IF(N322="sníž. přenesená",J322,0)</f>
        <v>0</v>
      </c>
      <c r="BI322" s="191">
        <f>IF(N322="nulová",J322,0)</f>
        <v>0</v>
      </c>
      <c r="BJ322" s="19" t="s">
        <v>84</v>
      </c>
      <c r="BK322" s="191">
        <f>ROUND(I322*H322,2)</f>
        <v>0</v>
      </c>
      <c r="BL322" s="19" t="s">
        <v>273</v>
      </c>
      <c r="BM322" s="190" t="s">
        <v>717</v>
      </c>
    </row>
    <row r="323" spans="1:47" s="2" customFormat="1" ht="19.5">
      <c r="A323" s="36"/>
      <c r="B323" s="37"/>
      <c r="C323" s="38"/>
      <c r="D323" s="192" t="s">
        <v>418</v>
      </c>
      <c r="E323" s="38"/>
      <c r="F323" s="193" t="s">
        <v>694</v>
      </c>
      <c r="G323" s="38"/>
      <c r="H323" s="38"/>
      <c r="I323" s="194"/>
      <c r="J323" s="38"/>
      <c r="K323" s="38"/>
      <c r="L323" s="41"/>
      <c r="M323" s="195"/>
      <c r="N323" s="196"/>
      <c r="O323" s="66"/>
      <c r="P323" s="66"/>
      <c r="Q323" s="66"/>
      <c r="R323" s="66"/>
      <c r="S323" s="66"/>
      <c r="T323" s="67"/>
      <c r="U323" s="36"/>
      <c r="V323" s="36"/>
      <c r="W323" s="36"/>
      <c r="X323" s="36"/>
      <c r="Y323" s="36"/>
      <c r="Z323" s="36"/>
      <c r="AA323" s="36"/>
      <c r="AB323" s="36"/>
      <c r="AC323" s="36"/>
      <c r="AD323" s="36"/>
      <c r="AE323" s="36"/>
      <c r="AT323" s="19" t="s">
        <v>418</v>
      </c>
      <c r="AU323" s="19" t="s">
        <v>86</v>
      </c>
    </row>
    <row r="324" spans="1:47" s="2" customFormat="1" ht="39">
      <c r="A324" s="36"/>
      <c r="B324" s="37"/>
      <c r="C324" s="38"/>
      <c r="D324" s="192" t="s">
        <v>423</v>
      </c>
      <c r="E324" s="38"/>
      <c r="F324" s="197" t="s">
        <v>685</v>
      </c>
      <c r="G324" s="38"/>
      <c r="H324" s="38"/>
      <c r="I324" s="194"/>
      <c r="J324" s="38"/>
      <c r="K324" s="38"/>
      <c r="L324" s="41"/>
      <c r="M324" s="195"/>
      <c r="N324" s="196"/>
      <c r="O324" s="66"/>
      <c r="P324" s="66"/>
      <c r="Q324" s="66"/>
      <c r="R324" s="66"/>
      <c r="S324" s="66"/>
      <c r="T324" s="67"/>
      <c r="U324" s="36"/>
      <c r="V324" s="36"/>
      <c r="W324" s="36"/>
      <c r="X324" s="36"/>
      <c r="Y324" s="36"/>
      <c r="Z324" s="36"/>
      <c r="AA324" s="36"/>
      <c r="AB324" s="36"/>
      <c r="AC324" s="36"/>
      <c r="AD324" s="36"/>
      <c r="AE324" s="36"/>
      <c r="AT324" s="19" t="s">
        <v>423</v>
      </c>
      <c r="AU324" s="19" t="s">
        <v>86</v>
      </c>
    </row>
    <row r="325" spans="1:47" s="2" customFormat="1" ht="19.5">
      <c r="A325" s="36"/>
      <c r="B325" s="37"/>
      <c r="C325" s="38"/>
      <c r="D325" s="192" t="s">
        <v>473</v>
      </c>
      <c r="E325" s="38"/>
      <c r="F325" s="197" t="s">
        <v>718</v>
      </c>
      <c r="G325" s="38"/>
      <c r="H325" s="38"/>
      <c r="I325" s="194"/>
      <c r="J325" s="38"/>
      <c r="K325" s="38"/>
      <c r="L325" s="41"/>
      <c r="M325" s="195"/>
      <c r="N325" s="196"/>
      <c r="O325" s="66"/>
      <c r="P325" s="66"/>
      <c r="Q325" s="66"/>
      <c r="R325" s="66"/>
      <c r="S325" s="66"/>
      <c r="T325" s="67"/>
      <c r="U325" s="36"/>
      <c r="V325" s="36"/>
      <c r="W325" s="36"/>
      <c r="X325" s="36"/>
      <c r="Y325" s="36"/>
      <c r="Z325" s="36"/>
      <c r="AA325" s="36"/>
      <c r="AB325" s="36"/>
      <c r="AC325" s="36"/>
      <c r="AD325" s="36"/>
      <c r="AE325" s="36"/>
      <c r="AT325" s="19" t="s">
        <v>473</v>
      </c>
      <c r="AU325" s="19" t="s">
        <v>86</v>
      </c>
    </row>
    <row r="326" spans="2:51" s="15" customFormat="1" ht="11.25">
      <c r="B326" s="221"/>
      <c r="C326" s="222"/>
      <c r="D326" s="192" t="s">
        <v>428</v>
      </c>
      <c r="E326" s="223" t="s">
        <v>19</v>
      </c>
      <c r="F326" s="224" t="s">
        <v>520</v>
      </c>
      <c r="G326" s="222"/>
      <c r="H326" s="223" t="s">
        <v>19</v>
      </c>
      <c r="I326" s="225"/>
      <c r="J326" s="222"/>
      <c r="K326" s="222"/>
      <c r="L326" s="226"/>
      <c r="M326" s="227"/>
      <c r="N326" s="228"/>
      <c r="O326" s="228"/>
      <c r="P326" s="228"/>
      <c r="Q326" s="228"/>
      <c r="R326" s="228"/>
      <c r="S326" s="228"/>
      <c r="T326" s="229"/>
      <c r="AT326" s="230" t="s">
        <v>428</v>
      </c>
      <c r="AU326" s="230" t="s">
        <v>86</v>
      </c>
      <c r="AV326" s="15" t="s">
        <v>84</v>
      </c>
      <c r="AW326" s="15" t="s">
        <v>37</v>
      </c>
      <c r="AX326" s="15" t="s">
        <v>76</v>
      </c>
      <c r="AY326" s="230" t="s">
        <v>404</v>
      </c>
    </row>
    <row r="327" spans="2:51" s="15" customFormat="1" ht="11.25">
      <c r="B327" s="221"/>
      <c r="C327" s="222"/>
      <c r="D327" s="192" t="s">
        <v>428</v>
      </c>
      <c r="E327" s="223" t="s">
        <v>19</v>
      </c>
      <c r="F327" s="224" t="s">
        <v>719</v>
      </c>
      <c r="G327" s="222"/>
      <c r="H327" s="223" t="s">
        <v>19</v>
      </c>
      <c r="I327" s="225"/>
      <c r="J327" s="222"/>
      <c r="K327" s="222"/>
      <c r="L327" s="226"/>
      <c r="M327" s="227"/>
      <c r="N327" s="228"/>
      <c r="O327" s="228"/>
      <c r="P327" s="228"/>
      <c r="Q327" s="228"/>
      <c r="R327" s="228"/>
      <c r="S327" s="228"/>
      <c r="T327" s="229"/>
      <c r="AT327" s="230" t="s">
        <v>428</v>
      </c>
      <c r="AU327" s="230" t="s">
        <v>86</v>
      </c>
      <c r="AV327" s="15" t="s">
        <v>84</v>
      </c>
      <c r="AW327" s="15" t="s">
        <v>37</v>
      </c>
      <c r="AX327" s="15" t="s">
        <v>76</v>
      </c>
      <c r="AY327" s="230" t="s">
        <v>404</v>
      </c>
    </row>
    <row r="328" spans="2:51" s="15" customFormat="1" ht="11.25">
      <c r="B328" s="221"/>
      <c r="C328" s="222"/>
      <c r="D328" s="192" t="s">
        <v>428</v>
      </c>
      <c r="E328" s="223" t="s">
        <v>19</v>
      </c>
      <c r="F328" s="224" t="s">
        <v>720</v>
      </c>
      <c r="G328" s="222"/>
      <c r="H328" s="223" t="s">
        <v>19</v>
      </c>
      <c r="I328" s="225"/>
      <c r="J328" s="222"/>
      <c r="K328" s="222"/>
      <c r="L328" s="226"/>
      <c r="M328" s="227"/>
      <c r="N328" s="228"/>
      <c r="O328" s="228"/>
      <c r="P328" s="228"/>
      <c r="Q328" s="228"/>
      <c r="R328" s="228"/>
      <c r="S328" s="228"/>
      <c r="T328" s="229"/>
      <c r="AT328" s="230" t="s">
        <v>428</v>
      </c>
      <c r="AU328" s="230" t="s">
        <v>86</v>
      </c>
      <c r="AV328" s="15" t="s">
        <v>84</v>
      </c>
      <c r="AW328" s="15" t="s">
        <v>37</v>
      </c>
      <c r="AX328" s="15" t="s">
        <v>76</v>
      </c>
      <c r="AY328" s="230" t="s">
        <v>404</v>
      </c>
    </row>
    <row r="329" spans="2:51" s="13" customFormat="1" ht="11.25">
      <c r="B329" s="198"/>
      <c r="C329" s="199"/>
      <c r="D329" s="192" t="s">
        <v>428</v>
      </c>
      <c r="E329" s="200" t="s">
        <v>19</v>
      </c>
      <c r="F329" s="201" t="s">
        <v>721</v>
      </c>
      <c r="G329" s="199"/>
      <c r="H329" s="202">
        <v>4.5</v>
      </c>
      <c r="I329" s="203"/>
      <c r="J329" s="199"/>
      <c r="K329" s="199"/>
      <c r="L329" s="204"/>
      <c r="M329" s="205"/>
      <c r="N329" s="206"/>
      <c r="O329" s="206"/>
      <c r="P329" s="206"/>
      <c r="Q329" s="206"/>
      <c r="R329" s="206"/>
      <c r="S329" s="206"/>
      <c r="T329" s="207"/>
      <c r="AT329" s="208" t="s">
        <v>428</v>
      </c>
      <c r="AU329" s="208" t="s">
        <v>86</v>
      </c>
      <c r="AV329" s="13" t="s">
        <v>86</v>
      </c>
      <c r="AW329" s="13" t="s">
        <v>37</v>
      </c>
      <c r="AX329" s="13" t="s">
        <v>76</v>
      </c>
      <c r="AY329" s="208" t="s">
        <v>404</v>
      </c>
    </row>
    <row r="330" spans="2:51" s="15" customFormat="1" ht="11.25">
      <c r="B330" s="221"/>
      <c r="C330" s="222"/>
      <c r="D330" s="192" t="s">
        <v>428</v>
      </c>
      <c r="E330" s="223" t="s">
        <v>19</v>
      </c>
      <c r="F330" s="224" t="s">
        <v>722</v>
      </c>
      <c r="G330" s="222"/>
      <c r="H330" s="223" t="s">
        <v>19</v>
      </c>
      <c r="I330" s="225"/>
      <c r="J330" s="222"/>
      <c r="K330" s="222"/>
      <c r="L330" s="226"/>
      <c r="M330" s="227"/>
      <c r="N330" s="228"/>
      <c r="O330" s="228"/>
      <c r="P330" s="228"/>
      <c r="Q330" s="228"/>
      <c r="R330" s="228"/>
      <c r="S330" s="228"/>
      <c r="T330" s="229"/>
      <c r="AT330" s="230" t="s">
        <v>428</v>
      </c>
      <c r="AU330" s="230" t="s">
        <v>86</v>
      </c>
      <c r="AV330" s="15" t="s">
        <v>84</v>
      </c>
      <c r="AW330" s="15" t="s">
        <v>37</v>
      </c>
      <c r="AX330" s="15" t="s">
        <v>76</v>
      </c>
      <c r="AY330" s="230" t="s">
        <v>404</v>
      </c>
    </row>
    <row r="331" spans="2:51" s="13" customFormat="1" ht="11.25">
      <c r="B331" s="198"/>
      <c r="C331" s="199"/>
      <c r="D331" s="192" t="s">
        <v>428</v>
      </c>
      <c r="E331" s="200" t="s">
        <v>19</v>
      </c>
      <c r="F331" s="201" t="s">
        <v>723</v>
      </c>
      <c r="G331" s="199"/>
      <c r="H331" s="202">
        <v>12.96</v>
      </c>
      <c r="I331" s="203"/>
      <c r="J331" s="199"/>
      <c r="K331" s="199"/>
      <c r="L331" s="204"/>
      <c r="M331" s="205"/>
      <c r="N331" s="206"/>
      <c r="O331" s="206"/>
      <c r="P331" s="206"/>
      <c r="Q331" s="206"/>
      <c r="R331" s="206"/>
      <c r="S331" s="206"/>
      <c r="T331" s="207"/>
      <c r="AT331" s="208" t="s">
        <v>428</v>
      </c>
      <c r="AU331" s="208" t="s">
        <v>86</v>
      </c>
      <c r="AV331" s="13" t="s">
        <v>86</v>
      </c>
      <c r="AW331" s="13" t="s">
        <v>37</v>
      </c>
      <c r="AX331" s="13" t="s">
        <v>76</v>
      </c>
      <c r="AY331" s="208" t="s">
        <v>404</v>
      </c>
    </row>
    <row r="332" spans="2:51" s="15" customFormat="1" ht="11.25">
      <c r="B332" s="221"/>
      <c r="C332" s="222"/>
      <c r="D332" s="192" t="s">
        <v>428</v>
      </c>
      <c r="E332" s="223" t="s">
        <v>19</v>
      </c>
      <c r="F332" s="224" t="s">
        <v>520</v>
      </c>
      <c r="G332" s="222"/>
      <c r="H332" s="223" t="s">
        <v>19</v>
      </c>
      <c r="I332" s="225"/>
      <c r="J332" s="222"/>
      <c r="K332" s="222"/>
      <c r="L332" s="226"/>
      <c r="M332" s="227"/>
      <c r="N332" s="228"/>
      <c r="O332" s="228"/>
      <c r="P332" s="228"/>
      <c r="Q332" s="228"/>
      <c r="R332" s="228"/>
      <c r="S332" s="228"/>
      <c r="T332" s="229"/>
      <c r="AT332" s="230" t="s">
        <v>428</v>
      </c>
      <c r="AU332" s="230" t="s">
        <v>86</v>
      </c>
      <c r="AV332" s="15" t="s">
        <v>84</v>
      </c>
      <c r="AW332" s="15" t="s">
        <v>37</v>
      </c>
      <c r="AX332" s="15" t="s">
        <v>76</v>
      </c>
      <c r="AY332" s="230" t="s">
        <v>404</v>
      </c>
    </row>
    <row r="333" spans="2:51" s="15" customFormat="1" ht="11.25">
      <c r="B333" s="221"/>
      <c r="C333" s="222"/>
      <c r="D333" s="192" t="s">
        <v>428</v>
      </c>
      <c r="E333" s="223" t="s">
        <v>19</v>
      </c>
      <c r="F333" s="224" t="s">
        <v>724</v>
      </c>
      <c r="G333" s="222"/>
      <c r="H333" s="223" t="s">
        <v>19</v>
      </c>
      <c r="I333" s="225"/>
      <c r="J333" s="222"/>
      <c r="K333" s="222"/>
      <c r="L333" s="226"/>
      <c r="M333" s="227"/>
      <c r="N333" s="228"/>
      <c r="O333" s="228"/>
      <c r="P333" s="228"/>
      <c r="Q333" s="228"/>
      <c r="R333" s="228"/>
      <c r="S333" s="228"/>
      <c r="T333" s="229"/>
      <c r="AT333" s="230" t="s">
        <v>428</v>
      </c>
      <c r="AU333" s="230" t="s">
        <v>86</v>
      </c>
      <c r="AV333" s="15" t="s">
        <v>84</v>
      </c>
      <c r="AW333" s="15" t="s">
        <v>37</v>
      </c>
      <c r="AX333" s="15" t="s">
        <v>76</v>
      </c>
      <c r="AY333" s="230" t="s">
        <v>404</v>
      </c>
    </row>
    <row r="334" spans="2:51" s="13" customFormat="1" ht="11.25">
      <c r="B334" s="198"/>
      <c r="C334" s="199"/>
      <c r="D334" s="192" t="s">
        <v>428</v>
      </c>
      <c r="E334" s="200" t="s">
        <v>19</v>
      </c>
      <c r="F334" s="201" t="s">
        <v>725</v>
      </c>
      <c r="G334" s="199"/>
      <c r="H334" s="202">
        <v>5</v>
      </c>
      <c r="I334" s="203"/>
      <c r="J334" s="199"/>
      <c r="K334" s="199"/>
      <c r="L334" s="204"/>
      <c r="M334" s="205"/>
      <c r="N334" s="206"/>
      <c r="O334" s="206"/>
      <c r="P334" s="206"/>
      <c r="Q334" s="206"/>
      <c r="R334" s="206"/>
      <c r="S334" s="206"/>
      <c r="T334" s="207"/>
      <c r="AT334" s="208" t="s">
        <v>428</v>
      </c>
      <c r="AU334" s="208" t="s">
        <v>86</v>
      </c>
      <c r="AV334" s="13" t="s">
        <v>86</v>
      </c>
      <c r="AW334" s="13" t="s">
        <v>37</v>
      </c>
      <c r="AX334" s="13" t="s">
        <v>76</v>
      </c>
      <c r="AY334" s="208" t="s">
        <v>404</v>
      </c>
    </row>
    <row r="335" spans="2:51" s="15" customFormat="1" ht="11.25">
      <c r="B335" s="221"/>
      <c r="C335" s="222"/>
      <c r="D335" s="192" t="s">
        <v>428</v>
      </c>
      <c r="E335" s="223" t="s">
        <v>19</v>
      </c>
      <c r="F335" s="224" t="s">
        <v>726</v>
      </c>
      <c r="G335" s="222"/>
      <c r="H335" s="223" t="s">
        <v>19</v>
      </c>
      <c r="I335" s="225"/>
      <c r="J335" s="222"/>
      <c r="K335" s="222"/>
      <c r="L335" s="226"/>
      <c r="M335" s="227"/>
      <c r="N335" s="228"/>
      <c r="O335" s="228"/>
      <c r="P335" s="228"/>
      <c r="Q335" s="228"/>
      <c r="R335" s="228"/>
      <c r="S335" s="228"/>
      <c r="T335" s="229"/>
      <c r="AT335" s="230" t="s">
        <v>428</v>
      </c>
      <c r="AU335" s="230" t="s">
        <v>86</v>
      </c>
      <c r="AV335" s="15" t="s">
        <v>84</v>
      </c>
      <c r="AW335" s="15" t="s">
        <v>37</v>
      </c>
      <c r="AX335" s="15" t="s">
        <v>76</v>
      </c>
      <c r="AY335" s="230" t="s">
        <v>404</v>
      </c>
    </row>
    <row r="336" spans="2:51" s="13" customFormat="1" ht="11.25">
      <c r="B336" s="198"/>
      <c r="C336" s="199"/>
      <c r="D336" s="192" t="s">
        <v>428</v>
      </c>
      <c r="E336" s="200" t="s">
        <v>19</v>
      </c>
      <c r="F336" s="201" t="s">
        <v>727</v>
      </c>
      <c r="G336" s="199"/>
      <c r="H336" s="202">
        <v>1.8</v>
      </c>
      <c r="I336" s="203"/>
      <c r="J336" s="199"/>
      <c r="K336" s="199"/>
      <c r="L336" s="204"/>
      <c r="M336" s="205"/>
      <c r="N336" s="206"/>
      <c r="O336" s="206"/>
      <c r="P336" s="206"/>
      <c r="Q336" s="206"/>
      <c r="R336" s="206"/>
      <c r="S336" s="206"/>
      <c r="T336" s="207"/>
      <c r="AT336" s="208" t="s">
        <v>428</v>
      </c>
      <c r="AU336" s="208" t="s">
        <v>86</v>
      </c>
      <c r="AV336" s="13" t="s">
        <v>86</v>
      </c>
      <c r="AW336" s="13" t="s">
        <v>37</v>
      </c>
      <c r="AX336" s="13" t="s">
        <v>76</v>
      </c>
      <c r="AY336" s="208" t="s">
        <v>404</v>
      </c>
    </row>
    <row r="337" spans="2:51" s="15" customFormat="1" ht="11.25">
      <c r="B337" s="221"/>
      <c r="C337" s="222"/>
      <c r="D337" s="192" t="s">
        <v>428</v>
      </c>
      <c r="E337" s="223" t="s">
        <v>19</v>
      </c>
      <c r="F337" s="224" t="s">
        <v>728</v>
      </c>
      <c r="G337" s="222"/>
      <c r="H337" s="223" t="s">
        <v>19</v>
      </c>
      <c r="I337" s="225"/>
      <c r="J337" s="222"/>
      <c r="K337" s="222"/>
      <c r="L337" s="226"/>
      <c r="M337" s="227"/>
      <c r="N337" s="228"/>
      <c r="O337" s="228"/>
      <c r="P337" s="228"/>
      <c r="Q337" s="228"/>
      <c r="R337" s="228"/>
      <c r="S337" s="228"/>
      <c r="T337" s="229"/>
      <c r="AT337" s="230" t="s">
        <v>428</v>
      </c>
      <c r="AU337" s="230" t="s">
        <v>86</v>
      </c>
      <c r="AV337" s="15" t="s">
        <v>84</v>
      </c>
      <c r="AW337" s="15" t="s">
        <v>37</v>
      </c>
      <c r="AX337" s="15" t="s">
        <v>76</v>
      </c>
      <c r="AY337" s="230" t="s">
        <v>404</v>
      </c>
    </row>
    <row r="338" spans="2:51" s="13" customFormat="1" ht="11.25">
      <c r="B338" s="198"/>
      <c r="C338" s="199"/>
      <c r="D338" s="192" t="s">
        <v>428</v>
      </c>
      <c r="E338" s="200" t="s">
        <v>19</v>
      </c>
      <c r="F338" s="201" t="s">
        <v>729</v>
      </c>
      <c r="G338" s="199"/>
      <c r="H338" s="202">
        <v>4.32</v>
      </c>
      <c r="I338" s="203"/>
      <c r="J338" s="199"/>
      <c r="K338" s="199"/>
      <c r="L338" s="204"/>
      <c r="M338" s="205"/>
      <c r="N338" s="206"/>
      <c r="O338" s="206"/>
      <c r="P338" s="206"/>
      <c r="Q338" s="206"/>
      <c r="R338" s="206"/>
      <c r="S338" s="206"/>
      <c r="T338" s="207"/>
      <c r="AT338" s="208" t="s">
        <v>428</v>
      </c>
      <c r="AU338" s="208" t="s">
        <v>86</v>
      </c>
      <c r="AV338" s="13" t="s">
        <v>86</v>
      </c>
      <c r="AW338" s="13" t="s">
        <v>37</v>
      </c>
      <c r="AX338" s="13" t="s">
        <v>76</v>
      </c>
      <c r="AY338" s="208" t="s">
        <v>404</v>
      </c>
    </row>
    <row r="339" spans="2:51" s="15" customFormat="1" ht="11.25">
      <c r="B339" s="221"/>
      <c r="C339" s="222"/>
      <c r="D339" s="192" t="s">
        <v>428</v>
      </c>
      <c r="E339" s="223" t="s">
        <v>19</v>
      </c>
      <c r="F339" s="224" t="s">
        <v>730</v>
      </c>
      <c r="G339" s="222"/>
      <c r="H339" s="223" t="s">
        <v>19</v>
      </c>
      <c r="I339" s="225"/>
      <c r="J339" s="222"/>
      <c r="K339" s="222"/>
      <c r="L339" s="226"/>
      <c r="M339" s="227"/>
      <c r="N339" s="228"/>
      <c r="O339" s="228"/>
      <c r="P339" s="228"/>
      <c r="Q339" s="228"/>
      <c r="R339" s="228"/>
      <c r="S339" s="228"/>
      <c r="T339" s="229"/>
      <c r="AT339" s="230" t="s">
        <v>428</v>
      </c>
      <c r="AU339" s="230" t="s">
        <v>86</v>
      </c>
      <c r="AV339" s="15" t="s">
        <v>84</v>
      </c>
      <c r="AW339" s="15" t="s">
        <v>37</v>
      </c>
      <c r="AX339" s="15" t="s">
        <v>76</v>
      </c>
      <c r="AY339" s="230" t="s">
        <v>404</v>
      </c>
    </row>
    <row r="340" spans="2:51" s="13" customFormat="1" ht="11.25">
      <c r="B340" s="198"/>
      <c r="C340" s="199"/>
      <c r="D340" s="192" t="s">
        <v>428</v>
      </c>
      <c r="E340" s="200" t="s">
        <v>19</v>
      </c>
      <c r="F340" s="201" t="s">
        <v>731</v>
      </c>
      <c r="G340" s="199"/>
      <c r="H340" s="202">
        <v>4.68</v>
      </c>
      <c r="I340" s="203"/>
      <c r="J340" s="199"/>
      <c r="K340" s="199"/>
      <c r="L340" s="204"/>
      <c r="M340" s="205"/>
      <c r="N340" s="206"/>
      <c r="O340" s="206"/>
      <c r="P340" s="206"/>
      <c r="Q340" s="206"/>
      <c r="R340" s="206"/>
      <c r="S340" s="206"/>
      <c r="T340" s="207"/>
      <c r="AT340" s="208" t="s">
        <v>428</v>
      </c>
      <c r="AU340" s="208" t="s">
        <v>86</v>
      </c>
      <c r="AV340" s="13" t="s">
        <v>86</v>
      </c>
      <c r="AW340" s="13" t="s">
        <v>37</v>
      </c>
      <c r="AX340" s="13" t="s">
        <v>76</v>
      </c>
      <c r="AY340" s="208" t="s">
        <v>404</v>
      </c>
    </row>
    <row r="341" spans="2:51" s="15" customFormat="1" ht="11.25">
      <c r="B341" s="221"/>
      <c r="C341" s="222"/>
      <c r="D341" s="192" t="s">
        <v>428</v>
      </c>
      <c r="E341" s="223" t="s">
        <v>19</v>
      </c>
      <c r="F341" s="224" t="s">
        <v>732</v>
      </c>
      <c r="G341" s="222"/>
      <c r="H341" s="223" t="s">
        <v>19</v>
      </c>
      <c r="I341" s="225"/>
      <c r="J341" s="222"/>
      <c r="K341" s="222"/>
      <c r="L341" s="226"/>
      <c r="M341" s="227"/>
      <c r="N341" s="228"/>
      <c r="O341" s="228"/>
      <c r="P341" s="228"/>
      <c r="Q341" s="228"/>
      <c r="R341" s="228"/>
      <c r="S341" s="228"/>
      <c r="T341" s="229"/>
      <c r="AT341" s="230" t="s">
        <v>428</v>
      </c>
      <c r="AU341" s="230" t="s">
        <v>86</v>
      </c>
      <c r="AV341" s="15" t="s">
        <v>84</v>
      </c>
      <c r="AW341" s="15" t="s">
        <v>37</v>
      </c>
      <c r="AX341" s="15" t="s">
        <v>76</v>
      </c>
      <c r="AY341" s="230" t="s">
        <v>404</v>
      </c>
    </row>
    <row r="342" spans="2:51" s="13" customFormat="1" ht="11.25">
      <c r="B342" s="198"/>
      <c r="C342" s="199"/>
      <c r="D342" s="192" t="s">
        <v>428</v>
      </c>
      <c r="E342" s="200" t="s">
        <v>19</v>
      </c>
      <c r="F342" s="201" t="s">
        <v>733</v>
      </c>
      <c r="G342" s="199"/>
      <c r="H342" s="202">
        <v>2.88</v>
      </c>
      <c r="I342" s="203"/>
      <c r="J342" s="199"/>
      <c r="K342" s="199"/>
      <c r="L342" s="204"/>
      <c r="M342" s="205"/>
      <c r="N342" s="206"/>
      <c r="O342" s="206"/>
      <c r="P342" s="206"/>
      <c r="Q342" s="206"/>
      <c r="R342" s="206"/>
      <c r="S342" s="206"/>
      <c r="T342" s="207"/>
      <c r="AT342" s="208" t="s">
        <v>428</v>
      </c>
      <c r="AU342" s="208" t="s">
        <v>86</v>
      </c>
      <c r="AV342" s="13" t="s">
        <v>86</v>
      </c>
      <c r="AW342" s="13" t="s">
        <v>37</v>
      </c>
      <c r="AX342" s="13" t="s">
        <v>76</v>
      </c>
      <c r="AY342" s="208" t="s">
        <v>404</v>
      </c>
    </row>
    <row r="343" spans="2:51" s="15" customFormat="1" ht="11.25">
      <c r="B343" s="221"/>
      <c r="C343" s="222"/>
      <c r="D343" s="192" t="s">
        <v>428</v>
      </c>
      <c r="E343" s="223" t="s">
        <v>19</v>
      </c>
      <c r="F343" s="224" t="s">
        <v>734</v>
      </c>
      <c r="G343" s="222"/>
      <c r="H343" s="223" t="s">
        <v>19</v>
      </c>
      <c r="I343" s="225"/>
      <c r="J343" s="222"/>
      <c r="K343" s="222"/>
      <c r="L343" s="226"/>
      <c r="M343" s="227"/>
      <c r="N343" s="228"/>
      <c r="O343" s="228"/>
      <c r="P343" s="228"/>
      <c r="Q343" s="228"/>
      <c r="R343" s="228"/>
      <c r="S343" s="228"/>
      <c r="T343" s="229"/>
      <c r="AT343" s="230" t="s">
        <v>428</v>
      </c>
      <c r="AU343" s="230" t="s">
        <v>86</v>
      </c>
      <c r="AV343" s="15" t="s">
        <v>84</v>
      </c>
      <c r="AW343" s="15" t="s">
        <v>37</v>
      </c>
      <c r="AX343" s="15" t="s">
        <v>76</v>
      </c>
      <c r="AY343" s="230" t="s">
        <v>404</v>
      </c>
    </row>
    <row r="344" spans="2:51" s="13" customFormat="1" ht="11.25">
      <c r="B344" s="198"/>
      <c r="C344" s="199"/>
      <c r="D344" s="192" t="s">
        <v>428</v>
      </c>
      <c r="E344" s="200" t="s">
        <v>19</v>
      </c>
      <c r="F344" s="201" t="s">
        <v>729</v>
      </c>
      <c r="G344" s="199"/>
      <c r="H344" s="202">
        <v>4.32</v>
      </c>
      <c r="I344" s="203"/>
      <c r="J344" s="199"/>
      <c r="K344" s="199"/>
      <c r="L344" s="204"/>
      <c r="M344" s="205"/>
      <c r="N344" s="206"/>
      <c r="O344" s="206"/>
      <c r="P344" s="206"/>
      <c r="Q344" s="206"/>
      <c r="R344" s="206"/>
      <c r="S344" s="206"/>
      <c r="T344" s="207"/>
      <c r="AT344" s="208" t="s">
        <v>428</v>
      </c>
      <c r="AU344" s="208" t="s">
        <v>86</v>
      </c>
      <c r="AV344" s="13" t="s">
        <v>86</v>
      </c>
      <c r="AW344" s="13" t="s">
        <v>37</v>
      </c>
      <c r="AX344" s="13" t="s">
        <v>76</v>
      </c>
      <c r="AY344" s="208" t="s">
        <v>404</v>
      </c>
    </row>
    <row r="345" spans="2:51" s="15" customFormat="1" ht="11.25">
      <c r="B345" s="221"/>
      <c r="C345" s="222"/>
      <c r="D345" s="192" t="s">
        <v>428</v>
      </c>
      <c r="E345" s="223" t="s">
        <v>19</v>
      </c>
      <c r="F345" s="224" t="s">
        <v>735</v>
      </c>
      <c r="G345" s="222"/>
      <c r="H345" s="223" t="s">
        <v>19</v>
      </c>
      <c r="I345" s="225"/>
      <c r="J345" s="222"/>
      <c r="K345" s="222"/>
      <c r="L345" s="226"/>
      <c r="M345" s="227"/>
      <c r="N345" s="228"/>
      <c r="O345" s="228"/>
      <c r="P345" s="228"/>
      <c r="Q345" s="228"/>
      <c r="R345" s="228"/>
      <c r="S345" s="228"/>
      <c r="T345" s="229"/>
      <c r="AT345" s="230" t="s">
        <v>428</v>
      </c>
      <c r="AU345" s="230" t="s">
        <v>86</v>
      </c>
      <c r="AV345" s="15" t="s">
        <v>84</v>
      </c>
      <c r="AW345" s="15" t="s">
        <v>37</v>
      </c>
      <c r="AX345" s="15" t="s">
        <v>76</v>
      </c>
      <c r="AY345" s="230" t="s">
        <v>404</v>
      </c>
    </row>
    <row r="346" spans="2:51" s="13" customFormat="1" ht="11.25">
      <c r="B346" s="198"/>
      <c r="C346" s="199"/>
      <c r="D346" s="192" t="s">
        <v>428</v>
      </c>
      <c r="E346" s="200" t="s">
        <v>19</v>
      </c>
      <c r="F346" s="201" t="s">
        <v>736</v>
      </c>
      <c r="G346" s="199"/>
      <c r="H346" s="202">
        <v>4.2</v>
      </c>
      <c r="I346" s="203"/>
      <c r="J346" s="199"/>
      <c r="K346" s="199"/>
      <c r="L346" s="204"/>
      <c r="M346" s="205"/>
      <c r="N346" s="206"/>
      <c r="O346" s="206"/>
      <c r="P346" s="206"/>
      <c r="Q346" s="206"/>
      <c r="R346" s="206"/>
      <c r="S346" s="206"/>
      <c r="T346" s="207"/>
      <c r="AT346" s="208" t="s">
        <v>428</v>
      </c>
      <c r="AU346" s="208" t="s">
        <v>86</v>
      </c>
      <c r="AV346" s="13" t="s">
        <v>86</v>
      </c>
      <c r="AW346" s="13" t="s">
        <v>37</v>
      </c>
      <c r="AX346" s="13" t="s">
        <v>76</v>
      </c>
      <c r="AY346" s="208" t="s">
        <v>404</v>
      </c>
    </row>
    <row r="347" spans="2:51" s="15" customFormat="1" ht="11.25">
      <c r="B347" s="221"/>
      <c r="C347" s="222"/>
      <c r="D347" s="192" t="s">
        <v>428</v>
      </c>
      <c r="E347" s="223" t="s">
        <v>19</v>
      </c>
      <c r="F347" s="224" t="s">
        <v>737</v>
      </c>
      <c r="G347" s="222"/>
      <c r="H347" s="223" t="s">
        <v>19</v>
      </c>
      <c r="I347" s="225"/>
      <c r="J347" s="222"/>
      <c r="K347" s="222"/>
      <c r="L347" s="226"/>
      <c r="M347" s="227"/>
      <c r="N347" s="228"/>
      <c r="O347" s="228"/>
      <c r="P347" s="228"/>
      <c r="Q347" s="228"/>
      <c r="R347" s="228"/>
      <c r="S347" s="228"/>
      <c r="T347" s="229"/>
      <c r="AT347" s="230" t="s">
        <v>428</v>
      </c>
      <c r="AU347" s="230" t="s">
        <v>86</v>
      </c>
      <c r="AV347" s="15" t="s">
        <v>84</v>
      </c>
      <c r="AW347" s="15" t="s">
        <v>37</v>
      </c>
      <c r="AX347" s="15" t="s">
        <v>76</v>
      </c>
      <c r="AY347" s="230" t="s">
        <v>404</v>
      </c>
    </row>
    <row r="348" spans="2:51" s="13" customFormat="1" ht="11.25">
      <c r="B348" s="198"/>
      <c r="C348" s="199"/>
      <c r="D348" s="192" t="s">
        <v>428</v>
      </c>
      <c r="E348" s="200" t="s">
        <v>19</v>
      </c>
      <c r="F348" s="201" t="s">
        <v>738</v>
      </c>
      <c r="G348" s="199"/>
      <c r="H348" s="202">
        <v>5.7</v>
      </c>
      <c r="I348" s="203"/>
      <c r="J348" s="199"/>
      <c r="K348" s="199"/>
      <c r="L348" s="204"/>
      <c r="M348" s="205"/>
      <c r="N348" s="206"/>
      <c r="O348" s="206"/>
      <c r="P348" s="206"/>
      <c r="Q348" s="206"/>
      <c r="R348" s="206"/>
      <c r="S348" s="206"/>
      <c r="T348" s="207"/>
      <c r="AT348" s="208" t="s">
        <v>428</v>
      </c>
      <c r="AU348" s="208" t="s">
        <v>86</v>
      </c>
      <c r="AV348" s="13" t="s">
        <v>86</v>
      </c>
      <c r="AW348" s="13" t="s">
        <v>37</v>
      </c>
      <c r="AX348" s="13" t="s">
        <v>76</v>
      </c>
      <c r="AY348" s="208" t="s">
        <v>404</v>
      </c>
    </row>
    <row r="349" spans="2:51" s="15" customFormat="1" ht="11.25">
      <c r="B349" s="221"/>
      <c r="C349" s="222"/>
      <c r="D349" s="192" t="s">
        <v>428</v>
      </c>
      <c r="E349" s="223" t="s">
        <v>19</v>
      </c>
      <c r="F349" s="224" t="s">
        <v>739</v>
      </c>
      <c r="G349" s="222"/>
      <c r="H349" s="223" t="s">
        <v>19</v>
      </c>
      <c r="I349" s="225"/>
      <c r="J349" s="222"/>
      <c r="K349" s="222"/>
      <c r="L349" s="226"/>
      <c r="M349" s="227"/>
      <c r="N349" s="228"/>
      <c r="O349" s="228"/>
      <c r="P349" s="228"/>
      <c r="Q349" s="228"/>
      <c r="R349" s="228"/>
      <c r="S349" s="228"/>
      <c r="T349" s="229"/>
      <c r="AT349" s="230" t="s">
        <v>428</v>
      </c>
      <c r="AU349" s="230" t="s">
        <v>86</v>
      </c>
      <c r="AV349" s="15" t="s">
        <v>84</v>
      </c>
      <c r="AW349" s="15" t="s">
        <v>37</v>
      </c>
      <c r="AX349" s="15" t="s">
        <v>76</v>
      </c>
      <c r="AY349" s="230" t="s">
        <v>404</v>
      </c>
    </row>
    <row r="350" spans="2:51" s="13" customFormat="1" ht="11.25">
      <c r="B350" s="198"/>
      <c r="C350" s="199"/>
      <c r="D350" s="192" t="s">
        <v>428</v>
      </c>
      <c r="E350" s="200" t="s">
        <v>19</v>
      </c>
      <c r="F350" s="201" t="s">
        <v>740</v>
      </c>
      <c r="G350" s="199"/>
      <c r="H350" s="202">
        <v>6.24</v>
      </c>
      <c r="I350" s="203"/>
      <c r="J350" s="199"/>
      <c r="K350" s="199"/>
      <c r="L350" s="204"/>
      <c r="M350" s="205"/>
      <c r="N350" s="206"/>
      <c r="O350" s="206"/>
      <c r="P350" s="206"/>
      <c r="Q350" s="206"/>
      <c r="R350" s="206"/>
      <c r="S350" s="206"/>
      <c r="T350" s="207"/>
      <c r="AT350" s="208" t="s">
        <v>428</v>
      </c>
      <c r="AU350" s="208" t="s">
        <v>86</v>
      </c>
      <c r="AV350" s="13" t="s">
        <v>86</v>
      </c>
      <c r="AW350" s="13" t="s">
        <v>37</v>
      </c>
      <c r="AX350" s="13" t="s">
        <v>76</v>
      </c>
      <c r="AY350" s="208" t="s">
        <v>404</v>
      </c>
    </row>
    <row r="351" spans="2:51" s="15" customFormat="1" ht="11.25">
      <c r="B351" s="221"/>
      <c r="C351" s="222"/>
      <c r="D351" s="192" t="s">
        <v>428</v>
      </c>
      <c r="E351" s="223" t="s">
        <v>19</v>
      </c>
      <c r="F351" s="224" t="s">
        <v>741</v>
      </c>
      <c r="G351" s="222"/>
      <c r="H351" s="223" t="s">
        <v>19</v>
      </c>
      <c r="I351" s="225"/>
      <c r="J351" s="222"/>
      <c r="K351" s="222"/>
      <c r="L351" s="226"/>
      <c r="M351" s="227"/>
      <c r="N351" s="228"/>
      <c r="O351" s="228"/>
      <c r="P351" s="228"/>
      <c r="Q351" s="228"/>
      <c r="R351" s="228"/>
      <c r="S351" s="228"/>
      <c r="T351" s="229"/>
      <c r="AT351" s="230" t="s">
        <v>428</v>
      </c>
      <c r="AU351" s="230" t="s">
        <v>86</v>
      </c>
      <c r="AV351" s="15" t="s">
        <v>84</v>
      </c>
      <c r="AW351" s="15" t="s">
        <v>37</v>
      </c>
      <c r="AX351" s="15" t="s">
        <v>76</v>
      </c>
      <c r="AY351" s="230" t="s">
        <v>404</v>
      </c>
    </row>
    <row r="352" spans="2:51" s="13" customFormat="1" ht="11.25">
      <c r="B352" s="198"/>
      <c r="C352" s="199"/>
      <c r="D352" s="192" t="s">
        <v>428</v>
      </c>
      <c r="E352" s="200" t="s">
        <v>19</v>
      </c>
      <c r="F352" s="201" t="s">
        <v>742</v>
      </c>
      <c r="G352" s="199"/>
      <c r="H352" s="202">
        <v>4.86</v>
      </c>
      <c r="I352" s="203"/>
      <c r="J352" s="199"/>
      <c r="K352" s="199"/>
      <c r="L352" s="204"/>
      <c r="M352" s="205"/>
      <c r="N352" s="206"/>
      <c r="O352" s="206"/>
      <c r="P352" s="206"/>
      <c r="Q352" s="206"/>
      <c r="R352" s="206"/>
      <c r="S352" s="206"/>
      <c r="T352" s="207"/>
      <c r="AT352" s="208" t="s">
        <v>428</v>
      </c>
      <c r="AU352" s="208" t="s">
        <v>86</v>
      </c>
      <c r="AV352" s="13" t="s">
        <v>86</v>
      </c>
      <c r="AW352" s="13" t="s">
        <v>37</v>
      </c>
      <c r="AX352" s="13" t="s">
        <v>76</v>
      </c>
      <c r="AY352" s="208" t="s">
        <v>404</v>
      </c>
    </row>
    <row r="353" spans="2:51" s="13" customFormat="1" ht="11.25">
      <c r="B353" s="198"/>
      <c r="C353" s="199"/>
      <c r="D353" s="192" t="s">
        <v>428</v>
      </c>
      <c r="E353" s="200" t="s">
        <v>19</v>
      </c>
      <c r="F353" s="201" t="s">
        <v>743</v>
      </c>
      <c r="G353" s="199"/>
      <c r="H353" s="202">
        <v>3.073</v>
      </c>
      <c r="I353" s="203"/>
      <c r="J353" s="199"/>
      <c r="K353" s="199"/>
      <c r="L353" s="204"/>
      <c r="M353" s="205"/>
      <c r="N353" s="206"/>
      <c r="O353" s="206"/>
      <c r="P353" s="206"/>
      <c r="Q353" s="206"/>
      <c r="R353" s="206"/>
      <c r="S353" s="206"/>
      <c r="T353" s="207"/>
      <c r="AT353" s="208" t="s">
        <v>428</v>
      </c>
      <c r="AU353" s="208" t="s">
        <v>86</v>
      </c>
      <c r="AV353" s="13" t="s">
        <v>86</v>
      </c>
      <c r="AW353" s="13" t="s">
        <v>37</v>
      </c>
      <c r="AX353" s="13" t="s">
        <v>76</v>
      </c>
      <c r="AY353" s="208" t="s">
        <v>404</v>
      </c>
    </row>
    <row r="354" spans="2:51" s="16" customFormat="1" ht="11.25">
      <c r="B354" s="231"/>
      <c r="C354" s="232"/>
      <c r="D354" s="192" t="s">
        <v>428</v>
      </c>
      <c r="E354" s="233" t="s">
        <v>287</v>
      </c>
      <c r="F354" s="234" t="s">
        <v>534</v>
      </c>
      <c r="G354" s="232"/>
      <c r="H354" s="235">
        <v>64.533</v>
      </c>
      <c r="I354" s="236"/>
      <c r="J354" s="232"/>
      <c r="K354" s="232"/>
      <c r="L354" s="237"/>
      <c r="M354" s="238"/>
      <c r="N354" s="239"/>
      <c r="O354" s="239"/>
      <c r="P354" s="239"/>
      <c r="Q354" s="239"/>
      <c r="R354" s="239"/>
      <c r="S354" s="239"/>
      <c r="T354" s="240"/>
      <c r="AT354" s="241" t="s">
        <v>428</v>
      </c>
      <c r="AU354" s="241" t="s">
        <v>86</v>
      </c>
      <c r="AV354" s="16" t="s">
        <v>467</v>
      </c>
      <c r="AW354" s="16" t="s">
        <v>37</v>
      </c>
      <c r="AX354" s="16" t="s">
        <v>76</v>
      </c>
      <c r="AY354" s="241" t="s">
        <v>404</v>
      </c>
    </row>
    <row r="355" spans="2:51" s="15" customFormat="1" ht="11.25">
      <c r="B355" s="221"/>
      <c r="C355" s="222"/>
      <c r="D355" s="192" t="s">
        <v>428</v>
      </c>
      <c r="E355" s="223" t="s">
        <v>19</v>
      </c>
      <c r="F355" s="224" t="s">
        <v>744</v>
      </c>
      <c r="G355" s="222"/>
      <c r="H355" s="223" t="s">
        <v>19</v>
      </c>
      <c r="I355" s="225"/>
      <c r="J355" s="222"/>
      <c r="K355" s="222"/>
      <c r="L355" s="226"/>
      <c r="M355" s="227"/>
      <c r="N355" s="228"/>
      <c r="O355" s="228"/>
      <c r="P355" s="228"/>
      <c r="Q355" s="228"/>
      <c r="R355" s="228"/>
      <c r="S355" s="228"/>
      <c r="T355" s="229"/>
      <c r="AT355" s="230" t="s">
        <v>428</v>
      </c>
      <c r="AU355" s="230" t="s">
        <v>86</v>
      </c>
      <c r="AV355" s="15" t="s">
        <v>84</v>
      </c>
      <c r="AW355" s="15" t="s">
        <v>37</v>
      </c>
      <c r="AX355" s="15" t="s">
        <v>76</v>
      </c>
      <c r="AY355" s="230" t="s">
        <v>404</v>
      </c>
    </row>
    <row r="356" spans="2:51" s="15" customFormat="1" ht="11.25">
      <c r="B356" s="221"/>
      <c r="C356" s="222"/>
      <c r="D356" s="192" t="s">
        <v>428</v>
      </c>
      <c r="E356" s="223" t="s">
        <v>19</v>
      </c>
      <c r="F356" s="224" t="s">
        <v>745</v>
      </c>
      <c r="G356" s="222"/>
      <c r="H356" s="223" t="s">
        <v>19</v>
      </c>
      <c r="I356" s="225"/>
      <c r="J356" s="222"/>
      <c r="K356" s="222"/>
      <c r="L356" s="226"/>
      <c r="M356" s="227"/>
      <c r="N356" s="228"/>
      <c r="O356" s="228"/>
      <c r="P356" s="228"/>
      <c r="Q356" s="228"/>
      <c r="R356" s="228"/>
      <c r="S356" s="228"/>
      <c r="T356" s="229"/>
      <c r="AT356" s="230" t="s">
        <v>428</v>
      </c>
      <c r="AU356" s="230" t="s">
        <v>86</v>
      </c>
      <c r="AV356" s="15" t="s">
        <v>84</v>
      </c>
      <c r="AW356" s="15" t="s">
        <v>37</v>
      </c>
      <c r="AX356" s="15" t="s">
        <v>76</v>
      </c>
      <c r="AY356" s="230" t="s">
        <v>404</v>
      </c>
    </row>
    <row r="357" spans="2:51" s="13" customFormat="1" ht="11.25">
      <c r="B357" s="198"/>
      <c r="C357" s="199"/>
      <c r="D357" s="192" t="s">
        <v>428</v>
      </c>
      <c r="E357" s="200" t="s">
        <v>19</v>
      </c>
      <c r="F357" s="201" t="s">
        <v>746</v>
      </c>
      <c r="G357" s="199"/>
      <c r="H357" s="202">
        <v>7</v>
      </c>
      <c r="I357" s="203"/>
      <c r="J357" s="199"/>
      <c r="K357" s="199"/>
      <c r="L357" s="204"/>
      <c r="M357" s="205"/>
      <c r="N357" s="206"/>
      <c r="O357" s="206"/>
      <c r="P357" s="206"/>
      <c r="Q357" s="206"/>
      <c r="R357" s="206"/>
      <c r="S357" s="206"/>
      <c r="T357" s="207"/>
      <c r="AT357" s="208" t="s">
        <v>428</v>
      </c>
      <c r="AU357" s="208" t="s">
        <v>86</v>
      </c>
      <c r="AV357" s="13" t="s">
        <v>86</v>
      </c>
      <c r="AW357" s="13" t="s">
        <v>37</v>
      </c>
      <c r="AX357" s="13" t="s">
        <v>76</v>
      </c>
      <c r="AY357" s="208" t="s">
        <v>404</v>
      </c>
    </row>
    <row r="358" spans="2:51" s="13" customFormat="1" ht="11.25">
      <c r="B358" s="198"/>
      <c r="C358" s="199"/>
      <c r="D358" s="192" t="s">
        <v>428</v>
      </c>
      <c r="E358" s="200" t="s">
        <v>19</v>
      </c>
      <c r="F358" s="201" t="s">
        <v>747</v>
      </c>
      <c r="G358" s="199"/>
      <c r="H358" s="202">
        <v>0.35</v>
      </c>
      <c r="I358" s="203"/>
      <c r="J358" s="199"/>
      <c r="K358" s="199"/>
      <c r="L358" s="204"/>
      <c r="M358" s="205"/>
      <c r="N358" s="206"/>
      <c r="O358" s="206"/>
      <c r="P358" s="206"/>
      <c r="Q358" s="206"/>
      <c r="R358" s="206"/>
      <c r="S358" s="206"/>
      <c r="T358" s="207"/>
      <c r="AT358" s="208" t="s">
        <v>428</v>
      </c>
      <c r="AU358" s="208" t="s">
        <v>86</v>
      </c>
      <c r="AV358" s="13" t="s">
        <v>86</v>
      </c>
      <c r="AW358" s="13" t="s">
        <v>37</v>
      </c>
      <c r="AX358" s="13" t="s">
        <v>76</v>
      </c>
      <c r="AY358" s="208" t="s">
        <v>404</v>
      </c>
    </row>
    <row r="359" spans="2:51" s="16" customFormat="1" ht="11.25">
      <c r="B359" s="231"/>
      <c r="C359" s="232"/>
      <c r="D359" s="192" t="s">
        <v>428</v>
      </c>
      <c r="E359" s="233" t="s">
        <v>256</v>
      </c>
      <c r="F359" s="234" t="s">
        <v>534</v>
      </c>
      <c r="G359" s="232"/>
      <c r="H359" s="235">
        <v>7.35</v>
      </c>
      <c r="I359" s="236"/>
      <c r="J359" s="232"/>
      <c r="K359" s="232"/>
      <c r="L359" s="237"/>
      <c r="M359" s="238"/>
      <c r="N359" s="239"/>
      <c r="O359" s="239"/>
      <c r="P359" s="239"/>
      <c r="Q359" s="239"/>
      <c r="R359" s="239"/>
      <c r="S359" s="239"/>
      <c r="T359" s="240"/>
      <c r="AT359" s="241" t="s">
        <v>428</v>
      </c>
      <c r="AU359" s="241" t="s">
        <v>86</v>
      </c>
      <c r="AV359" s="16" t="s">
        <v>467</v>
      </c>
      <c r="AW359" s="16" t="s">
        <v>37</v>
      </c>
      <c r="AX359" s="16" t="s">
        <v>76</v>
      </c>
      <c r="AY359" s="241" t="s">
        <v>404</v>
      </c>
    </row>
    <row r="360" spans="2:51" s="14" customFormat="1" ht="11.25">
      <c r="B360" s="210"/>
      <c r="C360" s="211"/>
      <c r="D360" s="192" t="s">
        <v>428</v>
      </c>
      <c r="E360" s="212" t="s">
        <v>19</v>
      </c>
      <c r="F360" s="213" t="s">
        <v>463</v>
      </c>
      <c r="G360" s="211"/>
      <c r="H360" s="214">
        <v>71.883</v>
      </c>
      <c r="I360" s="215"/>
      <c r="J360" s="211"/>
      <c r="K360" s="211"/>
      <c r="L360" s="216"/>
      <c r="M360" s="217"/>
      <c r="N360" s="218"/>
      <c r="O360" s="218"/>
      <c r="P360" s="218"/>
      <c r="Q360" s="218"/>
      <c r="R360" s="218"/>
      <c r="S360" s="218"/>
      <c r="T360" s="219"/>
      <c r="AT360" s="220" t="s">
        <v>428</v>
      </c>
      <c r="AU360" s="220" t="s">
        <v>86</v>
      </c>
      <c r="AV360" s="14" t="s">
        <v>273</v>
      </c>
      <c r="AW360" s="14" t="s">
        <v>37</v>
      </c>
      <c r="AX360" s="14" t="s">
        <v>84</v>
      </c>
      <c r="AY360" s="220" t="s">
        <v>404</v>
      </c>
    </row>
    <row r="361" spans="1:65" s="2" customFormat="1" ht="14.45" customHeight="1">
      <c r="A361" s="36"/>
      <c r="B361" s="37"/>
      <c r="C361" s="179" t="s">
        <v>748</v>
      </c>
      <c r="D361" s="179" t="s">
        <v>410</v>
      </c>
      <c r="E361" s="180" t="s">
        <v>749</v>
      </c>
      <c r="F361" s="181" t="s">
        <v>750</v>
      </c>
      <c r="G361" s="182" t="s">
        <v>106</v>
      </c>
      <c r="H361" s="183">
        <v>950.736</v>
      </c>
      <c r="I361" s="184"/>
      <c r="J361" s="185">
        <f>ROUND(I361*H361,2)</f>
        <v>0</v>
      </c>
      <c r="K361" s="181" t="s">
        <v>413</v>
      </c>
      <c r="L361" s="41"/>
      <c r="M361" s="186" t="s">
        <v>19</v>
      </c>
      <c r="N361" s="187" t="s">
        <v>47</v>
      </c>
      <c r="O361" s="66"/>
      <c r="P361" s="188">
        <f>O361*H361</f>
        <v>0</v>
      </c>
      <c r="Q361" s="188">
        <v>0</v>
      </c>
      <c r="R361" s="188">
        <f>Q361*H361</f>
        <v>0</v>
      </c>
      <c r="S361" s="188">
        <v>0</v>
      </c>
      <c r="T361" s="189">
        <f>S361*H361</f>
        <v>0</v>
      </c>
      <c r="U361" s="36"/>
      <c r="V361" s="36"/>
      <c r="W361" s="36"/>
      <c r="X361" s="36"/>
      <c r="Y361" s="36"/>
      <c r="Z361" s="36"/>
      <c r="AA361" s="36"/>
      <c r="AB361" s="36"/>
      <c r="AC361" s="36"/>
      <c r="AD361" s="36"/>
      <c r="AE361" s="36"/>
      <c r="AR361" s="190" t="s">
        <v>273</v>
      </c>
      <c r="AT361" s="190" t="s">
        <v>410</v>
      </c>
      <c r="AU361" s="190" t="s">
        <v>86</v>
      </c>
      <c r="AY361" s="19" t="s">
        <v>404</v>
      </c>
      <c r="BE361" s="191">
        <f>IF(N361="základní",J361,0)</f>
        <v>0</v>
      </c>
      <c r="BF361" s="191">
        <f>IF(N361="snížená",J361,0)</f>
        <v>0</v>
      </c>
      <c r="BG361" s="191">
        <f>IF(N361="zákl. přenesená",J361,0)</f>
        <v>0</v>
      </c>
      <c r="BH361" s="191">
        <f>IF(N361="sníž. přenesená",J361,0)</f>
        <v>0</v>
      </c>
      <c r="BI361" s="191">
        <f>IF(N361="nulová",J361,0)</f>
        <v>0</v>
      </c>
      <c r="BJ361" s="19" t="s">
        <v>84</v>
      </c>
      <c r="BK361" s="191">
        <f>ROUND(I361*H361,2)</f>
        <v>0</v>
      </c>
      <c r="BL361" s="19" t="s">
        <v>273</v>
      </c>
      <c r="BM361" s="190" t="s">
        <v>751</v>
      </c>
    </row>
    <row r="362" spans="1:47" s="2" customFormat="1" ht="19.5">
      <c r="A362" s="36"/>
      <c r="B362" s="37"/>
      <c r="C362" s="38"/>
      <c r="D362" s="192" t="s">
        <v>418</v>
      </c>
      <c r="E362" s="38"/>
      <c r="F362" s="193" t="s">
        <v>752</v>
      </c>
      <c r="G362" s="38"/>
      <c r="H362" s="38"/>
      <c r="I362" s="194"/>
      <c r="J362" s="38"/>
      <c r="K362" s="38"/>
      <c r="L362" s="41"/>
      <c r="M362" s="195"/>
      <c r="N362" s="196"/>
      <c r="O362" s="66"/>
      <c r="P362" s="66"/>
      <c r="Q362" s="66"/>
      <c r="R362" s="66"/>
      <c r="S362" s="66"/>
      <c r="T362" s="67"/>
      <c r="U362" s="36"/>
      <c r="V362" s="36"/>
      <c r="W362" s="36"/>
      <c r="X362" s="36"/>
      <c r="Y362" s="36"/>
      <c r="Z362" s="36"/>
      <c r="AA362" s="36"/>
      <c r="AB362" s="36"/>
      <c r="AC362" s="36"/>
      <c r="AD362" s="36"/>
      <c r="AE362" s="36"/>
      <c r="AT362" s="19" t="s">
        <v>418</v>
      </c>
      <c r="AU362" s="19" t="s">
        <v>86</v>
      </c>
    </row>
    <row r="363" spans="1:47" s="2" customFormat="1" ht="48.75">
      <c r="A363" s="36"/>
      <c r="B363" s="37"/>
      <c r="C363" s="38"/>
      <c r="D363" s="192" t="s">
        <v>423</v>
      </c>
      <c r="E363" s="38"/>
      <c r="F363" s="197" t="s">
        <v>753</v>
      </c>
      <c r="G363" s="38"/>
      <c r="H363" s="38"/>
      <c r="I363" s="194"/>
      <c r="J363" s="38"/>
      <c r="K363" s="38"/>
      <c r="L363" s="41"/>
      <c r="M363" s="195"/>
      <c r="N363" s="196"/>
      <c r="O363" s="66"/>
      <c r="P363" s="66"/>
      <c r="Q363" s="66"/>
      <c r="R363" s="66"/>
      <c r="S363" s="66"/>
      <c r="T363" s="67"/>
      <c r="U363" s="36"/>
      <c r="V363" s="36"/>
      <c r="W363" s="36"/>
      <c r="X363" s="36"/>
      <c r="Y363" s="36"/>
      <c r="Z363" s="36"/>
      <c r="AA363" s="36"/>
      <c r="AB363" s="36"/>
      <c r="AC363" s="36"/>
      <c r="AD363" s="36"/>
      <c r="AE363" s="36"/>
      <c r="AT363" s="19" t="s">
        <v>423</v>
      </c>
      <c r="AU363" s="19" t="s">
        <v>86</v>
      </c>
    </row>
    <row r="364" spans="1:47" s="2" customFormat="1" ht="19.5">
      <c r="A364" s="36"/>
      <c r="B364" s="37"/>
      <c r="C364" s="38"/>
      <c r="D364" s="192" t="s">
        <v>473</v>
      </c>
      <c r="E364" s="38"/>
      <c r="F364" s="197" t="s">
        <v>754</v>
      </c>
      <c r="G364" s="38"/>
      <c r="H364" s="38"/>
      <c r="I364" s="194"/>
      <c r="J364" s="38"/>
      <c r="K364" s="38"/>
      <c r="L364" s="41"/>
      <c r="M364" s="195"/>
      <c r="N364" s="196"/>
      <c r="O364" s="66"/>
      <c r="P364" s="66"/>
      <c r="Q364" s="66"/>
      <c r="R364" s="66"/>
      <c r="S364" s="66"/>
      <c r="T364" s="67"/>
      <c r="U364" s="36"/>
      <c r="V364" s="36"/>
      <c r="W364" s="36"/>
      <c r="X364" s="36"/>
      <c r="Y364" s="36"/>
      <c r="Z364" s="36"/>
      <c r="AA364" s="36"/>
      <c r="AB364" s="36"/>
      <c r="AC364" s="36"/>
      <c r="AD364" s="36"/>
      <c r="AE364" s="36"/>
      <c r="AT364" s="19" t="s">
        <v>473</v>
      </c>
      <c r="AU364" s="19" t="s">
        <v>86</v>
      </c>
    </row>
    <row r="365" spans="2:51" s="15" customFormat="1" ht="11.25">
      <c r="B365" s="221"/>
      <c r="C365" s="222"/>
      <c r="D365" s="192" t="s">
        <v>428</v>
      </c>
      <c r="E365" s="223" t="s">
        <v>19</v>
      </c>
      <c r="F365" s="224" t="s">
        <v>520</v>
      </c>
      <c r="G365" s="222"/>
      <c r="H365" s="223" t="s">
        <v>19</v>
      </c>
      <c r="I365" s="225"/>
      <c r="J365" s="222"/>
      <c r="K365" s="222"/>
      <c r="L365" s="226"/>
      <c r="M365" s="227"/>
      <c r="N365" s="228"/>
      <c r="O365" s="228"/>
      <c r="P365" s="228"/>
      <c r="Q365" s="228"/>
      <c r="R365" s="228"/>
      <c r="S365" s="228"/>
      <c r="T365" s="229"/>
      <c r="AT365" s="230" t="s">
        <v>428</v>
      </c>
      <c r="AU365" s="230" t="s">
        <v>86</v>
      </c>
      <c r="AV365" s="15" t="s">
        <v>84</v>
      </c>
      <c r="AW365" s="15" t="s">
        <v>37</v>
      </c>
      <c r="AX365" s="15" t="s">
        <v>76</v>
      </c>
      <c r="AY365" s="230" t="s">
        <v>404</v>
      </c>
    </row>
    <row r="366" spans="2:51" s="15" customFormat="1" ht="11.25">
      <c r="B366" s="221"/>
      <c r="C366" s="222"/>
      <c r="D366" s="192" t="s">
        <v>428</v>
      </c>
      <c r="E366" s="223" t="s">
        <v>19</v>
      </c>
      <c r="F366" s="224" t="s">
        <v>755</v>
      </c>
      <c r="G366" s="222"/>
      <c r="H366" s="223" t="s">
        <v>19</v>
      </c>
      <c r="I366" s="225"/>
      <c r="J366" s="222"/>
      <c r="K366" s="222"/>
      <c r="L366" s="226"/>
      <c r="M366" s="227"/>
      <c r="N366" s="228"/>
      <c r="O366" s="228"/>
      <c r="P366" s="228"/>
      <c r="Q366" s="228"/>
      <c r="R366" s="228"/>
      <c r="S366" s="228"/>
      <c r="T366" s="229"/>
      <c r="AT366" s="230" t="s">
        <v>428</v>
      </c>
      <c r="AU366" s="230" t="s">
        <v>86</v>
      </c>
      <c r="AV366" s="15" t="s">
        <v>84</v>
      </c>
      <c r="AW366" s="15" t="s">
        <v>37</v>
      </c>
      <c r="AX366" s="15" t="s">
        <v>76</v>
      </c>
      <c r="AY366" s="230" t="s">
        <v>404</v>
      </c>
    </row>
    <row r="367" spans="2:51" s="13" customFormat="1" ht="11.25">
      <c r="B367" s="198"/>
      <c r="C367" s="199"/>
      <c r="D367" s="192" t="s">
        <v>428</v>
      </c>
      <c r="E367" s="200" t="s">
        <v>19</v>
      </c>
      <c r="F367" s="201" t="s">
        <v>756</v>
      </c>
      <c r="G367" s="199"/>
      <c r="H367" s="202">
        <v>14.24</v>
      </c>
      <c r="I367" s="203"/>
      <c r="J367" s="199"/>
      <c r="K367" s="199"/>
      <c r="L367" s="204"/>
      <c r="M367" s="205"/>
      <c r="N367" s="206"/>
      <c r="O367" s="206"/>
      <c r="P367" s="206"/>
      <c r="Q367" s="206"/>
      <c r="R367" s="206"/>
      <c r="S367" s="206"/>
      <c r="T367" s="207"/>
      <c r="AT367" s="208" t="s">
        <v>428</v>
      </c>
      <c r="AU367" s="208" t="s">
        <v>86</v>
      </c>
      <c r="AV367" s="13" t="s">
        <v>86</v>
      </c>
      <c r="AW367" s="13" t="s">
        <v>37</v>
      </c>
      <c r="AX367" s="13" t="s">
        <v>76</v>
      </c>
      <c r="AY367" s="208" t="s">
        <v>404</v>
      </c>
    </row>
    <row r="368" spans="2:51" s="15" customFormat="1" ht="11.25">
      <c r="B368" s="221"/>
      <c r="C368" s="222"/>
      <c r="D368" s="192" t="s">
        <v>428</v>
      </c>
      <c r="E368" s="223" t="s">
        <v>19</v>
      </c>
      <c r="F368" s="224" t="s">
        <v>757</v>
      </c>
      <c r="G368" s="222"/>
      <c r="H368" s="223" t="s">
        <v>19</v>
      </c>
      <c r="I368" s="225"/>
      <c r="J368" s="222"/>
      <c r="K368" s="222"/>
      <c r="L368" s="226"/>
      <c r="M368" s="227"/>
      <c r="N368" s="228"/>
      <c r="O368" s="228"/>
      <c r="P368" s="228"/>
      <c r="Q368" s="228"/>
      <c r="R368" s="228"/>
      <c r="S368" s="228"/>
      <c r="T368" s="229"/>
      <c r="AT368" s="230" t="s">
        <v>428</v>
      </c>
      <c r="AU368" s="230" t="s">
        <v>86</v>
      </c>
      <c r="AV368" s="15" t="s">
        <v>84</v>
      </c>
      <c r="AW368" s="15" t="s">
        <v>37</v>
      </c>
      <c r="AX368" s="15" t="s">
        <v>76</v>
      </c>
      <c r="AY368" s="230" t="s">
        <v>404</v>
      </c>
    </row>
    <row r="369" spans="2:51" s="13" customFormat="1" ht="11.25">
      <c r="B369" s="198"/>
      <c r="C369" s="199"/>
      <c r="D369" s="192" t="s">
        <v>428</v>
      </c>
      <c r="E369" s="200" t="s">
        <v>19</v>
      </c>
      <c r="F369" s="201" t="s">
        <v>758</v>
      </c>
      <c r="G369" s="199"/>
      <c r="H369" s="202">
        <v>819.325</v>
      </c>
      <c r="I369" s="203"/>
      <c r="J369" s="199"/>
      <c r="K369" s="199"/>
      <c r="L369" s="204"/>
      <c r="M369" s="205"/>
      <c r="N369" s="206"/>
      <c r="O369" s="206"/>
      <c r="P369" s="206"/>
      <c r="Q369" s="206"/>
      <c r="R369" s="206"/>
      <c r="S369" s="206"/>
      <c r="T369" s="207"/>
      <c r="AT369" s="208" t="s">
        <v>428</v>
      </c>
      <c r="AU369" s="208" t="s">
        <v>86</v>
      </c>
      <c r="AV369" s="13" t="s">
        <v>86</v>
      </c>
      <c r="AW369" s="13" t="s">
        <v>37</v>
      </c>
      <c r="AX369" s="13" t="s">
        <v>76</v>
      </c>
      <c r="AY369" s="208" t="s">
        <v>404</v>
      </c>
    </row>
    <row r="370" spans="2:51" s="15" customFormat="1" ht="11.25">
      <c r="B370" s="221"/>
      <c r="C370" s="222"/>
      <c r="D370" s="192" t="s">
        <v>428</v>
      </c>
      <c r="E370" s="223" t="s">
        <v>19</v>
      </c>
      <c r="F370" s="224" t="s">
        <v>759</v>
      </c>
      <c r="G370" s="222"/>
      <c r="H370" s="223" t="s">
        <v>19</v>
      </c>
      <c r="I370" s="225"/>
      <c r="J370" s="222"/>
      <c r="K370" s="222"/>
      <c r="L370" s="226"/>
      <c r="M370" s="227"/>
      <c r="N370" s="228"/>
      <c r="O370" s="228"/>
      <c r="P370" s="228"/>
      <c r="Q370" s="228"/>
      <c r="R370" s="228"/>
      <c r="S370" s="228"/>
      <c r="T370" s="229"/>
      <c r="AT370" s="230" t="s">
        <v>428</v>
      </c>
      <c r="AU370" s="230" t="s">
        <v>86</v>
      </c>
      <c r="AV370" s="15" t="s">
        <v>84</v>
      </c>
      <c r="AW370" s="15" t="s">
        <v>37</v>
      </c>
      <c r="AX370" s="15" t="s">
        <v>76</v>
      </c>
      <c r="AY370" s="230" t="s">
        <v>404</v>
      </c>
    </row>
    <row r="371" spans="2:51" s="13" customFormat="1" ht="11.25">
      <c r="B371" s="198"/>
      <c r="C371" s="199"/>
      <c r="D371" s="192" t="s">
        <v>428</v>
      </c>
      <c r="E371" s="200" t="s">
        <v>19</v>
      </c>
      <c r="F371" s="201" t="s">
        <v>760</v>
      </c>
      <c r="G371" s="199"/>
      <c r="H371" s="202">
        <v>13.05</v>
      </c>
      <c r="I371" s="203"/>
      <c r="J371" s="199"/>
      <c r="K371" s="199"/>
      <c r="L371" s="204"/>
      <c r="M371" s="205"/>
      <c r="N371" s="206"/>
      <c r="O371" s="206"/>
      <c r="P371" s="206"/>
      <c r="Q371" s="206"/>
      <c r="R371" s="206"/>
      <c r="S371" s="206"/>
      <c r="T371" s="207"/>
      <c r="AT371" s="208" t="s">
        <v>428</v>
      </c>
      <c r="AU371" s="208" t="s">
        <v>86</v>
      </c>
      <c r="AV371" s="13" t="s">
        <v>86</v>
      </c>
      <c r="AW371" s="13" t="s">
        <v>37</v>
      </c>
      <c r="AX371" s="13" t="s">
        <v>76</v>
      </c>
      <c r="AY371" s="208" t="s">
        <v>404</v>
      </c>
    </row>
    <row r="372" spans="2:51" s="15" customFormat="1" ht="11.25">
      <c r="B372" s="221"/>
      <c r="C372" s="222"/>
      <c r="D372" s="192" t="s">
        <v>428</v>
      </c>
      <c r="E372" s="223" t="s">
        <v>19</v>
      </c>
      <c r="F372" s="224" t="s">
        <v>761</v>
      </c>
      <c r="G372" s="222"/>
      <c r="H372" s="223" t="s">
        <v>19</v>
      </c>
      <c r="I372" s="225"/>
      <c r="J372" s="222"/>
      <c r="K372" s="222"/>
      <c r="L372" s="226"/>
      <c r="M372" s="227"/>
      <c r="N372" s="228"/>
      <c r="O372" s="228"/>
      <c r="P372" s="228"/>
      <c r="Q372" s="228"/>
      <c r="R372" s="228"/>
      <c r="S372" s="228"/>
      <c r="T372" s="229"/>
      <c r="AT372" s="230" t="s">
        <v>428</v>
      </c>
      <c r="AU372" s="230" t="s">
        <v>86</v>
      </c>
      <c r="AV372" s="15" t="s">
        <v>84</v>
      </c>
      <c r="AW372" s="15" t="s">
        <v>37</v>
      </c>
      <c r="AX372" s="15" t="s">
        <v>76</v>
      </c>
      <c r="AY372" s="230" t="s">
        <v>404</v>
      </c>
    </row>
    <row r="373" spans="2:51" s="13" customFormat="1" ht="11.25">
      <c r="B373" s="198"/>
      <c r="C373" s="199"/>
      <c r="D373" s="192" t="s">
        <v>428</v>
      </c>
      <c r="E373" s="200" t="s">
        <v>19</v>
      </c>
      <c r="F373" s="201" t="s">
        <v>762</v>
      </c>
      <c r="G373" s="199"/>
      <c r="H373" s="202">
        <v>12.36</v>
      </c>
      <c r="I373" s="203"/>
      <c r="J373" s="199"/>
      <c r="K373" s="199"/>
      <c r="L373" s="204"/>
      <c r="M373" s="205"/>
      <c r="N373" s="206"/>
      <c r="O373" s="206"/>
      <c r="P373" s="206"/>
      <c r="Q373" s="206"/>
      <c r="R373" s="206"/>
      <c r="S373" s="206"/>
      <c r="T373" s="207"/>
      <c r="AT373" s="208" t="s">
        <v>428</v>
      </c>
      <c r="AU373" s="208" t="s">
        <v>86</v>
      </c>
      <c r="AV373" s="13" t="s">
        <v>86</v>
      </c>
      <c r="AW373" s="13" t="s">
        <v>37</v>
      </c>
      <c r="AX373" s="13" t="s">
        <v>76</v>
      </c>
      <c r="AY373" s="208" t="s">
        <v>404</v>
      </c>
    </row>
    <row r="374" spans="2:51" s="15" customFormat="1" ht="11.25">
      <c r="B374" s="221"/>
      <c r="C374" s="222"/>
      <c r="D374" s="192" t="s">
        <v>428</v>
      </c>
      <c r="E374" s="223" t="s">
        <v>19</v>
      </c>
      <c r="F374" s="224" t="s">
        <v>763</v>
      </c>
      <c r="G374" s="222"/>
      <c r="H374" s="223" t="s">
        <v>19</v>
      </c>
      <c r="I374" s="225"/>
      <c r="J374" s="222"/>
      <c r="K374" s="222"/>
      <c r="L374" s="226"/>
      <c r="M374" s="227"/>
      <c r="N374" s="228"/>
      <c r="O374" s="228"/>
      <c r="P374" s="228"/>
      <c r="Q374" s="228"/>
      <c r="R374" s="228"/>
      <c r="S374" s="228"/>
      <c r="T374" s="229"/>
      <c r="AT374" s="230" t="s">
        <v>428</v>
      </c>
      <c r="AU374" s="230" t="s">
        <v>86</v>
      </c>
      <c r="AV374" s="15" t="s">
        <v>84</v>
      </c>
      <c r="AW374" s="15" t="s">
        <v>37</v>
      </c>
      <c r="AX374" s="15" t="s">
        <v>76</v>
      </c>
      <c r="AY374" s="230" t="s">
        <v>404</v>
      </c>
    </row>
    <row r="375" spans="2:51" s="13" customFormat="1" ht="11.25">
      <c r="B375" s="198"/>
      <c r="C375" s="199"/>
      <c r="D375" s="192" t="s">
        <v>428</v>
      </c>
      <c r="E375" s="200" t="s">
        <v>19</v>
      </c>
      <c r="F375" s="201" t="s">
        <v>764</v>
      </c>
      <c r="G375" s="199"/>
      <c r="H375" s="202">
        <v>62.552</v>
      </c>
      <c r="I375" s="203"/>
      <c r="J375" s="199"/>
      <c r="K375" s="199"/>
      <c r="L375" s="204"/>
      <c r="M375" s="205"/>
      <c r="N375" s="206"/>
      <c r="O375" s="206"/>
      <c r="P375" s="206"/>
      <c r="Q375" s="206"/>
      <c r="R375" s="206"/>
      <c r="S375" s="206"/>
      <c r="T375" s="207"/>
      <c r="AT375" s="208" t="s">
        <v>428</v>
      </c>
      <c r="AU375" s="208" t="s">
        <v>86</v>
      </c>
      <c r="AV375" s="13" t="s">
        <v>86</v>
      </c>
      <c r="AW375" s="13" t="s">
        <v>37</v>
      </c>
      <c r="AX375" s="13" t="s">
        <v>76</v>
      </c>
      <c r="AY375" s="208" t="s">
        <v>404</v>
      </c>
    </row>
    <row r="376" spans="2:51" s="15" customFormat="1" ht="11.25">
      <c r="B376" s="221"/>
      <c r="C376" s="222"/>
      <c r="D376" s="192" t="s">
        <v>428</v>
      </c>
      <c r="E376" s="223" t="s">
        <v>19</v>
      </c>
      <c r="F376" s="224" t="s">
        <v>765</v>
      </c>
      <c r="G376" s="222"/>
      <c r="H376" s="223" t="s">
        <v>19</v>
      </c>
      <c r="I376" s="225"/>
      <c r="J376" s="222"/>
      <c r="K376" s="222"/>
      <c r="L376" s="226"/>
      <c r="M376" s="227"/>
      <c r="N376" s="228"/>
      <c r="O376" s="228"/>
      <c r="P376" s="228"/>
      <c r="Q376" s="228"/>
      <c r="R376" s="228"/>
      <c r="S376" s="228"/>
      <c r="T376" s="229"/>
      <c r="AT376" s="230" t="s">
        <v>428</v>
      </c>
      <c r="AU376" s="230" t="s">
        <v>86</v>
      </c>
      <c r="AV376" s="15" t="s">
        <v>84</v>
      </c>
      <c r="AW376" s="15" t="s">
        <v>37</v>
      </c>
      <c r="AX376" s="15" t="s">
        <v>76</v>
      </c>
      <c r="AY376" s="230" t="s">
        <v>404</v>
      </c>
    </row>
    <row r="377" spans="2:51" s="13" customFormat="1" ht="11.25">
      <c r="B377" s="198"/>
      <c r="C377" s="199"/>
      <c r="D377" s="192" t="s">
        <v>428</v>
      </c>
      <c r="E377" s="200" t="s">
        <v>19</v>
      </c>
      <c r="F377" s="201" t="s">
        <v>766</v>
      </c>
      <c r="G377" s="199"/>
      <c r="H377" s="202">
        <v>8</v>
      </c>
      <c r="I377" s="203"/>
      <c r="J377" s="199"/>
      <c r="K377" s="199"/>
      <c r="L377" s="204"/>
      <c r="M377" s="205"/>
      <c r="N377" s="206"/>
      <c r="O377" s="206"/>
      <c r="P377" s="206"/>
      <c r="Q377" s="206"/>
      <c r="R377" s="206"/>
      <c r="S377" s="206"/>
      <c r="T377" s="207"/>
      <c r="AT377" s="208" t="s">
        <v>428</v>
      </c>
      <c r="AU377" s="208" t="s">
        <v>86</v>
      </c>
      <c r="AV377" s="13" t="s">
        <v>86</v>
      </c>
      <c r="AW377" s="13" t="s">
        <v>37</v>
      </c>
      <c r="AX377" s="13" t="s">
        <v>76</v>
      </c>
      <c r="AY377" s="208" t="s">
        <v>404</v>
      </c>
    </row>
    <row r="378" spans="2:51" s="15" customFormat="1" ht="11.25">
      <c r="B378" s="221"/>
      <c r="C378" s="222"/>
      <c r="D378" s="192" t="s">
        <v>428</v>
      </c>
      <c r="E378" s="223" t="s">
        <v>19</v>
      </c>
      <c r="F378" s="224" t="s">
        <v>767</v>
      </c>
      <c r="G378" s="222"/>
      <c r="H378" s="223" t="s">
        <v>19</v>
      </c>
      <c r="I378" s="225"/>
      <c r="J378" s="222"/>
      <c r="K378" s="222"/>
      <c r="L378" s="226"/>
      <c r="M378" s="227"/>
      <c r="N378" s="228"/>
      <c r="O378" s="228"/>
      <c r="P378" s="228"/>
      <c r="Q378" s="228"/>
      <c r="R378" s="228"/>
      <c r="S378" s="228"/>
      <c r="T378" s="229"/>
      <c r="AT378" s="230" t="s">
        <v>428</v>
      </c>
      <c r="AU378" s="230" t="s">
        <v>86</v>
      </c>
      <c r="AV378" s="15" t="s">
        <v>84</v>
      </c>
      <c r="AW378" s="15" t="s">
        <v>37</v>
      </c>
      <c r="AX378" s="15" t="s">
        <v>76</v>
      </c>
      <c r="AY378" s="230" t="s">
        <v>404</v>
      </c>
    </row>
    <row r="379" spans="2:51" s="13" customFormat="1" ht="11.25">
      <c r="B379" s="198"/>
      <c r="C379" s="199"/>
      <c r="D379" s="192" t="s">
        <v>428</v>
      </c>
      <c r="E379" s="200" t="s">
        <v>19</v>
      </c>
      <c r="F379" s="201" t="s">
        <v>768</v>
      </c>
      <c r="G379" s="199"/>
      <c r="H379" s="202">
        <v>-17.64</v>
      </c>
      <c r="I379" s="203"/>
      <c r="J379" s="199"/>
      <c r="K379" s="199"/>
      <c r="L379" s="204"/>
      <c r="M379" s="205"/>
      <c r="N379" s="206"/>
      <c r="O379" s="206"/>
      <c r="P379" s="206"/>
      <c r="Q379" s="206"/>
      <c r="R379" s="206"/>
      <c r="S379" s="206"/>
      <c r="T379" s="207"/>
      <c r="AT379" s="208" t="s">
        <v>428</v>
      </c>
      <c r="AU379" s="208" t="s">
        <v>86</v>
      </c>
      <c r="AV379" s="13" t="s">
        <v>86</v>
      </c>
      <c r="AW379" s="13" t="s">
        <v>37</v>
      </c>
      <c r="AX379" s="13" t="s">
        <v>76</v>
      </c>
      <c r="AY379" s="208" t="s">
        <v>404</v>
      </c>
    </row>
    <row r="380" spans="2:51" s="13" customFormat="1" ht="11.25">
      <c r="B380" s="198"/>
      <c r="C380" s="199"/>
      <c r="D380" s="192" t="s">
        <v>428</v>
      </c>
      <c r="E380" s="200" t="s">
        <v>19</v>
      </c>
      <c r="F380" s="201" t="s">
        <v>769</v>
      </c>
      <c r="G380" s="199"/>
      <c r="H380" s="202">
        <v>-3.2</v>
      </c>
      <c r="I380" s="203"/>
      <c r="J380" s="199"/>
      <c r="K380" s="199"/>
      <c r="L380" s="204"/>
      <c r="M380" s="205"/>
      <c r="N380" s="206"/>
      <c r="O380" s="206"/>
      <c r="P380" s="206"/>
      <c r="Q380" s="206"/>
      <c r="R380" s="206"/>
      <c r="S380" s="206"/>
      <c r="T380" s="207"/>
      <c r="AT380" s="208" t="s">
        <v>428</v>
      </c>
      <c r="AU380" s="208" t="s">
        <v>86</v>
      </c>
      <c r="AV380" s="13" t="s">
        <v>86</v>
      </c>
      <c r="AW380" s="13" t="s">
        <v>37</v>
      </c>
      <c r="AX380" s="13" t="s">
        <v>76</v>
      </c>
      <c r="AY380" s="208" t="s">
        <v>404</v>
      </c>
    </row>
    <row r="381" spans="2:51" s="15" customFormat="1" ht="11.25">
      <c r="B381" s="221"/>
      <c r="C381" s="222"/>
      <c r="D381" s="192" t="s">
        <v>428</v>
      </c>
      <c r="E381" s="223" t="s">
        <v>19</v>
      </c>
      <c r="F381" s="224" t="s">
        <v>770</v>
      </c>
      <c r="G381" s="222"/>
      <c r="H381" s="223" t="s">
        <v>19</v>
      </c>
      <c r="I381" s="225"/>
      <c r="J381" s="222"/>
      <c r="K381" s="222"/>
      <c r="L381" s="226"/>
      <c r="M381" s="227"/>
      <c r="N381" s="228"/>
      <c r="O381" s="228"/>
      <c r="P381" s="228"/>
      <c r="Q381" s="228"/>
      <c r="R381" s="228"/>
      <c r="S381" s="228"/>
      <c r="T381" s="229"/>
      <c r="AT381" s="230" t="s">
        <v>428</v>
      </c>
      <c r="AU381" s="230" t="s">
        <v>86</v>
      </c>
      <c r="AV381" s="15" t="s">
        <v>84</v>
      </c>
      <c r="AW381" s="15" t="s">
        <v>37</v>
      </c>
      <c r="AX381" s="15" t="s">
        <v>76</v>
      </c>
      <c r="AY381" s="230" t="s">
        <v>404</v>
      </c>
    </row>
    <row r="382" spans="2:51" s="13" customFormat="1" ht="11.25">
      <c r="B382" s="198"/>
      <c r="C382" s="199"/>
      <c r="D382" s="192" t="s">
        <v>428</v>
      </c>
      <c r="E382" s="200" t="s">
        <v>19</v>
      </c>
      <c r="F382" s="201" t="s">
        <v>771</v>
      </c>
      <c r="G382" s="199"/>
      <c r="H382" s="202">
        <v>-0.9</v>
      </c>
      <c r="I382" s="203"/>
      <c r="J382" s="199"/>
      <c r="K382" s="199"/>
      <c r="L382" s="204"/>
      <c r="M382" s="205"/>
      <c r="N382" s="206"/>
      <c r="O382" s="206"/>
      <c r="P382" s="206"/>
      <c r="Q382" s="206"/>
      <c r="R382" s="206"/>
      <c r="S382" s="206"/>
      <c r="T382" s="207"/>
      <c r="AT382" s="208" t="s">
        <v>428</v>
      </c>
      <c r="AU382" s="208" t="s">
        <v>86</v>
      </c>
      <c r="AV382" s="13" t="s">
        <v>86</v>
      </c>
      <c r="AW382" s="13" t="s">
        <v>37</v>
      </c>
      <c r="AX382" s="13" t="s">
        <v>76</v>
      </c>
      <c r="AY382" s="208" t="s">
        <v>404</v>
      </c>
    </row>
    <row r="383" spans="2:51" s="13" customFormat="1" ht="11.25">
      <c r="B383" s="198"/>
      <c r="C383" s="199"/>
      <c r="D383" s="192" t="s">
        <v>428</v>
      </c>
      <c r="E383" s="200" t="s">
        <v>19</v>
      </c>
      <c r="F383" s="201" t="s">
        <v>772</v>
      </c>
      <c r="G383" s="199"/>
      <c r="H383" s="202">
        <v>42.949</v>
      </c>
      <c r="I383" s="203"/>
      <c r="J383" s="199"/>
      <c r="K383" s="199"/>
      <c r="L383" s="204"/>
      <c r="M383" s="205"/>
      <c r="N383" s="206"/>
      <c r="O383" s="206"/>
      <c r="P383" s="206"/>
      <c r="Q383" s="206"/>
      <c r="R383" s="206"/>
      <c r="S383" s="206"/>
      <c r="T383" s="207"/>
      <c r="AT383" s="208" t="s">
        <v>428</v>
      </c>
      <c r="AU383" s="208" t="s">
        <v>86</v>
      </c>
      <c r="AV383" s="13" t="s">
        <v>86</v>
      </c>
      <c r="AW383" s="13" t="s">
        <v>37</v>
      </c>
      <c r="AX383" s="13" t="s">
        <v>76</v>
      </c>
      <c r="AY383" s="208" t="s">
        <v>404</v>
      </c>
    </row>
    <row r="384" spans="2:51" s="14" customFormat="1" ht="11.25">
      <c r="B384" s="210"/>
      <c r="C384" s="211"/>
      <c r="D384" s="192" t="s">
        <v>428</v>
      </c>
      <c r="E384" s="212" t="s">
        <v>245</v>
      </c>
      <c r="F384" s="213" t="s">
        <v>463</v>
      </c>
      <c r="G384" s="211"/>
      <c r="H384" s="214">
        <v>950.736</v>
      </c>
      <c r="I384" s="215"/>
      <c r="J384" s="211"/>
      <c r="K384" s="211"/>
      <c r="L384" s="216"/>
      <c r="M384" s="217"/>
      <c r="N384" s="218"/>
      <c r="O384" s="218"/>
      <c r="P384" s="218"/>
      <c r="Q384" s="218"/>
      <c r="R384" s="218"/>
      <c r="S384" s="218"/>
      <c r="T384" s="219"/>
      <c r="AT384" s="220" t="s">
        <v>428</v>
      </c>
      <c r="AU384" s="220" t="s">
        <v>86</v>
      </c>
      <c r="AV384" s="14" t="s">
        <v>273</v>
      </c>
      <c r="AW384" s="14" t="s">
        <v>37</v>
      </c>
      <c r="AX384" s="14" t="s">
        <v>84</v>
      </c>
      <c r="AY384" s="220" t="s">
        <v>404</v>
      </c>
    </row>
    <row r="385" spans="1:65" s="2" customFormat="1" ht="14.45" customHeight="1">
      <c r="A385" s="36"/>
      <c r="B385" s="37"/>
      <c r="C385" s="179" t="s">
        <v>773</v>
      </c>
      <c r="D385" s="179" t="s">
        <v>410</v>
      </c>
      <c r="E385" s="180" t="s">
        <v>774</v>
      </c>
      <c r="F385" s="181" t="s">
        <v>750</v>
      </c>
      <c r="G385" s="182" t="s">
        <v>106</v>
      </c>
      <c r="H385" s="183">
        <v>442.289</v>
      </c>
      <c r="I385" s="184"/>
      <c r="J385" s="185">
        <f>ROUND(I385*H385,2)</f>
        <v>0</v>
      </c>
      <c r="K385" s="181" t="s">
        <v>413</v>
      </c>
      <c r="L385" s="41"/>
      <c r="M385" s="186" t="s">
        <v>19</v>
      </c>
      <c r="N385" s="187" t="s">
        <v>47</v>
      </c>
      <c r="O385" s="66"/>
      <c r="P385" s="188">
        <f>O385*H385</f>
        <v>0</v>
      </c>
      <c r="Q385" s="188">
        <v>0</v>
      </c>
      <c r="R385" s="188">
        <f>Q385*H385</f>
        <v>0</v>
      </c>
      <c r="S385" s="188">
        <v>0</v>
      </c>
      <c r="T385" s="189">
        <f>S385*H385</f>
        <v>0</v>
      </c>
      <c r="U385" s="36"/>
      <c r="V385" s="36"/>
      <c r="W385" s="36"/>
      <c r="X385" s="36"/>
      <c r="Y385" s="36"/>
      <c r="Z385" s="36"/>
      <c r="AA385" s="36"/>
      <c r="AB385" s="36"/>
      <c r="AC385" s="36"/>
      <c r="AD385" s="36"/>
      <c r="AE385" s="36"/>
      <c r="AR385" s="190" t="s">
        <v>273</v>
      </c>
      <c r="AT385" s="190" t="s">
        <v>410</v>
      </c>
      <c r="AU385" s="190" t="s">
        <v>86</v>
      </c>
      <c r="AY385" s="19" t="s">
        <v>404</v>
      </c>
      <c r="BE385" s="191">
        <f>IF(N385="základní",J385,0)</f>
        <v>0</v>
      </c>
      <c r="BF385" s="191">
        <f>IF(N385="snížená",J385,0)</f>
        <v>0</v>
      </c>
      <c r="BG385" s="191">
        <f>IF(N385="zákl. přenesená",J385,0)</f>
        <v>0</v>
      </c>
      <c r="BH385" s="191">
        <f>IF(N385="sníž. přenesená",J385,0)</f>
        <v>0</v>
      </c>
      <c r="BI385" s="191">
        <f>IF(N385="nulová",J385,0)</f>
        <v>0</v>
      </c>
      <c r="BJ385" s="19" t="s">
        <v>84</v>
      </c>
      <c r="BK385" s="191">
        <f>ROUND(I385*H385,2)</f>
        <v>0</v>
      </c>
      <c r="BL385" s="19" t="s">
        <v>273</v>
      </c>
      <c r="BM385" s="190" t="s">
        <v>775</v>
      </c>
    </row>
    <row r="386" spans="1:47" s="2" customFormat="1" ht="19.5">
      <c r="A386" s="36"/>
      <c r="B386" s="37"/>
      <c r="C386" s="38"/>
      <c r="D386" s="192" t="s">
        <v>418</v>
      </c>
      <c r="E386" s="38"/>
      <c r="F386" s="193" t="s">
        <v>752</v>
      </c>
      <c r="G386" s="38"/>
      <c r="H386" s="38"/>
      <c r="I386" s="194"/>
      <c r="J386" s="38"/>
      <c r="K386" s="38"/>
      <c r="L386" s="41"/>
      <c r="M386" s="195"/>
      <c r="N386" s="196"/>
      <c r="O386" s="66"/>
      <c r="P386" s="66"/>
      <c r="Q386" s="66"/>
      <c r="R386" s="66"/>
      <c r="S386" s="66"/>
      <c r="T386" s="67"/>
      <c r="U386" s="36"/>
      <c r="V386" s="36"/>
      <c r="W386" s="36"/>
      <c r="X386" s="36"/>
      <c r="Y386" s="36"/>
      <c r="Z386" s="36"/>
      <c r="AA386" s="36"/>
      <c r="AB386" s="36"/>
      <c r="AC386" s="36"/>
      <c r="AD386" s="36"/>
      <c r="AE386" s="36"/>
      <c r="AT386" s="19" t="s">
        <v>418</v>
      </c>
      <c r="AU386" s="19" t="s">
        <v>86</v>
      </c>
    </row>
    <row r="387" spans="1:47" s="2" customFormat="1" ht="48.75">
      <c r="A387" s="36"/>
      <c r="B387" s="37"/>
      <c r="C387" s="38"/>
      <c r="D387" s="192" t="s">
        <v>423</v>
      </c>
      <c r="E387" s="38"/>
      <c r="F387" s="197" t="s">
        <v>753</v>
      </c>
      <c r="G387" s="38"/>
      <c r="H387" s="38"/>
      <c r="I387" s="194"/>
      <c r="J387" s="38"/>
      <c r="K387" s="38"/>
      <c r="L387" s="41"/>
      <c r="M387" s="195"/>
      <c r="N387" s="196"/>
      <c r="O387" s="66"/>
      <c r="P387" s="66"/>
      <c r="Q387" s="66"/>
      <c r="R387" s="66"/>
      <c r="S387" s="66"/>
      <c r="T387" s="67"/>
      <c r="U387" s="36"/>
      <c r="V387" s="36"/>
      <c r="W387" s="36"/>
      <c r="X387" s="36"/>
      <c r="Y387" s="36"/>
      <c r="Z387" s="36"/>
      <c r="AA387" s="36"/>
      <c r="AB387" s="36"/>
      <c r="AC387" s="36"/>
      <c r="AD387" s="36"/>
      <c r="AE387" s="36"/>
      <c r="AT387" s="19" t="s">
        <v>423</v>
      </c>
      <c r="AU387" s="19" t="s">
        <v>86</v>
      </c>
    </row>
    <row r="388" spans="1:47" s="2" customFormat="1" ht="19.5">
      <c r="A388" s="36"/>
      <c r="B388" s="37"/>
      <c r="C388" s="38"/>
      <c r="D388" s="192" t="s">
        <v>473</v>
      </c>
      <c r="E388" s="38"/>
      <c r="F388" s="197" t="s">
        <v>718</v>
      </c>
      <c r="G388" s="38"/>
      <c r="H388" s="38"/>
      <c r="I388" s="194"/>
      <c r="J388" s="38"/>
      <c r="K388" s="38"/>
      <c r="L388" s="41"/>
      <c r="M388" s="195"/>
      <c r="N388" s="196"/>
      <c r="O388" s="66"/>
      <c r="P388" s="66"/>
      <c r="Q388" s="66"/>
      <c r="R388" s="66"/>
      <c r="S388" s="66"/>
      <c r="T388" s="67"/>
      <c r="U388" s="36"/>
      <c r="V388" s="36"/>
      <c r="W388" s="36"/>
      <c r="X388" s="36"/>
      <c r="Y388" s="36"/>
      <c r="Z388" s="36"/>
      <c r="AA388" s="36"/>
      <c r="AB388" s="36"/>
      <c r="AC388" s="36"/>
      <c r="AD388" s="36"/>
      <c r="AE388" s="36"/>
      <c r="AT388" s="19" t="s">
        <v>473</v>
      </c>
      <c r="AU388" s="19" t="s">
        <v>86</v>
      </c>
    </row>
    <row r="389" spans="2:51" s="15" customFormat="1" ht="11.25">
      <c r="B389" s="221"/>
      <c r="C389" s="222"/>
      <c r="D389" s="192" t="s">
        <v>428</v>
      </c>
      <c r="E389" s="223" t="s">
        <v>19</v>
      </c>
      <c r="F389" s="224" t="s">
        <v>520</v>
      </c>
      <c r="G389" s="222"/>
      <c r="H389" s="223" t="s">
        <v>19</v>
      </c>
      <c r="I389" s="225"/>
      <c r="J389" s="222"/>
      <c r="K389" s="222"/>
      <c r="L389" s="226"/>
      <c r="M389" s="227"/>
      <c r="N389" s="228"/>
      <c r="O389" s="228"/>
      <c r="P389" s="228"/>
      <c r="Q389" s="228"/>
      <c r="R389" s="228"/>
      <c r="S389" s="228"/>
      <c r="T389" s="229"/>
      <c r="AT389" s="230" t="s">
        <v>428</v>
      </c>
      <c r="AU389" s="230" t="s">
        <v>86</v>
      </c>
      <c r="AV389" s="15" t="s">
        <v>84</v>
      </c>
      <c r="AW389" s="15" t="s">
        <v>37</v>
      </c>
      <c r="AX389" s="15" t="s">
        <v>76</v>
      </c>
      <c r="AY389" s="230" t="s">
        <v>404</v>
      </c>
    </row>
    <row r="390" spans="2:51" s="15" customFormat="1" ht="11.25">
      <c r="B390" s="221"/>
      <c r="C390" s="222"/>
      <c r="D390" s="192" t="s">
        <v>428</v>
      </c>
      <c r="E390" s="223" t="s">
        <v>19</v>
      </c>
      <c r="F390" s="224" t="s">
        <v>719</v>
      </c>
      <c r="G390" s="222"/>
      <c r="H390" s="223" t="s">
        <v>19</v>
      </c>
      <c r="I390" s="225"/>
      <c r="J390" s="222"/>
      <c r="K390" s="222"/>
      <c r="L390" s="226"/>
      <c r="M390" s="227"/>
      <c r="N390" s="228"/>
      <c r="O390" s="228"/>
      <c r="P390" s="228"/>
      <c r="Q390" s="228"/>
      <c r="R390" s="228"/>
      <c r="S390" s="228"/>
      <c r="T390" s="229"/>
      <c r="AT390" s="230" t="s">
        <v>428</v>
      </c>
      <c r="AU390" s="230" t="s">
        <v>86</v>
      </c>
      <c r="AV390" s="15" t="s">
        <v>84</v>
      </c>
      <c r="AW390" s="15" t="s">
        <v>37</v>
      </c>
      <c r="AX390" s="15" t="s">
        <v>76</v>
      </c>
      <c r="AY390" s="230" t="s">
        <v>404</v>
      </c>
    </row>
    <row r="391" spans="2:51" s="15" customFormat="1" ht="11.25">
      <c r="B391" s="221"/>
      <c r="C391" s="222"/>
      <c r="D391" s="192" t="s">
        <v>428</v>
      </c>
      <c r="E391" s="223" t="s">
        <v>19</v>
      </c>
      <c r="F391" s="224" t="s">
        <v>776</v>
      </c>
      <c r="G391" s="222"/>
      <c r="H391" s="223" t="s">
        <v>19</v>
      </c>
      <c r="I391" s="225"/>
      <c r="J391" s="222"/>
      <c r="K391" s="222"/>
      <c r="L391" s="226"/>
      <c r="M391" s="227"/>
      <c r="N391" s="228"/>
      <c r="O391" s="228"/>
      <c r="P391" s="228"/>
      <c r="Q391" s="228"/>
      <c r="R391" s="228"/>
      <c r="S391" s="228"/>
      <c r="T391" s="229"/>
      <c r="AT391" s="230" t="s">
        <v>428</v>
      </c>
      <c r="AU391" s="230" t="s">
        <v>86</v>
      </c>
      <c r="AV391" s="15" t="s">
        <v>84</v>
      </c>
      <c r="AW391" s="15" t="s">
        <v>37</v>
      </c>
      <c r="AX391" s="15" t="s">
        <v>76</v>
      </c>
      <c r="AY391" s="230" t="s">
        <v>404</v>
      </c>
    </row>
    <row r="392" spans="2:51" s="13" customFormat="1" ht="11.25">
      <c r="B392" s="198"/>
      <c r="C392" s="199"/>
      <c r="D392" s="192" t="s">
        <v>428</v>
      </c>
      <c r="E392" s="200" t="s">
        <v>19</v>
      </c>
      <c r="F392" s="201" t="s">
        <v>777</v>
      </c>
      <c r="G392" s="199"/>
      <c r="H392" s="202">
        <v>1.813</v>
      </c>
      <c r="I392" s="203"/>
      <c r="J392" s="199"/>
      <c r="K392" s="199"/>
      <c r="L392" s="204"/>
      <c r="M392" s="205"/>
      <c r="N392" s="206"/>
      <c r="O392" s="206"/>
      <c r="P392" s="206"/>
      <c r="Q392" s="206"/>
      <c r="R392" s="206"/>
      <c r="S392" s="206"/>
      <c r="T392" s="207"/>
      <c r="AT392" s="208" t="s">
        <v>428</v>
      </c>
      <c r="AU392" s="208" t="s">
        <v>86</v>
      </c>
      <c r="AV392" s="13" t="s">
        <v>86</v>
      </c>
      <c r="AW392" s="13" t="s">
        <v>37</v>
      </c>
      <c r="AX392" s="13" t="s">
        <v>76</v>
      </c>
      <c r="AY392" s="208" t="s">
        <v>404</v>
      </c>
    </row>
    <row r="393" spans="2:51" s="15" customFormat="1" ht="11.25">
      <c r="B393" s="221"/>
      <c r="C393" s="222"/>
      <c r="D393" s="192" t="s">
        <v>428</v>
      </c>
      <c r="E393" s="223" t="s">
        <v>19</v>
      </c>
      <c r="F393" s="224" t="s">
        <v>778</v>
      </c>
      <c r="G393" s="222"/>
      <c r="H393" s="223" t="s">
        <v>19</v>
      </c>
      <c r="I393" s="225"/>
      <c r="J393" s="222"/>
      <c r="K393" s="222"/>
      <c r="L393" s="226"/>
      <c r="M393" s="227"/>
      <c r="N393" s="228"/>
      <c r="O393" s="228"/>
      <c r="P393" s="228"/>
      <c r="Q393" s="228"/>
      <c r="R393" s="228"/>
      <c r="S393" s="228"/>
      <c r="T393" s="229"/>
      <c r="AT393" s="230" t="s">
        <v>428</v>
      </c>
      <c r="AU393" s="230" t="s">
        <v>86</v>
      </c>
      <c r="AV393" s="15" t="s">
        <v>84</v>
      </c>
      <c r="AW393" s="15" t="s">
        <v>37</v>
      </c>
      <c r="AX393" s="15" t="s">
        <v>76</v>
      </c>
      <c r="AY393" s="230" t="s">
        <v>404</v>
      </c>
    </row>
    <row r="394" spans="2:51" s="13" customFormat="1" ht="11.25">
      <c r="B394" s="198"/>
      <c r="C394" s="199"/>
      <c r="D394" s="192" t="s">
        <v>428</v>
      </c>
      <c r="E394" s="200" t="s">
        <v>19</v>
      </c>
      <c r="F394" s="201" t="s">
        <v>779</v>
      </c>
      <c r="G394" s="199"/>
      <c r="H394" s="202">
        <v>384.025</v>
      </c>
      <c r="I394" s="203"/>
      <c r="J394" s="199"/>
      <c r="K394" s="199"/>
      <c r="L394" s="204"/>
      <c r="M394" s="205"/>
      <c r="N394" s="206"/>
      <c r="O394" s="206"/>
      <c r="P394" s="206"/>
      <c r="Q394" s="206"/>
      <c r="R394" s="206"/>
      <c r="S394" s="206"/>
      <c r="T394" s="207"/>
      <c r="AT394" s="208" t="s">
        <v>428</v>
      </c>
      <c r="AU394" s="208" t="s">
        <v>86</v>
      </c>
      <c r="AV394" s="13" t="s">
        <v>86</v>
      </c>
      <c r="AW394" s="13" t="s">
        <v>37</v>
      </c>
      <c r="AX394" s="13" t="s">
        <v>76</v>
      </c>
      <c r="AY394" s="208" t="s">
        <v>404</v>
      </c>
    </row>
    <row r="395" spans="2:51" s="15" customFormat="1" ht="11.25">
      <c r="B395" s="221"/>
      <c r="C395" s="222"/>
      <c r="D395" s="192" t="s">
        <v>428</v>
      </c>
      <c r="E395" s="223" t="s">
        <v>19</v>
      </c>
      <c r="F395" s="224" t="s">
        <v>780</v>
      </c>
      <c r="G395" s="222"/>
      <c r="H395" s="223" t="s">
        <v>19</v>
      </c>
      <c r="I395" s="225"/>
      <c r="J395" s="222"/>
      <c r="K395" s="222"/>
      <c r="L395" s="226"/>
      <c r="M395" s="227"/>
      <c r="N395" s="228"/>
      <c r="O395" s="228"/>
      <c r="P395" s="228"/>
      <c r="Q395" s="228"/>
      <c r="R395" s="228"/>
      <c r="S395" s="228"/>
      <c r="T395" s="229"/>
      <c r="AT395" s="230" t="s">
        <v>428</v>
      </c>
      <c r="AU395" s="230" t="s">
        <v>86</v>
      </c>
      <c r="AV395" s="15" t="s">
        <v>84</v>
      </c>
      <c r="AW395" s="15" t="s">
        <v>37</v>
      </c>
      <c r="AX395" s="15" t="s">
        <v>76</v>
      </c>
      <c r="AY395" s="230" t="s">
        <v>404</v>
      </c>
    </row>
    <row r="396" spans="2:51" s="13" customFormat="1" ht="11.25">
      <c r="B396" s="198"/>
      <c r="C396" s="199"/>
      <c r="D396" s="192" t="s">
        <v>428</v>
      </c>
      <c r="E396" s="200" t="s">
        <v>19</v>
      </c>
      <c r="F396" s="201" t="s">
        <v>781</v>
      </c>
      <c r="G396" s="199"/>
      <c r="H396" s="202">
        <v>-1.775</v>
      </c>
      <c r="I396" s="203"/>
      <c r="J396" s="199"/>
      <c r="K396" s="199"/>
      <c r="L396" s="204"/>
      <c r="M396" s="205"/>
      <c r="N396" s="206"/>
      <c r="O396" s="206"/>
      <c r="P396" s="206"/>
      <c r="Q396" s="206"/>
      <c r="R396" s="206"/>
      <c r="S396" s="206"/>
      <c r="T396" s="207"/>
      <c r="AT396" s="208" t="s">
        <v>428</v>
      </c>
      <c r="AU396" s="208" t="s">
        <v>86</v>
      </c>
      <c r="AV396" s="13" t="s">
        <v>86</v>
      </c>
      <c r="AW396" s="13" t="s">
        <v>37</v>
      </c>
      <c r="AX396" s="13" t="s">
        <v>76</v>
      </c>
      <c r="AY396" s="208" t="s">
        <v>404</v>
      </c>
    </row>
    <row r="397" spans="2:51" s="15" customFormat="1" ht="11.25">
      <c r="B397" s="221"/>
      <c r="C397" s="222"/>
      <c r="D397" s="192" t="s">
        <v>428</v>
      </c>
      <c r="E397" s="223" t="s">
        <v>19</v>
      </c>
      <c r="F397" s="224" t="s">
        <v>782</v>
      </c>
      <c r="G397" s="222"/>
      <c r="H397" s="223" t="s">
        <v>19</v>
      </c>
      <c r="I397" s="225"/>
      <c r="J397" s="222"/>
      <c r="K397" s="222"/>
      <c r="L397" s="226"/>
      <c r="M397" s="227"/>
      <c r="N397" s="228"/>
      <c r="O397" s="228"/>
      <c r="P397" s="228"/>
      <c r="Q397" s="228"/>
      <c r="R397" s="228"/>
      <c r="S397" s="228"/>
      <c r="T397" s="229"/>
      <c r="AT397" s="230" t="s">
        <v>428</v>
      </c>
      <c r="AU397" s="230" t="s">
        <v>86</v>
      </c>
      <c r="AV397" s="15" t="s">
        <v>84</v>
      </c>
      <c r="AW397" s="15" t="s">
        <v>37</v>
      </c>
      <c r="AX397" s="15" t="s">
        <v>76</v>
      </c>
      <c r="AY397" s="230" t="s">
        <v>404</v>
      </c>
    </row>
    <row r="398" spans="2:51" s="13" customFormat="1" ht="11.25">
      <c r="B398" s="198"/>
      <c r="C398" s="199"/>
      <c r="D398" s="192" t="s">
        <v>428</v>
      </c>
      <c r="E398" s="200" t="s">
        <v>19</v>
      </c>
      <c r="F398" s="201" t="s">
        <v>783</v>
      </c>
      <c r="G398" s="199"/>
      <c r="H398" s="202">
        <v>10.8</v>
      </c>
      <c r="I398" s="203"/>
      <c r="J398" s="199"/>
      <c r="K398" s="199"/>
      <c r="L398" s="204"/>
      <c r="M398" s="205"/>
      <c r="N398" s="206"/>
      <c r="O398" s="206"/>
      <c r="P398" s="206"/>
      <c r="Q398" s="206"/>
      <c r="R398" s="206"/>
      <c r="S398" s="206"/>
      <c r="T398" s="207"/>
      <c r="AT398" s="208" t="s">
        <v>428</v>
      </c>
      <c r="AU398" s="208" t="s">
        <v>86</v>
      </c>
      <c r="AV398" s="13" t="s">
        <v>86</v>
      </c>
      <c r="AW398" s="13" t="s">
        <v>37</v>
      </c>
      <c r="AX398" s="13" t="s">
        <v>76</v>
      </c>
      <c r="AY398" s="208" t="s">
        <v>404</v>
      </c>
    </row>
    <row r="399" spans="2:51" s="15" customFormat="1" ht="11.25">
      <c r="B399" s="221"/>
      <c r="C399" s="222"/>
      <c r="D399" s="192" t="s">
        <v>428</v>
      </c>
      <c r="E399" s="223" t="s">
        <v>19</v>
      </c>
      <c r="F399" s="224" t="s">
        <v>767</v>
      </c>
      <c r="G399" s="222"/>
      <c r="H399" s="223" t="s">
        <v>19</v>
      </c>
      <c r="I399" s="225"/>
      <c r="J399" s="222"/>
      <c r="K399" s="222"/>
      <c r="L399" s="226"/>
      <c r="M399" s="227"/>
      <c r="N399" s="228"/>
      <c r="O399" s="228"/>
      <c r="P399" s="228"/>
      <c r="Q399" s="228"/>
      <c r="R399" s="228"/>
      <c r="S399" s="228"/>
      <c r="T399" s="229"/>
      <c r="AT399" s="230" t="s">
        <v>428</v>
      </c>
      <c r="AU399" s="230" t="s">
        <v>86</v>
      </c>
      <c r="AV399" s="15" t="s">
        <v>84</v>
      </c>
      <c r="AW399" s="15" t="s">
        <v>37</v>
      </c>
      <c r="AX399" s="15" t="s">
        <v>76</v>
      </c>
      <c r="AY399" s="230" t="s">
        <v>404</v>
      </c>
    </row>
    <row r="400" spans="2:51" s="13" customFormat="1" ht="11.25">
      <c r="B400" s="198"/>
      <c r="C400" s="199"/>
      <c r="D400" s="192" t="s">
        <v>428</v>
      </c>
      <c r="E400" s="200" t="s">
        <v>19</v>
      </c>
      <c r="F400" s="201" t="s">
        <v>784</v>
      </c>
      <c r="G400" s="199"/>
      <c r="H400" s="202">
        <v>-12.96</v>
      </c>
      <c r="I400" s="203"/>
      <c r="J400" s="199"/>
      <c r="K400" s="199"/>
      <c r="L400" s="204"/>
      <c r="M400" s="205"/>
      <c r="N400" s="206"/>
      <c r="O400" s="206"/>
      <c r="P400" s="206"/>
      <c r="Q400" s="206"/>
      <c r="R400" s="206"/>
      <c r="S400" s="206"/>
      <c r="T400" s="207"/>
      <c r="AT400" s="208" t="s">
        <v>428</v>
      </c>
      <c r="AU400" s="208" t="s">
        <v>86</v>
      </c>
      <c r="AV400" s="13" t="s">
        <v>86</v>
      </c>
      <c r="AW400" s="13" t="s">
        <v>37</v>
      </c>
      <c r="AX400" s="13" t="s">
        <v>76</v>
      </c>
      <c r="AY400" s="208" t="s">
        <v>404</v>
      </c>
    </row>
    <row r="401" spans="2:51" s="13" customFormat="1" ht="11.25">
      <c r="B401" s="198"/>
      <c r="C401" s="199"/>
      <c r="D401" s="192" t="s">
        <v>428</v>
      </c>
      <c r="E401" s="200" t="s">
        <v>19</v>
      </c>
      <c r="F401" s="201" t="s">
        <v>785</v>
      </c>
      <c r="G401" s="199"/>
      <c r="H401" s="202">
        <v>-5</v>
      </c>
      <c r="I401" s="203"/>
      <c r="J401" s="199"/>
      <c r="K401" s="199"/>
      <c r="L401" s="204"/>
      <c r="M401" s="205"/>
      <c r="N401" s="206"/>
      <c r="O401" s="206"/>
      <c r="P401" s="206"/>
      <c r="Q401" s="206"/>
      <c r="R401" s="206"/>
      <c r="S401" s="206"/>
      <c r="T401" s="207"/>
      <c r="AT401" s="208" t="s">
        <v>428</v>
      </c>
      <c r="AU401" s="208" t="s">
        <v>86</v>
      </c>
      <c r="AV401" s="13" t="s">
        <v>86</v>
      </c>
      <c r="AW401" s="13" t="s">
        <v>37</v>
      </c>
      <c r="AX401" s="13" t="s">
        <v>76</v>
      </c>
      <c r="AY401" s="208" t="s">
        <v>404</v>
      </c>
    </row>
    <row r="402" spans="2:51" s="15" customFormat="1" ht="11.25">
      <c r="B402" s="221"/>
      <c r="C402" s="222"/>
      <c r="D402" s="192" t="s">
        <v>428</v>
      </c>
      <c r="E402" s="223" t="s">
        <v>19</v>
      </c>
      <c r="F402" s="224" t="s">
        <v>786</v>
      </c>
      <c r="G402" s="222"/>
      <c r="H402" s="223" t="s">
        <v>19</v>
      </c>
      <c r="I402" s="225"/>
      <c r="J402" s="222"/>
      <c r="K402" s="222"/>
      <c r="L402" s="226"/>
      <c r="M402" s="227"/>
      <c r="N402" s="228"/>
      <c r="O402" s="228"/>
      <c r="P402" s="228"/>
      <c r="Q402" s="228"/>
      <c r="R402" s="228"/>
      <c r="S402" s="228"/>
      <c r="T402" s="229"/>
      <c r="AT402" s="230" t="s">
        <v>428</v>
      </c>
      <c r="AU402" s="230" t="s">
        <v>86</v>
      </c>
      <c r="AV402" s="15" t="s">
        <v>84</v>
      </c>
      <c r="AW402" s="15" t="s">
        <v>37</v>
      </c>
      <c r="AX402" s="15" t="s">
        <v>76</v>
      </c>
      <c r="AY402" s="230" t="s">
        <v>404</v>
      </c>
    </row>
    <row r="403" spans="2:51" s="13" customFormat="1" ht="11.25">
      <c r="B403" s="198"/>
      <c r="C403" s="199"/>
      <c r="D403" s="192" t="s">
        <v>428</v>
      </c>
      <c r="E403" s="200" t="s">
        <v>19</v>
      </c>
      <c r="F403" s="201" t="s">
        <v>787</v>
      </c>
      <c r="G403" s="199"/>
      <c r="H403" s="202">
        <v>-11</v>
      </c>
      <c r="I403" s="203"/>
      <c r="J403" s="199"/>
      <c r="K403" s="199"/>
      <c r="L403" s="204"/>
      <c r="M403" s="205"/>
      <c r="N403" s="206"/>
      <c r="O403" s="206"/>
      <c r="P403" s="206"/>
      <c r="Q403" s="206"/>
      <c r="R403" s="206"/>
      <c r="S403" s="206"/>
      <c r="T403" s="207"/>
      <c r="AT403" s="208" t="s">
        <v>428</v>
      </c>
      <c r="AU403" s="208" t="s">
        <v>86</v>
      </c>
      <c r="AV403" s="13" t="s">
        <v>86</v>
      </c>
      <c r="AW403" s="13" t="s">
        <v>37</v>
      </c>
      <c r="AX403" s="13" t="s">
        <v>76</v>
      </c>
      <c r="AY403" s="208" t="s">
        <v>404</v>
      </c>
    </row>
    <row r="404" spans="2:51" s="13" customFormat="1" ht="11.25">
      <c r="B404" s="198"/>
      <c r="C404" s="199"/>
      <c r="D404" s="192" t="s">
        <v>428</v>
      </c>
      <c r="E404" s="200" t="s">
        <v>19</v>
      </c>
      <c r="F404" s="201" t="s">
        <v>788</v>
      </c>
      <c r="G404" s="199"/>
      <c r="H404" s="202">
        <v>18.295</v>
      </c>
      <c r="I404" s="203"/>
      <c r="J404" s="199"/>
      <c r="K404" s="199"/>
      <c r="L404" s="204"/>
      <c r="M404" s="205"/>
      <c r="N404" s="206"/>
      <c r="O404" s="206"/>
      <c r="P404" s="206"/>
      <c r="Q404" s="206"/>
      <c r="R404" s="206"/>
      <c r="S404" s="206"/>
      <c r="T404" s="207"/>
      <c r="AT404" s="208" t="s">
        <v>428</v>
      </c>
      <c r="AU404" s="208" t="s">
        <v>86</v>
      </c>
      <c r="AV404" s="13" t="s">
        <v>86</v>
      </c>
      <c r="AW404" s="13" t="s">
        <v>37</v>
      </c>
      <c r="AX404" s="13" t="s">
        <v>76</v>
      </c>
      <c r="AY404" s="208" t="s">
        <v>404</v>
      </c>
    </row>
    <row r="405" spans="2:51" s="16" customFormat="1" ht="11.25">
      <c r="B405" s="231"/>
      <c r="C405" s="232"/>
      <c r="D405" s="192" t="s">
        <v>428</v>
      </c>
      <c r="E405" s="233" t="s">
        <v>291</v>
      </c>
      <c r="F405" s="234" t="s">
        <v>534</v>
      </c>
      <c r="G405" s="232"/>
      <c r="H405" s="235">
        <v>384.198</v>
      </c>
      <c r="I405" s="236"/>
      <c r="J405" s="232"/>
      <c r="K405" s="232"/>
      <c r="L405" s="237"/>
      <c r="M405" s="238"/>
      <c r="N405" s="239"/>
      <c r="O405" s="239"/>
      <c r="P405" s="239"/>
      <c r="Q405" s="239"/>
      <c r="R405" s="239"/>
      <c r="S405" s="239"/>
      <c r="T405" s="240"/>
      <c r="AT405" s="241" t="s">
        <v>428</v>
      </c>
      <c r="AU405" s="241" t="s">
        <v>86</v>
      </c>
      <c r="AV405" s="16" t="s">
        <v>467</v>
      </c>
      <c r="AW405" s="16" t="s">
        <v>37</v>
      </c>
      <c r="AX405" s="16" t="s">
        <v>76</v>
      </c>
      <c r="AY405" s="241" t="s">
        <v>404</v>
      </c>
    </row>
    <row r="406" spans="2:51" s="15" customFormat="1" ht="11.25">
      <c r="B406" s="221"/>
      <c r="C406" s="222"/>
      <c r="D406" s="192" t="s">
        <v>428</v>
      </c>
      <c r="E406" s="223" t="s">
        <v>19</v>
      </c>
      <c r="F406" s="224" t="s">
        <v>744</v>
      </c>
      <c r="G406" s="222"/>
      <c r="H406" s="223" t="s">
        <v>19</v>
      </c>
      <c r="I406" s="225"/>
      <c r="J406" s="222"/>
      <c r="K406" s="222"/>
      <c r="L406" s="226"/>
      <c r="M406" s="227"/>
      <c r="N406" s="228"/>
      <c r="O406" s="228"/>
      <c r="P406" s="228"/>
      <c r="Q406" s="228"/>
      <c r="R406" s="228"/>
      <c r="S406" s="228"/>
      <c r="T406" s="229"/>
      <c r="AT406" s="230" t="s">
        <v>428</v>
      </c>
      <c r="AU406" s="230" t="s">
        <v>86</v>
      </c>
      <c r="AV406" s="15" t="s">
        <v>84</v>
      </c>
      <c r="AW406" s="15" t="s">
        <v>37</v>
      </c>
      <c r="AX406" s="15" t="s">
        <v>76</v>
      </c>
      <c r="AY406" s="230" t="s">
        <v>404</v>
      </c>
    </row>
    <row r="407" spans="2:51" s="15" customFormat="1" ht="11.25">
      <c r="B407" s="221"/>
      <c r="C407" s="222"/>
      <c r="D407" s="192" t="s">
        <v>428</v>
      </c>
      <c r="E407" s="223" t="s">
        <v>19</v>
      </c>
      <c r="F407" s="224" t="s">
        <v>789</v>
      </c>
      <c r="G407" s="222"/>
      <c r="H407" s="223" t="s">
        <v>19</v>
      </c>
      <c r="I407" s="225"/>
      <c r="J407" s="222"/>
      <c r="K407" s="222"/>
      <c r="L407" s="226"/>
      <c r="M407" s="227"/>
      <c r="N407" s="228"/>
      <c r="O407" s="228"/>
      <c r="P407" s="228"/>
      <c r="Q407" s="228"/>
      <c r="R407" s="228"/>
      <c r="S407" s="228"/>
      <c r="T407" s="229"/>
      <c r="AT407" s="230" t="s">
        <v>428</v>
      </c>
      <c r="AU407" s="230" t="s">
        <v>86</v>
      </c>
      <c r="AV407" s="15" t="s">
        <v>84</v>
      </c>
      <c r="AW407" s="15" t="s">
        <v>37</v>
      </c>
      <c r="AX407" s="15" t="s">
        <v>76</v>
      </c>
      <c r="AY407" s="230" t="s">
        <v>404</v>
      </c>
    </row>
    <row r="408" spans="2:51" s="13" customFormat="1" ht="11.25">
      <c r="B408" s="198"/>
      <c r="C408" s="199"/>
      <c r="D408" s="192" t="s">
        <v>428</v>
      </c>
      <c r="E408" s="200" t="s">
        <v>19</v>
      </c>
      <c r="F408" s="201" t="s">
        <v>790</v>
      </c>
      <c r="G408" s="199"/>
      <c r="H408" s="202">
        <v>87.4</v>
      </c>
      <c r="I408" s="203"/>
      <c r="J408" s="199"/>
      <c r="K408" s="199"/>
      <c r="L408" s="204"/>
      <c r="M408" s="205"/>
      <c r="N408" s="206"/>
      <c r="O408" s="206"/>
      <c r="P408" s="206"/>
      <c r="Q408" s="206"/>
      <c r="R408" s="206"/>
      <c r="S408" s="206"/>
      <c r="T408" s="207"/>
      <c r="AT408" s="208" t="s">
        <v>428</v>
      </c>
      <c r="AU408" s="208" t="s">
        <v>86</v>
      </c>
      <c r="AV408" s="13" t="s">
        <v>86</v>
      </c>
      <c r="AW408" s="13" t="s">
        <v>37</v>
      </c>
      <c r="AX408" s="13" t="s">
        <v>76</v>
      </c>
      <c r="AY408" s="208" t="s">
        <v>404</v>
      </c>
    </row>
    <row r="409" spans="2:51" s="15" customFormat="1" ht="11.25">
      <c r="B409" s="221"/>
      <c r="C409" s="222"/>
      <c r="D409" s="192" t="s">
        <v>428</v>
      </c>
      <c r="E409" s="223" t="s">
        <v>19</v>
      </c>
      <c r="F409" s="224" t="s">
        <v>791</v>
      </c>
      <c r="G409" s="222"/>
      <c r="H409" s="223" t="s">
        <v>19</v>
      </c>
      <c r="I409" s="225"/>
      <c r="J409" s="222"/>
      <c r="K409" s="222"/>
      <c r="L409" s="226"/>
      <c r="M409" s="227"/>
      <c r="N409" s="228"/>
      <c r="O409" s="228"/>
      <c r="P409" s="228"/>
      <c r="Q409" s="228"/>
      <c r="R409" s="228"/>
      <c r="S409" s="228"/>
      <c r="T409" s="229"/>
      <c r="AT409" s="230" t="s">
        <v>428</v>
      </c>
      <c r="AU409" s="230" t="s">
        <v>86</v>
      </c>
      <c r="AV409" s="15" t="s">
        <v>84</v>
      </c>
      <c r="AW409" s="15" t="s">
        <v>37</v>
      </c>
      <c r="AX409" s="15" t="s">
        <v>76</v>
      </c>
      <c r="AY409" s="230" t="s">
        <v>404</v>
      </c>
    </row>
    <row r="410" spans="2:51" s="13" customFormat="1" ht="11.25">
      <c r="B410" s="198"/>
      <c r="C410" s="199"/>
      <c r="D410" s="192" t="s">
        <v>428</v>
      </c>
      <c r="E410" s="200" t="s">
        <v>19</v>
      </c>
      <c r="F410" s="201" t="s">
        <v>792</v>
      </c>
      <c r="G410" s="199"/>
      <c r="H410" s="202">
        <v>2.925</v>
      </c>
      <c r="I410" s="203"/>
      <c r="J410" s="199"/>
      <c r="K410" s="199"/>
      <c r="L410" s="204"/>
      <c r="M410" s="205"/>
      <c r="N410" s="206"/>
      <c r="O410" s="206"/>
      <c r="P410" s="206"/>
      <c r="Q410" s="206"/>
      <c r="R410" s="206"/>
      <c r="S410" s="206"/>
      <c r="T410" s="207"/>
      <c r="AT410" s="208" t="s">
        <v>428</v>
      </c>
      <c r="AU410" s="208" t="s">
        <v>86</v>
      </c>
      <c r="AV410" s="13" t="s">
        <v>86</v>
      </c>
      <c r="AW410" s="13" t="s">
        <v>37</v>
      </c>
      <c r="AX410" s="13" t="s">
        <v>76</v>
      </c>
      <c r="AY410" s="208" t="s">
        <v>404</v>
      </c>
    </row>
    <row r="411" spans="2:51" s="15" customFormat="1" ht="11.25">
      <c r="B411" s="221"/>
      <c r="C411" s="222"/>
      <c r="D411" s="192" t="s">
        <v>428</v>
      </c>
      <c r="E411" s="223" t="s">
        <v>19</v>
      </c>
      <c r="F411" s="224" t="s">
        <v>745</v>
      </c>
      <c r="G411" s="222"/>
      <c r="H411" s="223" t="s">
        <v>19</v>
      </c>
      <c r="I411" s="225"/>
      <c r="J411" s="222"/>
      <c r="K411" s="222"/>
      <c r="L411" s="226"/>
      <c r="M411" s="227"/>
      <c r="N411" s="228"/>
      <c r="O411" s="228"/>
      <c r="P411" s="228"/>
      <c r="Q411" s="228"/>
      <c r="R411" s="228"/>
      <c r="S411" s="228"/>
      <c r="T411" s="229"/>
      <c r="AT411" s="230" t="s">
        <v>428</v>
      </c>
      <c r="AU411" s="230" t="s">
        <v>86</v>
      </c>
      <c r="AV411" s="15" t="s">
        <v>84</v>
      </c>
      <c r="AW411" s="15" t="s">
        <v>37</v>
      </c>
      <c r="AX411" s="15" t="s">
        <v>76</v>
      </c>
      <c r="AY411" s="230" t="s">
        <v>404</v>
      </c>
    </row>
    <row r="412" spans="2:51" s="13" customFormat="1" ht="11.25">
      <c r="B412" s="198"/>
      <c r="C412" s="199"/>
      <c r="D412" s="192" t="s">
        <v>428</v>
      </c>
      <c r="E412" s="200" t="s">
        <v>19</v>
      </c>
      <c r="F412" s="201" t="s">
        <v>746</v>
      </c>
      <c r="G412" s="199"/>
      <c r="H412" s="202">
        <v>7</v>
      </c>
      <c r="I412" s="203"/>
      <c r="J412" s="199"/>
      <c r="K412" s="199"/>
      <c r="L412" s="204"/>
      <c r="M412" s="205"/>
      <c r="N412" s="206"/>
      <c r="O412" s="206"/>
      <c r="P412" s="206"/>
      <c r="Q412" s="206"/>
      <c r="R412" s="206"/>
      <c r="S412" s="206"/>
      <c r="T412" s="207"/>
      <c r="AT412" s="208" t="s">
        <v>428</v>
      </c>
      <c r="AU412" s="208" t="s">
        <v>86</v>
      </c>
      <c r="AV412" s="13" t="s">
        <v>86</v>
      </c>
      <c r="AW412" s="13" t="s">
        <v>37</v>
      </c>
      <c r="AX412" s="13" t="s">
        <v>76</v>
      </c>
      <c r="AY412" s="208" t="s">
        <v>404</v>
      </c>
    </row>
    <row r="413" spans="2:51" s="15" customFormat="1" ht="11.25">
      <c r="B413" s="221"/>
      <c r="C413" s="222"/>
      <c r="D413" s="192" t="s">
        <v>428</v>
      </c>
      <c r="E413" s="223" t="s">
        <v>19</v>
      </c>
      <c r="F413" s="224" t="s">
        <v>793</v>
      </c>
      <c r="G413" s="222"/>
      <c r="H413" s="223" t="s">
        <v>19</v>
      </c>
      <c r="I413" s="225"/>
      <c r="J413" s="222"/>
      <c r="K413" s="222"/>
      <c r="L413" s="226"/>
      <c r="M413" s="227"/>
      <c r="N413" s="228"/>
      <c r="O413" s="228"/>
      <c r="P413" s="228"/>
      <c r="Q413" s="228"/>
      <c r="R413" s="228"/>
      <c r="S413" s="228"/>
      <c r="T413" s="229"/>
      <c r="AT413" s="230" t="s">
        <v>428</v>
      </c>
      <c r="AU413" s="230" t="s">
        <v>86</v>
      </c>
      <c r="AV413" s="15" t="s">
        <v>84</v>
      </c>
      <c r="AW413" s="15" t="s">
        <v>37</v>
      </c>
      <c r="AX413" s="15" t="s">
        <v>76</v>
      </c>
      <c r="AY413" s="230" t="s">
        <v>404</v>
      </c>
    </row>
    <row r="414" spans="2:51" s="13" customFormat="1" ht="11.25">
      <c r="B414" s="198"/>
      <c r="C414" s="199"/>
      <c r="D414" s="192" t="s">
        <v>428</v>
      </c>
      <c r="E414" s="200" t="s">
        <v>19</v>
      </c>
      <c r="F414" s="201" t="s">
        <v>794</v>
      </c>
      <c r="G414" s="199"/>
      <c r="H414" s="202">
        <v>-42</v>
      </c>
      <c r="I414" s="203"/>
      <c r="J414" s="199"/>
      <c r="K414" s="199"/>
      <c r="L414" s="204"/>
      <c r="M414" s="205"/>
      <c r="N414" s="206"/>
      <c r="O414" s="206"/>
      <c r="P414" s="206"/>
      <c r="Q414" s="206"/>
      <c r="R414" s="206"/>
      <c r="S414" s="206"/>
      <c r="T414" s="207"/>
      <c r="AT414" s="208" t="s">
        <v>428</v>
      </c>
      <c r="AU414" s="208" t="s">
        <v>86</v>
      </c>
      <c r="AV414" s="13" t="s">
        <v>86</v>
      </c>
      <c r="AW414" s="13" t="s">
        <v>37</v>
      </c>
      <c r="AX414" s="13" t="s">
        <v>76</v>
      </c>
      <c r="AY414" s="208" t="s">
        <v>404</v>
      </c>
    </row>
    <row r="415" spans="2:51" s="13" customFormat="1" ht="11.25">
      <c r="B415" s="198"/>
      <c r="C415" s="199"/>
      <c r="D415" s="192" t="s">
        <v>428</v>
      </c>
      <c r="E415" s="200" t="s">
        <v>19</v>
      </c>
      <c r="F415" s="201" t="s">
        <v>795</v>
      </c>
      <c r="G415" s="199"/>
      <c r="H415" s="202">
        <v>2.766</v>
      </c>
      <c r="I415" s="203"/>
      <c r="J415" s="199"/>
      <c r="K415" s="199"/>
      <c r="L415" s="204"/>
      <c r="M415" s="205"/>
      <c r="N415" s="206"/>
      <c r="O415" s="206"/>
      <c r="P415" s="206"/>
      <c r="Q415" s="206"/>
      <c r="R415" s="206"/>
      <c r="S415" s="206"/>
      <c r="T415" s="207"/>
      <c r="AT415" s="208" t="s">
        <v>428</v>
      </c>
      <c r="AU415" s="208" t="s">
        <v>86</v>
      </c>
      <c r="AV415" s="13" t="s">
        <v>86</v>
      </c>
      <c r="AW415" s="13" t="s">
        <v>37</v>
      </c>
      <c r="AX415" s="13" t="s">
        <v>76</v>
      </c>
      <c r="AY415" s="208" t="s">
        <v>404</v>
      </c>
    </row>
    <row r="416" spans="2:51" s="16" customFormat="1" ht="11.25">
      <c r="B416" s="231"/>
      <c r="C416" s="232"/>
      <c r="D416" s="192" t="s">
        <v>428</v>
      </c>
      <c r="E416" s="233" t="s">
        <v>251</v>
      </c>
      <c r="F416" s="234" t="s">
        <v>534</v>
      </c>
      <c r="G416" s="232"/>
      <c r="H416" s="235">
        <v>58.091</v>
      </c>
      <c r="I416" s="236"/>
      <c r="J416" s="232"/>
      <c r="K416" s="232"/>
      <c r="L416" s="237"/>
      <c r="M416" s="238"/>
      <c r="N416" s="239"/>
      <c r="O416" s="239"/>
      <c r="P416" s="239"/>
      <c r="Q416" s="239"/>
      <c r="R416" s="239"/>
      <c r="S416" s="239"/>
      <c r="T416" s="240"/>
      <c r="AT416" s="241" t="s">
        <v>428</v>
      </c>
      <c r="AU416" s="241" t="s">
        <v>86</v>
      </c>
      <c r="AV416" s="16" t="s">
        <v>467</v>
      </c>
      <c r="AW416" s="16" t="s">
        <v>37</v>
      </c>
      <c r="AX416" s="16" t="s">
        <v>76</v>
      </c>
      <c r="AY416" s="241" t="s">
        <v>404</v>
      </c>
    </row>
    <row r="417" spans="2:51" s="14" customFormat="1" ht="11.25">
      <c r="B417" s="210"/>
      <c r="C417" s="211"/>
      <c r="D417" s="192" t="s">
        <v>428</v>
      </c>
      <c r="E417" s="212" t="s">
        <v>19</v>
      </c>
      <c r="F417" s="213" t="s">
        <v>463</v>
      </c>
      <c r="G417" s="211"/>
      <c r="H417" s="214">
        <v>442.289</v>
      </c>
      <c r="I417" s="215"/>
      <c r="J417" s="211"/>
      <c r="K417" s="211"/>
      <c r="L417" s="216"/>
      <c r="M417" s="217"/>
      <c r="N417" s="218"/>
      <c r="O417" s="218"/>
      <c r="P417" s="218"/>
      <c r="Q417" s="218"/>
      <c r="R417" s="218"/>
      <c r="S417" s="218"/>
      <c r="T417" s="219"/>
      <c r="AT417" s="220" t="s">
        <v>428</v>
      </c>
      <c r="AU417" s="220" t="s">
        <v>86</v>
      </c>
      <c r="AV417" s="14" t="s">
        <v>273</v>
      </c>
      <c r="AW417" s="14" t="s">
        <v>37</v>
      </c>
      <c r="AX417" s="14" t="s">
        <v>84</v>
      </c>
      <c r="AY417" s="220" t="s">
        <v>404</v>
      </c>
    </row>
    <row r="418" spans="1:65" s="2" customFormat="1" ht="14.45" customHeight="1">
      <c r="A418" s="36"/>
      <c r="B418" s="37"/>
      <c r="C418" s="179" t="s">
        <v>796</v>
      </c>
      <c r="D418" s="179" t="s">
        <v>410</v>
      </c>
      <c r="E418" s="180" t="s">
        <v>797</v>
      </c>
      <c r="F418" s="181" t="s">
        <v>798</v>
      </c>
      <c r="G418" s="182" t="s">
        <v>134</v>
      </c>
      <c r="H418" s="183">
        <v>1128</v>
      </c>
      <c r="I418" s="184"/>
      <c r="J418" s="185">
        <f>ROUND(I418*H418,2)</f>
        <v>0</v>
      </c>
      <c r="K418" s="181" t="s">
        <v>413</v>
      </c>
      <c r="L418" s="41"/>
      <c r="M418" s="186" t="s">
        <v>19</v>
      </c>
      <c r="N418" s="187" t="s">
        <v>47</v>
      </c>
      <c r="O418" s="66"/>
      <c r="P418" s="188">
        <f>O418*H418</f>
        <v>0</v>
      </c>
      <c r="Q418" s="188">
        <v>0.00133</v>
      </c>
      <c r="R418" s="188">
        <f>Q418*H418</f>
        <v>1.50024</v>
      </c>
      <c r="S418" s="188">
        <v>0</v>
      </c>
      <c r="T418" s="189">
        <f>S418*H418</f>
        <v>0</v>
      </c>
      <c r="U418" s="36"/>
      <c r="V418" s="36"/>
      <c r="W418" s="36"/>
      <c r="X418" s="36"/>
      <c r="Y418" s="36"/>
      <c r="Z418" s="36"/>
      <c r="AA418" s="36"/>
      <c r="AB418" s="36"/>
      <c r="AC418" s="36"/>
      <c r="AD418" s="36"/>
      <c r="AE418" s="36"/>
      <c r="AR418" s="190" t="s">
        <v>273</v>
      </c>
      <c r="AT418" s="190" t="s">
        <v>410</v>
      </c>
      <c r="AU418" s="190" t="s">
        <v>86</v>
      </c>
      <c r="AY418" s="19" t="s">
        <v>404</v>
      </c>
      <c r="BE418" s="191">
        <f>IF(N418="základní",J418,0)</f>
        <v>0</v>
      </c>
      <c r="BF418" s="191">
        <f>IF(N418="snížená",J418,0)</f>
        <v>0</v>
      </c>
      <c r="BG418" s="191">
        <f>IF(N418="zákl. přenesená",J418,0)</f>
        <v>0</v>
      </c>
      <c r="BH418" s="191">
        <f>IF(N418="sníž. přenesená",J418,0)</f>
        <v>0</v>
      </c>
      <c r="BI418" s="191">
        <f>IF(N418="nulová",J418,0)</f>
        <v>0</v>
      </c>
      <c r="BJ418" s="19" t="s">
        <v>84</v>
      </c>
      <c r="BK418" s="191">
        <f>ROUND(I418*H418,2)</f>
        <v>0</v>
      </c>
      <c r="BL418" s="19" t="s">
        <v>273</v>
      </c>
      <c r="BM418" s="190" t="s">
        <v>799</v>
      </c>
    </row>
    <row r="419" spans="1:47" s="2" customFormat="1" ht="19.5">
      <c r="A419" s="36"/>
      <c r="B419" s="37"/>
      <c r="C419" s="38"/>
      <c r="D419" s="192" t="s">
        <v>418</v>
      </c>
      <c r="E419" s="38"/>
      <c r="F419" s="193" t="s">
        <v>800</v>
      </c>
      <c r="G419" s="38"/>
      <c r="H419" s="38"/>
      <c r="I419" s="194"/>
      <c r="J419" s="38"/>
      <c r="K419" s="38"/>
      <c r="L419" s="41"/>
      <c r="M419" s="195"/>
      <c r="N419" s="196"/>
      <c r="O419" s="66"/>
      <c r="P419" s="66"/>
      <c r="Q419" s="66"/>
      <c r="R419" s="66"/>
      <c r="S419" s="66"/>
      <c r="T419" s="67"/>
      <c r="U419" s="36"/>
      <c r="V419" s="36"/>
      <c r="W419" s="36"/>
      <c r="X419" s="36"/>
      <c r="Y419" s="36"/>
      <c r="Z419" s="36"/>
      <c r="AA419" s="36"/>
      <c r="AB419" s="36"/>
      <c r="AC419" s="36"/>
      <c r="AD419" s="36"/>
      <c r="AE419" s="36"/>
      <c r="AT419" s="19" t="s">
        <v>418</v>
      </c>
      <c r="AU419" s="19" t="s">
        <v>86</v>
      </c>
    </row>
    <row r="420" spans="1:47" s="2" customFormat="1" ht="107.25">
      <c r="A420" s="36"/>
      <c r="B420" s="37"/>
      <c r="C420" s="38"/>
      <c r="D420" s="192" t="s">
        <v>423</v>
      </c>
      <c r="E420" s="38"/>
      <c r="F420" s="197" t="s">
        <v>801</v>
      </c>
      <c r="G420" s="38"/>
      <c r="H420" s="38"/>
      <c r="I420" s="194"/>
      <c r="J420" s="38"/>
      <c r="K420" s="38"/>
      <c r="L420" s="41"/>
      <c r="M420" s="195"/>
      <c r="N420" s="196"/>
      <c r="O420" s="66"/>
      <c r="P420" s="66"/>
      <c r="Q420" s="66"/>
      <c r="R420" s="66"/>
      <c r="S420" s="66"/>
      <c r="T420" s="67"/>
      <c r="U420" s="36"/>
      <c r="V420" s="36"/>
      <c r="W420" s="36"/>
      <c r="X420" s="36"/>
      <c r="Y420" s="36"/>
      <c r="Z420" s="36"/>
      <c r="AA420" s="36"/>
      <c r="AB420" s="36"/>
      <c r="AC420" s="36"/>
      <c r="AD420" s="36"/>
      <c r="AE420" s="36"/>
      <c r="AT420" s="19" t="s">
        <v>423</v>
      </c>
      <c r="AU420" s="19" t="s">
        <v>86</v>
      </c>
    </row>
    <row r="421" spans="2:51" s="15" customFormat="1" ht="11.25">
      <c r="B421" s="221"/>
      <c r="C421" s="222"/>
      <c r="D421" s="192" t="s">
        <v>428</v>
      </c>
      <c r="E421" s="223" t="s">
        <v>19</v>
      </c>
      <c r="F421" s="224" t="s">
        <v>802</v>
      </c>
      <c r="G421" s="222"/>
      <c r="H421" s="223" t="s">
        <v>19</v>
      </c>
      <c r="I421" s="225"/>
      <c r="J421" s="222"/>
      <c r="K421" s="222"/>
      <c r="L421" s="226"/>
      <c r="M421" s="227"/>
      <c r="N421" s="228"/>
      <c r="O421" s="228"/>
      <c r="P421" s="228"/>
      <c r="Q421" s="228"/>
      <c r="R421" s="228"/>
      <c r="S421" s="228"/>
      <c r="T421" s="229"/>
      <c r="AT421" s="230" t="s">
        <v>428</v>
      </c>
      <c r="AU421" s="230" t="s">
        <v>86</v>
      </c>
      <c r="AV421" s="15" t="s">
        <v>84</v>
      </c>
      <c r="AW421" s="15" t="s">
        <v>37</v>
      </c>
      <c r="AX421" s="15" t="s">
        <v>76</v>
      </c>
      <c r="AY421" s="230" t="s">
        <v>404</v>
      </c>
    </row>
    <row r="422" spans="2:51" s="13" customFormat="1" ht="11.25">
      <c r="B422" s="198"/>
      <c r="C422" s="199"/>
      <c r="D422" s="192" t="s">
        <v>428</v>
      </c>
      <c r="E422" s="200" t="s">
        <v>19</v>
      </c>
      <c r="F422" s="201" t="s">
        <v>803</v>
      </c>
      <c r="G422" s="199"/>
      <c r="H422" s="202">
        <v>900</v>
      </c>
      <c r="I422" s="203"/>
      <c r="J422" s="199"/>
      <c r="K422" s="199"/>
      <c r="L422" s="204"/>
      <c r="M422" s="205"/>
      <c r="N422" s="206"/>
      <c r="O422" s="206"/>
      <c r="P422" s="206"/>
      <c r="Q422" s="206"/>
      <c r="R422" s="206"/>
      <c r="S422" s="206"/>
      <c r="T422" s="207"/>
      <c r="AT422" s="208" t="s">
        <v>428</v>
      </c>
      <c r="AU422" s="208" t="s">
        <v>86</v>
      </c>
      <c r="AV422" s="13" t="s">
        <v>86</v>
      </c>
      <c r="AW422" s="13" t="s">
        <v>37</v>
      </c>
      <c r="AX422" s="13" t="s">
        <v>76</v>
      </c>
      <c r="AY422" s="208" t="s">
        <v>404</v>
      </c>
    </row>
    <row r="423" spans="2:51" s="13" customFormat="1" ht="22.5">
      <c r="B423" s="198"/>
      <c r="C423" s="199"/>
      <c r="D423" s="192" t="s">
        <v>428</v>
      </c>
      <c r="E423" s="200" t="s">
        <v>19</v>
      </c>
      <c r="F423" s="201" t="s">
        <v>804</v>
      </c>
      <c r="G423" s="199"/>
      <c r="H423" s="202">
        <v>12</v>
      </c>
      <c r="I423" s="203"/>
      <c r="J423" s="199"/>
      <c r="K423" s="199"/>
      <c r="L423" s="204"/>
      <c r="M423" s="205"/>
      <c r="N423" s="206"/>
      <c r="O423" s="206"/>
      <c r="P423" s="206"/>
      <c r="Q423" s="206"/>
      <c r="R423" s="206"/>
      <c r="S423" s="206"/>
      <c r="T423" s="207"/>
      <c r="AT423" s="208" t="s">
        <v>428</v>
      </c>
      <c r="AU423" s="208" t="s">
        <v>86</v>
      </c>
      <c r="AV423" s="13" t="s">
        <v>86</v>
      </c>
      <c r="AW423" s="13" t="s">
        <v>37</v>
      </c>
      <c r="AX423" s="13" t="s">
        <v>76</v>
      </c>
      <c r="AY423" s="208" t="s">
        <v>404</v>
      </c>
    </row>
    <row r="424" spans="2:51" s="13" customFormat="1" ht="11.25">
      <c r="B424" s="198"/>
      <c r="C424" s="199"/>
      <c r="D424" s="192" t="s">
        <v>428</v>
      </c>
      <c r="E424" s="200" t="s">
        <v>19</v>
      </c>
      <c r="F424" s="201" t="s">
        <v>805</v>
      </c>
      <c r="G424" s="199"/>
      <c r="H424" s="202">
        <v>54</v>
      </c>
      <c r="I424" s="203"/>
      <c r="J424" s="199"/>
      <c r="K424" s="199"/>
      <c r="L424" s="204"/>
      <c r="M424" s="205"/>
      <c r="N424" s="206"/>
      <c r="O424" s="206"/>
      <c r="P424" s="206"/>
      <c r="Q424" s="206"/>
      <c r="R424" s="206"/>
      <c r="S424" s="206"/>
      <c r="T424" s="207"/>
      <c r="AT424" s="208" t="s">
        <v>428</v>
      </c>
      <c r="AU424" s="208" t="s">
        <v>86</v>
      </c>
      <c r="AV424" s="13" t="s">
        <v>86</v>
      </c>
      <c r="AW424" s="13" t="s">
        <v>37</v>
      </c>
      <c r="AX424" s="13" t="s">
        <v>76</v>
      </c>
      <c r="AY424" s="208" t="s">
        <v>404</v>
      </c>
    </row>
    <row r="425" spans="2:51" s="13" customFormat="1" ht="11.25">
      <c r="B425" s="198"/>
      <c r="C425" s="199"/>
      <c r="D425" s="192" t="s">
        <v>428</v>
      </c>
      <c r="E425" s="200" t="s">
        <v>19</v>
      </c>
      <c r="F425" s="201" t="s">
        <v>806</v>
      </c>
      <c r="G425" s="199"/>
      <c r="H425" s="202">
        <v>36</v>
      </c>
      <c r="I425" s="203"/>
      <c r="J425" s="199"/>
      <c r="K425" s="199"/>
      <c r="L425" s="204"/>
      <c r="M425" s="205"/>
      <c r="N425" s="206"/>
      <c r="O425" s="206"/>
      <c r="P425" s="206"/>
      <c r="Q425" s="206"/>
      <c r="R425" s="206"/>
      <c r="S425" s="206"/>
      <c r="T425" s="207"/>
      <c r="AT425" s="208" t="s">
        <v>428</v>
      </c>
      <c r="AU425" s="208" t="s">
        <v>86</v>
      </c>
      <c r="AV425" s="13" t="s">
        <v>86</v>
      </c>
      <c r="AW425" s="13" t="s">
        <v>37</v>
      </c>
      <c r="AX425" s="13" t="s">
        <v>76</v>
      </c>
      <c r="AY425" s="208" t="s">
        <v>404</v>
      </c>
    </row>
    <row r="426" spans="2:51" s="13" customFormat="1" ht="11.25">
      <c r="B426" s="198"/>
      <c r="C426" s="199"/>
      <c r="D426" s="192" t="s">
        <v>428</v>
      </c>
      <c r="E426" s="200" t="s">
        <v>19</v>
      </c>
      <c r="F426" s="201" t="s">
        <v>807</v>
      </c>
      <c r="G426" s="199"/>
      <c r="H426" s="202">
        <v>24</v>
      </c>
      <c r="I426" s="203"/>
      <c r="J426" s="199"/>
      <c r="K426" s="199"/>
      <c r="L426" s="204"/>
      <c r="M426" s="205"/>
      <c r="N426" s="206"/>
      <c r="O426" s="206"/>
      <c r="P426" s="206"/>
      <c r="Q426" s="206"/>
      <c r="R426" s="206"/>
      <c r="S426" s="206"/>
      <c r="T426" s="207"/>
      <c r="AT426" s="208" t="s">
        <v>428</v>
      </c>
      <c r="AU426" s="208" t="s">
        <v>86</v>
      </c>
      <c r="AV426" s="13" t="s">
        <v>86</v>
      </c>
      <c r="AW426" s="13" t="s">
        <v>37</v>
      </c>
      <c r="AX426" s="13" t="s">
        <v>76</v>
      </c>
      <c r="AY426" s="208" t="s">
        <v>404</v>
      </c>
    </row>
    <row r="427" spans="2:51" s="16" customFormat="1" ht="11.25">
      <c r="B427" s="231"/>
      <c r="C427" s="232"/>
      <c r="D427" s="192" t="s">
        <v>428</v>
      </c>
      <c r="E427" s="233" t="s">
        <v>19</v>
      </c>
      <c r="F427" s="234" t="s">
        <v>534</v>
      </c>
      <c r="G427" s="232"/>
      <c r="H427" s="235">
        <v>1026</v>
      </c>
      <c r="I427" s="236"/>
      <c r="J427" s="232"/>
      <c r="K427" s="232"/>
      <c r="L427" s="237"/>
      <c r="M427" s="238"/>
      <c r="N427" s="239"/>
      <c r="O427" s="239"/>
      <c r="P427" s="239"/>
      <c r="Q427" s="239"/>
      <c r="R427" s="239"/>
      <c r="S427" s="239"/>
      <c r="T427" s="240"/>
      <c r="AT427" s="241" t="s">
        <v>428</v>
      </c>
      <c r="AU427" s="241" t="s">
        <v>86</v>
      </c>
      <c r="AV427" s="16" t="s">
        <v>467</v>
      </c>
      <c r="AW427" s="16" t="s">
        <v>37</v>
      </c>
      <c r="AX427" s="16" t="s">
        <v>76</v>
      </c>
      <c r="AY427" s="241" t="s">
        <v>404</v>
      </c>
    </row>
    <row r="428" spans="2:51" s="15" customFormat="1" ht="11.25">
      <c r="B428" s="221"/>
      <c r="C428" s="222"/>
      <c r="D428" s="192" t="s">
        <v>428</v>
      </c>
      <c r="E428" s="223" t="s">
        <v>19</v>
      </c>
      <c r="F428" s="224" t="s">
        <v>808</v>
      </c>
      <c r="G428" s="222"/>
      <c r="H428" s="223" t="s">
        <v>19</v>
      </c>
      <c r="I428" s="225"/>
      <c r="J428" s="222"/>
      <c r="K428" s="222"/>
      <c r="L428" s="226"/>
      <c r="M428" s="227"/>
      <c r="N428" s="228"/>
      <c r="O428" s="228"/>
      <c r="P428" s="228"/>
      <c r="Q428" s="228"/>
      <c r="R428" s="228"/>
      <c r="S428" s="228"/>
      <c r="T428" s="229"/>
      <c r="AT428" s="230" t="s">
        <v>428</v>
      </c>
      <c r="AU428" s="230" t="s">
        <v>86</v>
      </c>
      <c r="AV428" s="15" t="s">
        <v>84</v>
      </c>
      <c r="AW428" s="15" t="s">
        <v>37</v>
      </c>
      <c r="AX428" s="15" t="s">
        <v>76</v>
      </c>
      <c r="AY428" s="230" t="s">
        <v>404</v>
      </c>
    </row>
    <row r="429" spans="2:51" s="13" customFormat="1" ht="11.25">
      <c r="B429" s="198"/>
      <c r="C429" s="199"/>
      <c r="D429" s="192" t="s">
        <v>428</v>
      </c>
      <c r="E429" s="200" t="s">
        <v>19</v>
      </c>
      <c r="F429" s="201" t="s">
        <v>809</v>
      </c>
      <c r="G429" s="199"/>
      <c r="H429" s="202">
        <v>84</v>
      </c>
      <c r="I429" s="203"/>
      <c r="J429" s="199"/>
      <c r="K429" s="199"/>
      <c r="L429" s="204"/>
      <c r="M429" s="205"/>
      <c r="N429" s="206"/>
      <c r="O429" s="206"/>
      <c r="P429" s="206"/>
      <c r="Q429" s="206"/>
      <c r="R429" s="206"/>
      <c r="S429" s="206"/>
      <c r="T429" s="207"/>
      <c r="AT429" s="208" t="s">
        <v>428</v>
      </c>
      <c r="AU429" s="208" t="s">
        <v>86</v>
      </c>
      <c r="AV429" s="13" t="s">
        <v>86</v>
      </c>
      <c r="AW429" s="13" t="s">
        <v>37</v>
      </c>
      <c r="AX429" s="13" t="s">
        <v>76</v>
      </c>
      <c r="AY429" s="208" t="s">
        <v>404</v>
      </c>
    </row>
    <row r="430" spans="2:51" s="13" customFormat="1" ht="11.25">
      <c r="B430" s="198"/>
      <c r="C430" s="199"/>
      <c r="D430" s="192" t="s">
        <v>428</v>
      </c>
      <c r="E430" s="200" t="s">
        <v>19</v>
      </c>
      <c r="F430" s="201" t="s">
        <v>810</v>
      </c>
      <c r="G430" s="199"/>
      <c r="H430" s="202">
        <v>18</v>
      </c>
      <c r="I430" s="203"/>
      <c r="J430" s="199"/>
      <c r="K430" s="199"/>
      <c r="L430" s="204"/>
      <c r="M430" s="205"/>
      <c r="N430" s="206"/>
      <c r="O430" s="206"/>
      <c r="P430" s="206"/>
      <c r="Q430" s="206"/>
      <c r="R430" s="206"/>
      <c r="S430" s="206"/>
      <c r="T430" s="207"/>
      <c r="AT430" s="208" t="s">
        <v>428</v>
      </c>
      <c r="AU430" s="208" t="s">
        <v>86</v>
      </c>
      <c r="AV430" s="13" t="s">
        <v>86</v>
      </c>
      <c r="AW430" s="13" t="s">
        <v>37</v>
      </c>
      <c r="AX430" s="13" t="s">
        <v>76</v>
      </c>
      <c r="AY430" s="208" t="s">
        <v>404</v>
      </c>
    </row>
    <row r="431" spans="2:51" s="16" customFormat="1" ht="11.25">
      <c r="B431" s="231"/>
      <c r="C431" s="232"/>
      <c r="D431" s="192" t="s">
        <v>428</v>
      </c>
      <c r="E431" s="233" t="s">
        <v>19</v>
      </c>
      <c r="F431" s="234" t="s">
        <v>534</v>
      </c>
      <c r="G431" s="232"/>
      <c r="H431" s="235">
        <v>102</v>
      </c>
      <c r="I431" s="236"/>
      <c r="J431" s="232"/>
      <c r="K431" s="232"/>
      <c r="L431" s="237"/>
      <c r="M431" s="238"/>
      <c r="N431" s="239"/>
      <c r="O431" s="239"/>
      <c r="P431" s="239"/>
      <c r="Q431" s="239"/>
      <c r="R431" s="239"/>
      <c r="S431" s="239"/>
      <c r="T431" s="240"/>
      <c r="AT431" s="241" t="s">
        <v>428</v>
      </c>
      <c r="AU431" s="241" t="s">
        <v>86</v>
      </c>
      <c r="AV431" s="16" t="s">
        <v>467</v>
      </c>
      <c r="AW431" s="16" t="s">
        <v>37</v>
      </c>
      <c r="AX431" s="16" t="s">
        <v>76</v>
      </c>
      <c r="AY431" s="241" t="s">
        <v>404</v>
      </c>
    </row>
    <row r="432" spans="2:51" s="14" customFormat="1" ht="11.25">
      <c r="B432" s="210"/>
      <c r="C432" s="211"/>
      <c r="D432" s="192" t="s">
        <v>428</v>
      </c>
      <c r="E432" s="212" t="s">
        <v>201</v>
      </c>
      <c r="F432" s="213" t="s">
        <v>463</v>
      </c>
      <c r="G432" s="211"/>
      <c r="H432" s="214">
        <v>1128</v>
      </c>
      <c r="I432" s="215"/>
      <c r="J432" s="211"/>
      <c r="K432" s="211"/>
      <c r="L432" s="216"/>
      <c r="M432" s="217"/>
      <c r="N432" s="218"/>
      <c r="O432" s="218"/>
      <c r="P432" s="218"/>
      <c r="Q432" s="218"/>
      <c r="R432" s="218"/>
      <c r="S432" s="218"/>
      <c r="T432" s="219"/>
      <c r="AT432" s="220" t="s">
        <v>428</v>
      </c>
      <c r="AU432" s="220" t="s">
        <v>86</v>
      </c>
      <c r="AV432" s="14" t="s">
        <v>273</v>
      </c>
      <c r="AW432" s="14" t="s">
        <v>37</v>
      </c>
      <c r="AX432" s="14" t="s">
        <v>84</v>
      </c>
      <c r="AY432" s="220" t="s">
        <v>404</v>
      </c>
    </row>
    <row r="433" spans="1:65" s="2" customFormat="1" ht="14.45" customHeight="1">
      <c r="A433" s="36"/>
      <c r="B433" s="37"/>
      <c r="C433" s="242" t="s">
        <v>811</v>
      </c>
      <c r="D433" s="242" t="s">
        <v>812</v>
      </c>
      <c r="E433" s="243" t="s">
        <v>813</v>
      </c>
      <c r="F433" s="244" t="s">
        <v>814</v>
      </c>
      <c r="G433" s="245" t="s">
        <v>127</v>
      </c>
      <c r="H433" s="246">
        <v>30.907</v>
      </c>
      <c r="I433" s="247"/>
      <c r="J433" s="248">
        <f>ROUND(I433*H433,2)</f>
        <v>0</v>
      </c>
      <c r="K433" s="244" t="s">
        <v>413</v>
      </c>
      <c r="L433" s="249"/>
      <c r="M433" s="250" t="s">
        <v>19</v>
      </c>
      <c r="N433" s="251" t="s">
        <v>47</v>
      </c>
      <c r="O433" s="66"/>
      <c r="P433" s="188">
        <f>O433*H433</f>
        <v>0</v>
      </c>
      <c r="Q433" s="188">
        <v>1</v>
      </c>
      <c r="R433" s="188">
        <f>Q433*H433</f>
        <v>30.907</v>
      </c>
      <c r="S433" s="188">
        <v>0</v>
      </c>
      <c r="T433" s="189">
        <f>S433*H433</f>
        <v>0</v>
      </c>
      <c r="U433" s="36"/>
      <c r="V433" s="36"/>
      <c r="W433" s="36"/>
      <c r="X433" s="36"/>
      <c r="Y433" s="36"/>
      <c r="Z433" s="36"/>
      <c r="AA433" s="36"/>
      <c r="AB433" s="36"/>
      <c r="AC433" s="36"/>
      <c r="AD433" s="36"/>
      <c r="AE433" s="36"/>
      <c r="AR433" s="190" t="s">
        <v>224</v>
      </c>
      <c r="AT433" s="190" t="s">
        <v>812</v>
      </c>
      <c r="AU433" s="190" t="s">
        <v>86</v>
      </c>
      <c r="AY433" s="19" t="s">
        <v>404</v>
      </c>
      <c r="BE433" s="191">
        <f>IF(N433="základní",J433,0)</f>
        <v>0</v>
      </c>
      <c r="BF433" s="191">
        <f>IF(N433="snížená",J433,0)</f>
        <v>0</v>
      </c>
      <c r="BG433" s="191">
        <f>IF(N433="zákl. přenesená",J433,0)</f>
        <v>0</v>
      </c>
      <c r="BH433" s="191">
        <f>IF(N433="sníž. přenesená",J433,0)</f>
        <v>0</v>
      </c>
      <c r="BI433" s="191">
        <f>IF(N433="nulová",J433,0)</f>
        <v>0</v>
      </c>
      <c r="BJ433" s="19" t="s">
        <v>84</v>
      </c>
      <c r="BK433" s="191">
        <f>ROUND(I433*H433,2)</f>
        <v>0</v>
      </c>
      <c r="BL433" s="19" t="s">
        <v>273</v>
      </c>
      <c r="BM433" s="190" t="s">
        <v>815</v>
      </c>
    </row>
    <row r="434" spans="1:47" s="2" customFormat="1" ht="11.25">
      <c r="A434" s="36"/>
      <c r="B434" s="37"/>
      <c r="C434" s="38"/>
      <c r="D434" s="192" t="s">
        <v>418</v>
      </c>
      <c r="E434" s="38"/>
      <c r="F434" s="193" t="s">
        <v>814</v>
      </c>
      <c r="G434" s="38"/>
      <c r="H434" s="38"/>
      <c r="I434" s="194"/>
      <c r="J434" s="38"/>
      <c r="K434" s="38"/>
      <c r="L434" s="41"/>
      <c r="M434" s="195"/>
      <c r="N434" s="196"/>
      <c r="O434" s="66"/>
      <c r="P434" s="66"/>
      <c r="Q434" s="66"/>
      <c r="R434" s="66"/>
      <c r="S434" s="66"/>
      <c r="T434" s="67"/>
      <c r="U434" s="36"/>
      <c r="V434" s="36"/>
      <c r="W434" s="36"/>
      <c r="X434" s="36"/>
      <c r="Y434" s="36"/>
      <c r="Z434" s="36"/>
      <c r="AA434" s="36"/>
      <c r="AB434" s="36"/>
      <c r="AC434" s="36"/>
      <c r="AD434" s="36"/>
      <c r="AE434" s="36"/>
      <c r="AT434" s="19" t="s">
        <v>418</v>
      </c>
      <c r="AU434" s="19" t="s">
        <v>86</v>
      </c>
    </row>
    <row r="435" spans="2:51" s="13" customFormat="1" ht="11.25">
      <c r="B435" s="198"/>
      <c r="C435" s="199"/>
      <c r="D435" s="192" t="s">
        <v>428</v>
      </c>
      <c r="E435" s="200" t="s">
        <v>19</v>
      </c>
      <c r="F435" s="201" t="s">
        <v>816</v>
      </c>
      <c r="G435" s="199"/>
      <c r="H435" s="202">
        <v>30.907</v>
      </c>
      <c r="I435" s="203"/>
      <c r="J435" s="199"/>
      <c r="K435" s="199"/>
      <c r="L435" s="204"/>
      <c r="M435" s="205"/>
      <c r="N435" s="206"/>
      <c r="O435" s="206"/>
      <c r="P435" s="206"/>
      <c r="Q435" s="206"/>
      <c r="R435" s="206"/>
      <c r="S435" s="206"/>
      <c r="T435" s="207"/>
      <c r="AT435" s="208" t="s">
        <v>428</v>
      </c>
      <c r="AU435" s="208" t="s">
        <v>86</v>
      </c>
      <c r="AV435" s="13" t="s">
        <v>86</v>
      </c>
      <c r="AW435" s="13" t="s">
        <v>37</v>
      </c>
      <c r="AX435" s="13" t="s">
        <v>84</v>
      </c>
      <c r="AY435" s="208" t="s">
        <v>404</v>
      </c>
    </row>
    <row r="436" spans="1:65" s="2" customFormat="1" ht="14.45" customHeight="1">
      <c r="A436" s="36"/>
      <c r="B436" s="37"/>
      <c r="C436" s="242" t="s">
        <v>817</v>
      </c>
      <c r="D436" s="242" t="s">
        <v>812</v>
      </c>
      <c r="E436" s="243" t="s">
        <v>818</v>
      </c>
      <c r="F436" s="244" t="s">
        <v>819</v>
      </c>
      <c r="G436" s="245" t="s">
        <v>106</v>
      </c>
      <c r="H436" s="246">
        <v>27.329</v>
      </c>
      <c r="I436" s="247"/>
      <c r="J436" s="248">
        <f>ROUND(I436*H436,2)</f>
        <v>0</v>
      </c>
      <c r="K436" s="244" t="s">
        <v>413</v>
      </c>
      <c r="L436" s="249"/>
      <c r="M436" s="250" t="s">
        <v>19</v>
      </c>
      <c r="N436" s="251" t="s">
        <v>47</v>
      </c>
      <c r="O436" s="66"/>
      <c r="P436" s="188">
        <f>O436*H436</f>
        <v>0</v>
      </c>
      <c r="Q436" s="188">
        <v>2.429</v>
      </c>
      <c r="R436" s="188">
        <f>Q436*H436</f>
        <v>66.38214099999999</v>
      </c>
      <c r="S436" s="188">
        <v>0</v>
      </c>
      <c r="T436" s="189">
        <f>S436*H436</f>
        <v>0</v>
      </c>
      <c r="U436" s="36"/>
      <c r="V436" s="36"/>
      <c r="W436" s="36"/>
      <c r="X436" s="36"/>
      <c r="Y436" s="36"/>
      <c r="Z436" s="36"/>
      <c r="AA436" s="36"/>
      <c r="AB436" s="36"/>
      <c r="AC436" s="36"/>
      <c r="AD436" s="36"/>
      <c r="AE436" s="36"/>
      <c r="AR436" s="190" t="s">
        <v>224</v>
      </c>
      <c r="AT436" s="190" t="s">
        <v>812</v>
      </c>
      <c r="AU436" s="190" t="s">
        <v>86</v>
      </c>
      <c r="AY436" s="19" t="s">
        <v>404</v>
      </c>
      <c r="BE436" s="191">
        <f>IF(N436="základní",J436,0)</f>
        <v>0</v>
      </c>
      <c r="BF436" s="191">
        <f>IF(N436="snížená",J436,0)</f>
        <v>0</v>
      </c>
      <c r="BG436" s="191">
        <f>IF(N436="zákl. přenesená",J436,0)</f>
        <v>0</v>
      </c>
      <c r="BH436" s="191">
        <f>IF(N436="sníž. přenesená",J436,0)</f>
        <v>0</v>
      </c>
      <c r="BI436" s="191">
        <f>IF(N436="nulová",J436,0)</f>
        <v>0</v>
      </c>
      <c r="BJ436" s="19" t="s">
        <v>84</v>
      </c>
      <c r="BK436" s="191">
        <f>ROUND(I436*H436,2)</f>
        <v>0</v>
      </c>
      <c r="BL436" s="19" t="s">
        <v>273</v>
      </c>
      <c r="BM436" s="190" t="s">
        <v>820</v>
      </c>
    </row>
    <row r="437" spans="1:47" s="2" customFormat="1" ht="11.25">
      <c r="A437" s="36"/>
      <c r="B437" s="37"/>
      <c r="C437" s="38"/>
      <c r="D437" s="192" t="s">
        <v>418</v>
      </c>
      <c r="E437" s="38"/>
      <c r="F437" s="193" t="s">
        <v>819</v>
      </c>
      <c r="G437" s="38"/>
      <c r="H437" s="38"/>
      <c r="I437" s="194"/>
      <c r="J437" s="38"/>
      <c r="K437" s="38"/>
      <c r="L437" s="41"/>
      <c r="M437" s="195"/>
      <c r="N437" s="196"/>
      <c r="O437" s="66"/>
      <c r="P437" s="66"/>
      <c r="Q437" s="66"/>
      <c r="R437" s="66"/>
      <c r="S437" s="66"/>
      <c r="T437" s="67"/>
      <c r="U437" s="36"/>
      <c r="V437" s="36"/>
      <c r="W437" s="36"/>
      <c r="X437" s="36"/>
      <c r="Y437" s="36"/>
      <c r="Z437" s="36"/>
      <c r="AA437" s="36"/>
      <c r="AB437" s="36"/>
      <c r="AC437" s="36"/>
      <c r="AD437" s="36"/>
      <c r="AE437" s="36"/>
      <c r="AT437" s="19" t="s">
        <v>418</v>
      </c>
      <c r="AU437" s="19" t="s">
        <v>86</v>
      </c>
    </row>
    <row r="438" spans="2:51" s="15" customFormat="1" ht="11.25">
      <c r="B438" s="221"/>
      <c r="C438" s="222"/>
      <c r="D438" s="192" t="s">
        <v>428</v>
      </c>
      <c r="E438" s="223" t="s">
        <v>19</v>
      </c>
      <c r="F438" s="224" t="s">
        <v>821</v>
      </c>
      <c r="G438" s="222"/>
      <c r="H438" s="223" t="s">
        <v>19</v>
      </c>
      <c r="I438" s="225"/>
      <c r="J438" s="222"/>
      <c r="K438" s="222"/>
      <c r="L438" s="226"/>
      <c r="M438" s="227"/>
      <c r="N438" s="228"/>
      <c r="O438" s="228"/>
      <c r="P438" s="228"/>
      <c r="Q438" s="228"/>
      <c r="R438" s="228"/>
      <c r="S438" s="228"/>
      <c r="T438" s="229"/>
      <c r="AT438" s="230" t="s">
        <v>428</v>
      </c>
      <c r="AU438" s="230" t="s">
        <v>86</v>
      </c>
      <c r="AV438" s="15" t="s">
        <v>84</v>
      </c>
      <c r="AW438" s="15" t="s">
        <v>37</v>
      </c>
      <c r="AX438" s="15" t="s">
        <v>76</v>
      </c>
      <c r="AY438" s="230" t="s">
        <v>404</v>
      </c>
    </row>
    <row r="439" spans="2:51" s="15" customFormat="1" ht="11.25">
      <c r="B439" s="221"/>
      <c r="C439" s="222"/>
      <c r="D439" s="192" t="s">
        <v>428</v>
      </c>
      <c r="E439" s="223" t="s">
        <v>19</v>
      </c>
      <c r="F439" s="224" t="s">
        <v>802</v>
      </c>
      <c r="G439" s="222"/>
      <c r="H439" s="223" t="s">
        <v>19</v>
      </c>
      <c r="I439" s="225"/>
      <c r="J439" s="222"/>
      <c r="K439" s="222"/>
      <c r="L439" s="226"/>
      <c r="M439" s="227"/>
      <c r="N439" s="228"/>
      <c r="O439" s="228"/>
      <c r="P439" s="228"/>
      <c r="Q439" s="228"/>
      <c r="R439" s="228"/>
      <c r="S439" s="228"/>
      <c r="T439" s="229"/>
      <c r="AT439" s="230" t="s">
        <v>428</v>
      </c>
      <c r="AU439" s="230" t="s">
        <v>86</v>
      </c>
      <c r="AV439" s="15" t="s">
        <v>84</v>
      </c>
      <c r="AW439" s="15" t="s">
        <v>37</v>
      </c>
      <c r="AX439" s="15" t="s">
        <v>76</v>
      </c>
      <c r="AY439" s="230" t="s">
        <v>404</v>
      </c>
    </row>
    <row r="440" spans="2:51" s="13" customFormat="1" ht="11.25">
      <c r="B440" s="198"/>
      <c r="C440" s="199"/>
      <c r="D440" s="192" t="s">
        <v>428</v>
      </c>
      <c r="E440" s="200" t="s">
        <v>19</v>
      </c>
      <c r="F440" s="201" t="s">
        <v>822</v>
      </c>
      <c r="G440" s="199"/>
      <c r="H440" s="202">
        <v>22.629</v>
      </c>
      <c r="I440" s="203"/>
      <c r="J440" s="199"/>
      <c r="K440" s="199"/>
      <c r="L440" s="204"/>
      <c r="M440" s="205"/>
      <c r="N440" s="206"/>
      <c r="O440" s="206"/>
      <c r="P440" s="206"/>
      <c r="Q440" s="206"/>
      <c r="R440" s="206"/>
      <c r="S440" s="206"/>
      <c r="T440" s="207"/>
      <c r="AT440" s="208" t="s">
        <v>428</v>
      </c>
      <c r="AU440" s="208" t="s">
        <v>86</v>
      </c>
      <c r="AV440" s="13" t="s">
        <v>86</v>
      </c>
      <c r="AW440" s="13" t="s">
        <v>37</v>
      </c>
      <c r="AX440" s="13" t="s">
        <v>76</v>
      </c>
      <c r="AY440" s="208" t="s">
        <v>404</v>
      </c>
    </row>
    <row r="441" spans="2:51" s="13" customFormat="1" ht="11.25">
      <c r="B441" s="198"/>
      <c r="C441" s="199"/>
      <c r="D441" s="192" t="s">
        <v>428</v>
      </c>
      <c r="E441" s="200" t="s">
        <v>19</v>
      </c>
      <c r="F441" s="201" t="s">
        <v>823</v>
      </c>
      <c r="G441" s="199"/>
      <c r="H441" s="202">
        <v>0.302</v>
      </c>
      <c r="I441" s="203"/>
      <c r="J441" s="199"/>
      <c r="K441" s="199"/>
      <c r="L441" s="204"/>
      <c r="M441" s="205"/>
      <c r="N441" s="206"/>
      <c r="O441" s="206"/>
      <c r="P441" s="206"/>
      <c r="Q441" s="206"/>
      <c r="R441" s="206"/>
      <c r="S441" s="206"/>
      <c r="T441" s="207"/>
      <c r="AT441" s="208" t="s">
        <v>428</v>
      </c>
      <c r="AU441" s="208" t="s">
        <v>86</v>
      </c>
      <c r="AV441" s="13" t="s">
        <v>86</v>
      </c>
      <c r="AW441" s="13" t="s">
        <v>37</v>
      </c>
      <c r="AX441" s="13" t="s">
        <v>76</v>
      </c>
      <c r="AY441" s="208" t="s">
        <v>404</v>
      </c>
    </row>
    <row r="442" spans="2:51" s="13" customFormat="1" ht="11.25">
      <c r="B442" s="198"/>
      <c r="C442" s="199"/>
      <c r="D442" s="192" t="s">
        <v>428</v>
      </c>
      <c r="E442" s="200" t="s">
        <v>19</v>
      </c>
      <c r="F442" s="201" t="s">
        <v>824</v>
      </c>
      <c r="G442" s="199"/>
      <c r="H442" s="202">
        <v>0.849</v>
      </c>
      <c r="I442" s="203"/>
      <c r="J442" s="199"/>
      <c r="K442" s="199"/>
      <c r="L442" s="204"/>
      <c r="M442" s="205"/>
      <c r="N442" s="206"/>
      <c r="O442" s="206"/>
      <c r="P442" s="206"/>
      <c r="Q442" s="206"/>
      <c r="R442" s="206"/>
      <c r="S442" s="206"/>
      <c r="T442" s="207"/>
      <c r="AT442" s="208" t="s">
        <v>428</v>
      </c>
      <c r="AU442" s="208" t="s">
        <v>86</v>
      </c>
      <c r="AV442" s="13" t="s">
        <v>86</v>
      </c>
      <c r="AW442" s="13" t="s">
        <v>37</v>
      </c>
      <c r="AX442" s="13" t="s">
        <v>76</v>
      </c>
      <c r="AY442" s="208" t="s">
        <v>404</v>
      </c>
    </row>
    <row r="443" spans="2:51" s="13" customFormat="1" ht="11.25">
      <c r="B443" s="198"/>
      <c r="C443" s="199"/>
      <c r="D443" s="192" t="s">
        <v>428</v>
      </c>
      <c r="E443" s="200" t="s">
        <v>19</v>
      </c>
      <c r="F443" s="201" t="s">
        <v>825</v>
      </c>
      <c r="G443" s="199"/>
      <c r="H443" s="202">
        <v>0.735</v>
      </c>
      <c r="I443" s="203"/>
      <c r="J443" s="199"/>
      <c r="K443" s="199"/>
      <c r="L443" s="204"/>
      <c r="M443" s="205"/>
      <c r="N443" s="206"/>
      <c r="O443" s="206"/>
      <c r="P443" s="206"/>
      <c r="Q443" s="206"/>
      <c r="R443" s="206"/>
      <c r="S443" s="206"/>
      <c r="T443" s="207"/>
      <c r="AT443" s="208" t="s">
        <v>428</v>
      </c>
      <c r="AU443" s="208" t="s">
        <v>86</v>
      </c>
      <c r="AV443" s="13" t="s">
        <v>86</v>
      </c>
      <c r="AW443" s="13" t="s">
        <v>37</v>
      </c>
      <c r="AX443" s="13" t="s">
        <v>76</v>
      </c>
      <c r="AY443" s="208" t="s">
        <v>404</v>
      </c>
    </row>
    <row r="444" spans="2:51" s="13" customFormat="1" ht="11.25">
      <c r="B444" s="198"/>
      <c r="C444" s="199"/>
      <c r="D444" s="192" t="s">
        <v>428</v>
      </c>
      <c r="E444" s="200" t="s">
        <v>19</v>
      </c>
      <c r="F444" s="201" t="s">
        <v>826</v>
      </c>
      <c r="G444" s="199"/>
      <c r="H444" s="202">
        <v>0.603</v>
      </c>
      <c r="I444" s="203"/>
      <c r="J444" s="199"/>
      <c r="K444" s="199"/>
      <c r="L444" s="204"/>
      <c r="M444" s="205"/>
      <c r="N444" s="206"/>
      <c r="O444" s="206"/>
      <c r="P444" s="206"/>
      <c r="Q444" s="206"/>
      <c r="R444" s="206"/>
      <c r="S444" s="206"/>
      <c r="T444" s="207"/>
      <c r="AT444" s="208" t="s">
        <v>428</v>
      </c>
      <c r="AU444" s="208" t="s">
        <v>86</v>
      </c>
      <c r="AV444" s="13" t="s">
        <v>86</v>
      </c>
      <c r="AW444" s="13" t="s">
        <v>37</v>
      </c>
      <c r="AX444" s="13" t="s">
        <v>76</v>
      </c>
      <c r="AY444" s="208" t="s">
        <v>404</v>
      </c>
    </row>
    <row r="445" spans="2:51" s="16" customFormat="1" ht="11.25">
      <c r="B445" s="231"/>
      <c r="C445" s="232"/>
      <c r="D445" s="192" t="s">
        <v>428</v>
      </c>
      <c r="E445" s="233" t="s">
        <v>19</v>
      </c>
      <c r="F445" s="234" t="s">
        <v>534</v>
      </c>
      <c r="G445" s="232"/>
      <c r="H445" s="235">
        <v>25.118</v>
      </c>
      <c r="I445" s="236"/>
      <c r="J445" s="232"/>
      <c r="K445" s="232"/>
      <c r="L445" s="237"/>
      <c r="M445" s="238"/>
      <c r="N445" s="239"/>
      <c r="O445" s="239"/>
      <c r="P445" s="239"/>
      <c r="Q445" s="239"/>
      <c r="R445" s="239"/>
      <c r="S445" s="239"/>
      <c r="T445" s="240"/>
      <c r="AT445" s="241" t="s">
        <v>428</v>
      </c>
      <c r="AU445" s="241" t="s">
        <v>86</v>
      </c>
      <c r="AV445" s="16" t="s">
        <v>467</v>
      </c>
      <c r="AW445" s="16" t="s">
        <v>37</v>
      </c>
      <c r="AX445" s="16" t="s">
        <v>76</v>
      </c>
      <c r="AY445" s="241" t="s">
        <v>404</v>
      </c>
    </row>
    <row r="446" spans="2:51" s="15" customFormat="1" ht="11.25">
      <c r="B446" s="221"/>
      <c r="C446" s="222"/>
      <c r="D446" s="192" t="s">
        <v>428</v>
      </c>
      <c r="E446" s="223" t="s">
        <v>19</v>
      </c>
      <c r="F446" s="224" t="s">
        <v>808</v>
      </c>
      <c r="G446" s="222"/>
      <c r="H446" s="223" t="s">
        <v>19</v>
      </c>
      <c r="I446" s="225"/>
      <c r="J446" s="222"/>
      <c r="K446" s="222"/>
      <c r="L446" s="226"/>
      <c r="M446" s="227"/>
      <c r="N446" s="228"/>
      <c r="O446" s="228"/>
      <c r="P446" s="228"/>
      <c r="Q446" s="228"/>
      <c r="R446" s="228"/>
      <c r="S446" s="228"/>
      <c r="T446" s="229"/>
      <c r="AT446" s="230" t="s">
        <v>428</v>
      </c>
      <c r="AU446" s="230" t="s">
        <v>86</v>
      </c>
      <c r="AV446" s="15" t="s">
        <v>84</v>
      </c>
      <c r="AW446" s="15" t="s">
        <v>37</v>
      </c>
      <c r="AX446" s="15" t="s">
        <v>76</v>
      </c>
      <c r="AY446" s="230" t="s">
        <v>404</v>
      </c>
    </row>
    <row r="447" spans="2:51" s="13" customFormat="1" ht="11.25">
      <c r="B447" s="198"/>
      <c r="C447" s="199"/>
      <c r="D447" s="192" t="s">
        <v>428</v>
      </c>
      <c r="E447" s="200" t="s">
        <v>19</v>
      </c>
      <c r="F447" s="201" t="s">
        <v>827</v>
      </c>
      <c r="G447" s="199"/>
      <c r="H447" s="202">
        <v>1.716</v>
      </c>
      <c r="I447" s="203"/>
      <c r="J447" s="199"/>
      <c r="K447" s="199"/>
      <c r="L447" s="204"/>
      <c r="M447" s="205"/>
      <c r="N447" s="206"/>
      <c r="O447" s="206"/>
      <c r="P447" s="206"/>
      <c r="Q447" s="206"/>
      <c r="R447" s="206"/>
      <c r="S447" s="206"/>
      <c r="T447" s="207"/>
      <c r="AT447" s="208" t="s">
        <v>428</v>
      </c>
      <c r="AU447" s="208" t="s">
        <v>86</v>
      </c>
      <c r="AV447" s="13" t="s">
        <v>86</v>
      </c>
      <c r="AW447" s="13" t="s">
        <v>37</v>
      </c>
      <c r="AX447" s="13" t="s">
        <v>76</v>
      </c>
      <c r="AY447" s="208" t="s">
        <v>404</v>
      </c>
    </row>
    <row r="448" spans="2:51" s="13" customFormat="1" ht="11.25">
      <c r="B448" s="198"/>
      <c r="C448" s="199"/>
      <c r="D448" s="192" t="s">
        <v>428</v>
      </c>
      <c r="E448" s="200" t="s">
        <v>19</v>
      </c>
      <c r="F448" s="201" t="s">
        <v>828</v>
      </c>
      <c r="G448" s="199"/>
      <c r="H448" s="202">
        <v>0.495</v>
      </c>
      <c r="I448" s="203"/>
      <c r="J448" s="199"/>
      <c r="K448" s="199"/>
      <c r="L448" s="204"/>
      <c r="M448" s="205"/>
      <c r="N448" s="206"/>
      <c r="O448" s="206"/>
      <c r="P448" s="206"/>
      <c r="Q448" s="206"/>
      <c r="R448" s="206"/>
      <c r="S448" s="206"/>
      <c r="T448" s="207"/>
      <c r="AT448" s="208" t="s">
        <v>428</v>
      </c>
      <c r="AU448" s="208" t="s">
        <v>86</v>
      </c>
      <c r="AV448" s="13" t="s">
        <v>86</v>
      </c>
      <c r="AW448" s="13" t="s">
        <v>37</v>
      </c>
      <c r="AX448" s="13" t="s">
        <v>76</v>
      </c>
      <c r="AY448" s="208" t="s">
        <v>404</v>
      </c>
    </row>
    <row r="449" spans="2:51" s="16" customFormat="1" ht="11.25">
      <c r="B449" s="231"/>
      <c r="C449" s="232"/>
      <c r="D449" s="192" t="s">
        <v>428</v>
      </c>
      <c r="E449" s="233" t="s">
        <v>19</v>
      </c>
      <c r="F449" s="234" t="s">
        <v>534</v>
      </c>
      <c r="G449" s="232"/>
      <c r="H449" s="235">
        <v>2.211</v>
      </c>
      <c r="I449" s="236"/>
      <c r="J449" s="232"/>
      <c r="K449" s="232"/>
      <c r="L449" s="237"/>
      <c r="M449" s="238"/>
      <c r="N449" s="239"/>
      <c r="O449" s="239"/>
      <c r="P449" s="239"/>
      <c r="Q449" s="239"/>
      <c r="R449" s="239"/>
      <c r="S449" s="239"/>
      <c r="T449" s="240"/>
      <c r="AT449" s="241" t="s">
        <v>428</v>
      </c>
      <c r="AU449" s="241" t="s">
        <v>86</v>
      </c>
      <c r="AV449" s="16" t="s">
        <v>467</v>
      </c>
      <c r="AW449" s="16" t="s">
        <v>37</v>
      </c>
      <c r="AX449" s="16" t="s">
        <v>76</v>
      </c>
      <c r="AY449" s="241" t="s">
        <v>404</v>
      </c>
    </row>
    <row r="450" spans="2:51" s="14" customFormat="1" ht="11.25">
      <c r="B450" s="210"/>
      <c r="C450" s="211"/>
      <c r="D450" s="192" t="s">
        <v>428</v>
      </c>
      <c r="E450" s="212" t="s">
        <v>19</v>
      </c>
      <c r="F450" s="213" t="s">
        <v>463</v>
      </c>
      <c r="G450" s="211"/>
      <c r="H450" s="214">
        <v>27.329</v>
      </c>
      <c r="I450" s="215"/>
      <c r="J450" s="211"/>
      <c r="K450" s="211"/>
      <c r="L450" s="216"/>
      <c r="M450" s="217"/>
      <c r="N450" s="218"/>
      <c r="O450" s="218"/>
      <c r="P450" s="218"/>
      <c r="Q450" s="218"/>
      <c r="R450" s="218"/>
      <c r="S450" s="218"/>
      <c r="T450" s="219"/>
      <c r="AT450" s="220" t="s">
        <v>428</v>
      </c>
      <c r="AU450" s="220" t="s">
        <v>86</v>
      </c>
      <c r="AV450" s="14" t="s">
        <v>273</v>
      </c>
      <c r="AW450" s="14" t="s">
        <v>37</v>
      </c>
      <c r="AX450" s="14" t="s">
        <v>84</v>
      </c>
      <c r="AY450" s="220" t="s">
        <v>404</v>
      </c>
    </row>
    <row r="451" spans="1:65" s="2" customFormat="1" ht="14.45" customHeight="1">
      <c r="A451" s="36"/>
      <c r="B451" s="37"/>
      <c r="C451" s="179" t="s">
        <v>141</v>
      </c>
      <c r="D451" s="179" t="s">
        <v>410</v>
      </c>
      <c r="E451" s="180" t="s">
        <v>829</v>
      </c>
      <c r="F451" s="181" t="s">
        <v>830</v>
      </c>
      <c r="G451" s="182" t="s">
        <v>134</v>
      </c>
      <c r="H451" s="183">
        <v>6</v>
      </c>
      <c r="I451" s="184"/>
      <c r="J451" s="185">
        <f>ROUND(I451*H451,2)</f>
        <v>0</v>
      </c>
      <c r="K451" s="181" t="s">
        <v>413</v>
      </c>
      <c r="L451" s="41"/>
      <c r="M451" s="186" t="s">
        <v>19</v>
      </c>
      <c r="N451" s="187" t="s">
        <v>47</v>
      </c>
      <c r="O451" s="66"/>
      <c r="P451" s="188">
        <f>O451*H451</f>
        <v>0</v>
      </c>
      <c r="Q451" s="188">
        <v>0</v>
      </c>
      <c r="R451" s="188">
        <f>Q451*H451</f>
        <v>0</v>
      </c>
      <c r="S451" s="188">
        <v>0</v>
      </c>
      <c r="T451" s="189">
        <f>S451*H451</f>
        <v>0</v>
      </c>
      <c r="U451" s="36"/>
      <c r="V451" s="36"/>
      <c r="W451" s="36"/>
      <c r="X451" s="36"/>
      <c r="Y451" s="36"/>
      <c r="Z451" s="36"/>
      <c r="AA451" s="36"/>
      <c r="AB451" s="36"/>
      <c r="AC451" s="36"/>
      <c r="AD451" s="36"/>
      <c r="AE451" s="36"/>
      <c r="AR451" s="190" t="s">
        <v>273</v>
      </c>
      <c r="AT451" s="190" t="s">
        <v>410</v>
      </c>
      <c r="AU451" s="190" t="s">
        <v>86</v>
      </c>
      <c r="AY451" s="19" t="s">
        <v>404</v>
      </c>
      <c r="BE451" s="191">
        <f>IF(N451="základní",J451,0)</f>
        <v>0</v>
      </c>
      <c r="BF451" s="191">
        <f>IF(N451="snížená",J451,0)</f>
        <v>0</v>
      </c>
      <c r="BG451" s="191">
        <f>IF(N451="zákl. přenesená",J451,0)</f>
        <v>0</v>
      </c>
      <c r="BH451" s="191">
        <f>IF(N451="sníž. přenesená",J451,0)</f>
        <v>0</v>
      </c>
      <c r="BI451" s="191">
        <f>IF(N451="nulová",J451,0)</f>
        <v>0</v>
      </c>
      <c r="BJ451" s="19" t="s">
        <v>84</v>
      </c>
      <c r="BK451" s="191">
        <f>ROUND(I451*H451,2)</f>
        <v>0</v>
      </c>
      <c r="BL451" s="19" t="s">
        <v>273</v>
      </c>
      <c r="BM451" s="190" t="s">
        <v>831</v>
      </c>
    </row>
    <row r="452" spans="1:47" s="2" customFormat="1" ht="11.25">
      <c r="A452" s="36"/>
      <c r="B452" s="37"/>
      <c r="C452" s="38"/>
      <c r="D452" s="192" t="s">
        <v>418</v>
      </c>
      <c r="E452" s="38"/>
      <c r="F452" s="193" t="s">
        <v>832</v>
      </c>
      <c r="G452" s="38"/>
      <c r="H452" s="38"/>
      <c r="I452" s="194"/>
      <c r="J452" s="38"/>
      <c r="K452" s="38"/>
      <c r="L452" s="41"/>
      <c r="M452" s="195"/>
      <c r="N452" s="196"/>
      <c r="O452" s="66"/>
      <c r="P452" s="66"/>
      <c r="Q452" s="66"/>
      <c r="R452" s="66"/>
      <c r="S452" s="66"/>
      <c r="T452" s="67"/>
      <c r="U452" s="36"/>
      <c r="V452" s="36"/>
      <c r="W452" s="36"/>
      <c r="X452" s="36"/>
      <c r="Y452" s="36"/>
      <c r="Z452" s="36"/>
      <c r="AA452" s="36"/>
      <c r="AB452" s="36"/>
      <c r="AC452" s="36"/>
      <c r="AD452" s="36"/>
      <c r="AE452" s="36"/>
      <c r="AT452" s="19" t="s">
        <v>418</v>
      </c>
      <c r="AU452" s="19" t="s">
        <v>86</v>
      </c>
    </row>
    <row r="453" spans="1:47" s="2" customFormat="1" ht="29.25">
      <c r="A453" s="36"/>
      <c r="B453" s="37"/>
      <c r="C453" s="38"/>
      <c r="D453" s="192" t="s">
        <v>473</v>
      </c>
      <c r="E453" s="38"/>
      <c r="F453" s="197" t="s">
        <v>833</v>
      </c>
      <c r="G453" s="38"/>
      <c r="H453" s="38"/>
      <c r="I453" s="194"/>
      <c r="J453" s="38"/>
      <c r="K453" s="38"/>
      <c r="L453" s="41"/>
      <c r="M453" s="195"/>
      <c r="N453" s="196"/>
      <c r="O453" s="66"/>
      <c r="P453" s="66"/>
      <c r="Q453" s="66"/>
      <c r="R453" s="66"/>
      <c r="S453" s="66"/>
      <c r="T453" s="67"/>
      <c r="U453" s="36"/>
      <c r="V453" s="36"/>
      <c r="W453" s="36"/>
      <c r="X453" s="36"/>
      <c r="Y453" s="36"/>
      <c r="Z453" s="36"/>
      <c r="AA453" s="36"/>
      <c r="AB453" s="36"/>
      <c r="AC453" s="36"/>
      <c r="AD453" s="36"/>
      <c r="AE453" s="36"/>
      <c r="AT453" s="19" t="s">
        <v>473</v>
      </c>
      <c r="AU453" s="19" t="s">
        <v>86</v>
      </c>
    </row>
    <row r="454" spans="2:51" s="13" customFormat="1" ht="11.25">
      <c r="B454" s="198"/>
      <c r="C454" s="199"/>
      <c r="D454" s="192" t="s">
        <v>428</v>
      </c>
      <c r="E454" s="200" t="s">
        <v>19</v>
      </c>
      <c r="F454" s="201" t="s">
        <v>834</v>
      </c>
      <c r="G454" s="199"/>
      <c r="H454" s="202">
        <v>6</v>
      </c>
      <c r="I454" s="203"/>
      <c r="J454" s="199"/>
      <c r="K454" s="199"/>
      <c r="L454" s="204"/>
      <c r="M454" s="205"/>
      <c r="N454" s="206"/>
      <c r="O454" s="206"/>
      <c r="P454" s="206"/>
      <c r="Q454" s="206"/>
      <c r="R454" s="206"/>
      <c r="S454" s="206"/>
      <c r="T454" s="207"/>
      <c r="AT454" s="208" t="s">
        <v>428</v>
      </c>
      <c r="AU454" s="208" t="s">
        <v>86</v>
      </c>
      <c r="AV454" s="13" t="s">
        <v>86</v>
      </c>
      <c r="AW454" s="13" t="s">
        <v>37</v>
      </c>
      <c r="AX454" s="13" t="s">
        <v>76</v>
      </c>
      <c r="AY454" s="208" t="s">
        <v>404</v>
      </c>
    </row>
    <row r="455" spans="2:51" s="14" customFormat="1" ht="11.25">
      <c r="B455" s="210"/>
      <c r="C455" s="211"/>
      <c r="D455" s="192" t="s">
        <v>428</v>
      </c>
      <c r="E455" s="212" t="s">
        <v>243</v>
      </c>
      <c r="F455" s="213" t="s">
        <v>463</v>
      </c>
      <c r="G455" s="211"/>
      <c r="H455" s="214">
        <v>6</v>
      </c>
      <c r="I455" s="215"/>
      <c r="J455" s="211"/>
      <c r="K455" s="211"/>
      <c r="L455" s="216"/>
      <c r="M455" s="217"/>
      <c r="N455" s="218"/>
      <c r="O455" s="218"/>
      <c r="P455" s="218"/>
      <c r="Q455" s="218"/>
      <c r="R455" s="218"/>
      <c r="S455" s="218"/>
      <c r="T455" s="219"/>
      <c r="AT455" s="220" t="s">
        <v>428</v>
      </c>
      <c r="AU455" s="220" t="s">
        <v>86</v>
      </c>
      <c r="AV455" s="14" t="s">
        <v>273</v>
      </c>
      <c r="AW455" s="14" t="s">
        <v>37</v>
      </c>
      <c r="AX455" s="14" t="s">
        <v>84</v>
      </c>
      <c r="AY455" s="220" t="s">
        <v>404</v>
      </c>
    </row>
    <row r="456" spans="1:65" s="2" customFormat="1" ht="14.45" customHeight="1">
      <c r="A456" s="36"/>
      <c r="B456" s="37"/>
      <c r="C456" s="179" t="s">
        <v>835</v>
      </c>
      <c r="D456" s="179" t="s">
        <v>410</v>
      </c>
      <c r="E456" s="180" t="s">
        <v>836</v>
      </c>
      <c r="F456" s="181" t="s">
        <v>837</v>
      </c>
      <c r="G456" s="182" t="s">
        <v>127</v>
      </c>
      <c r="H456" s="183">
        <v>13.518</v>
      </c>
      <c r="I456" s="184"/>
      <c r="J456" s="185">
        <f>ROUND(I456*H456,2)</f>
        <v>0</v>
      </c>
      <c r="K456" s="181" t="s">
        <v>413</v>
      </c>
      <c r="L456" s="41"/>
      <c r="M456" s="186" t="s">
        <v>19</v>
      </c>
      <c r="N456" s="187" t="s">
        <v>47</v>
      </c>
      <c r="O456" s="66"/>
      <c r="P456" s="188">
        <f>O456*H456</f>
        <v>0</v>
      </c>
      <c r="Q456" s="188">
        <v>0.0021</v>
      </c>
      <c r="R456" s="188">
        <f>Q456*H456</f>
        <v>0.0283878</v>
      </c>
      <c r="S456" s="188">
        <v>0</v>
      </c>
      <c r="T456" s="189">
        <f>S456*H456</f>
        <v>0</v>
      </c>
      <c r="U456" s="36"/>
      <c r="V456" s="36"/>
      <c r="W456" s="36"/>
      <c r="X456" s="36"/>
      <c r="Y456" s="36"/>
      <c r="Z456" s="36"/>
      <c r="AA456" s="36"/>
      <c r="AB456" s="36"/>
      <c r="AC456" s="36"/>
      <c r="AD456" s="36"/>
      <c r="AE456" s="36"/>
      <c r="AR456" s="190" t="s">
        <v>273</v>
      </c>
      <c r="AT456" s="190" t="s">
        <v>410</v>
      </c>
      <c r="AU456" s="190" t="s">
        <v>86</v>
      </c>
      <c r="AY456" s="19" t="s">
        <v>404</v>
      </c>
      <c r="BE456" s="191">
        <f>IF(N456="základní",J456,0)</f>
        <v>0</v>
      </c>
      <c r="BF456" s="191">
        <f>IF(N456="snížená",J456,0)</f>
        <v>0</v>
      </c>
      <c r="BG456" s="191">
        <f>IF(N456="zákl. přenesená",J456,0)</f>
        <v>0</v>
      </c>
      <c r="BH456" s="191">
        <f>IF(N456="sníž. přenesená",J456,0)</f>
        <v>0</v>
      </c>
      <c r="BI456" s="191">
        <f>IF(N456="nulová",J456,0)</f>
        <v>0</v>
      </c>
      <c r="BJ456" s="19" t="s">
        <v>84</v>
      </c>
      <c r="BK456" s="191">
        <f>ROUND(I456*H456,2)</f>
        <v>0</v>
      </c>
      <c r="BL456" s="19" t="s">
        <v>273</v>
      </c>
      <c r="BM456" s="190" t="s">
        <v>838</v>
      </c>
    </row>
    <row r="457" spans="1:47" s="2" customFormat="1" ht="11.25">
      <c r="A457" s="36"/>
      <c r="B457" s="37"/>
      <c r="C457" s="38"/>
      <c r="D457" s="192" t="s">
        <v>418</v>
      </c>
      <c r="E457" s="38"/>
      <c r="F457" s="193" t="s">
        <v>839</v>
      </c>
      <c r="G457" s="38"/>
      <c r="H457" s="38"/>
      <c r="I457" s="194"/>
      <c r="J457" s="38"/>
      <c r="K457" s="38"/>
      <c r="L457" s="41"/>
      <c r="M457" s="195"/>
      <c r="N457" s="196"/>
      <c r="O457" s="66"/>
      <c r="P457" s="66"/>
      <c r="Q457" s="66"/>
      <c r="R457" s="66"/>
      <c r="S457" s="66"/>
      <c r="T457" s="67"/>
      <c r="U457" s="36"/>
      <c r="V457" s="36"/>
      <c r="W457" s="36"/>
      <c r="X457" s="36"/>
      <c r="Y457" s="36"/>
      <c r="Z457" s="36"/>
      <c r="AA457" s="36"/>
      <c r="AB457" s="36"/>
      <c r="AC457" s="36"/>
      <c r="AD457" s="36"/>
      <c r="AE457" s="36"/>
      <c r="AT457" s="19" t="s">
        <v>418</v>
      </c>
      <c r="AU457" s="19" t="s">
        <v>86</v>
      </c>
    </row>
    <row r="458" spans="1:47" s="2" customFormat="1" ht="58.5">
      <c r="A458" s="36"/>
      <c r="B458" s="37"/>
      <c r="C458" s="38"/>
      <c r="D458" s="192" t="s">
        <v>423</v>
      </c>
      <c r="E458" s="38"/>
      <c r="F458" s="197" t="s">
        <v>840</v>
      </c>
      <c r="G458" s="38"/>
      <c r="H458" s="38"/>
      <c r="I458" s="194"/>
      <c r="J458" s="38"/>
      <c r="K458" s="38"/>
      <c r="L458" s="41"/>
      <c r="M458" s="195"/>
      <c r="N458" s="196"/>
      <c r="O458" s="66"/>
      <c r="P458" s="66"/>
      <c r="Q458" s="66"/>
      <c r="R458" s="66"/>
      <c r="S458" s="66"/>
      <c r="T458" s="67"/>
      <c r="U458" s="36"/>
      <c r="V458" s="36"/>
      <c r="W458" s="36"/>
      <c r="X458" s="36"/>
      <c r="Y458" s="36"/>
      <c r="Z458" s="36"/>
      <c r="AA458" s="36"/>
      <c r="AB458" s="36"/>
      <c r="AC458" s="36"/>
      <c r="AD458" s="36"/>
      <c r="AE458" s="36"/>
      <c r="AT458" s="19" t="s">
        <v>423</v>
      </c>
      <c r="AU458" s="19" t="s">
        <v>86</v>
      </c>
    </row>
    <row r="459" spans="2:51" s="13" customFormat="1" ht="11.25">
      <c r="B459" s="198"/>
      <c r="C459" s="199"/>
      <c r="D459" s="192" t="s">
        <v>428</v>
      </c>
      <c r="E459" s="200" t="s">
        <v>19</v>
      </c>
      <c r="F459" s="201" t="s">
        <v>234</v>
      </c>
      <c r="G459" s="199"/>
      <c r="H459" s="202">
        <v>13.518</v>
      </c>
      <c r="I459" s="203"/>
      <c r="J459" s="199"/>
      <c r="K459" s="199"/>
      <c r="L459" s="204"/>
      <c r="M459" s="205"/>
      <c r="N459" s="206"/>
      <c r="O459" s="206"/>
      <c r="P459" s="206"/>
      <c r="Q459" s="206"/>
      <c r="R459" s="206"/>
      <c r="S459" s="206"/>
      <c r="T459" s="207"/>
      <c r="AT459" s="208" t="s">
        <v>428</v>
      </c>
      <c r="AU459" s="208" t="s">
        <v>86</v>
      </c>
      <c r="AV459" s="13" t="s">
        <v>86</v>
      </c>
      <c r="AW459" s="13" t="s">
        <v>37</v>
      </c>
      <c r="AX459" s="13" t="s">
        <v>84</v>
      </c>
      <c r="AY459" s="208" t="s">
        <v>404</v>
      </c>
    </row>
    <row r="460" spans="1:65" s="2" customFormat="1" ht="14.45" customHeight="1">
      <c r="A460" s="36"/>
      <c r="B460" s="37"/>
      <c r="C460" s="179" t="s">
        <v>841</v>
      </c>
      <c r="D460" s="179" t="s">
        <v>410</v>
      </c>
      <c r="E460" s="180" t="s">
        <v>842</v>
      </c>
      <c r="F460" s="181" t="s">
        <v>843</v>
      </c>
      <c r="G460" s="182" t="s">
        <v>127</v>
      </c>
      <c r="H460" s="183">
        <v>13.518</v>
      </c>
      <c r="I460" s="184"/>
      <c r="J460" s="185">
        <f>ROUND(I460*H460,2)</f>
        <v>0</v>
      </c>
      <c r="K460" s="181" t="s">
        <v>413</v>
      </c>
      <c r="L460" s="41"/>
      <c r="M460" s="186" t="s">
        <v>19</v>
      </c>
      <c r="N460" s="187" t="s">
        <v>47</v>
      </c>
      <c r="O460" s="66"/>
      <c r="P460" s="188">
        <f>O460*H460</f>
        <v>0</v>
      </c>
      <c r="Q460" s="188">
        <v>0.00577</v>
      </c>
      <c r="R460" s="188">
        <f>Q460*H460</f>
        <v>0.07799886</v>
      </c>
      <c r="S460" s="188">
        <v>0</v>
      </c>
      <c r="T460" s="189">
        <f>S460*H460</f>
        <v>0</v>
      </c>
      <c r="U460" s="36"/>
      <c r="V460" s="36"/>
      <c r="W460" s="36"/>
      <c r="X460" s="36"/>
      <c r="Y460" s="36"/>
      <c r="Z460" s="36"/>
      <c r="AA460" s="36"/>
      <c r="AB460" s="36"/>
      <c r="AC460" s="36"/>
      <c r="AD460" s="36"/>
      <c r="AE460" s="36"/>
      <c r="AR460" s="190" t="s">
        <v>273</v>
      </c>
      <c r="AT460" s="190" t="s">
        <v>410</v>
      </c>
      <c r="AU460" s="190" t="s">
        <v>86</v>
      </c>
      <c r="AY460" s="19" t="s">
        <v>404</v>
      </c>
      <c r="BE460" s="191">
        <f>IF(N460="základní",J460,0)</f>
        <v>0</v>
      </c>
      <c r="BF460" s="191">
        <f>IF(N460="snížená",J460,0)</f>
        <v>0</v>
      </c>
      <c r="BG460" s="191">
        <f>IF(N460="zákl. přenesená",J460,0)</f>
        <v>0</v>
      </c>
      <c r="BH460" s="191">
        <f>IF(N460="sníž. přenesená",J460,0)</f>
        <v>0</v>
      </c>
      <c r="BI460" s="191">
        <f>IF(N460="nulová",J460,0)</f>
        <v>0</v>
      </c>
      <c r="BJ460" s="19" t="s">
        <v>84</v>
      </c>
      <c r="BK460" s="191">
        <f>ROUND(I460*H460,2)</f>
        <v>0</v>
      </c>
      <c r="BL460" s="19" t="s">
        <v>273</v>
      </c>
      <c r="BM460" s="190" t="s">
        <v>844</v>
      </c>
    </row>
    <row r="461" spans="1:47" s="2" customFormat="1" ht="11.25">
      <c r="A461" s="36"/>
      <c r="B461" s="37"/>
      <c r="C461" s="38"/>
      <c r="D461" s="192" t="s">
        <v>418</v>
      </c>
      <c r="E461" s="38"/>
      <c r="F461" s="193" t="s">
        <v>845</v>
      </c>
      <c r="G461" s="38"/>
      <c r="H461" s="38"/>
      <c r="I461" s="194"/>
      <c r="J461" s="38"/>
      <c r="K461" s="38"/>
      <c r="L461" s="41"/>
      <c r="M461" s="195"/>
      <c r="N461" s="196"/>
      <c r="O461" s="66"/>
      <c r="P461" s="66"/>
      <c r="Q461" s="66"/>
      <c r="R461" s="66"/>
      <c r="S461" s="66"/>
      <c r="T461" s="67"/>
      <c r="U461" s="36"/>
      <c r="V461" s="36"/>
      <c r="W461" s="36"/>
      <c r="X461" s="36"/>
      <c r="Y461" s="36"/>
      <c r="Z461" s="36"/>
      <c r="AA461" s="36"/>
      <c r="AB461" s="36"/>
      <c r="AC461" s="36"/>
      <c r="AD461" s="36"/>
      <c r="AE461" s="36"/>
      <c r="AT461" s="19" t="s">
        <v>418</v>
      </c>
      <c r="AU461" s="19" t="s">
        <v>86</v>
      </c>
    </row>
    <row r="462" spans="1:47" s="2" customFormat="1" ht="58.5">
      <c r="A462" s="36"/>
      <c r="B462" s="37"/>
      <c r="C462" s="38"/>
      <c r="D462" s="192" t="s">
        <v>423</v>
      </c>
      <c r="E462" s="38"/>
      <c r="F462" s="197" t="s">
        <v>840</v>
      </c>
      <c r="G462" s="38"/>
      <c r="H462" s="38"/>
      <c r="I462" s="194"/>
      <c r="J462" s="38"/>
      <c r="K462" s="38"/>
      <c r="L462" s="41"/>
      <c r="M462" s="195"/>
      <c r="N462" s="196"/>
      <c r="O462" s="66"/>
      <c r="P462" s="66"/>
      <c r="Q462" s="66"/>
      <c r="R462" s="66"/>
      <c r="S462" s="66"/>
      <c r="T462" s="67"/>
      <c r="U462" s="36"/>
      <c r="V462" s="36"/>
      <c r="W462" s="36"/>
      <c r="X462" s="36"/>
      <c r="Y462" s="36"/>
      <c r="Z462" s="36"/>
      <c r="AA462" s="36"/>
      <c r="AB462" s="36"/>
      <c r="AC462" s="36"/>
      <c r="AD462" s="36"/>
      <c r="AE462" s="36"/>
      <c r="AT462" s="19" t="s">
        <v>423</v>
      </c>
      <c r="AU462" s="19" t="s">
        <v>86</v>
      </c>
    </row>
    <row r="463" spans="1:47" s="2" customFormat="1" ht="29.25">
      <c r="A463" s="36"/>
      <c r="B463" s="37"/>
      <c r="C463" s="38"/>
      <c r="D463" s="192" t="s">
        <v>473</v>
      </c>
      <c r="E463" s="38"/>
      <c r="F463" s="197" t="s">
        <v>846</v>
      </c>
      <c r="G463" s="38"/>
      <c r="H463" s="38"/>
      <c r="I463" s="194"/>
      <c r="J463" s="38"/>
      <c r="K463" s="38"/>
      <c r="L463" s="41"/>
      <c r="M463" s="195"/>
      <c r="N463" s="196"/>
      <c r="O463" s="66"/>
      <c r="P463" s="66"/>
      <c r="Q463" s="66"/>
      <c r="R463" s="66"/>
      <c r="S463" s="66"/>
      <c r="T463" s="67"/>
      <c r="U463" s="36"/>
      <c r="V463" s="36"/>
      <c r="W463" s="36"/>
      <c r="X463" s="36"/>
      <c r="Y463" s="36"/>
      <c r="Z463" s="36"/>
      <c r="AA463" s="36"/>
      <c r="AB463" s="36"/>
      <c r="AC463" s="36"/>
      <c r="AD463" s="36"/>
      <c r="AE463" s="36"/>
      <c r="AT463" s="19" t="s">
        <v>473</v>
      </c>
      <c r="AU463" s="19" t="s">
        <v>86</v>
      </c>
    </row>
    <row r="464" spans="2:51" s="15" customFormat="1" ht="11.25">
      <c r="B464" s="221"/>
      <c r="C464" s="222"/>
      <c r="D464" s="192" t="s">
        <v>428</v>
      </c>
      <c r="E464" s="223" t="s">
        <v>19</v>
      </c>
      <c r="F464" s="224" t="s">
        <v>847</v>
      </c>
      <c r="G464" s="222"/>
      <c r="H464" s="223" t="s">
        <v>19</v>
      </c>
      <c r="I464" s="225"/>
      <c r="J464" s="222"/>
      <c r="K464" s="222"/>
      <c r="L464" s="226"/>
      <c r="M464" s="227"/>
      <c r="N464" s="228"/>
      <c r="O464" s="228"/>
      <c r="P464" s="228"/>
      <c r="Q464" s="228"/>
      <c r="R464" s="228"/>
      <c r="S464" s="228"/>
      <c r="T464" s="229"/>
      <c r="AT464" s="230" t="s">
        <v>428</v>
      </c>
      <c r="AU464" s="230" t="s">
        <v>86</v>
      </c>
      <c r="AV464" s="15" t="s">
        <v>84</v>
      </c>
      <c r="AW464" s="15" t="s">
        <v>37</v>
      </c>
      <c r="AX464" s="15" t="s">
        <v>76</v>
      </c>
      <c r="AY464" s="230" t="s">
        <v>404</v>
      </c>
    </row>
    <row r="465" spans="2:51" s="15" customFormat="1" ht="11.25">
      <c r="B465" s="221"/>
      <c r="C465" s="222"/>
      <c r="D465" s="192" t="s">
        <v>428</v>
      </c>
      <c r="E465" s="223" t="s">
        <v>19</v>
      </c>
      <c r="F465" s="224" t="s">
        <v>848</v>
      </c>
      <c r="G465" s="222"/>
      <c r="H465" s="223" t="s">
        <v>19</v>
      </c>
      <c r="I465" s="225"/>
      <c r="J465" s="222"/>
      <c r="K465" s="222"/>
      <c r="L465" s="226"/>
      <c r="M465" s="227"/>
      <c r="N465" s="228"/>
      <c r="O465" s="228"/>
      <c r="P465" s="228"/>
      <c r="Q465" s="228"/>
      <c r="R465" s="228"/>
      <c r="S465" s="228"/>
      <c r="T465" s="229"/>
      <c r="AT465" s="230" t="s">
        <v>428</v>
      </c>
      <c r="AU465" s="230" t="s">
        <v>86</v>
      </c>
      <c r="AV465" s="15" t="s">
        <v>84</v>
      </c>
      <c r="AW465" s="15" t="s">
        <v>37</v>
      </c>
      <c r="AX465" s="15" t="s">
        <v>76</v>
      </c>
      <c r="AY465" s="230" t="s">
        <v>404</v>
      </c>
    </row>
    <row r="466" spans="2:51" s="13" customFormat="1" ht="11.25">
      <c r="B466" s="198"/>
      <c r="C466" s="199"/>
      <c r="D466" s="192" t="s">
        <v>428</v>
      </c>
      <c r="E466" s="200" t="s">
        <v>19</v>
      </c>
      <c r="F466" s="201" t="s">
        <v>849</v>
      </c>
      <c r="G466" s="199"/>
      <c r="H466" s="202">
        <v>0.381</v>
      </c>
      <c r="I466" s="203"/>
      <c r="J466" s="199"/>
      <c r="K466" s="199"/>
      <c r="L466" s="204"/>
      <c r="M466" s="205"/>
      <c r="N466" s="206"/>
      <c r="O466" s="206"/>
      <c r="P466" s="206"/>
      <c r="Q466" s="206"/>
      <c r="R466" s="206"/>
      <c r="S466" s="206"/>
      <c r="T466" s="207"/>
      <c r="AT466" s="208" t="s">
        <v>428</v>
      </c>
      <c r="AU466" s="208" t="s">
        <v>86</v>
      </c>
      <c r="AV466" s="13" t="s">
        <v>86</v>
      </c>
      <c r="AW466" s="13" t="s">
        <v>37</v>
      </c>
      <c r="AX466" s="13" t="s">
        <v>76</v>
      </c>
      <c r="AY466" s="208" t="s">
        <v>404</v>
      </c>
    </row>
    <row r="467" spans="2:51" s="15" customFormat="1" ht="11.25">
      <c r="B467" s="221"/>
      <c r="C467" s="222"/>
      <c r="D467" s="192" t="s">
        <v>428</v>
      </c>
      <c r="E467" s="223" t="s">
        <v>19</v>
      </c>
      <c r="F467" s="224" t="s">
        <v>850</v>
      </c>
      <c r="G467" s="222"/>
      <c r="H467" s="223" t="s">
        <v>19</v>
      </c>
      <c r="I467" s="225"/>
      <c r="J467" s="222"/>
      <c r="K467" s="222"/>
      <c r="L467" s="226"/>
      <c r="M467" s="227"/>
      <c r="N467" s="228"/>
      <c r="O467" s="228"/>
      <c r="P467" s="228"/>
      <c r="Q467" s="228"/>
      <c r="R467" s="228"/>
      <c r="S467" s="228"/>
      <c r="T467" s="229"/>
      <c r="AT467" s="230" t="s">
        <v>428</v>
      </c>
      <c r="AU467" s="230" t="s">
        <v>86</v>
      </c>
      <c r="AV467" s="15" t="s">
        <v>84</v>
      </c>
      <c r="AW467" s="15" t="s">
        <v>37</v>
      </c>
      <c r="AX467" s="15" t="s">
        <v>76</v>
      </c>
      <c r="AY467" s="230" t="s">
        <v>404</v>
      </c>
    </row>
    <row r="468" spans="2:51" s="13" customFormat="1" ht="11.25">
      <c r="B468" s="198"/>
      <c r="C468" s="199"/>
      <c r="D468" s="192" t="s">
        <v>428</v>
      </c>
      <c r="E468" s="200" t="s">
        <v>19</v>
      </c>
      <c r="F468" s="201" t="s">
        <v>851</v>
      </c>
      <c r="G468" s="199"/>
      <c r="H468" s="202">
        <v>0.971</v>
      </c>
      <c r="I468" s="203"/>
      <c r="J468" s="199"/>
      <c r="K468" s="199"/>
      <c r="L468" s="204"/>
      <c r="M468" s="205"/>
      <c r="N468" s="206"/>
      <c r="O468" s="206"/>
      <c r="P468" s="206"/>
      <c r="Q468" s="206"/>
      <c r="R468" s="206"/>
      <c r="S468" s="206"/>
      <c r="T468" s="207"/>
      <c r="AT468" s="208" t="s">
        <v>428</v>
      </c>
      <c r="AU468" s="208" t="s">
        <v>86</v>
      </c>
      <c r="AV468" s="13" t="s">
        <v>86</v>
      </c>
      <c r="AW468" s="13" t="s">
        <v>37</v>
      </c>
      <c r="AX468" s="13" t="s">
        <v>76</v>
      </c>
      <c r="AY468" s="208" t="s">
        <v>404</v>
      </c>
    </row>
    <row r="469" spans="2:51" s="15" customFormat="1" ht="11.25">
      <c r="B469" s="221"/>
      <c r="C469" s="222"/>
      <c r="D469" s="192" t="s">
        <v>428</v>
      </c>
      <c r="E469" s="223" t="s">
        <v>19</v>
      </c>
      <c r="F469" s="224" t="s">
        <v>852</v>
      </c>
      <c r="G469" s="222"/>
      <c r="H469" s="223" t="s">
        <v>19</v>
      </c>
      <c r="I469" s="225"/>
      <c r="J469" s="222"/>
      <c r="K469" s="222"/>
      <c r="L469" s="226"/>
      <c r="M469" s="227"/>
      <c r="N469" s="228"/>
      <c r="O469" s="228"/>
      <c r="P469" s="228"/>
      <c r="Q469" s="228"/>
      <c r="R469" s="228"/>
      <c r="S469" s="228"/>
      <c r="T469" s="229"/>
      <c r="AT469" s="230" t="s">
        <v>428</v>
      </c>
      <c r="AU469" s="230" t="s">
        <v>86</v>
      </c>
      <c r="AV469" s="15" t="s">
        <v>84</v>
      </c>
      <c r="AW469" s="15" t="s">
        <v>37</v>
      </c>
      <c r="AX469" s="15" t="s">
        <v>76</v>
      </c>
      <c r="AY469" s="230" t="s">
        <v>404</v>
      </c>
    </row>
    <row r="470" spans="2:51" s="13" customFormat="1" ht="11.25">
      <c r="B470" s="198"/>
      <c r="C470" s="199"/>
      <c r="D470" s="192" t="s">
        <v>428</v>
      </c>
      <c r="E470" s="200" t="s">
        <v>19</v>
      </c>
      <c r="F470" s="201" t="s">
        <v>853</v>
      </c>
      <c r="G470" s="199"/>
      <c r="H470" s="202">
        <v>0.015</v>
      </c>
      <c r="I470" s="203"/>
      <c r="J470" s="199"/>
      <c r="K470" s="199"/>
      <c r="L470" s="204"/>
      <c r="M470" s="205"/>
      <c r="N470" s="206"/>
      <c r="O470" s="206"/>
      <c r="P470" s="206"/>
      <c r="Q470" s="206"/>
      <c r="R470" s="206"/>
      <c r="S470" s="206"/>
      <c r="T470" s="207"/>
      <c r="AT470" s="208" t="s">
        <v>428</v>
      </c>
      <c r="AU470" s="208" t="s">
        <v>86</v>
      </c>
      <c r="AV470" s="13" t="s">
        <v>86</v>
      </c>
      <c r="AW470" s="13" t="s">
        <v>37</v>
      </c>
      <c r="AX470" s="13" t="s">
        <v>76</v>
      </c>
      <c r="AY470" s="208" t="s">
        <v>404</v>
      </c>
    </row>
    <row r="471" spans="2:51" s="15" customFormat="1" ht="11.25">
      <c r="B471" s="221"/>
      <c r="C471" s="222"/>
      <c r="D471" s="192" t="s">
        <v>428</v>
      </c>
      <c r="E471" s="223" t="s">
        <v>19</v>
      </c>
      <c r="F471" s="224" t="s">
        <v>854</v>
      </c>
      <c r="G471" s="222"/>
      <c r="H471" s="223" t="s">
        <v>19</v>
      </c>
      <c r="I471" s="225"/>
      <c r="J471" s="222"/>
      <c r="K471" s="222"/>
      <c r="L471" s="226"/>
      <c r="M471" s="227"/>
      <c r="N471" s="228"/>
      <c r="O471" s="228"/>
      <c r="P471" s="228"/>
      <c r="Q471" s="228"/>
      <c r="R471" s="228"/>
      <c r="S471" s="228"/>
      <c r="T471" s="229"/>
      <c r="AT471" s="230" t="s">
        <v>428</v>
      </c>
      <c r="AU471" s="230" t="s">
        <v>86</v>
      </c>
      <c r="AV471" s="15" t="s">
        <v>84</v>
      </c>
      <c r="AW471" s="15" t="s">
        <v>37</v>
      </c>
      <c r="AX471" s="15" t="s">
        <v>76</v>
      </c>
      <c r="AY471" s="230" t="s">
        <v>404</v>
      </c>
    </row>
    <row r="472" spans="2:51" s="13" customFormat="1" ht="11.25">
      <c r="B472" s="198"/>
      <c r="C472" s="199"/>
      <c r="D472" s="192" t="s">
        <v>428</v>
      </c>
      <c r="E472" s="200" t="s">
        <v>19</v>
      </c>
      <c r="F472" s="201" t="s">
        <v>855</v>
      </c>
      <c r="G472" s="199"/>
      <c r="H472" s="202">
        <v>1.185</v>
      </c>
      <c r="I472" s="203"/>
      <c r="J472" s="199"/>
      <c r="K472" s="199"/>
      <c r="L472" s="204"/>
      <c r="M472" s="205"/>
      <c r="N472" s="206"/>
      <c r="O472" s="206"/>
      <c r="P472" s="206"/>
      <c r="Q472" s="206"/>
      <c r="R472" s="206"/>
      <c r="S472" s="206"/>
      <c r="T472" s="207"/>
      <c r="AT472" s="208" t="s">
        <v>428</v>
      </c>
      <c r="AU472" s="208" t="s">
        <v>86</v>
      </c>
      <c r="AV472" s="13" t="s">
        <v>86</v>
      </c>
      <c r="AW472" s="13" t="s">
        <v>37</v>
      </c>
      <c r="AX472" s="13" t="s">
        <v>76</v>
      </c>
      <c r="AY472" s="208" t="s">
        <v>404</v>
      </c>
    </row>
    <row r="473" spans="2:51" s="15" customFormat="1" ht="11.25">
      <c r="B473" s="221"/>
      <c r="C473" s="222"/>
      <c r="D473" s="192" t="s">
        <v>428</v>
      </c>
      <c r="E473" s="223" t="s">
        <v>19</v>
      </c>
      <c r="F473" s="224" t="s">
        <v>856</v>
      </c>
      <c r="G473" s="222"/>
      <c r="H473" s="223" t="s">
        <v>19</v>
      </c>
      <c r="I473" s="225"/>
      <c r="J473" s="222"/>
      <c r="K473" s="222"/>
      <c r="L473" s="226"/>
      <c r="M473" s="227"/>
      <c r="N473" s="228"/>
      <c r="O473" s="228"/>
      <c r="P473" s="228"/>
      <c r="Q473" s="228"/>
      <c r="R473" s="228"/>
      <c r="S473" s="228"/>
      <c r="T473" s="229"/>
      <c r="AT473" s="230" t="s">
        <v>428</v>
      </c>
      <c r="AU473" s="230" t="s">
        <v>86</v>
      </c>
      <c r="AV473" s="15" t="s">
        <v>84</v>
      </c>
      <c r="AW473" s="15" t="s">
        <v>37</v>
      </c>
      <c r="AX473" s="15" t="s">
        <v>76</v>
      </c>
      <c r="AY473" s="230" t="s">
        <v>404</v>
      </c>
    </row>
    <row r="474" spans="2:51" s="13" customFormat="1" ht="11.25">
      <c r="B474" s="198"/>
      <c r="C474" s="199"/>
      <c r="D474" s="192" t="s">
        <v>428</v>
      </c>
      <c r="E474" s="200" t="s">
        <v>19</v>
      </c>
      <c r="F474" s="201" t="s">
        <v>857</v>
      </c>
      <c r="G474" s="199"/>
      <c r="H474" s="202">
        <v>5.295</v>
      </c>
      <c r="I474" s="203"/>
      <c r="J474" s="199"/>
      <c r="K474" s="199"/>
      <c r="L474" s="204"/>
      <c r="M474" s="205"/>
      <c r="N474" s="206"/>
      <c r="O474" s="206"/>
      <c r="P474" s="206"/>
      <c r="Q474" s="206"/>
      <c r="R474" s="206"/>
      <c r="S474" s="206"/>
      <c r="T474" s="207"/>
      <c r="AT474" s="208" t="s">
        <v>428</v>
      </c>
      <c r="AU474" s="208" t="s">
        <v>86</v>
      </c>
      <c r="AV474" s="13" t="s">
        <v>86</v>
      </c>
      <c r="AW474" s="13" t="s">
        <v>37</v>
      </c>
      <c r="AX474" s="13" t="s">
        <v>76</v>
      </c>
      <c r="AY474" s="208" t="s">
        <v>404</v>
      </c>
    </row>
    <row r="475" spans="2:51" s="15" customFormat="1" ht="11.25">
      <c r="B475" s="221"/>
      <c r="C475" s="222"/>
      <c r="D475" s="192" t="s">
        <v>428</v>
      </c>
      <c r="E475" s="223" t="s">
        <v>19</v>
      </c>
      <c r="F475" s="224" t="s">
        <v>858</v>
      </c>
      <c r="G475" s="222"/>
      <c r="H475" s="223" t="s">
        <v>19</v>
      </c>
      <c r="I475" s="225"/>
      <c r="J475" s="222"/>
      <c r="K475" s="222"/>
      <c r="L475" s="226"/>
      <c r="M475" s="227"/>
      <c r="N475" s="228"/>
      <c r="O475" s="228"/>
      <c r="P475" s="228"/>
      <c r="Q475" s="228"/>
      <c r="R475" s="228"/>
      <c r="S475" s="228"/>
      <c r="T475" s="229"/>
      <c r="AT475" s="230" t="s">
        <v>428</v>
      </c>
      <c r="AU475" s="230" t="s">
        <v>86</v>
      </c>
      <c r="AV475" s="15" t="s">
        <v>84</v>
      </c>
      <c r="AW475" s="15" t="s">
        <v>37</v>
      </c>
      <c r="AX475" s="15" t="s">
        <v>76</v>
      </c>
      <c r="AY475" s="230" t="s">
        <v>404</v>
      </c>
    </row>
    <row r="476" spans="2:51" s="13" customFormat="1" ht="11.25">
      <c r="B476" s="198"/>
      <c r="C476" s="199"/>
      <c r="D476" s="192" t="s">
        <v>428</v>
      </c>
      <c r="E476" s="200" t="s">
        <v>19</v>
      </c>
      <c r="F476" s="201" t="s">
        <v>859</v>
      </c>
      <c r="G476" s="199"/>
      <c r="H476" s="202">
        <v>4.2</v>
      </c>
      <c r="I476" s="203"/>
      <c r="J476" s="199"/>
      <c r="K476" s="199"/>
      <c r="L476" s="204"/>
      <c r="M476" s="205"/>
      <c r="N476" s="206"/>
      <c r="O476" s="206"/>
      <c r="P476" s="206"/>
      <c r="Q476" s="206"/>
      <c r="R476" s="206"/>
      <c r="S476" s="206"/>
      <c r="T476" s="207"/>
      <c r="AT476" s="208" t="s">
        <v>428</v>
      </c>
      <c r="AU476" s="208" t="s">
        <v>86</v>
      </c>
      <c r="AV476" s="13" t="s">
        <v>86</v>
      </c>
      <c r="AW476" s="13" t="s">
        <v>37</v>
      </c>
      <c r="AX476" s="13" t="s">
        <v>76</v>
      </c>
      <c r="AY476" s="208" t="s">
        <v>404</v>
      </c>
    </row>
    <row r="477" spans="2:51" s="15" customFormat="1" ht="11.25">
      <c r="B477" s="221"/>
      <c r="C477" s="222"/>
      <c r="D477" s="192" t="s">
        <v>428</v>
      </c>
      <c r="E477" s="223" t="s">
        <v>19</v>
      </c>
      <c r="F477" s="224" t="s">
        <v>860</v>
      </c>
      <c r="G477" s="222"/>
      <c r="H477" s="223" t="s">
        <v>19</v>
      </c>
      <c r="I477" s="225"/>
      <c r="J477" s="222"/>
      <c r="K477" s="222"/>
      <c r="L477" s="226"/>
      <c r="M477" s="227"/>
      <c r="N477" s="228"/>
      <c r="O477" s="228"/>
      <c r="P477" s="228"/>
      <c r="Q477" s="228"/>
      <c r="R477" s="228"/>
      <c r="S477" s="228"/>
      <c r="T477" s="229"/>
      <c r="AT477" s="230" t="s">
        <v>428</v>
      </c>
      <c r="AU477" s="230" t="s">
        <v>86</v>
      </c>
      <c r="AV477" s="15" t="s">
        <v>84</v>
      </c>
      <c r="AW477" s="15" t="s">
        <v>37</v>
      </c>
      <c r="AX477" s="15" t="s">
        <v>76</v>
      </c>
      <c r="AY477" s="230" t="s">
        <v>404</v>
      </c>
    </row>
    <row r="478" spans="2:51" s="13" customFormat="1" ht="11.25">
      <c r="B478" s="198"/>
      <c r="C478" s="199"/>
      <c r="D478" s="192" t="s">
        <v>428</v>
      </c>
      <c r="E478" s="200" t="s">
        <v>19</v>
      </c>
      <c r="F478" s="201" t="s">
        <v>861</v>
      </c>
      <c r="G478" s="199"/>
      <c r="H478" s="202">
        <v>0.726</v>
      </c>
      <c r="I478" s="203"/>
      <c r="J478" s="199"/>
      <c r="K478" s="199"/>
      <c r="L478" s="204"/>
      <c r="M478" s="205"/>
      <c r="N478" s="206"/>
      <c r="O478" s="206"/>
      <c r="P478" s="206"/>
      <c r="Q478" s="206"/>
      <c r="R478" s="206"/>
      <c r="S478" s="206"/>
      <c r="T478" s="207"/>
      <c r="AT478" s="208" t="s">
        <v>428</v>
      </c>
      <c r="AU478" s="208" t="s">
        <v>86</v>
      </c>
      <c r="AV478" s="13" t="s">
        <v>86</v>
      </c>
      <c r="AW478" s="13" t="s">
        <v>37</v>
      </c>
      <c r="AX478" s="13" t="s">
        <v>76</v>
      </c>
      <c r="AY478" s="208" t="s">
        <v>404</v>
      </c>
    </row>
    <row r="479" spans="2:51" s="15" customFormat="1" ht="11.25">
      <c r="B479" s="221"/>
      <c r="C479" s="222"/>
      <c r="D479" s="192" t="s">
        <v>428</v>
      </c>
      <c r="E479" s="223" t="s">
        <v>19</v>
      </c>
      <c r="F479" s="224" t="s">
        <v>862</v>
      </c>
      <c r="G479" s="222"/>
      <c r="H479" s="223" t="s">
        <v>19</v>
      </c>
      <c r="I479" s="225"/>
      <c r="J479" s="222"/>
      <c r="K479" s="222"/>
      <c r="L479" s="226"/>
      <c r="M479" s="227"/>
      <c r="N479" s="228"/>
      <c r="O479" s="228"/>
      <c r="P479" s="228"/>
      <c r="Q479" s="228"/>
      <c r="R479" s="228"/>
      <c r="S479" s="228"/>
      <c r="T479" s="229"/>
      <c r="AT479" s="230" t="s">
        <v>428</v>
      </c>
      <c r="AU479" s="230" t="s">
        <v>86</v>
      </c>
      <c r="AV479" s="15" t="s">
        <v>84</v>
      </c>
      <c r="AW479" s="15" t="s">
        <v>37</v>
      </c>
      <c r="AX479" s="15" t="s">
        <v>76</v>
      </c>
      <c r="AY479" s="230" t="s">
        <v>404</v>
      </c>
    </row>
    <row r="480" spans="2:51" s="13" customFormat="1" ht="11.25">
      <c r="B480" s="198"/>
      <c r="C480" s="199"/>
      <c r="D480" s="192" t="s">
        <v>428</v>
      </c>
      <c r="E480" s="200" t="s">
        <v>19</v>
      </c>
      <c r="F480" s="201" t="s">
        <v>863</v>
      </c>
      <c r="G480" s="199"/>
      <c r="H480" s="202">
        <v>0.101</v>
      </c>
      <c r="I480" s="203"/>
      <c r="J480" s="199"/>
      <c r="K480" s="199"/>
      <c r="L480" s="204"/>
      <c r="M480" s="205"/>
      <c r="N480" s="206"/>
      <c r="O480" s="206"/>
      <c r="P480" s="206"/>
      <c r="Q480" s="206"/>
      <c r="R480" s="206"/>
      <c r="S480" s="206"/>
      <c r="T480" s="207"/>
      <c r="AT480" s="208" t="s">
        <v>428</v>
      </c>
      <c r="AU480" s="208" t="s">
        <v>86</v>
      </c>
      <c r="AV480" s="13" t="s">
        <v>86</v>
      </c>
      <c r="AW480" s="13" t="s">
        <v>37</v>
      </c>
      <c r="AX480" s="13" t="s">
        <v>76</v>
      </c>
      <c r="AY480" s="208" t="s">
        <v>404</v>
      </c>
    </row>
    <row r="481" spans="2:51" s="16" customFormat="1" ht="11.25">
      <c r="B481" s="231"/>
      <c r="C481" s="232"/>
      <c r="D481" s="192" t="s">
        <v>428</v>
      </c>
      <c r="E481" s="233" t="s">
        <v>231</v>
      </c>
      <c r="F481" s="234" t="s">
        <v>534</v>
      </c>
      <c r="G481" s="232"/>
      <c r="H481" s="235">
        <v>12.874</v>
      </c>
      <c r="I481" s="236"/>
      <c r="J481" s="232"/>
      <c r="K481" s="232"/>
      <c r="L481" s="237"/>
      <c r="M481" s="238"/>
      <c r="N481" s="239"/>
      <c r="O481" s="239"/>
      <c r="P481" s="239"/>
      <c r="Q481" s="239"/>
      <c r="R481" s="239"/>
      <c r="S481" s="239"/>
      <c r="T481" s="240"/>
      <c r="AT481" s="241" t="s">
        <v>428</v>
      </c>
      <c r="AU481" s="241" t="s">
        <v>86</v>
      </c>
      <c r="AV481" s="16" t="s">
        <v>467</v>
      </c>
      <c r="AW481" s="16" t="s">
        <v>37</v>
      </c>
      <c r="AX481" s="16" t="s">
        <v>76</v>
      </c>
      <c r="AY481" s="241" t="s">
        <v>404</v>
      </c>
    </row>
    <row r="482" spans="2:51" s="13" customFormat="1" ht="11.25">
      <c r="B482" s="198"/>
      <c r="C482" s="199"/>
      <c r="D482" s="192" t="s">
        <v>428</v>
      </c>
      <c r="E482" s="200" t="s">
        <v>19</v>
      </c>
      <c r="F482" s="201" t="s">
        <v>864</v>
      </c>
      <c r="G482" s="199"/>
      <c r="H482" s="202">
        <v>0.644</v>
      </c>
      <c r="I482" s="203"/>
      <c r="J482" s="199"/>
      <c r="K482" s="199"/>
      <c r="L482" s="204"/>
      <c r="M482" s="205"/>
      <c r="N482" s="206"/>
      <c r="O482" s="206"/>
      <c r="P482" s="206"/>
      <c r="Q482" s="206"/>
      <c r="R482" s="206"/>
      <c r="S482" s="206"/>
      <c r="T482" s="207"/>
      <c r="AT482" s="208" t="s">
        <v>428</v>
      </c>
      <c r="AU482" s="208" t="s">
        <v>86</v>
      </c>
      <c r="AV482" s="13" t="s">
        <v>86</v>
      </c>
      <c r="AW482" s="13" t="s">
        <v>37</v>
      </c>
      <c r="AX482" s="13" t="s">
        <v>76</v>
      </c>
      <c r="AY482" s="208" t="s">
        <v>404</v>
      </c>
    </row>
    <row r="483" spans="2:51" s="14" customFormat="1" ht="11.25">
      <c r="B483" s="210"/>
      <c r="C483" s="211"/>
      <c r="D483" s="192" t="s">
        <v>428</v>
      </c>
      <c r="E483" s="212" t="s">
        <v>234</v>
      </c>
      <c r="F483" s="213" t="s">
        <v>463</v>
      </c>
      <c r="G483" s="211"/>
      <c r="H483" s="214">
        <v>13.518</v>
      </c>
      <c r="I483" s="215"/>
      <c r="J483" s="211"/>
      <c r="K483" s="211"/>
      <c r="L483" s="216"/>
      <c r="M483" s="217"/>
      <c r="N483" s="218"/>
      <c r="O483" s="218"/>
      <c r="P483" s="218"/>
      <c r="Q483" s="218"/>
      <c r="R483" s="218"/>
      <c r="S483" s="218"/>
      <c r="T483" s="219"/>
      <c r="AT483" s="220" t="s">
        <v>428</v>
      </c>
      <c r="AU483" s="220" t="s">
        <v>86</v>
      </c>
      <c r="AV483" s="14" t="s">
        <v>273</v>
      </c>
      <c r="AW483" s="14" t="s">
        <v>37</v>
      </c>
      <c r="AX483" s="14" t="s">
        <v>84</v>
      </c>
      <c r="AY483" s="220" t="s">
        <v>404</v>
      </c>
    </row>
    <row r="484" spans="1:65" s="2" customFormat="1" ht="14.45" customHeight="1">
      <c r="A484" s="36"/>
      <c r="B484" s="37"/>
      <c r="C484" s="242" t="s">
        <v>865</v>
      </c>
      <c r="D484" s="242" t="s">
        <v>812</v>
      </c>
      <c r="E484" s="243" t="s">
        <v>866</v>
      </c>
      <c r="F484" s="244" t="s">
        <v>867</v>
      </c>
      <c r="G484" s="245" t="s">
        <v>127</v>
      </c>
      <c r="H484" s="246">
        <v>13.518</v>
      </c>
      <c r="I484" s="247"/>
      <c r="J484" s="248">
        <f>ROUND(I484*H484,2)</f>
        <v>0</v>
      </c>
      <c r="K484" s="244" t="s">
        <v>19</v>
      </c>
      <c r="L484" s="249"/>
      <c r="M484" s="250" t="s">
        <v>19</v>
      </c>
      <c r="N484" s="251" t="s">
        <v>47</v>
      </c>
      <c r="O484" s="66"/>
      <c r="P484" s="188">
        <f>O484*H484</f>
        <v>0</v>
      </c>
      <c r="Q484" s="188">
        <v>0.001</v>
      </c>
      <c r="R484" s="188">
        <f>Q484*H484</f>
        <v>0.013518</v>
      </c>
      <c r="S484" s="188">
        <v>0</v>
      </c>
      <c r="T484" s="189">
        <f>S484*H484</f>
        <v>0</v>
      </c>
      <c r="U484" s="36"/>
      <c r="V484" s="36"/>
      <c r="W484" s="36"/>
      <c r="X484" s="36"/>
      <c r="Y484" s="36"/>
      <c r="Z484" s="36"/>
      <c r="AA484" s="36"/>
      <c r="AB484" s="36"/>
      <c r="AC484" s="36"/>
      <c r="AD484" s="36"/>
      <c r="AE484" s="36"/>
      <c r="AR484" s="190" t="s">
        <v>224</v>
      </c>
      <c r="AT484" s="190" t="s">
        <v>812</v>
      </c>
      <c r="AU484" s="190" t="s">
        <v>86</v>
      </c>
      <c r="AY484" s="19" t="s">
        <v>404</v>
      </c>
      <c r="BE484" s="191">
        <f>IF(N484="základní",J484,0)</f>
        <v>0</v>
      </c>
      <c r="BF484" s="191">
        <f>IF(N484="snížená",J484,0)</f>
        <v>0</v>
      </c>
      <c r="BG484" s="191">
        <f>IF(N484="zákl. přenesená",J484,0)</f>
        <v>0</v>
      </c>
      <c r="BH484" s="191">
        <f>IF(N484="sníž. přenesená",J484,0)</f>
        <v>0</v>
      </c>
      <c r="BI484" s="191">
        <f>IF(N484="nulová",J484,0)</f>
        <v>0</v>
      </c>
      <c r="BJ484" s="19" t="s">
        <v>84</v>
      </c>
      <c r="BK484" s="191">
        <f>ROUND(I484*H484,2)</f>
        <v>0</v>
      </c>
      <c r="BL484" s="19" t="s">
        <v>273</v>
      </c>
      <c r="BM484" s="190" t="s">
        <v>868</v>
      </c>
    </row>
    <row r="485" spans="1:47" s="2" customFormat="1" ht="19.5">
      <c r="A485" s="36"/>
      <c r="B485" s="37"/>
      <c r="C485" s="38"/>
      <c r="D485" s="192" t="s">
        <v>418</v>
      </c>
      <c r="E485" s="38"/>
      <c r="F485" s="193" t="s">
        <v>869</v>
      </c>
      <c r="G485" s="38"/>
      <c r="H485" s="38"/>
      <c r="I485" s="194"/>
      <c r="J485" s="38"/>
      <c r="K485" s="38"/>
      <c r="L485" s="41"/>
      <c r="M485" s="195"/>
      <c r="N485" s="196"/>
      <c r="O485" s="66"/>
      <c r="P485" s="66"/>
      <c r="Q485" s="66"/>
      <c r="R485" s="66"/>
      <c r="S485" s="66"/>
      <c r="T485" s="67"/>
      <c r="U485" s="36"/>
      <c r="V485" s="36"/>
      <c r="W485" s="36"/>
      <c r="X485" s="36"/>
      <c r="Y485" s="36"/>
      <c r="Z485" s="36"/>
      <c r="AA485" s="36"/>
      <c r="AB485" s="36"/>
      <c r="AC485" s="36"/>
      <c r="AD485" s="36"/>
      <c r="AE485" s="36"/>
      <c r="AT485" s="19" t="s">
        <v>418</v>
      </c>
      <c r="AU485" s="19" t="s">
        <v>86</v>
      </c>
    </row>
    <row r="486" spans="2:51" s="13" customFormat="1" ht="11.25">
      <c r="B486" s="198"/>
      <c r="C486" s="199"/>
      <c r="D486" s="192" t="s">
        <v>428</v>
      </c>
      <c r="E486" s="200" t="s">
        <v>19</v>
      </c>
      <c r="F486" s="201" t="s">
        <v>234</v>
      </c>
      <c r="G486" s="199"/>
      <c r="H486" s="202">
        <v>13.518</v>
      </c>
      <c r="I486" s="203"/>
      <c r="J486" s="199"/>
      <c r="K486" s="199"/>
      <c r="L486" s="204"/>
      <c r="M486" s="205"/>
      <c r="N486" s="206"/>
      <c r="O486" s="206"/>
      <c r="P486" s="206"/>
      <c r="Q486" s="206"/>
      <c r="R486" s="206"/>
      <c r="S486" s="206"/>
      <c r="T486" s="207"/>
      <c r="AT486" s="208" t="s">
        <v>428</v>
      </c>
      <c r="AU486" s="208" t="s">
        <v>86</v>
      </c>
      <c r="AV486" s="13" t="s">
        <v>86</v>
      </c>
      <c r="AW486" s="13" t="s">
        <v>37</v>
      </c>
      <c r="AX486" s="13" t="s">
        <v>84</v>
      </c>
      <c r="AY486" s="208" t="s">
        <v>404</v>
      </c>
    </row>
    <row r="487" spans="1:65" s="2" customFormat="1" ht="14.45" customHeight="1">
      <c r="A487" s="36"/>
      <c r="B487" s="37"/>
      <c r="C487" s="179" t="s">
        <v>870</v>
      </c>
      <c r="D487" s="179" t="s">
        <v>410</v>
      </c>
      <c r="E487" s="180" t="s">
        <v>871</v>
      </c>
      <c r="F487" s="181" t="s">
        <v>872</v>
      </c>
      <c r="G487" s="182" t="s">
        <v>134</v>
      </c>
      <c r="H487" s="183">
        <v>842.5</v>
      </c>
      <c r="I487" s="184"/>
      <c r="J487" s="185">
        <f>ROUND(I487*H487,2)</f>
        <v>0</v>
      </c>
      <c r="K487" s="181" t="s">
        <v>413</v>
      </c>
      <c r="L487" s="41"/>
      <c r="M487" s="186" t="s">
        <v>19</v>
      </c>
      <c r="N487" s="187" t="s">
        <v>47</v>
      </c>
      <c r="O487" s="66"/>
      <c r="P487" s="188">
        <f>O487*H487</f>
        <v>0</v>
      </c>
      <c r="Q487" s="188">
        <v>0.03363</v>
      </c>
      <c r="R487" s="188">
        <f>Q487*H487</f>
        <v>28.333275</v>
      </c>
      <c r="S487" s="188">
        <v>0</v>
      </c>
      <c r="T487" s="189">
        <f>S487*H487</f>
        <v>0</v>
      </c>
      <c r="U487" s="36"/>
      <c r="V487" s="36"/>
      <c r="W487" s="36"/>
      <c r="X487" s="36"/>
      <c r="Y487" s="36"/>
      <c r="Z487" s="36"/>
      <c r="AA487" s="36"/>
      <c r="AB487" s="36"/>
      <c r="AC487" s="36"/>
      <c r="AD487" s="36"/>
      <c r="AE487" s="36"/>
      <c r="AR487" s="190" t="s">
        <v>273</v>
      </c>
      <c r="AT487" s="190" t="s">
        <v>410</v>
      </c>
      <c r="AU487" s="190" t="s">
        <v>86</v>
      </c>
      <c r="AY487" s="19" t="s">
        <v>404</v>
      </c>
      <c r="BE487" s="191">
        <f>IF(N487="základní",J487,0)</f>
        <v>0</v>
      </c>
      <c r="BF487" s="191">
        <f>IF(N487="snížená",J487,0)</f>
        <v>0</v>
      </c>
      <c r="BG487" s="191">
        <f>IF(N487="zákl. přenesená",J487,0)</f>
        <v>0</v>
      </c>
      <c r="BH487" s="191">
        <f>IF(N487="sníž. přenesená",J487,0)</f>
        <v>0</v>
      </c>
      <c r="BI487" s="191">
        <f>IF(N487="nulová",J487,0)</f>
        <v>0</v>
      </c>
      <c r="BJ487" s="19" t="s">
        <v>84</v>
      </c>
      <c r="BK487" s="191">
        <f>ROUND(I487*H487,2)</f>
        <v>0</v>
      </c>
      <c r="BL487" s="19" t="s">
        <v>273</v>
      </c>
      <c r="BM487" s="190" t="s">
        <v>873</v>
      </c>
    </row>
    <row r="488" spans="1:47" s="2" customFormat="1" ht="11.25">
      <c r="A488" s="36"/>
      <c r="B488" s="37"/>
      <c r="C488" s="38"/>
      <c r="D488" s="192" t="s">
        <v>418</v>
      </c>
      <c r="E488" s="38"/>
      <c r="F488" s="193" t="s">
        <v>874</v>
      </c>
      <c r="G488" s="38"/>
      <c r="H488" s="38"/>
      <c r="I488" s="194"/>
      <c r="J488" s="38"/>
      <c r="K488" s="38"/>
      <c r="L488" s="41"/>
      <c r="M488" s="195"/>
      <c r="N488" s="196"/>
      <c r="O488" s="66"/>
      <c r="P488" s="66"/>
      <c r="Q488" s="66"/>
      <c r="R488" s="66"/>
      <c r="S488" s="66"/>
      <c r="T488" s="67"/>
      <c r="U488" s="36"/>
      <c r="V488" s="36"/>
      <c r="W488" s="36"/>
      <c r="X488" s="36"/>
      <c r="Y488" s="36"/>
      <c r="Z488" s="36"/>
      <c r="AA488" s="36"/>
      <c r="AB488" s="36"/>
      <c r="AC488" s="36"/>
      <c r="AD488" s="36"/>
      <c r="AE488" s="36"/>
      <c r="AT488" s="19" t="s">
        <v>418</v>
      </c>
      <c r="AU488" s="19" t="s">
        <v>86</v>
      </c>
    </row>
    <row r="489" spans="1:47" s="2" customFormat="1" ht="117">
      <c r="A489" s="36"/>
      <c r="B489" s="37"/>
      <c r="C489" s="38"/>
      <c r="D489" s="192" t="s">
        <v>423</v>
      </c>
      <c r="E489" s="38"/>
      <c r="F489" s="197" t="s">
        <v>875</v>
      </c>
      <c r="G489" s="38"/>
      <c r="H489" s="38"/>
      <c r="I489" s="194"/>
      <c r="J489" s="38"/>
      <c r="K489" s="38"/>
      <c r="L489" s="41"/>
      <c r="M489" s="195"/>
      <c r="N489" s="196"/>
      <c r="O489" s="66"/>
      <c r="P489" s="66"/>
      <c r="Q489" s="66"/>
      <c r="R489" s="66"/>
      <c r="S489" s="66"/>
      <c r="T489" s="67"/>
      <c r="U489" s="36"/>
      <c r="V489" s="36"/>
      <c r="W489" s="36"/>
      <c r="X489" s="36"/>
      <c r="Y489" s="36"/>
      <c r="Z489" s="36"/>
      <c r="AA489" s="36"/>
      <c r="AB489" s="36"/>
      <c r="AC489" s="36"/>
      <c r="AD489" s="36"/>
      <c r="AE489" s="36"/>
      <c r="AT489" s="19" t="s">
        <v>423</v>
      </c>
      <c r="AU489" s="19" t="s">
        <v>86</v>
      </c>
    </row>
    <row r="490" spans="2:51" s="15" customFormat="1" ht="11.25">
      <c r="B490" s="221"/>
      <c r="C490" s="222"/>
      <c r="D490" s="192" t="s">
        <v>428</v>
      </c>
      <c r="E490" s="223" t="s">
        <v>19</v>
      </c>
      <c r="F490" s="224" t="s">
        <v>876</v>
      </c>
      <c r="G490" s="222"/>
      <c r="H490" s="223" t="s">
        <v>19</v>
      </c>
      <c r="I490" s="225"/>
      <c r="J490" s="222"/>
      <c r="K490" s="222"/>
      <c r="L490" s="226"/>
      <c r="M490" s="227"/>
      <c r="N490" s="228"/>
      <c r="O490" s="228"/>
      <c r="P490" s="228"/>
      <c r="Q490" s="228"/>
      <c r="R490" s="228"/>
      <c r="S490" s="228"/>
      <c r="T490" s="229"/>
      <c r="AT490" s="230" t="s">
        <v>428</v>
      </c>
      <c r="AU490" s="230" t="s">
        <v>86</v>
      </c>
      <c r="AV490" s="15" t="s">
        <v>84</v>
      </c>
      <c r="AW490" s="15" t="s">
        <v>37</v>
      </c>
      <c r="AX490" s="15" t="s">
        <v>76</v>
      </c>
      <c r="AY490" s="230" t="s">
        <v>404</v>
      </c>
    </row>
    <row r="491" spans="2:51" s="15" customFormat="1" ht="11.25">
      <c r="B491" s="221"/>
      <c r="C491" s="222"/>
      <c r="D491" s="192" t="s">
        <v>428</v>
      </c>
      <c r="E491" s="223" t="s">
        <v>19</v>
      </c>
      <c r="F491" s="224" t="s">
        <v>877</v>
      </c>
      <c r="G491" s="222"/>
      <c r="H491" s="223" t="s">
        <v>19</v>
      </c>
      <c r="I491" s="225"/>
      <c r="J491" s="222"/>
      <c r="K491" s="222"/>
      <c r="L491" s="226"/>
      <c r="M491" s="227"/>
      <c r="N491" s="228"/>
      <c r="O491" s="228"/>
      <c r="P491" s="228"/>
      <c r="Q491" s="228"/>
      <c r="R491" s="228"/>
      <c r="S491" s="228"/>
      <c r="T491" s="229"/>
      <c r="AT491" s="230" t="s">
        <v>428</v>
      </c>
      <c r="AU491" s="230" t="s">
        <v>86</v>
      </c>
      <c r="AV491" s="15" t="s">
        <v>84</v>
      </c>
      <c r="AW491" s="15" t="s">
        <v>37</v>
      </c>
      <c r="AX491" s="15" t="s">
        <v>76</v>
      </c>
      <c r="AY491" s="230" t="s">
        <v>404</v>
      </c>
    </row>
    <row r="492" spans="2:51" s="13" customFormat="1" ht="11.25">
      <c r="B492" s="198"/>
      <c r="C492" s="199"/>
      <c r="D492" s="192" t="s">
        <v>428</v>
      </c>
      <c r="E492" s="200" t="s">
        <v>218</v>
      </c>
      <c r="F492" s="201" t="s">
        <v>878</v>
      </c>
      <c r="G492" s="199"/>
      <c r="H492" s="202">
        <v>8.5</v>
      </c>
      <c r="I492" s="203"/>
      <c r="J492" s="199"/>
      <c r="K492" s="199"/>
      <c r="L492" s="204"/>
      <c r="M492" s="205"/>
      <c r="N492" s="206"/>
      <c r="O492" s="206"/>
      <c r="P492" s="206"/>
      <c r="Q492" s="206"/>
      <c r="R492" s="206"/>
      <c r="S492" s="206"/>
      <c r="T492" s="207"/>
      <c r="AT492" s="208" t="s">
        <v>428</v>
      </c>
      <c r="AU492" s="208" t="s">
        <v>86</v>
      </c>
      <c r="AV492" s="13" t="s">
        <v>86</v>
      </c>
      <c r="AW492" s="13" t="s">
        <v>37</v>
      </c>
      <c r="AX492" s="13" t="s">
        <v>76</v>
      </c>
      <c r="AY492" s="208" t="s">
        <v>404</v>
      </c>
    </row>
    <row r="493" spans="2:51" s="15" customFormat="1" ht="11.25">
      <c r="B493" s="221"/>
      <c r="C493" s="222"/>
      <c r="D493" s="192" t="s">
        <v>428</v>
      </c>
      <c r="E493" s="223" t="s">
        <v>19</v>
      </c>
      <c r="F493" s="224" t="s">
        <v>879</v>
      </c>
      <c r="G493" s="222"/>
      <c r="H493" s="223" t="s">
        <v>19</v>
      </c>
      <c r="I493" s="225"/>
      <c r="J493" s="222"/>
      <c r="K493" s="222"/>
      <c r="L493" s="226"/>
      <c r="M493" s="227"/>
      <c r="N493" s="228"/>
      <c r="O493" s="228"/>
      <c r="P493" s="228"/>
      <c r="Q493" s="228"/>
      <c r="R493" s="228"/>
      <c r="S493" s="228"/>
      <c r="T493" s="229"/>
      <c r="AT493" s="230" t="s">
        <v>428</v>
      </c>
      <c r="AU493" s="230" t="s">
        <v>86</v>
      </c>
      <c r="AV493" s="15" t="s">
        <v>84</v>
      </c>
      <c r="AW493" s="15" t="s">
        <v>37</v>
      </c>
      <c r="AX493" s="15" t="s">
        <v>76</v>
      </c>
      <c r="AY493" s="230" t="s">
        <v>404</v>
      </c>
    </row>
    <row r="494" spans="2:51" s="13" customFormat="1" ht="11.25">
      <c r="B494" s="198"/>
      <c r="C494" s="199"/>
      <c r="D494" s="192" t="s">
        <v>428</v>
      </c>
      <c r="E494" s="200" t="s">
        <v>210</v>
      </c>
      <c r="F494" s="201" t="s">
        <v>880</v>
      </c>
      <c r="G494" s="199"/>
      <c r="H494" s="202">
        <v>782</v>
      </c>
      <c r="I494" s="203"/>
      <c r="J494" s="199"/>
      <c r="K494" s="199"/>
      <c r="L494" s="204"/>
      <c r="M494" s="205"/>
      <c r="N494" s="206"/>
      <c r="O494" s="206"/>
      <c r="P494" s="206"/>
      <c r="Q494" s="206"/>
      <c r="R494" s="206"/>
      <c r="S494" s="206"/>
      <c r="T494" s="207"/>
      <c r="AT494" s="208" t="s">
        <v>428</v>
      </c>
      <c r="AU494" s="208" t="s">
        <v>86</v>
      </c>
      <c r="AV494" s="13" t="s">
        <v>86</v>
      </c>
      <c r="AW494" s="13" t="s">
        <v>37</v>
      </c>
      <c r="AX494" s="13" t="s">
        <v>76</v>
      </c>
      <c r="AY494" s="208" t="s">
        <v>404</v>
      </c>
    </row>
    <row r="495" spans="2:51" s="15" customFormat="1" ht="11.25">
      <c r="B495" s="221"/>
      <c r="C495" s="222"/>
      <c r="D495" s="192" t="s">
        <v>428</v>
      </c>
      <c r="E495" s="223" t="s">
        <v>19</v>
      </c>
      <c r="F495" s="224" t="s">
        <v>879</v>
      </c>
      <c r="G495" s="222"/>
      <c r="H495" s="223" t="s">
        <v>19</v>
      </c>
      <c r="I495" s="225"/>
      <c r="J495" s="222"/>
      <c r="K495" s="222"/>
      <c r="L495" s="226"/>
      <c r="M495" s="227"/>
      <c r="N495" s="228"/>
      <c r="O495" s="228"/>
      <c r="P495" s="228"/>
      <c r="Q495" s="228"/>
      <c r="R495" s="228"/>
      <c r="S495" s="228"/>
      <c r="T495" s="229"/>
      <c r="AT495" s="230" t="s">
        <v>428</v>
      </c>
      <c r="AU495" s="230" t="s">
        <v>86</v>
      </c>
      <c r="AV495" s="15" t="s">
        <v>84</v>
      </c>
      <c r="AW495" s="15" t="s">
        <v>37</v>
      </c>
      <c r="AX495" s="15" t="s">
        <v>76</v>
      </c>
      <c r="AY495" s="230" t="s">
        <v>404</v>
      </c>
    </row>
    <row r="496" spans="2:51" s="13" customFormat="1" ht="11.25">
      <c r="B496" s="198"/>
      <c r="C496" s="199"/>
      <c r="D496" s="192" t="s">
        <v>428</v>
      </c>
      <c r="E496" s="200" t="s">
        <v>225</v>
      </c>
      <c r="F496" s="201" t="s">
        <v>881</v>
      </c>
      <c r="G496" s="199"/>
      <c r="H496" s="202">
        <v>52</v>
      </c>
      <c r="I496" s="203"/>
      <c r="J496" s="199"/>
      <c r="K496" s="199"/>
      <c r="L496" s="204"/>
      <c r="M496" s="205"/>
      <c r="N496" s="206"/>
      <c r="O496" s="206"/>
      <c r="P496" s="206"/>
      <c r="Q496" s="206"/>
      <c r="R496" s="206"/>
      <c r="S496" s="206"/>
      <c r="T496" s="207"/>
      <c r="AT496" s="208" t="s">
        <v>428</v>
      </c>
      <c r="AU496" s="208" t="s">
        <v>86</v>
      </c>
      <c r="AV496" s="13" t="s">
        <v>86</v>
      </c>
      <c r="AW496" s="13" t="s">
        <v>37</v>
      </c>
      <c r="AX496" s="13" t="s">
        <v>76</v>
      </c>
      <c r="AY496" s="208" t="s">
        <v>404</v>
      </c>
    </row>
    <row r="497" spans="2:51" s="14" customFormat="1" ht="11.25">
      <c r="B497" s="210"/>
      <c r="C497" s="211"/>
      <c r="D497" s="192" t="s">
        <v>428</v>
      </c>
      <c r="E497" s="212" t="s">
        <v>19</v>
      </c>
      <c r="F497" s="213" t="s">
        <v>463</v>
      </c>
      <c r="G497" s="211"/>
      <c r="H497" s="214">
        <v>842.5</v>
      </c>
      <c r="I497" s="215"/>
      <c r="J497" s="211"/>
      <c r="K497" s="211"/>
      <c r="L497" s="216"/>
      <c r="M497" s="217"/>
      <c r="N497" s="218"/>
      <c r="O497" s="218"/>
      <c r="P497" s="218"/>
      <c r="Q497" s="218"/>
      <c r="R497" s="218"/>
      <c r="S497" s="218"/>
      <c r="T497" s="219"/>
      <c r="AT497" s="220" t="s">
        <v>428</v>
      </c>
      <c r="AU497" s="220" t="s">
        <v>86</v>
      </c>
      <c r="AV497" s="14" t="s">
        <v>273</v>
      </c>
      <c r="AW497" s="14" t="s">
        <v>37</v>
      </c>
      <c r="AX497" s="14" t="s">
        <v>84</v>
      </c>
      <c r="AY497" s="220" t="s">
        <v>404</v>
      </c>
    </row>
    <row r="498" spans="1:65" s="2" customFormat="1" ht="24.2" customHeight="1">
      <c r="A498" s="36"/>
      <c r="B498" s="37"/>
      <c r="C498" s="242" t="s">
        <v>882</v>
      </c>
      <c r="D498" s="242" t="s">
        <v>812</v>
      </c>
      <c r="E498" s="243" t="s">
        <v>883</v>
      </c>
      <c r="F498" s="244" t="s">
        <v>884</v>
      </c>
      <c r="G498" s="245" t="s">
        <v>134</v>
      </c>
      <c r="H498" s="246">
        <v>8.5</v>
      </c>
      <c r="I498" s="247"/>
      <c r="J498" s="248">
        <f>ROUND(I498*H498,2)</f>
        <v>0</v>
      </c>
      <c r="K498" s="244" t="s">
        <v>19</v>
      </c>
      <c r="L498" s="249"/>
      <c r="M498" s="250" t="s">
        <v>19</v>
      </c>
      <c r="N498" s="251" t="s">
        <v>47</v>
      </c>
      <c r="O498" s="66"/>
      <c r="P498" s="188">
        <f>O498*H498</f>
        <v>0</v>
      </c>
      <c r="Q498" s="188">
        <v>0.00631</v>
      </c>
      <c r="R498" s="188">
        <f>Q498*H498</f>
        <v>0.053634999999999995</v>
      </c>
      <c r="S498" s="188">
        <v>0</v>
      </c>
      <c r="T498" s="189">
        <f>S498*H498</f>
        <v>0</v>
      </c>
      <c r="U498" s="36"/>
      <c r="V498" s="36"/>
      <c r="W498" s="36"/>
      <c r="X498" s="36"/>
      <c r="Y498" s="36"/>
      <c r="Z498" s="36"/>
      <c r="AA498" s="36"/>
      <c r="AB498" s="36"/>
      <c r="AC498" s="36"/>
      <c r="AD498" s="36"/>
      <c r="AE498" s="36"/>
      <c r="AR498" s="190" t="s">
        <v>224</v>
      </c>
      <c r="AT498" s="190" t="s">
        <v>812</v>
      </c>
      <c r="AU498" s="190" t="s">
        <v>86</v>
      </c>
      <c r="AY498" s="19" t="s">
        <v>404</v>
      </c>
      <c r="BE498" s="191">
        <f>IF(N498="základní",J498,0)</f>
        <v>0</v>
      </c>
      <c r="BF498" s="191">
        <f>IF(N498="snížená",J498,0)</f>
        <v>0</v>
      </c>
      <c r="BG498" s="191">
        <f>IF(N498="zákl. přenesená",J498,0)</f>
        <v>0</v>
      </c>
      <c r="BH498" s="191">
        <f>IF(N498="sníž. přenesená",J498,0)</f>
        <v>0</v>
      </c>
      <c r="BI498" s="191">
        <f>IF(N498="nulová",J498,0)</f>
        <v>0</v>
      </c>
      <c r="BJ498" s="19" t="s">
        <v>84</v>
      </c>
      <c r="BK498" s="191">
        <f>ROUND(I498*H498,2)</f>
        <v>0</v>
      </c>
      <c r="BL498" s="19" t="s">
        <v>273</v>
      </c>
      <c r="BM498" s="190" t="s">
        <v>885</v>
      </c>
    </row>
    <row r="499" spans="1:47" s="2" customFormat="1" ht="19.5">
      <c r="A499" s="36"/>
      <c r="B499" s="37"/>
      <c r="C499" s="38"/>
      <c r="D499" s="192" t="s">
        <v>418</v>
      </c>
      <c r="E499" s="38"/>
      <c r="F499" s="193" t="s">
        <v>884</v>
      </c>
      <c r="G499" s="38"/>
      <c r="H499" s="38"/>
      <c r="I499" s="194"/>
      <c r="J499" s="38"/>
      <c r="K499" s="38"/>
      <c r="L499" s="41"/>
      <c r="M499" s="195"/>
      <c r="N499" s="196"/>
      <c r="O499" s="66"/>
      <c r="P499" s="66"/>
      <c r="Q499" s="66"/>
      <c r="R499" s="66"/>
      <c r="S499" s="66"/>
      <c r="T499" s="67"/>
      <c r="U499" s="36"/>
      <c r="V499" s="36"/>
      <c r="W499" s="36"/>
      <c r="X499" s="36"/>
      <c r="Y499" s="36"/>
      <c r="Z499" s="36"/>
      <c r="AA499" s="36"/>
      <c r="AB499" s="36"/>
      <c r="AC499" s="36"/>
      <c r="AD499" s="36"/>
      <c r="AE499" s="36"/>
      <c r="AT499" s="19" t="s">
        <v>418</v>
      </c>
      <c r="AU499" s="19" t="s">
        <v>86</v>
      </c>
    </row>
    <row r="500" spans="2:51" s="13" customFormat="1" ht="11.25">
      <c r="B500" s="198"/>
      <c r="C500" s="199"/>
      <c r="D500" s="192" t="s">
        <v>428</v>
      </c>
      <c r="E500" s="200" t="s">
        <v>19</v>
      </c>
      <c r="F500" s="201" t="s">
        <v>218</v>
      </c>
      <c r="G500" s="199"/>
      <c r="H500" s="202">
        <v>8.5</v>
      </c>
      <c r="I500" s="203"/>
      <c r="J500" s="199"/>
      <c r="K500" s="199"/>
      <c r="L500" s="204"/>
      <c r="M500" s="205"/>
      <c r="N500" s="206"/>
      <c r="O500" s="206"/>
      <c r="P500" s="206"/>
      <c r="Q500" s="206"/>
      <c r="R500" s="206"/>
      <c r="S500" s="206"/>
      <c r="T500" s="207"/>
      <c r="AT500" s="208" t="s">
        <v>428</v>
      </c>
      <c r="AU500" s="208" t="s">
        <v>86</v>
      </c>
      <c r="AV500" s="13" t="s">
        <v>86</v>
      </c>
      <c r="AW500" s="13" t="s">
        <v>37</v>
      </c>
      <c r="AX500" s="13" t="s">
        <v>84</v>
      </c>
      <c r="AY500" s="208" t="s">
        <v>404</v>
      </c>
    </row>
    <row r="501" spans="1:65" s="2" customFormat="1" ht="24.2" customHeight="1">
      <c r="A501" s="36"/>
      <c r="B501" s="37"/>
      <c r="C501" s="242" t="s">
        <v>886</v>
      </c>
      <c r="D501" s="242" t="s">
        <v>812</v>
      </c>
      <c r="E501" s="243" t="s">
        <v>887</v>
      </c>
      <c r="F501" s="244" t="s">
        <v>888</v>
      </c>
      <c r="G501" s="245" t="s">
        <v>134</v>
      </c>
      <c r="H501" s="246">
        <v>782</v>
      </c>
      <c r="I501" s="247"/>
      <c r="J501" s="248">
        <f>ROUND(I501*H501,2)</f>
        <v>0</v>
      </c>
      <c r="K501" s="244" t="s">
        <v>19</v>
      </c>
      <c r="L501" s="249"/>
      <c r="M501" s="250" t="s">
        <v>19</v>
      </c>
      <c r="N501" s="251" t="s">
        <v>47</v>
      </c>
      <c r="O501" s="66"/>
      <c r="P501" s="188">
        <f>O501*H501</f>
        <v>0</v>
      </c>
      <c r="Q501" s="188">
        <v>0.00631</v>
      </c>
      <c r="R501" s="188">
        <f>Q501*H501</f>
        <v>4.934419999999999</v>
      </c>
      <c r="S501" s="188">
        <v>0</v>
      </c>
      <c r="T501" s="189">
        <f>S501*H501</f>
        <v>0</v>
      </c>
      <c r="U501" s="36"/>
      <c r="V501" s="36"/>
      <c r="W501" s="36"/>
      <c r="X501" s="36"/>
      <c r="Y501" s="36"/>
      <c r="Z501" s="36"/>
      <c r="AA501" s="36"/>
      <c r="AB501" s="36"/>
      <c r="AC501" s="36"/>
      <c r="AD501" s="36"/>
      <c r="AE501" s="36"/>
      <c r="AR501" s="190" t="s">
        <v>224</v>
      </c>
      <c r="AT501" s="190" t="s">
        <v>812</v>
      </c>
      <c r="AU501" s="190" t="s">
        <v>86</v>
      </c>
      <c r="AY501" s="19" t="s">
        <v>404</v>
      </c>
      <c r="BE501" s="191">
        <f>IF(N501="základní",J501,0)</f>
        <v>0</v>
      </c>
      <c r="BF501" s="191">
        <f>IF(N501="snížená",J501,0)</f>
        <v>0</v>
      </c>
      <c r="BG501" s="191">
        <f>IF(N501="zákl. přenesená",J501,0)</f>
        <v>0</v>
      </c>
      <c r="BH501" s="191">
        <f>IF(N501="sníž. přenesená",J501,0)</f>
        <v>0</v>
      </c>
      <c r="BI501" s="191">
        <f>IF(N501="nulová",J501,0)</f>
        <v>0</v>
      </c>
      <c r="BJ501" s="19" t="s">
        <v>84</v>
      </c>
      <c r="BK501" s="191">
        <f>ROUND(I501*H501,2)</f>
        <v>0</v>
      </c>
      <c r="BL501" s="19" t="s">
        <v>273</v>
      </c>
      <c r="BM501" s="190" t="s">
        <v>889</v>
      </c>
    </row>
    <row r="502" spans="1:47" s="2" customFormat="1" ht="19.5">
      <c r="A502" s="36"/>
      <c r="B502" s="37"/>
      <c r="C502" s="38"/>
      <c r="D502" s="192" t="s">
        <v>418</v>
      </c>
      <c r="E502" s="38"/>
      <c r="F502" s="193" t="s">
        <v>888</v>
      </c>
      <c r="G502" s="38"/>
      <c r="H502" s="38"/>
      <c r="I502" s="194"/>
      <c r="J502" s="38"/>
      <c r="K502" s="38"/>
      <c r="L502" s="41"/>
      <c r="M502" s="195"/>
      <c r="N502" s="196"/>
      <c r="O502" s="66"/>
      <c r="P502" s="66"/>
      <c r="Q502" s="66"/>
      <c r="R502" s="66"/>
      <c r="S502" s="66"/>
      <c r="T502" s="67"/>
      <c r="U502" s="36"/>
      <c r="V502" s="36"/>
      <c r="W502" s="36"/>
      <c r="X502" s="36"/>
      <c r="Y502" s="36"/>
      <c r="Z502" s="36"/>
      <c r="AA502" s="36"/>
      <c r="AB502" s="36"/>
      <c r="AC502" s="36"/>
      <c r="AD502" s="36"/>
      <c r="AE502" s="36"/>
      <c r="AT502" s="19" t="s">
        <v>418</v>
      </c>
      <c r="AU502" s="19" t="s">
        <v>86</v>
      </c>
    </row>
    <row r="503" spans="2:51" s="13" customFormat="1" ht="11.25">
      <c r="B503" s="198"/>
      <c r="C503" s="199"/>
      <c r="D503" s="192" t="s">
        <v>428</v>
      </c>
      <c r="E503" s="200" t="s">
        <v>19</v>
      </c>
      <c r="F503" s="201" t="s">
        <v>210</v>
      </c>
      <c r="G503" s="199"/>
      <c r="H503" s="202">
        <v>782</v>
      </c>
      <c r="I503" s="203"/>
      <c r="J503" s="199"/>
      <c r="K503" s="199"/>
      <c r="L503" s="204"/>
      <c r="M503" s="205"/>
      <c r="N503" s="206"/>
      <c r="O503" s="206"/>
      <c r="P503" s="206"/>
      <c r="Q503" s="206"/>
      <c r="R503" s="206"/>
      <c r="S503" s="206"/>
      <c r="T503" s="207"/>
      <c r="AT503" s="208" t="s">
        <v>428</v>
      </c>
      <c r="AU503" s="208" t="s">
        <v>86</v>
      </c>
      <c r="AV503" s="13" t="s">
        <v>86</v>
      </c>
      <c r="AW503" s="13" t="s">
        <v>37</v>
      </c>
      <c r="AX503" s="13" t="s">
        <v>84</v>
      </c>
      <c r="AY503" s="208" t="s">
        <v>404</v>
      </c>
    </row>
    <row r="504" spans="1:65" s="2" customFormat="1" ht="24.2" customHeight="1">
      <c r="A504" s="36"/>
      <c r="B504" s="37"/>
      <c r="C504" s="242" t="s">
        <v>890</v>
      </c>
      <c r="D504" s="242" t="s">
        <v>812</v>
      </c>
      <c r="E504" s="243" t="s">
        <v>891</v>
      </c>
      <c r="F504" s="244" t="s">
        <v>892</v>
      </c>
      <c r="G504" s="245" t="s">
        <v>134</v>
      </c>
      <c r="H504" s="246">
        <v>52</v>
      </c>
      <c r="I504" s="247"/>
      <c r="J504" s="248">
        <f>ROUND(I504*H504,2)</f>
        <v>0</v>
      </c>
      <c r="K504" s="244" t="s">
        <v>19</v>
      </c>
      <c r="L504" s="249"/>
      <c r="M504" s="250" t="s">
        <v>19</v>
      </c>
      <c r="N504" s="251" t="s">
        <v>47</v>
      </c>
      <c r="O504" s="66"/>
      <c r="P504" s="188">
        <f>O504*H504</f>
        <v>0</v>
      </c>
      <c r="Q504" s="188">
        <v>0.00631</v>
      </c>
      <c r="R504" s="188">
        <f>Q504*H504</f>
        <v>0.32811999999999997</v>
      </c>
      <c r="S504" s="188">
        <v>0</v>
      </c>
      <c r="T504" s="189">
        <f>S504*H504</f>
        <v>0</v>
      </c>
      <c r="U504" s="36"/>
      <c r="V504" s="36"/>
      <c r="W504" s="36"/>
      <c r="X504" s="36"/>
      <c r="Y504" s="36"/>
      <c r="Z504" s="36"/>
      <c r="AA504" s="36"/>
      <c r="AB504" s="36"/>
      <c r="AC504" s="36"/>
      <c r="AD504" s="36"/>
      <c r="AE504" s="36"/>
      <c r="AR504" s="190" t="s">
        <v>224</v>
      </c>
      <c r="AT504" s="190" t="s">
        <v>812</v>
      </c>
      <c r="AU504" s="190" t="s">
        <v>86</v>
      </c>
      <c r="AY504" s="19" t="s">
        <v>404</v>
      </c>
      <c r="BE504" s="191">
        <f>IF(N504="základní",J504,0)</f>
        <v>0</v>
      </c>
      <c r="BF504" s="191">
        <f>IF(N504="snížená",J504,0)</f>
        <v>0</v>
      </c>
      <c r="BG504" s="191">
        <f>IF(N504="zákl. přenesená",J504,0)</f>
        <v>0</v>
      </c>
      <c r="BH504" s="191">
        <f>IF(N504="sníž. přenesená",J504,0)</f>
        <v>0</v>
      </c>
      <c r="BI504" s="191">
        <f>IF(N504="nulová",J504,0)</f>
        <v>0</v>
      </c>
      <c r="BJ504" s="19" t="s">
        <v>84</v>
      </c>
      <c r="BK504" s="191">
        <f>ROUND(I504*H504,2)</f>
        <v>0</v>
      </c>
      <c r="BL504" s="19" t="s">
        <v>273</v>
      </c>
      <c r="BM504" s="190" t="s">
        <v>893</v>
      </c>
    </row>
    <row r="505" spans="1:47" s="2" customFormat="1" ht="11.25">
      <c r="A505" s="36"/>
      <c r="B505" s="37"/>
      <c r="C505" s="38"/>
      <c r="D505" s="192" t="s">
        <v>418</v>
      </c>
      <c r="E505" s="38"/>
      <c r="F505" s="193" t="s">
        <v>892</v>
      </c>
      <c r="G505" s="38"/>
      <c r="H505" s="38"/>
      <c r="I505" s="194"/>
      <c r="J505" s="38"/>
      <c r="K505" s="38"/>
      <c r="L505" s="41"/>
      <c r="M505" s="195"/>
      <c r="N505" s="196"/>
      <c r="O505" s="66"/>
      <c r="P505" s="66"/>
      <c r="Q505" s="66"/>
      <c r="R505" s="66"/>
      <c r="S505" s="66"/>
      <c r="T505" s="67"/>
      <c r="U505" s="36"/>
      <c r="V505" s="36"/>
      <c r="W505" s="36"/>
      <c r="X505" s="36"/>
      <c r="Y505" s="36"/>
      <c r="Z505" s="36"/>
      <c r="AA505" s="36"/>
      <c r="AB505" s="36"/>
      <c r="AC505" s="36"/>
      <c r="AD505" s="36"/>
      <c r="AE505" s="36"/>
      <c r="AT505" s="19" t="s">
        <v>418</v>
      </c>
      <c r="AU505" s="19" t="s">
        <v>86</v>
      </c>
    </row>
    <row r="506" spans="2:51" s="13" customFormat="1" ht="11.25">
      <c r="B506" s="198"/>
      <c r="C506" s="199"/>
      <c r="D506" s="192" t="s">
        <v>428</v>
      </c>
      <c r="E506" s="200" t="s">
        <v>19</v>
      </c>
      <c r="F506" s="201" t="s">
        <v>225</v>
      </c>
      <c r="G506" s="199"/>
      <c r="H506" s="202">
        <v>52</v>
      </c>
      <c r="I506" s="203"/>
      <c r="J506" s="199"/>
      <c r="K506" s="199"/>
      <c r="L506" s="204"/>
      <c r="M506" s="205"/>
      <c r="N506" s="206"/>
      <c r="O506" s="206"/>
      <c r="P506" s="206"/>
      <c r="Q506" s="206"/>
      <c r="R506" s="206"/>
      <c r="S506" s="206"/>
      <c r="T506" s="207"/>
      <c r="AT506" s="208" t="s">
        <v>428</v>
      </c>
      <c r="AU506" s="208" t="s">
        <v>86</v>
      </c>
      <c r="AV506" s="13" t="s">
        <v>86</v>
      </c>
      <c r="AW506" s="13" t="s">
        <v>37</v>
      </c>
      <c r="AX506" s="13" t="s">
        <v>84</v>
      </c>
      <c r="AY506" s="208" t="s">
        <v>404</v>
      </c>
    </row>
    <row r="507" spans="1:65" s="2" customFormat="1" ht="14.45" customHeight="1">
      <c r="A507" s="36"/>
      <c r="B507" s="37"/>
      <c r="C507" s="179" t="s">
        <v>382</v>
      </c>
      <c r="D507" s="179" t="s">
        <v>410</v>
      </c>
      <c r="E507" s="180" t="s">
        <v>894</v>
      </c>
      <c r="F507" s="181" t="s">
        <v>895</v>
      </c>
      <c r="G507" s="182" t="s">
        <v>110</v>
      </c>
      <c r="H507" s="183">
        <v>101</v>
      </c>
      <c r="I507" s="184"/>
      <c r="J507" s="185">
        <f>ROUND(I507*H507,2)</f>
        <v>0</v>
      </c>
      <c r="K507" s="181" t="s">
        <v>413</v>
      </c>
      <c r="L507" s="41"/>
      <c r="M507" s="186" t="s">
        <v>19</v>
      </c>
      <c r="N507" s="187" t="s">
        <v>47</v>
      </c>
      <c r="O507" s="66"/>
      <c r="P507" s="188">
        <f>O507*H507</f>
        <v>0</v>
      </c>
      <c r="Q507" s="188">
        <v>0.00369</v>
      </c>
      <c r="R507" s="188">
        <f>Q507*H507</f>
        <v>0.37269</v>
      </c>
      <c r="S507" s="188">
        <v>0</v>
      </c>
      <c r="T507" s="189">
        <f>S507*H507</f>
        <v>0</v>
      </c>
      <c r="U507" s="36"/>
      <c r="V507" s="36"/>
      <c r="W507" s="36"/>
      <c r="X507" s="36"/>
      <c r="Y507" s="36"/>
      <c r="Z507" s="36"/>
      <c r="AA507" s="36"/>
      <c r="AB507" s="36"/>
      <c r="AC507" s="36"/>
      <c r="AD507" s="36"/>
      <c r="AE507" s="36"/>
      <c r="AR507" s="190" t="s">
        <v>273</v>
      </c>
      <c r="AT507" s="190" t="s">
        <v>410</v>
      </c>
      <c r="AU507" s="190" t="s">
        <v>86</v>
      </c>
      <c r="AY507" s="19" t="s">
        <v>404</v>
      </c>
      <c r="BE507" s="191">
        <f>IF(N507="základní",J507,0)</f>
        <v>0</v>
      </c>
      <c r="BF507" s="191">
        <f>IF(N507="snížená",J507,0)</f>
        <v>0</v>
      </c>
      <c r="BG507" s="191">
        <f>IF(N507="zákl. přenesená",J507,0)</f>
        <v>0</v>
      </c>
      <c r="BH507" s="191">
        <f>IF(N507="sníž. přenesená",J507,0)</f>
        <v>0</v>
      </c>
      <c r="BI507" s="191">
        <f>IF(N507="nulová",J507,0)</f>
        <v>0</v>
      </c>
      <c r="BJ507" s="19" t="s">
        <v>84</v>
      </c>
      <c r="BK507" s="191">
        <f>ROUND(I507*H507,2)</f>
        <v>0</v>
      </c>
      <c r="BL507" s="19" t="s">
        <v>273</v>
      </c>
      <c r="BM507" s="190" t="s">
        <v>896</v>
      </c>
    </row>
    <row r="508" spans="1:47" s="2" customFormat="1" ht="11.25">
      <c r="A508" s="36"/>
      <c r="B508" s="37"/>
      <c r="C508" s="38"/>
      <c r="D508" s="192" t="s">
        <v>418</v>
      </c>
      <c r="E508" s="38"/>
      <c r="F508" s="193" t="s">
        <v>897</v>
      </c>
      <c r="G508" s="38"/>
      <c r="H508" s="38"/>
      <c r="I508" s="194"/>
      <c r="J508" s="38"/>
      <c r="K508" s="38"/>
      <c r="L508" s="41"/>
      <c r="M508" s="195"/>
      <c r="N508" s="196"/>
      <c r="O508" s="66"/>
      <c r="P508" s="66"/>
      <c r="Q508" s="66"/>
      <c r="R508" s="66"/>
      <c r="S508" s="66"/>
      <c r="T508" s="67"/>
      <c r="U508" s="36"/>
      <c r="V508" s="36"/>
      <c r="W508" s="36"/>
      <c r="X508" s="36"/>
      <c r="Y508" s="36"/>
      <c r="Z508" s="36"/>
      <c r="AA508" s="36"/>
      <c r="AB508" s="36"/>
      <c r="AC508" s="36"/>
      <c r="AD508" s="36"/>
      <c r="AE508" s="36"/>
      <c r="AT508" s="19" t="s">
        <v>418</v>
      </c>
      <c r="AU508" s="19" t="s">
        <v>86</v>
      </c>
    </row>
    <row r="509" spans="1:47" s="2" customFormat="1" ht="39">
      <c r="A509" s="36"/>
      <c r="B509" s="37"/>
      <c r="C509" s="38"/>
      <c r="D509" s="192" t="s">
        <v>423</v>
      </c>
      <c r="E509" s="38"/>
      <c r="F509" s="197" t="s">
        <v>898</v>
      </c>
      <c r="G509" s="38"/>
      <c r="H509" s="38"/>
      <c r="I509" s="194"/>
      <c r="J509" s="38"/>
      <c r="K509" s="38"/>
      <c r="L509" s="41"/>
      <c r="M509" s="195"/>
      <c r="N509" s="196"/>
      <c r="O509" s="66"/>
      <c r="P509" s="66"/>
      <c r="Q509" s="66"/>
      <c r="R509" s="66"/>
      <c r="S509" s="66"/>
      <c r="T509" s="67"/>
      <c r="U509" s="36"/>
      <c r="V509" s="36"/>
      <c r="W509" s="36"/>
      <c r="X509" s="36"/>
      <c r="Y509" s="36"/>
      <c r="Z509" s="36"/>
      <c r="AA509" s="36"/>
      <c r="AB509" s="36"/>
      <c r="AC509" s="36"/>
      <c r="AD509" s="36"/>
      <c r="AE509" s="36"/>
      <c r="AT509" s="19" t="s">
        <v>423</v>
      </c>
      <c r="AU509" s="19" t="s">
        <v>86</v>
      </c>
    </row>
    <row r="510" spans="2:51" s="15" customFormat="1" ht="11.25">
      <c r="B510" s="221"/>
      <c r="C510" s="222"/>
      <c r="D510" s="192" t="s">
        <v>428</v>
      </c>
      <c r="E510" s="223" t="s">
        <v>19</v>
      </c>
      <c r="F510" s="224" t="s">
        <v>899</v>
      </c>
      <c r="G510" s="222"/>
      <c r="H510" s="223" t="s">
        <v>19</v>
      </c>
      <c r="I510" s="225"/>
      <c r="J510" s="222"/>
      <c r="K510" s="222"/>
      <c r="L510" s="226"/>
      <c r="M510" s="227"/>
      <c r="N510" s="228"/>
      <c r="O510" s="228"/>
      <c r="P510" s="228"/>
      <c r="Q510" s="228"/>
      <c r="R510" s="228"/>
      <c r="S510" s="228"/>
      <c r="T510" s="229"/>
      <c r="AT510" s="230" t="s">
        <v>428</v>
      </c>
      <c r="AU510" s="230" t="s">
        <v>86</v>
      </c>
      <c r="AV510" s="15" t="s">
        <v>84</v>
      </c>
      <c r="AW510" s="15" t="s">
        <v>37</v>
      </c>
      <c r="AX510" s="15" t="s">
        <v>76</v>
      </c>
      <c r="AY510" s="230" t="s">
        <v>404</v>
      </c>
    </row>
    <row r="511" spans="2:51" s="13" customFormat="1" ht="22.5">
      <c r="B511" s="198"/>
      <c r="C511" s="199"/>
      <c r="D511" s="192" t="s">
        <v>428</v>
      </c>
      <c r="E511" s="200" t="s">
        <v>19</v>
      </c>
      <c r="F511" s="201" t="s">
        <v>900</v>
      </c>
      <c r="G511" s="199"/>
      <c r="H511" s="202">
        <v>1</v>
      </c>
      <c r="I511" s="203"/>
      <c r="J511" s="199"/>
      <c r="K511" s="199"/>
      <c r="L511" s="204"/>
      <c r="M511" s="205"/>
      <c r="N511" s="206"/>
      <c r="O511" s="206"/>
      <c r="P511" s="206"/>
      <c r="Q511" s="206"/>
      <c r="R511" s="206"/>
      <c r="S511" s="206"/>
      <c r="T511" s="207"/>
      <c r="AT511" s="208" t="s">
        <v>428</v>
      </c>
      <c r="AU511" s="208" t="s">
        <v>86</v>
      </c>
      <c r="AV511" s="13" t="s">
        <v>86</v>
      </c>
      <c r="AW511" s="13" t="s">
        <v>37</v>
      </c>
      <c r="AX511" s="13" t="s">
        <v>76</v>
      </c>
      <c r="AY511" s="208" t="s">
        <v>404</v>
      </c>
    </row>
    <row r="512" spans="2:51" s="16" customFormat="1" ht="11.25">
      <c r="B512" s="231"/>
      <c r="C512" s="232"/>
      <c r="D512" s="192" t="s">
        <v>428</v>
      </c>
      <c r="E512" s="233" t="s">
        <v>216</v>
      </c>
      <c r="F512" s="234" t="s">
        <v>534</v>
      </c>
      <c r="G512" s="232"/>
      <c r="H512" s="235">
        <v>1</v>
      </c>
      <c r="I512" s="236"/>
      <c r="J512" s="232"/>
      <c r="K512" s="232"/>
      <c r="L512" s="237"/>
      <c r="M512" s="238"/>
      <c r="N512" s="239"/>
      <c r="O512" s="239"/>
      <c r="P512" s="239"/>
      <c r="Q512" s="239"/>
      <c r="R512" s="239"/>
      <c r="S512" s="239"/>
      <c r="T512" s="240"/>
      <c r="AT512" s="241" t="s">
        <v>428</v>
      </c>
      <c r="AU512" s="241" t="s">
        <v>86</v>
      </c>
      <c r="AV512" s="16" t="s">
        <v>467</v>
      </c>
      <c r="AW512" s="16" t="s">
        <v>37</v>
      </c>
      <c r="AX512" s="16" t="s">
        <v>76</v>
      </c>
      <c r="AY512" s="241" t="s">
        <v>404</v>
      </c>
    </row>
    <row r="513" spans="2:51" s="15" customFormat="1" ht="11.25">
      <c r="B513" s="221"/>
      <c r="C513" s="222"/>
      <c r="D513" s="192" t="s">
        <v>428</v>
      </c>
      <c r="E513" s="223" t="s">
        <v>19</v>
      </c>
      <c r="F513" s="224" t="s">
        <v>901</v>
      </c>
      <c r="G513" s="222"/>
      <c r="H513" s="223" t="s">
        <v>19</v>
      </c>
      <c r="I513" s="225"/>
      <c r="J513" s="222"/>
      <c r="K513" s="222"/>
      <c r="L513" s="226"/>
      <c r="M513" s="227"/>
      <c r="N513" s="228"/>
      <c r="O513" s="228"/>
      <c r="P513" s="228"/>
      <c r="Q513" s="228"/>
      <c r="R513" s="228"/>
      <c r="S513" s="228"/>
      <c r="T513" s="229"/>
      <c r="AT513" s="230" t="s">
        <v>428</v>
      </c>
      <c r="AU513" s="230" t="s">
        <v>86</v>
      </c>
      <c r="AV513" s="15" t="s">
        <v>84</v>
      </c>
      <c r="AW513" s="15" t="s">
        <v>37</v>
      </c>
      <c r="AX513" s="15" t="s">
        <v>76</v>
      </c>
      <c r="AY513" s="230" t="s">
        <v>404</v>
      </c>
    </row>
    <row r="514" spans="2:51" s="13" customFormat="1" ht="11.25">
      <c r="B514" s="198"/>
      <c r="C514" s="199"/>
      <c r="D514" s="192" t="s">
        <v>428</v>
      </c>
      <c r="E514" s="200" t="s">
        <v>19</v>
      </c>
      <c r="F514" s="201" t="s">
        <v>902</v>
      </c>
      <c r="G514" s="199"/>
      <c r="H514" s="202">
        <v>79</v>
      </c>
      <c r="I514" s="203"/>
      <c r="J514" s="199"/>
      <c r="K514" s="199"/>
      <c r="L514" s="204"/>
      <c r="M514" s="205"/>
      <c r="N514" s="206"/>
      <c r="O514" s="206"/>
      <c r="P514" s="206"/>
      <c r="Q514" s="206"/>
      <c r="R514" s="206"/>
      <c r="S514" s="206"/>
      <c r="T514" s="207"/>
      <c r="AT514" s="208" t="s">
        <v>428</v>
      </c>
      <c r="AU514" s="208" t="s">
        <v>86</v>
      </c>
      <c r="AV514" s="13" t="s">
        <v>86</v>
      </c>
      <c r="AW514" s="13" t="s">
        <v>37</v>
      </c>
      <c r="AX514" s="13" t="s">
        <v>76</v>
      </c>
      <c r="AY514" s="208" t="s">
        <v>404</v>
      </c>
    </row>
    <row r="515" spans="2:51" s="13" customFormat="1" ht="11.25">
      <c r="B515" s="198"/>
      <c r="C515" s="199"/>
      <c r="D515" s="192" t="s">
        <v>428</v>
      </c>
      <c r="E515" s="200" t="s">
        <v>19</v>
      </c>
      <c r="F515" s="201" t="s">
        <v>903</v>
      </c>
      <c r="G515" s="199"/>
      <c r="H515" s="202">
        <v>6</v>
      </c>
      <c r="I515" s="203"/>
      <c r="J515" s="199"/>
      <c r="K515" s="199"/>
      <c r="L515" s="204"/>
      <c r="M515" s="205"/>
      <c r="N515" s="206"/>
      <c r="O515" s="206"/>
      <c r="P515" s="206"/>
      <c r="Q515" s="206"/>
      <c r="R515" s="206"/>
      <c r="S515" s="206"/>
      <c r="T515" s="207"/>
      <c r="AT515" s="208" t="s">
        <v>428</v>
      </c>
      <c r="AU515" s="208" t="s">
        <v>86</v>
      </c>
      <c r="AV515" s="13" t="s">
        <v>86</v>
      </c>
      <c r="AW515" s="13" t="s">
        <v>37</v>
      </c>
      <c r="AX515" s="13" t="s">
        <v>76</v>
      </c>
      <c r="AY515" s="208" t="s">
        <v>404</v>
      </c>
    </row>
    <row r="516" spans="2:51" s="13" customFormat="1" ht="11.25">
      <c r="B516" s="198"/>
      <c r="C516" s="199"/>
      <c r="D516" s="192" t="s">
        <v>428</v>
      </c>
      <c r="E516" s="200" t="s">
        <v>19</v>
      </c>
      <c r="F516" s="201" t="s">
        <v>904</v>
      </c>
      <c r="G516" s="199"/>
      <c r="H516" s="202">
        <v>3</v>
      </c>
      <c r="I516" s="203"/>
      <c r="J516" s="199"/>
      <c r="K516" s="199"/>
      <c r="L516" s="204"/>
      <c r="M516" s="205"/>
      <c r="N516" s="206"/>
      <c r="O516" s="206"/>
      <c r="P516" s="206"/>
      <c r="Q516" s="206"/>
      <c r="R516" s="206"/>
      <c r="S516" s="206"/>
      <c r="T516" s="207"/>
      <c r="AT516" s="208" t="s">
        <v>428</v>
      </c>
      <c r="AU516" s="208" t="s">
        <v>86</v>
      </c>
      <c r="AV516" s="13" t="s">
        <v>86</v>
      </c>
      <c r="AW516" s="13" t="s">
        <v>37</v>
      </c>
      <c r="AX516" s="13" t="s">
        <v>76</v>
      </c>
      <c r="AY516" s="208" t="s">
        <v>404</v>
      </c>
    </row>
    <row r="517" spans="2:51" s="13" customFormat="1" ht="11.25">
      <c r="B517" s="198"/>
      <c r="C517" s="199"/>
      <c r="D517" s="192" t="s">
        <v>428</v>
      </c>
      <c r="E517" s="200" t="s">
        <v>19</v>
      </c>
      <c r="F517" s="201" t="s">
        <v>905</v>
      </c>
      <c r="G517" s="199"/>
      <c r="H517" s="202">
        <v>4</v>
      </c>
      <c r="I517" s="203"/>
      <c r="J517" s="199"/>
      <c r="K517" s="199"/>
      <c r="L517" s="204"/>
      <c r="M517" s="205"/>
      <c r="N517" s="206"/>
      <c r="O517" s="206"/>
      <c r="P517" s="206"/>
      <c r="Q517" s="206"/>
      <c r="R517" s="206"/>
      <c r="S517" s="206"/>
      <c r="T517" s="207"/>
      <c r="AT517" s="208" t="s">
        <v>428</v>
      </c>
      <c r="AU517" s="208" t="s">
        <v>86</v>
      </c>
      <c r="AV517" s="13" t="s">
        <v>86</v>
      </c>
      <c r="AW517" s="13" t="s">
        <v>37</v>
      </c>
      <c r="AX517" s="13" t="s">
        <v>76</v>
      </c>
      <c r="AY517" s="208" t="s">
        <v>404</v>
      </c>
    </row>
    <row r="518" spans="2:51" s="16" customFormat="1" ht="11.25">
      <c r="B518" s="231"/>
      <c r="C518" s="232"/>
      <c r="D518" s="192" t="s">
        <v>428</v>
      </c>
      <c r="E518" s="233" t="s">
        <v>207</v>
      </c>
      <c r="F518" s="234" t="s">
        <v>534</v>
      </c>
      <c r="G518" s="232"/>
      <c r="H518" s="235">
        <v>92</v>
      </c>
      <c r="I518" s="236"/>
      <c r="J518" s="232"/>
      <c r="K518" s="232"/>
      <c r="L518" s="237"/>
      <c r="M518" s="238"/>
      <c r="N518" s="239"/>
      <c r="O518" s="239"/>
      <c r="P518" s="239"/>
      <c r="Q518" s="239"/>
      <c r="R518" s="239"/>
      <c r="S518" s="239"/>
      <c r="T518" s="240"/>
      <c r="AT518" s="241" t="s">
        <v>428</v>
      </c>
      <c r="AU518" s="241" t="s">
        <v>86</v>
      </c>
      <c r="AV518" s="16" t="s">
        <v>467</v>
      </c>
      <c r="AW518" s="16" t="s">
        <v>37</v>
      </c>
      <c r="AX518" s="16" t="s">
        <v>76</v>
      </c>
      <c r="AY518" s="241" t="s">
        <v>404</v>
      </c>
    </row>
    <row r="519" spans="2:51" s="15" customFormat="1" ht="11.25">
      <c r="B519" s="221"/>
      <c r="C519" s="222"/>
      <c r="D519" s="192" t="s">
        <v>428</v>
      </c>
      <c r="E519" s="223" t="s">
        <v>19</v>
      </c>
      <c r="F519" s="224" t="s">
        <v>906</v>
      </c>
      <c r="G519" s="222"/>
      <c r="H519" s="223" t="s">
        <v>19</v>
      </c>
      <c r="I519" s="225"/>
      <c r="J519" s="222"/>
      <c r="K519" s="222"/>
      <c r="L519" s="226"/>
      <c r="M519" s="227"/>
      <c r="N519" s="228"/>
      <c r="O519" s="228"/>
      <c r="P519" s="228"/>
      <c r="Q519" s="228"/>
      <c r="R519" s="228"/>
      <c r="S519" s="228"/>
      <c r="T519" s="229"/>
      <c r="AT519" s="230" t="s">
        <v>428</v>
      </c>
      <c r="AU519" s="230" t="s">
        <v>86</v>
      </c>
      <c r="AV519" s="15" t="s">
        <v>84</v>
      </c>
      <c r="AW519" s="15" t="s">
        <v>37</v>
      </c>
      <c r="AX519" s="15" t="s">
        <v>76</v>
      </c>
      <c r="AY519" s="230" t="s">
        <v>404</v>
      </c>
    </row>
    <row r="520" spans="2:51" s="13" customFormat="1" ht="11.25">
      <c r="B520" s="198"/>
      <c r="C520" s="199"/>
      <c r="D520" s="192" t="s">
        <v>428</v>
      </c>
      <c r="E520" s="200" t="s">
        <v>19</v>
      </c>
      <c r="F520" s="201" t="s">
        <v>907</v>
      </c>
      <c r="G520" s="199"/>
      <c r="H520" s="202">
        <v>7</v>
      </c>
      <c r="I520" s="203"/>
      <c r="J520" s="199"/>
      <c r="K520" s="199"/>
      <c r="L520" s="204"/>
      <c r="M520" s="205"/>
      <c r="N520" s="206"/>
      <c r="O520" s="206"/>
      <c r="P520" s="206"/>
      <c r="Q520" s="206"/>
      <c r="R520" s="206"/>
      <c r="S520" s="206"/>
      <c r="T520" s="207"/>
      <c r="AT520" s="208" t="s">
        <v>428</v>
      </c>
      <c r="AU520" s="208" t="s">
        <v>86</v>
      </c>
      <c r="AV520" s="13" t="s">
        <v>86</v>
      </c>
      <c r="AW520" s="13" t="s">
        <v>37</v>
      </c>
      <c r="AX520" s="13" t="s">
        <v>76</v>
      </c>
      <c r="AY520" s="208" t="s">
        <v>404</v>
      </c>
    </row>
    <row r="521" spans="2:51" s="13" customFormat="1" ht="11.25">
      <c r="B521" s="198"/>
      <c r="C521" s="199"/>
      <c r="D521" s="192" t="s">
        <v>428</v>
      </c>
      <c r="E521" s="200" t="s">
        <v>19</v>
      </c>
      <c r="F521" s="201" t="s">
        <v>908</v>
      </c>
      <c r="G521" s="199"/>
      <c r="H521" s="202">
        <v>1</v>
      </c>
      <c r="I521" s="203"/>
      <c r="J521" s="199"/>
      <c r="K521" s="199"/>
      <c r="L521" s="204"/>
      <c r="M521" s="205"/>
      <c r="N521" s="206"/>
      <c r="O521" s="206"/>
      <c r="P521" s="206"/>
      <c r="Q521" s="206"/>
      <c r="R521" s="206"/>
      <c r="S521" s="206"/>
      <c r="T521" s="207"/>
      <c r="AT521" s="208" t="s">
        <v>428</v>
      </c>
      <c r="AU521" s="208" t="s">
        <v>86</v>
      </c>
      <c r="AV521" s="13" t="s">
        <v>86</v>
      </c>
      <c r="AW521" s="13" t="s">
        <v>37</v>
      </c>
      <c r="AX521" s="13" t="s">
        <v>76</v>
      </c>
      <c r="AY521" s="208" t="s">
        <v>404</v>
      </c>
    </row>
    <row r="522" spans="2:51" s="16" customFormat="1" ht="11.25">
      <c r="B522" s="231"/>
      <c r="C522" s="232"/>
      <c r="D522" s="192" t="s">
        <v>428</v>
      </c>
      <c r="E522" s="233" t="s">
        <v>222</v>
      </c>
      <c r="F522" s="234" t="s">
        <v>534</v>
      </c>
      <c r="G522" s="232"/>
      <c r="H522" s="235">
        <v>8</v>
      </c>
      <c r="I522" s="236"/>
      <c r="J522" s="232"/>
      <c r="K522" s="232"/>
      <c r="L522" s="237"/>
      <c r="M522" s="238"/>
      <c r="N522" s="239"/>
      <c r="O522" s="239"/>
      <c r="P522" s="239"/>
      <c r="Q522" s="239"/>
      <c r="R522" s="239"/>
      <c r="S522" s="239"/>
      <c r="T522" s="240"/>
      <c r="AT522" s="241" t="s">
        <v>428</v>
      </c>
      <c r="AU522" s="241" t="s">
        <v>86</v>
      </c>
      <c r="AV522" s="16" t="s">
        <v>467</v>
      </c>
      <c r="AW522" s="16" t="s">
        <v>37</v>
      </c>
      <c r="AX522" s="16" t="s">
        <v>76</v>
      </c>
      <c r="AY522" s="241" t="s">
        <v>404</v>
      </c>
    </row>
    <row r="523" spans="2:51" s="14" customFormat="1" ht="11.25">
      <c r="B523" s="210"/>
      <c r="C523" s="211"/>
      <c r="D523" s="192" t="s">
        <v>428</v>
      </c>
      <c r="E523" s="212" t="s">
        <v>19</v>
      </c>
      <c r="F523" s="213" t="s">
        <v>463</v>
      </c>
      <c r="G523" s="211"/>
      <c r="H523" s="214">
        <v>101</v>
      </c>
      <c r="I523" s="215"/>
      <c r="J523" s="211"/>
      <c r="K523" s="211"/>
      <c r="L523" s="216"/>
      <c r="M523" s="217"/>
      <c r="N523" s="218"/>
      <c r="O523" s="218"/>
      <c r="P523" s="218"/>
      <c r="Q523" s="218"/>
      <c r="R523" s="218"/>
      <c r="S523" s="218"/>
      <c r="T523" s="219"/>
      <c r="AT523" s="220" t="s">
        <v>428</v>
      </c>
      <c r="AU523" s="220" t="s">
        <v>86</v>
      </c>
      <c r="AV523" s="14" t="s">
        <v>273</v>
      </c>
      <c r="AW523" s="14" t="s">
        <v>37</v>
      </c>
      <c r="AX523" s="14" t="s">
        <v>84</v>
      </c>
      <c r="AY523" s="220" t="s">
        <v>404</v>
      </c>
    </row>
    <row r="524" spans="1:65" s="2" customFormat="1" ht="14.45" customHeight="1">
      <c r="A524" s="36"/>
      <c r="B524" s="37"/>
      <c r="C524" s="179" t="s">
        <v>909</v>
      </c>
      <c r="D524" s="209" t="s">
        <v>410</v>
      </c>
      <c r="E524" s="180" t="s">
        <v>910</v>
      </c>
      <c r="F524" s="181" t="s">
        <v>911</v>
      </c>
      <c r="G524" s="182" t="s">
        <v>110</v>
      </c>
      <c r="H524" s="183">
        <v>28</v>
      </c>
      <c r="I524" s="184"/>
      <c r="J524" s="185">
        <f>ROUND(I524*H524,2)</f>
        <v>0</v>
      </c>
      <c r="K524" s="181" t="s">
        <v>413</v>
      </c>
      <c r="L524" s="41"/>
      <c r="M524" s="186" t="s">
        <v>19</v>
      </c>
      <c r="N524" s="187" t="s">
        <v>47</v>
      </c>
      <c r="O524" s="66"/>
      <c r="P524" s="188">
        <f>O524*H524</f>
        <v>0</v>
      </c>
      <c r="Q524" s="188">
        <v>0</v>
      </c>
      <c r="R524" s="188">
        <f>Q524*H524</f>
        <v>0</v>
      </c>
      <c r="S524" s="188">
        <v>0</v>
      </c>
      <c r="T524" s="189">
        <f>S524*H524</f>
        <v>0</v>
      </c>
      <c r="U524" s="36"/>
      <c r="V524" s="36"/>
      <c r="W524" s="36"/>
      <c r="X524" s="36"/>
      <c r="Y524" s="36"/>
      <c r="Z524" s="36"/>
      <c r="AA524" s="36"/>
      <c r="AB524" s="36"/>
      <c r="AC524" s="36"/>
      <c r="AD524" s="36"/>
      <c r="AE524" s="36"/>
      <c r="AR524" s="190" t="s">
        <v>273</v>
      </c>
      <c r="AT524" s="190" t="s">
        <v>410</v>
      </c>
      <c r="AU524" s="190" t="s">
        <v>86</v>
      </c>
      <c r="AY524" s="19" t="s">
        <v>404</v>
      </c>
      <c r="BE524" s="191">
        <f>IF(N524="základní",J524,0)</f>
        <v>0</v>
      </c>
      <c r="BF524" s="191">
        <f>IF(N524="snížená",J524,0)</f>
        <v>0</v>
      </c>
      <c r="BG524" s="191">
        <f>IF(N524="zákl. přenesená",J524,0)</f>
        <v>0</v>
      </c>
      <c r="BH524" s="191">
        <f>IF(N524="sníž. přenesená",J524,0)</f>
        <v>0</v>
      </c>
      <c r="BI524" s="191">
        <f>IF(N524="nulová",J524,0)</f>
        <v>0</v>
      </c>
      <c r="BJ524" s="19" t="s">
        <v>84</v>
      </c>
      <c r="BK524" s="191">
        <f>ROUND(I524*H524,2)</f>
        <v>0</v>
      </c>
      <c r="BL524" s="19" t="s">
        <v>273</v>
      </c>
      <c r="BM524" s="190" t="s">
        <v>912</v>
      </c>
    </row>
    <row r="525" spans="1:47" s="2" customFormat="1" ht="19.5">
      <c r="A525" s="36"/>
      <c r="B525" s="37"/>
      <c r="C525" s="38"/>
      <c r="D525" s="192" t="s">
        <v>418</v>
      </c>
      <c r="E525" s="38"/>
      <c r="F525" s="193" t="s">
        <v>913</v>
      </c>
      <c r="G525" s="38"/>
      <c r="H525" s="38"/>
      <c r="I525" s="194"/>
      <c r="J525" s="38"/>
      <c r="K525" s="38"/>
      <c r="L525" s="41"/>
      <c r="M525" s="195"/>
      <c r="N525" s="196"/>
      <c r="O525" s="66"/>
      <c r="P525" s="66"/>
      <c r="Q525" s="66"/>
      <c r="R525" s="66"/>
      <c r="S525" s="66"/>
      <c r="T525" s="67"/>
      <c r="U525" s="36"/>
      <c r="V525" s="36"/>
      <c r="W525" s="36"/>
      <c r="X525" s="36"/>
      <c r="Y525" s="36"/>
      <c r="Z525" s="36"/>
      <c r="AA525" s="36"/>
      <c r="AB525" s="36"/>
      <c r="AC525" s="36"/>
      <c r="AD525" s="36"/>
      <c r="AE525" s="36"/>
      <c r="AT525" s="19" t="s">
        <v>418</v>
      </c>
      <c r="AU525" s="19" t="s">
        <v>86</v>
      </c>
    </row>
    <row r="526" spans="1:47" s="2" customFormat="1" ht="39">
      <c r="A526" s="36"/>
      <c r="B526" s="37"/>
      <c r="C526" s="38"/>
      <c r="D526" s="192" t="s">
        <v>423</v>
      </c>
      <c r="E526" s="38"/>
      <c r="F526" s="197" t="s">
        <v>914</v>
      </c>
      <c r="G526" s="38"/>
      <c r="H526" s="38"/>
      <c r="I526" s="194"/>
      <c r="J526" s="38"/>
      <c r="K526" s="38"/>
      <c r="L526" s="41"/>
      <c r="M526" s="195"/>
      <c r="N526" s="196"/>
      <c r="O526" s="66"/>
      <c r="P526" s="66"/>
      <c r="Q526" s="66"/>
      <c r="R526" s="66"/>
      <c r="S526" s="66"/>
      <c r="T526" s="67"/>
      <c r="U526" s="36"/>
      <c r="V526" s="36"/>
      <c r="W526" s="36"/>
      <c r="X526" s="36"/>
      <c r="Y526" s="36"/>
      <c r="Z526" s="36"/>
      <c r="AA526" s="36"/>
      <c r="AB526" s="36"/>
      <c r="AC526" s="36"/>
      <c r="AD526" s="36"/>
      <c r="AE526" s="36"/>
      <c r="AT526" s="19" t="s">
        <v>423</v>
      </c>
      <c r="AU526" s="19" t="s">
        <v>86</v>
      </c>
    </row>
    <row r="527" spans="2:51" s="13" customFormat="1" ht="11.25">
      <c r="B527" s="198"/>
      <c r="C527" s="199"/>
      <c r="D527" s="192" t="s">
        <v>428</v>
      </c>
      <c r="E527" s="200" t="s">
        <v>19</v>
      </c>
      <c r="F527" s="201" t="s">
        <v>108</v>
      </c>
      <c r="G527" s="199"/>
      <c r="H527" s="202">
        <v>28</v>
      </c>
      <c r="I527" s="203"/>
      <c r="J527" s="199"/>
      <c r="K527" s="199"/>
      <c r="L527" s="204"/>
      <c r="M527" s="205"/>
      <c r="N527" s="206"/>
      <c r="O527" s="206"/>
      <c r="P527" s="206"/>
      <c r="Q527" s="206"/>
      <c r="R527" s="206"/>
      <c r="S527" s="206"/>
      <c r="T527" s="207"/>
      <c r="AT527" s="208" t="s">
        <v>428</v>
      </c>
      <c r="AU527" s="208" t="s">
        <v>86</v>
      </c>
      <c r="AV527" s="13" t="s">
        <v>86</v>
      </c>
      <c r="AW527" s="13" t="s">
        <v>37</v>
      </c>
      <c r="AX527" s="13" t="s">
        <v>84</v>
      </c>
      <c r="AY527" s="208" t="s">
        <v>404</v>
      </c>
    </row>
    <row r="528" spans="1:65" s="2" customFormat="1" ht="14.45" customHeight="1">
      <c r="A528" s="36"/>
      <c r="B528" s="37"/>
      <c r="C528" s="179" t="s">
        <v>915</v>
      </c>
      <c r="D528" s="209" t="s">
        <v>410</v>
      </c>
      <c r="E528" s="180" t="s">
        <v>916</v>
      </c>
      <c r="F528" s="181" t="s">
        <v>917</v>
      </c>
      <c r="G528" s="182" t="s">
        <v>110</v>
      </c>
      <c r="H528" s="183">
        <v>2</v>
      </c>
      <c r="I528" s="184"/>
      <c r="J528" s="185">
        <f>ROUND(I528*H528,2)</f>
        <v>0</v>
      </c>
      <c r="K528" s="181" t="s">
        <v>413</v>
      </c>
      <c r="L528" s="41"/>
      <c r="M528" s="186" t="s">
        <v>19</v>
      </c>
      <c r="N528" s="187" t="s">
        <v>47</v>
      </c>
      <c r="O528" s="66"/>
      <c r="P528" s="188">
        <f>O528*H528</f>
        <v>0</v>
      </c>
      <c r="Q528" s="188">
        <v>0</v>
      </c>
      <c r="R528" s="188">
        <f>Q528*H528</f>
        <v>0</v>
      </c>
      <c r="S528" s="188">
        <v>0</v>
      </c>
      <c r="T528" s="189">
        <f>S528*H528</f>
        <v>0</v>
      </c>
      <c r="U528" s="36"/>
      <c r="V528" s="36"/>
      <c r="W528" s="36"/>
      <c r="X528" s="36"/>
      <c r="Y528" s="36"/>
      <c r="Z528" s="36"/>
      <c r="AA528" s="36"/>
      <c r="AB528" s="36"/>
      <c r="AC528" s="36"/>
      <c r="AD528" s="36"/>
      <c r="AE528" s="36"/>
      <c r="AR528" s="190" t="s">
        <v>273</v>
      </c>
      <c r="AT528" s="190" t="s">
        <v>410</v>
      </c>
      <c r="AU528" s="190" t="s">
        <v>86</v>
      </c>
      <c r="AY528" s="19" t="s">
        <v>404</v>
      </c>
      <c r="BE528" s="191">
        <f>IF(N528="základní",J528,0)</f>
        <v>0</v>
      </c>
      <c r="BF528" s="191">
        <f>IF(N528="snížená",J528,0)</f>
        <v>0</v>
      </c>
      <c r="BG528" s="191">
        <f>IF(N528="zákl. přenesená",J528,0)</f>
        <v>0</v>
      </c>
      <c r="BH528" s="191">
        <f>IF(N528="sníž. přenesená",J528,0)</f>
        <v>0</v>
      </c>
      <c r="BI528" s="191">
        <f>IF(N528="nulová",J528,0)</f>
        <v>0</v>
      </c>
      <c r="BJ528" s="19" t="s">
        <v>84</v>
      </c>
      <c r="BK528" s="191">
        <f>ROUND(I528*H528,2)</f>
        <v>0</v>
      </c>
      <c r="BL528" s="19" t="s">
        <v>273</v>
      </c>
      <c r="BM528" s="190" t="s">
        <v>918</v>
      </c>
    </row>
    <row r="529" spans="1:47" s="2" customFormat="1" ht="19.5">
      <c r="A529" s="36"/>
      <c r="B529" s="37"/>
      <c r="C529" s="38"/>
      <c r="D529" s="192" t="s">
        <v>418</v>
      </c>
      <c r="E529" s="38"/>
      <c r="F529" s="193" t="s">
        <v>919</v>
      </c>
      <c r="G529" s="38"/>
      <c r="H529" s="38"/>
      <c r="I529" s="194"/>
      <c r="J529" s="38"/>
      <c r="K529" s="38"/>
      <c r="L529" s="41"/>
      <c r="M529" s="195"/>
      <c r="N529" s="196"/>
      <c r="O529" s="66"/>
      <c r="P529" s="66"/>
      <c r="Q529" s="66"/>
      <c r="R529" s="66"/>
      <c r="S529" s="66"/>
      <c r="T529" s="67"/>
      <c r="U529" s="36"/>
      <c r="V529" s="36"/>
      <c r="W529" s="36"/>
      <c r="X529" s="36"/>
      <c r="Y529" s="36"/>
      <c r="Z529" s="36"/>
      <c r="AA529" s="36"/>
      <c r="AB529" s="36"/>
      <c r="AC529" s="36"/>
      <c r="AD529" s="36"/>
      <c r="AE529" s="36"/>
      <c r="AT529" s="19" t="s">
        <v>418</v>
      </c>
      <c r="AU529" s="19" t="s">
        <v>86</v>
      </c>
    </row>
    <row r="530" spans="1:47" s="2" customFormat="1" ht="39">
      <c r="A530" s="36"/>
      <c r="B530" s="37"/>
      <c r="C530" s="38"/>
      <c r="D530" s="192" t="s">
        <v>423</v>
      </c>
      <c r="E530" s="38"/>
      <c r="F530" s="197" t="s">
        <v>914</v>
      </c>
      <c r="G530" s="38"/>
      <c r="H530" s="38"/>
      <c r="I530" s="194"/>
      <c r="J530" s="38"/>
      <c r="K530" s="38"/>
      <c r="L530" s="41"/>
      <c r="M530" s="195"/>
      <c r="N530" s="196"/>
      <c r="O530" s="66"/>
      <c r="P530" s="66"/>
      <c r="Q530" s="66"/>
      <c r="R530" s="66"/>
      <c r="S530" s="66"/>
      <c r="T530" s="67"/>
      <c r="U530" s="36"/>
      <c r="V530" s="36"/>
      <c r="W530" s="36"/>
      <c r="X530" s="36"/>
      <c r="Y530" s="36"/>
      <c r="Z530" s="36"/>
      <c r="AA530" s="36"/>
      <c r="AB530" s="36"/>
      <c r="AC530" s="36"/>
      <c r="AD530" s="36"/>
      <c r="AE530" s="36"/>
      <c r="AT530" s="19" t="s">
        <v>423</v>
      </c>
      <c r="AU530" s="19" t="s">
        <v>86</v>
      </c>
    </row>
    <row r="531" spans="2:51" s="13" customFormat="1" ht="11.25">
      <c r="B531" s="198"/>
      <c r="C531" s="199"/>
      <c r="D531" s="192" t="s">
        <v>428</v>
      </c>
      <c r="E531" s="200" t="s">
        <v>19</v>
      </c>
      <c r="F531" s="201" t="s">
        <v>113</v>
      </c>
      <c r="G531" s="199"/>
      <c r="H531" s="202">
        <v>1</v>
      </c>
      <c r="I531" s="203"/>
      <c r="J531" s="199"/>
      <c r="K531" s="199"/>
      <c r="L531" s="204"/>
      <c r="M531" s="205"/>
      <c r="N531" s="206"/>
      <c r="O531" s="206"/>
      <c r="P531" s="206"/>
      <c r="Q531" s="206"/>
      <c r="R531" s="206"/>
      <c r="S531" s="206"/>
      <c r="T531" s="207"/>
      <c r="AT531" s="208" t="s">
        <v>428</v>
      </c>
      <c r="AU531" s="208" t="s">
        <v>86</v>
      </c>
      <c r="AV531" s="13" t="s">
        <v>86</v>
      </c>
      <c r="AW531" s="13" t="s">
        <v>37</v>
      </c>
      <c r="AX531" s="13" t="s">
        <v>76</v>
      </c>
      <c r="AY531" s="208" t="s">
        <v>404</v>
      </c>
    </row>
    <row r="532" spans="2:51" s="13" customFormat="1" ht="11.25">
      <c r="B532" s="198"/>
      <c r="C532" s="199"/>
      <c r="D532" s="192" t="s">
        <v>428</v>
      </c>
      <c r="E532" s="200" t="s">
        <v>19</v>
      </c>
      <c r="F532" s="201" t="s">
        <v>116</v>
      </c>
      <c r="G532" s="199"/>
      <c r="H532" s="202">
        <v>1</v>
      </c>
      <c r="I532" s="203"/>
      <c r="J532" s="199"/>
      <c r="K532" s="199"/>
      <c r="L532" s="204"/>
      <c r="M532" s="205"/>
      <c r="N532" s="206"/>
      <c r="O532" s="206"/>
      <c r="P532" s="206"/>
      <c r="Q532" s="206"/>
      <c r="R532" s="206"/>
      <c r="S532" s="206"/>
      <c r="T532" s="207"/>
      <c r="AT532" s="208" t="s">
        <v>428</v>
      </c>
      <c r="AU532" s="208" t="s">
        <v>86</v>
      </c>
      <c r="AV532" s="13" t="s">
        <v>86</v>
      </c>
      <c r="AW532" s="13" t="s">
        <v>37</v>
      </c>
      <c r="AX532" s="13" t="s">
        <v>76</v>
      </c>
      <c r="AY532" s="208" t="s">
        <v>404</v>
      </c>
    </row>
    <row r="533" spans="2:51" s="14" customFormat="1" ht="11.25">
      <c r="B533" s="210"/>
      <c r="C533" s="211"/>
      <c r="D533" s="192" t="s">
        <v>428</v>
      </c>
      <c r="E533" s="212" t="s">
        <v>19</v>
      </c>
      <c r="F533" s="213" t="s">
        <v>463</v>
      </c>
      <c r="G533" s="211"/>
      <c r="H533" s="214">
        <v>2</v>
      </c>
      <c r="I533" s="215"/>
      <c r="J533" s="211"/>
      <c r="K533" s="211"/>
      <c r="L533" s="216"/>
      <c r="M533" s="217"/>
      <c r="N533" s="218"/>
      <c r="O533" s="218"/>
      <c r="P533" s="218"/>
      <c r="Q533" s="218"/>
      <c r="R533" s="218"/>
      <c r="S533" s="218"/>
      <c r="T533" s="219"/>
      <c r="AT533" s="220" t="s">
        <v>428</v>
      </c>
      <c r="AU533" s="220" t="s">
        <v>86</v>
      </c>
      <c r="AV533" s="14" t="s">
        <v>273</v>
      </c>
      <c r="AW533" s="14" t="s">
        <v>37</v>
      </c>
      <c r="AX533" s="14" t="s">
        <v>84</v>
      </c>
      <c r="AY533" s="220" t="s">
        <v>404</v>
      </c>
    </row>
    <row r="534" spans="1:65" s="2" customFormat="1" ht="14.45" customHeight="1">
      <c r="A534" s="36"/>
      <c r="B534" s="37"/>
      <c r="C534" s="179" t="s">
        <v>920</v>
      </c>
      <c r="D534" s="179" t="s">
        <v>410</v>
      </c>
      <c r="E534" s="180" t="s">
        <v>921</v>
      </c>
      <c r="F534" s="181" t="s">
        <v>922</v>
      </c>
      <c r="G534" s="182" t="s">
        <v>106</v>
      </c>
      <c r="H534" s="183">
        <v>1414.419</v>
      </c>
      <c r="I534" s="184"/>
      <c r="J534" s="185">
        <f>ROUND(I534*H534,2)</f>
        <v>0</v>
      </c>
      <c r="K534" s="181" t="s">
        <v>413</v>
      </c>
      <c r="L534" s="41"/>
      <c r="M534" s="186" t="s">
        <v>19</v>
      </c>
      <c r="N534" s="187" t="s">
        <v>47</v>
      </c>
      <c r="O534" s="66"/>
      <c r="P534" s="188">
        <f>O534*H534</f>
        <v>0</v>
      </c>
      <c r="Q534" s="188">
        <v>0</v>
      </c>
      <c r="R534" s="188">
        <f>Q534*H534</f>
        <v>0</v>
      </c>
      <c r="S534" s="188">
        <v>0</v>
      </c>
      <c r="T534" s="189">
        <f>S534*H534</f>
        <v>0</v>
      </c>
      <c r="U534" s="36"/>
      <c r="V534" s="36"/>
      <c r="W534" s="36"/>
      <c r="X534" s="36"/>
      <c r="Y534" s="36"/>
      <c r="Z534" s="36"/>
      <c r="AA534" s="36"/>
      <c r="AB534" s="36"/>
      <c r="AC534" s="36"/>
      <c r="AD534" s="36"/>
      <c r="AE534" s="36"/>
      <c r="AR534" s="190" t="s">
        <v>273</v>
      </c>
      <c r="AT534" s="190" t="s">
        <v>410</v>
      </c>
      <c r="AU534" s="190" t="s">
        <v>86</v>
      </c>
      <c r="AY534" s="19" t="s">
        <v>404</v>
      </c>
      <c r="BE534" s="191">
        <f>IF(N534="základní",J534,0)</f>
        <v>0</v>
      </c>
      <c r="BF534" s="191">
        <f>IF(N534="snížená",J534,0)</f>
        <v>0</v>
      </c>
      <c r="BG534" s="191">
        <f>IF(N534="zákl. přenesená",J534,0)</f>
        <v>0</v>
      </c>
      <c r="BH534" s="191">
        <f>IF(N534="sníž. přenesená",J534,0)</f>
        <v>0</v>
      </c>
      <c r="BI534" s="191">
        <f>IF(N534="nulová",J534,0)</f>
        <v>0</v>
      </c>
      <c r="BJ534" s="19" t="s">
        <v>84</v>
      </c>
      <c r="BK534" s="191">
        <f>ROUND(I534*H534,2)</f>
        <v>0</v>
      </c>
      <c r="BL534" s="19" t="s">
        <v>273</v>
      </c>
      <c r="BM534" s="190" t="s">
        <v>923</v>
      </c>
    </row>
    <row r="535" spans="1:47" s="2" customFormat="1" ht="19.5">
      <c r="A535" s="36"/>
      <c r="B535" s="37"/>
      <c r="C535" s="38"/>
      <c r="D535" s="192" t="s">
        <v>418</v>
      </c>
      <c r="E535" s="38"/>
      <c r="F535" s="193" t="s">
        <v>924</v>
      </c>
      <c r="G535" s="38"/>
      <c r="H535" s="38"/>
      <c r="I535" s="194"/>
      <c r="J535" s="38"/>
      <c r="K535" s="38"/>
      <c r="L535" s="41"/>
      <c r="M535" s="195"/>
      <c r="N535" s="196"/>
      <c r="O535" s="66"/>
      <c r="P535" s="66"/>
      <c r="Q535" s="66"/>
      <c r="R535" s="66"/>
      <c r="S535" s="66"/>
      <c r="T535" s="67"/>
      <c r="U535" s="36"/>
      <c r="V535" s="36"/>
      <c r="W535" s="36"/>
      <c r="X535" s="36"/>
      <c r="Y535" s="36"/>
      <c r="Z535" s="36"/>
      <c r="AA535" s="36"/>
      <c r="AB535" s="36"/>
      <c r="AC535" s="36"/>
      <c r="AD535" s="36"/>
      <c r="AE535" s="36"/>
      <c r="AT535" s="19" t="s">
        <v>418</v>
      </c>
      <c r="AU535" s="19" t="s">
        <v>86</v>
      </c>
    </row>
    <row r="536" spans="1:47" s="2" customFormat="1" ht="58.5">
      <c r="A536" s="36"/>
      <c r="B536" s="37"/>
      <c r="C536" s="38"/>
      <c r="D536" s="192" t="s">
        <v>423</v>
      </c>
      <c r="E536" s="38"/>
      <c r="F536" s="197" t="s">
        <v>925</v>
      </c>
      <c r="G536" s="38"/>
      <c r="H536" s="38"/>
      <c r="I536" s="194"/>
      <c r="J536" s="38"/>
      <c r="K536" s="38"/>
      <c r="L536" s="41"/>
      <c r="M536" s="195"/>
      <c r="N536" s="196"/>
      <c r="O536" s="66"/>
      <c r="P536" s="66"/>
      <c r="Q536" s="66"/>
      <c r="R536" s="66"/>
      <c r="S536" s="66"/>
      <c r="T536" s="67"/>
      <c r="U536" s="36"/>
      <c r="V536" s="36"/>
      <c r="W536" s="36"/>
      <c r="X536" s="36"/>
      <c r="Y536" s="36"/>
      <c r="Z536" s="36"/>
      <c r="AA536" s="36"/>
      <c r="AB536" s="36"/>
      <c r="AC536" s="36"/>
      <c r="AD536" s="36"/>
      <c r="AE536" s="36"/>
      <c r="AT536" s="19" t="s">
        <v>423</v>
      </c>
      <c r="AU536" s="19" t="s">
        <v>86</v>
      </c>
    </row>
    <row r="537" spans="2:51" s="13" customFormat="1" ht="11.25">
      <c r="B537" s="198"/>
      <c r="C537" s="199"/>
      <c r="D537" s="192" t="s">
        <v>428</v>
      </c>
      <c r="E537" s="200" t="s">
        <v>19</v>
      </c>
      <c r="F537" s="201" t="s">
        <v>926</v>
      </c>
      <c r="G537" s="199"/>
      <c r="H537" s="202">
        <v>1414.419</v>
      </c>
      <c r="I537" s="203"/>
      <c r="J537" s="199"/>
      <c r="K537" s="199"/>
      <c r="L537" s="204"/>
      <c r="M537" s="205"/>
      <c r="N537" s="206"/>
      <c r="O537" s="206"/>
      <c r="P537" s="206"/>
      <c r="Q537" s="206"/>
      <c r="R537" s="206"/>
      <c r="S537" s="206"/>
      <c r="T537" s="207"/>
      <c r="AT537" s="208" t="s">
        <v>428</v>
      </c>
      <c r="AU537" s="208" t="s">
        <v>86</v>
      </c>
      <c r="AV537" s="13" t="s">
        <v>86</v>
      </c>
      <c r="AW537" s="13" t="s">
        <v>37</v>
      </c>
      <c r="AX537" s="13" t="s">
        <v>84</v>
      </c>
      <c r="AY537" s="208" t="s">
        <v>404</v>
      </c>
    </row>
    <row r="538" spans="1:65" s="2" customFormat="1" ht="14.45" customHeight="1">
      <c r="A538" s="36"/>
      <c r="B538" s="37"/>
      <c r="C538" s="179" t="s">
        <v>927</v>
      </c>
      <c r="D538" s="209" t="s">
        <v>410</v>
      </c>
      <c r="E538" s="180" t="s">
        <v>928</v>
      </c>
      <c r="F538" s="181" t="s">
        <v>929</v>
      </c>
      <c r="G538" s="182" t="s">
        <v>110</v>
      </c>
      <c r="H538" s="183">
        <v>532</v>
      </c>
      <c r="I538" s="184"/>
      <c r="J538" s="185">
        <f>ROUND(I538*H538,2)</f>
        <v>0</v>
      </c>
      <c r="K538" s="181" t="s">
        <v>413</v>
      </c>
      <c r="L538" s="41"/>
      <c r="M538" s="186" t="s">
        <v>19</v>
      </c>
      <c r="N538" s="187" t="s">
        <v>47</v>
      </c>
      <c r="O538" s="66"/>
      <c r="P538" s="188">
        <f>O538*H538</f>
        <v>0</v>
      </c>
      <c r="Q538" s="188">
        <v>0</v>
      </c>
      <c r="R538" s="188">
        <f>Q538*H538</f>
        <v>0</v>
      </c>
      <c r="S538" s="188">
        <v>0</v>
      </c>
      <c r="T538" s="189">
        <f>S538*H538</f>
        <v>0</v>
      </c>
      <c r="U538" s="36"/>
      <c r="V538" s="36"/>
      <c r="W538" s="36"/>
      <c r="X538" s="36"/>
      <c r="Y538" s="36"/>
      <c r="Z538" s="36"/>
      <c r="AA538" s="36"/>
      <c r="AB538" s="36"/>
      <c r="AC538" s="36"/>
      <c r="AD538" s="36"/>
      <c r="AE538" s="36"/>
      <c r="AR538" s="190" t="s">
        <v>273</v>
      </c>
      <c r="AT538" s="190" t="s">
        <v>410</v>
      </c>
      <c r="AU538" s="190" t="s">
        <v>86</v>
      </c>
      <c r="AY538" s="19" t="s">
        <v>404</v>
      </c>
      <c r="BE538" s="191">
        <f>IF(N538="základní",J538,0)</f>
        <v>0</v>
      </c>
      <c r="BF538" s="191">
        <f>IF(N538="snížená",J538,0)</f>
        <v>0</v>
      </c>
      <c r="BG538" s="191">
        <f>IF(N538="zákl. přenesená",J538,0)</f>
        <v>0</v>
      </c>
      <c r="BH538" s="191">
        <f>IF(N538="sníž. přenesená",J538,0)</f>
        <v>0</v>
      </c>
      <c r="BI538" s="191">
        <f>IF(N538="nulová",J538,0)</f>
        <v>0</v>
      </c>
      <c r="BJ538" s="19" t="s">
        <v>84</v>
      </c>
      <c r="BK538" s="191">
        <f>ROUND(I538*H538,2)</f>
        <v>0</v>
      </c>
      <c r="BL538" s="19" t="s">
        <v>273</v>
      </c>
      <c r="BM538" s="190" t="s">
        <v>930</v>
      </c>
    </row>
    <row r="539" spans="1:47" s="2" customFormat="1" ht="19.5">
      <c r="A539" s="36"/>
      <c r="B539" s="37"/>
      <c r="C539" s="38"/>
      <c r="D539" s="192" t="s">
        <v>418</v>
      </c>
      <c r="E539" s="38"/>
      <c r="F539" s="193" t="s">
        <v>931</v>
      </c>
      <c r="G539" s="38"/>
      <c r="H539" s="38"/>
      <c r="I539" s="194"/>
      <c r="J539" s="38"/>
      <c r="K539" s="38"/>
      <c r="L539" s="41"/>
      <c r="M539" s="195"/>
      <c r="N539" s="196"/>
      <c r="O539" s="66"/>
      <c r="P539" s="66"/>
      <c r="Q539" s="66"/>
      <c r="R539" s="66"/>
      <c r="S539" s="66"/>
      <c r="T539" s="67"/>
      <c r="U539" s="36"/>
      <c r="V539" s="36"/>
      <c r="W539" s="36"/>
      <c r="X539" s="36"/>
      <c r="Y539" s="36"/>
      <c r="Z539" s="36"/>
      <c r="AA539" s="36"/>
      <c r="AB539" s="36"/>
      <c r="AC539" s="36"/>
      <c r="AD539" s="36"/>
      <c r="AE539" s="36"/>
      <c r="AT539" s="19" t="s">
        <v>418</v>
      </c>
      <c r="AU539" s="19" t="s">
        <v>86</v>
      </c>
    </row>
    <row r="540" spans="1:47" s="2" customFormat="1" ht="39">
      <c r="A540" s="36"/>
      <c r="B540" s="37"/>
      <c r="C540" s="38"/>
      <c r="D540" s="192" t="s">
        <v>423</v>
      </c>
      <c r="E540" s="38"/>
      <c r="F540" s="197" t="s">
        <v>914</v>
      </c>
      <c r="G540" s="38"/>
      <c r="H540" s="38"/>
      <c r="I540" s="194"/>
      <c r="J540" s="38"/>
      <c r="K540" s="38"/>
      <c r="L540" s="41"/>
      <c r="M540" s="195"/>
      <c r="N540" s="196"/>
      <c r="O540" s="66"/>
      <c r="P540" s="66"/>
      <c r="Q540" s="66"/>
      <c r="R540" s="66"/>
      <c r="S540" s="66"/>
      <c r="T540" s="67"/>
      <c r="U540" s="36"/>
      <c r="V540" s="36"/>
      <c r="W540" s="36"/>
      <c r="X540" s="36"/>
      <c r="Y540" s="36"/>
      <c r="Z540" s="36"/>
      <c r="AA540" s="36"/>
      <c r="AB540" s="36"/>
      <c r="AC540" s="36"/>
      <c r="AD540" s="36"/>
      <c r="AE540" s="36"/>
      <c r="AT540" s="19" t="s">
        <v>423</v>
      </c>
      <c r="AU540" s="19" t="s">
        <v>86</v>
      </c>
    </row>
    <row r="541" spans="2:51" s="13" customFormat="1" ht="11.25">
      <c r="B541" s="198"/>
      <c r="C541" s="199"/>
      <c r="D541" s="192" t="s">
        <v>428</v>
      </c>
      <c r="E541" s="200" t="s">
        <v>19</v>
      </c>
      <c r="F541" s="201" t="s">
        <v>932</v>
      </c>
      <c r="G541" s="199"/>
      <c r="H541" s="202">
        <v>532</v>
      </c>
      <c r="I541" s="203"/>
      <c r="J541" s="199"/>
      <c r="K541" s="199"/>
      <c r="L541" s="204"/>
      <c r="M541" s="205"/>
      <c r="N541" s="206"/>
      <c r="O541" s="206"/>
      <c r="P541" s="206"/>
      <c r="Q541" s="206"/>
      <c r="R541" s="206"/>
      <c r="S541" s="206"/>
      <c r="T541" s="207"/>
      <c r="AT541" s="208" t="s">
        <v>428</v>
      </c>
      <c r="AU541" s="208" t="s">
        <v>86</v>
      </c>
      <c r="AV541" s="13" t="s">
        <v>86</v>
      </c>
      <c r="AW541" s="13" t="s">
        <v>37</v>
      </c>
      <c r="AX541" s="13" t="s">
        <v>84</v>
      </c>
      <c r="AY541" s="208" t="s">
        <v>404</v>
      </c>
    </row>
    <row r="542" spans="1:65" s="2" customFormat="1" ht="14.45" customHeight="1">
      <c r="A542" s="36"/>
      <c r="B542" s="37"/>
      <c r="C542" s="179" t="s">
        <v>933</v>
      </c>
      <c r="D542" s="209" t="s">
        <v>410</v>
      </c>
      <c r="E542" s="180" t="s">
        <v>934</v>
      </c>
      <c r="F542" s="181" t="s">
        <v>935</v>
      </c>
      <c r="G542" s="182" t="s">
        <v>110</v>
      </c>
      <c r="H542" s="183">
        <v>38</v>
      </c>
      <c r="I542" s="184"/>
      <c r="J542" s="185">
        <f>ROUND(I542*H542,2)</f>
        <v>0</v>
      </c>
      <c r="K542" s="181" t="s">
        <v>413</v>
      </c>
      <c r="L542" s="41"/>
      <c r="M542" s="186" t="s">
        <v>19</v>
      </c>
      <c r="N542" s="187" t="s">
        <v>47</v>
      </c>
      <c r="O542" s="66"/>
      <c r="P542" s="188">
        <f>O542*H542</f>
        <v>0</v>
      </c>
      <c r="Q542" s="188">
        <v>0</v>
      </c>
      <c r="R542" s="188">
        <f>Q542*H542</f>
        <v>0</v>
      </c>
      <c r="S542" s="188">
        <v>0</v>
      </c>
      <c r="T542" s="189">
        <f>S542*H542</f>
        <v>0</v>
      </c>
      <c r="U542" s="36"/>
      <c r="V542" s="36"/>
      <c r="W542" s="36"/>
      <c r="X542" s="36"/>
      <c r="Y542" s="36"/>
      <c r="Z542" s="36"/>
      <c r="AA542" s="36"/>
      <c r="AB542" s="36"/>
      <c r="AC542" s="36"/>
      <c r="AD542" s="36"/>
      <c r="AE542" s="36"/>
      <c r="AR542" s="190" t="s">
        <v>273</v>
      </c>
      <c r="AT542" s="190" t="s">
        <v>410</v>
      </c>
      <c r="AU542" s="190" t="s">
        <v>86</v>
      </c>
      <c r="AY542" s="19" t="s">
        <v>404</v>
      </c>
      <c r="BE542" s="191">
        <f>IF(N542="základní",J542,0)</f>
        <v>0</v>
      </c>
      <c r="BF542" s="191">
        <f>IF(N542="snížená",J542,0)</f>
        <v>0</v>
      </c>
      <c r="BG542" s="191">
        <f>IF(N542="zákl. přenesená",J542,0)</f>
        <v>0</v>
      </c>
      <c r="BH542" s="191">
        <f>IF(N542="sníž. přenesená",J542,0)</f>
        <v>0</v>
      </c>
      <c r="BI542" s="191">
        <f>IF(N542="nulová",J542,0)</f>
        <v>0</v>
      </c>
      <c r="BJ542" s="19" t="s">
        <v>84</v>
      </c>
      <c r="BK542" s="191">
        <f>ROUND(I542*H542,2)</f>
        <v>0</v>
      </c>
      <c r="BL542" s="19" t="s">
        <v>273</v>
      </c>
      <c r="BM542" s="190" t="s">
        <v>936</v>
      </c>
    </row>
    <row r="543" spans="1:47" s="2" customFormat="1" ht="19.5">
      <c r="A543" s="36"/>
      <c r="B543" s="37"/>
      <c r="C543" s="38"/>
      <c r="D543" s="192" t="s">
        <v>418</v>
      </c>
      <c r="E543" s="38"/>
      <c r="F543" s="193" t="s">
        <v>937</v>
      </c>
      <c r="G543" s="38"/>
      <c r="H543" s="38"/>
      <c r="I543" s="194"/>
      <c r="J543" s="38"/>
      <c r="K543" s="38"/>
      <c r="L543" s="41"/>
      <c r="M543" s="195"/>
      <c r="N543" s="196"/>
      <c r="O543" s="66"/>
      <c r="P543" s="66"/>
      <c r="Q543" s="66"/>
      <c r="R543" s="66"/>
      <c r="S543" s="66"/>
      <c r="T543" s="67"/>
      <c r="U543" s="36"/>
      <c r="V543" s="36"/>
      <c r="W543" s="36"/>
      <c r="X543" s="36"/>
      <c r="Y543" s="36"/>
      <c r="Z543" s="36"/>
      <c r="AA543" s="36"/>
      <c r="AB543" s="36"/>
      <c r="AC543" s="36"/>
      <c r="AD543" s="36"/>
      <c r="AE543" s="36"/>
      <c r="AT543" s="19" t="s">
        <v>418</v>
      </c>
      <c r="AU543" s="19" t="s">
        <v>86</v>
      </c>
    </row>
    <row r="544" spans="1:47" s="2" customFormat="1" ht="39">
      <c r="A544" s="36"/>
      <c r="B544" s="37"/>
      <c r="C544" s="38"/>
      <c r="D544" s="192" t="s">
        <v>423</v>
      </c>
      <c r="E544" s="38"/>
      <c r="F544" s="197" t="s">
        <v>914</v>
      </c>
      <c r="G544" s="38"/>
      <c r="H544" s="38"/>
      <c r="I544" s="194"/>
      <c r="J544" s="38"/>
      <c r="K544" s="38"/>
      <c r="L544" s="41"/>
      <c r="M544" s="195"/>
      <c r="N544" s="196"/>
      <c r="O544" s="66"/>
      <c r="P544" s="66"/>
      <c r="Q544" s="66"/>
      <c r="R544" s="66"/>
      <c r="S544" s="66"/>
      <c r="T544" s="67"/>
      <c r="U544" s="36"/>
      <c r="V544" s="36"/>
      <c r="W544" s="36"/>
      <c r="X544" s="36"/>
      <c r="Y544" s="36"/>
      <c r="Z544" s="36"/>
      <c r="AA544" s="36"/>
      <c r="AB544" s="36"/>
      <c r="AC544" s="36"/>
      <c r="AD544" s="36"/>
      <c r="AE544" s="36"/>
      <c r="AT544" s="19" t="s">
        <v>423</v>
      </c>
      <c r="AU544" s="19" t="s">
        <v>86</v>
      </c>
    </row>
    <row r="545" spans="2:51" s="13" customFormat="1" ht="11.25">
      <c r="B545" s="198"/>
      <c r="C545" s="199"/>
      <c r="D545" s="192" t="s">
        <v>428</v>
      </c>
      <c r="E545" s="200" t="s">
        <v>19</v>
      </c>
      <c r="F545" s="201" t="s">
        <v>938</v>
      </c>
      <c r="G545" s="199"/>
      <c r="H545" s="202">
        <v>19</v>
      </c>
      <c r="I545" s="203"/>
      <c r="J545" s="199"/>
      <c r="K545" s="199"/>
      <c r="L545" s="204"/>
      <c r="M545" s="205"/>
      <c r="N545" s="206"/>
      <c r="O545" s="206"/>
      <c r="P545" s="206"/>
      <c r="Q545" s="206"/>
      <c r="R545" s="206"/>
      <c r="S545" s="206"/>
      <c r="T545" s="207"/>
      <c r="AT545" s="208" t="s">
        <v>428</v>
      </c>
      <c r="AU545" s="208" t="s">
        <v>86</v>
      </c>
      <c r="AV545" s="13" t="s">
        <v>86</v>
      </c>
      <c r="AW545" s="13" t="s">
        <v>37</v>
      </c>
      <c r="AX545" s="13" t="s">
        <v>76</v>
      </c>
      <c r="AY545" s="208" t="s">
        <v>404</v>
      </c>
    </row>
    <row r="546" spans="2:51" s="13" customFormat="1" ht="11.25">
      <c r="B546" s="198"/>
      <c r="C546" s="199"/>
      <c r="D546" s="192" t="s">
        <v>428</v>
      </c>
      <c r="E546" s="200" t="s">
        <v>19</v>
      </c>
      <c r="F546" s="201" t="s">
        <v>939</v>
      </c>
      <c r="G546" s="199"/>
      <c r="H546" s="202">
        <v>19</v>
      </c>
      <c r="I546" s="203"/>
      <c r="J546" s="199"/>
      <c r="K546" s="199"/>
      <c r="L546" s="204"/>
      <c r="M546" s="205"/>
      <c r="N546" s="206"/>
      <c r="O546" s="206"/>
      <c r="P546" s="206"/>
      <c r="Q546" s="206"/>
      <c r="R546" s="206"/>
      <c r="S546" s="206"/>
      <c r="T546" s="207"/>
      <c r="AT546" s="208" t="s">
        <v>428</v>
      </c>
      <c r="AU546" s="208" t="s">
        <v>86</v>
      </c>
      <c r="AV546" s="13" t="s">
        <v>86</v>
      </c>
      <c r="AW546" s="13" t="s">
        <v>37</v>
      </c>
      <c r="AX546" s="13" t="s">
        <v>76</v>
      </c>
      <c r="AY546" s="208" t="s">
        <v>404</v>
      </c>
    </row>
    <row r="547" spans="2:51" s="14" customFormat="1" ht="11.25">
      <c r="B547" s="210"/>
      <c r="C547" s="211"/>
      <c r="D547" s="192" t="s">
        <v>428</v>
      </c>
      <c r="E547" s="212" t="s">
        <v>19</v>
      </c>
      <c r="F547" s="213" t="s">
        <v>463</v>
      </c>
      <c r="G547" s="211"/>
      <c r="H547" s="214">
        <v>38</v>
      </c>
      <c r="I547" s="215"/>
      <c r="J547" s="211"/>
      <c r="K547" s="211"/>
      <c r="L547" s="216"/>
      <c r="M547" s="217"/>
      <c r="N547" s="218"/>
      <c r="O547" s="218"/>
      <c r="P547" s="218"/>
      <c r="Q547" s="218"/>
      <c r="R547" s="218"/>
      <c r="S547" s="218"/>
      <c r="T547" s="219"/>
      <c r="AT547" s="220" t="s">
        <v>428</v>
      </c>
      <c r="AU547" s="220" t="s">
        <v>86</v>
      </c>
      <c r="AV547" s="14" t="s">
        <v>273</v>
      </c>
      <c r="AW547" s="14" t="s">
        <v>37</v>
      </c>
      <c r="AX547" s="14" t="s">
        <v>84</v>
      </c>
      <c r="AY547" s="220" t="s">
        <v>404</v>
      </c>
    </row>
    <row r="548" spans="1:65" s="2" customFormat="1" ht="14.45" customHeight="1">
      <c r="A548" s="36"/>
      <c r="B548" s="37"/>
      <c r="C548" s="179" t="s">
        <v>940</v>
      </c>
      <c r="D548" s="179" t="s">
        <v>410</v>
      </c>
      <c r="E548" s="180" t="s">
        <v>941</v>
      </c>
      <c r="F548" s="181" t="s">
        <v>942</v>
      </c>
      <c r="G548" s="182" t="s">
        <v>106</v>
      </c>
      <c r="H548" s="183">
        <v>1661.648</v>
      </c>
      <c r="I548" s="184"/>
      <c r="J548" s="185">
        <f>ROUND(I548*H548,2)</f>
        <v>0</v>
      </c>
      <c r="K548" s="181" t="s">
        <v>413</v>
      </c>
      <c r="L548" s="41"/>
      <c r="M548" s="186" t="s">
        <v>19</v>
      </c>
      <c r="N548" s="187" t="s">
        <v>47</v>
      </c>
      <c r="O548" s="66"/>
      <c r="P548" s="188">
        <f>O548*H548</f>
        <v>0</v>
      </c>
      <c r="Q548" s="188">
        <v>0</v>
      </c>
      <c r="R548" s="188">
        <f>Q548*H548</f>
        <v>0</v>
      </c>
      <c r="S548" s="188">
        <v>0</v>
      </c>
      <c r="T548" s="189">
        <f>S548*H548</f>
        <v>0</v>
      </c>
      <c r="U548" s="36"/>
      <c r="V548" s="36"/>
      <c r="W548" s="36"/>
      <c r="X548" s="36"/>
      <c r="Y548" s="36"/>
      <c r="Z548" s="36"/>
      <c r="AA548" s="36"/>
      <c r="AB548" s="36"/>
      <c r="AC548" s="36"/>
      <c r="AD548" s="36"/>
      <c r="AE548" s="36"/>
      <c r="AR548" s="190" t="s">
        <v>273</v>
      </c>
      <c r="AT548" s="190" t="s">
        <v>410</v>
      </c>
      <c r="AU548" s="190" t="s">
        <v>86</v>
      </c>
      <c r="AY548" s="19" t="s">
        <v>404</v>
      </c>
      <c r="BE548" s="191">
        <f>IF(N548="základní",J548,0)</f>
        <v>0</v>
      </c>
      <c r="BF548" s="191">
        <f>IF(N548="snížená",J548,0)</f>
        <v>0</v>
      </c>
      <c r="BG548" s="191">
        <f>IF(N548="zákl. přenesená",J548,0)</f>
        <v>0</v>
      </c>
      <c r="BH548" s="191">
        <f>IF(N548="sníž. přenesená",J548,0)</f>
        <v>0</v>
      </c>
      <c r="BI548" s="191">
        <f>IF(N548="nulová",J548,0)</f>
        <v>0</v>
      </c>
      <c r="BJ548" s="19" t="s">
        <v>84</v>
      </c>
      <c r="BK548" s="191">
        <f>ROUND(I548*H548,2)</f>
        <v>0</v>
      </c>
      <c r="BL548" s="19" t="s">
        <v>273</v>
      </c>
      <c r="BM548" s="190" t="s">
        <v>943</v>
      </c>
    </row>
    <row r="549" spans="1:47" s="2" customFormat="1" ht="19.5">
      <c r="A549" s="36"/>
      <c r="B549" s="37"/>
      <c r="C549" s="38"/>
      <c r="D549" s="192" t="s">
        <v>418</v>
      </c>
      <c r="E549" s="38"/>
      <c r="F549" s="193" t="s">
        <v>944</v>
      </c>
      <c r="G549" s="38"/>
      <c r="H549" s="38"/>
      <c r="I549" s="194"/>
      <c r="J549" s="38"/>
      <c r="K549" s="38"/>
      <c r="L549" s="41"/>
      <c r="M549" s="195"/>
      <c r="N549" s="196"/>
      <c r="O549" s="66"/>
      <c r="P549" s="66"/>
      <c r="Q549" s="66"/>
      <c r="R549" s="66"/>
      <c r="S549" s="66"/>
      <c r="T549" s="67"/>
      <c r="U549" s="36"/>
      <c r="V549" s="36"/>
      <c r="W549" s="36"/>
      <c r="X549" s="36"/>
      <c r="Y549" s="36"/>
      <c r="Z549" s="36"/>
      <c r="AA549" s="36"/>
      <c r="AB549" s="36"/>
      <c r="AC549" s="36"/>
      <c r="AD549" s="36"/>
      <c r="AE549" s="36"/>
      <c r="AT549" s="19" t="s">
        <v>418</v>
      </c>
      <c r="AU549" s="19" t="s">
        <v>86</v>
      </c>
    </row>
    <row r="550" spans="1:47" s="2" customFormat="1" ht="58.5">
      <c r="A550" s="36"/>
      <c r="B550" s="37"/>
      <c r="C550" s="38"/>
      <c r="D550" s="192" t="s">
        <v>423</v>
      </c>
      <c r="E550" s="38"/>
      <c r="F550" s="197" t="s">
        <v>925</v>
      </c>
      <c r="G550" s="38"/>
      <c r="H550" s="38"/>
      <c r="I550" s="194"/>
      <c r="J550" s="38"/>
      <c r="K550" s="38"/>
      <c r="L550" s="41"/>
      <c r="M550" s="195"/>
      <c r="N550" s="196"/>
      <c r="O550" s="66"/>
      <c r="P550" s="66"/>
      <c r="Q550" s="66"/>
      <c r="R550" s="66"/>
      <c r="S550" s="66"/>
      <c r="T550" s="67"/>
      <c r="U550" s="36"/>
      <c r="V550" s="36"/>
      <c r="W550" s="36"/>
      <c r="X550" s="36"/>
      <c r="Y550" s="36"/>
      <c r="Z550" s="36"/>
      <c r="AA550" s="36"/>
      <c r="AB550" s="36"/>
      <c r="AC550" s="36"/>
      <c r="AD550" s="36"/>
      <c r="AE550" s="36"/>
      <c r="AT550" s="19" t="s">
        <v>423</v>
      </c>
      <c r="AU550" s="19" t="s">
        <v>86</v>
      </c>
    </row>
    <row r="551" spans="2:51" s="13" customFormat="1" ht="11.25">
      <c r="B551" s="198"/>
      <c r="C551" s="199"/>
      <c r="D551" s="192" t="s">
        <v>428</v>
      </c>
      <c r="E551" s="200" t="s">
        <v>19</v>
      </c>
      <c r="F551" s="201" t="s">
        <v>945</v>
      </c>
      <c r="G551" s="199"/>
      <c r="H551" s="202">
        <v>2.67</v>
      </c>
      <c r="I551" s="203"/>
      <c r="J551" s="199"/>
      <c r="K551" s="199"/>
      <c r="L551" s="204"/>
      <c r="M551" s="205"/>
      <c r="N551" s="206"/>
      <c r="O551" s="206"/>
      <c r="P551" s="206"/>
      <c r="Q551" s="206"/>
      <c r="R551" s="206"/>
      <c r="S551" s="206"/>
      <c r="T551" s="207"/>
      <c r="AT551" s="208" t="s">
        <v>428</v>
      </c>
      <c r="AU551" s="208" t="s">
        <v>86</v>
      </c>
      <c r="AV551" s="13" t="s">
        <v>86</v>
      </c>
      <c r="AW551" s="13" t="s">
        <v>37</v>
      </c>
      <c r="AX551" s="13" t="s">
        <v>76</v>
      </c>
      <c r="AY551" s="208" t="s">
        <v>404</v>
      </c>
    </row>
    <row r="552" spans="2:51" s="13" customFormat="1" ht="11.25">
      <c r="B552" s="198"/>
      <c r="C552" s="199"/>
      <c r="D552" s="192" t="s">
        <v>428</v>
      </c>
      <c r="E552" s="200" t="s">
        <v>19</v>
      </c>
      <c r="F552" s="201" t="s">
        <v>946</v>
      </c>
      <c r="G552" s="199"/>
      <c r="H552" s="202">
        <v>384</v>
      </c>
      <c r="I552" s="203"/>
      <c r="J552" s="199"/>
      <c r="K552" s="199"/>
      <c r="L552" s="204"/>
      <c r="M552" s="205"/>
      <c r="N552" s="206"/>
      <c r="O552" s="206"/>
      <c r="P552" s="206"/>
      <c r="Q552" s="206"/>
      <c r="R552" s="206"/>
      <c r="S552" s="206"/>
      <c r="T552" s="207"/>
      <c r="AT552" s="208" t="s">
        <v>428</v>
      </c>
      <c r="AU552" s="208" t="s">
        <v>86</v>
      </c>
      <c r="AV552" s="13" t="s">
        <v>86</v>
      </c>
      <c r="AW552" s="13" t="s">
        <v>37</v>
      </c>
      <c r="AX552" s="13" t="s">
        <v>76</v>
      </c>
      <c r="AY552" s="208" t="s">
        <v>404</v>
      </c>
    </row>
    <row r="553" spans="2:51" s="16" customFormat="1" ht="11.25">
      <c r="B553" s="231"/>
      <c r="C553" s="232"/>
      <c r="D553" s="192" t="s">
        <v>428</v>
      </c>
      <c r="E553" s="233" t="s">
        <v>19</v>
      </c>
      <c r="F553" s="234" t="s">
        <v>534</v>
      </c>
      <c r="G553" s="232"/>
      <c r="H553" s="235">
        <v>386.67</v>
      </c>
      <c r="I553" s="236"/>
      <c r="J553" s="232"/>
      <c r="K553" s="232"/>
      <c r="L553" s="237"/>
      <c r="M553" s="238"/>
      <c r="N553" s="239"/>
      <c r="O553" s="239"/>
      <c r="P553" s="239"/>
      <c r="Q553" s="239"/>
      <c r="R553" s="239"/>
      <c r="S553" s="239"/>
      <c r="T553" s="240"/>
      <c r="AT553" s="241" t="s">
        <v>428</v>
      </c>
      <c r="AU553" s="241" t="s">
        <v>86</v>
      </c>
      <c r="AV553" s="16" t="s">
        <v>467</v>
      </c>
      <c r="AW553" s="16" t="s">
        <v>37</v>
      </c>
      <c r="AX553" s="16" t="s">
        <v>76</v>
      </c>
      <c r="AY553" s="241" t="s">
        <v>404</v>
      </c>
    </row>
    <row r="554" spans="2:51" s="13" customFormat="1" ht="11.25">
      <c r="B554" s="198"/>
      <c r="C554" s="199"/>
      <c r="D554" s="192" t="s">
        <v>428</v>
      </c>
      <c r="E554" s="200" t="s">
        <v>19</v>
      </c>
      <c r="F554" s="201" t="s">
        <v>947</v>
      </c>
      <c r="G554" s="199"/>
      <c r="H554" s="202">
        <v>762.038</v>
      </c>
      <c r="I554" s="203"/>
      <c r="J554" s="199"/>
      <c r="K554" s="199"/>
      <c r="L554" s="204"/>
      <c r="M554" s="205"/>
      <c r="N554" s="206"/>
      <c r="O554" s="206"/>
      <c r="P554" s="206"/>
      <c r="Q554" s="206"/>
      <c r="R554" s="206"/>
      <c r="S554" s="206"/>
      <c r="T554" s="207"/>
      <c r="AT554" s="208" t="s">
        <v>428</v>
      </c>
      <c r="AU554" s="208" t="s">
        <v>86</v>
      </c>
      <c r="AV554" s="13" t="s">
        <v>86</v>
      </c>
      <c r="AW554" s="13" t="s">
        <v>37</v>
      </c>
      <c r="AX554" s="13" t="s">
        <v>76</v>
      </c>
      <c r="AY554" s="208" t="s">
        <v>404</v>
      </c>
    </row>
    <row r="555" spans="2:51" s="13" customFormat="1" ht="11.25">
      <c r="B555" s="198"/>
      <c r="C555" s="199"/>
      <c r="D555" s="192" t="s">
        <v>428</v>
      </c>
      <c r="E555" s="200" t="s">
        <v>19</v>
      </c>
      <c r="F555" s="201" t="s">
        <v>948</v>
      </c>
      <c r="G555" s="199"/>
      <c r="H555" s="202">
        <v>143.866</v>
      </c>
      <c r="I555" s="203"/>
      <c r="J555" s="199"/>
      <c r="K555" s="199"/>
      <c r="L555" s="204"/>
      <c r="M555" s="205"/>
      <c r="N555" s="206"/>
      <c r="O555" s="206"/>
      <c r="P555" s="206"/>
      <c r="Q555" s="206"/>
      <c r="R555" s="206"/>
      <c r="S555" s="206"/>
      <c r="T555" s="207"/>
      <c r="AT555" s="208" t="s">
        <v>428</v>
      </c>
      <c r="AU555" s="208" t="s">
        <v>86</v>
      </c>
      <c r="AV555" s="13" t="s">
        <v>86</v>
      </c>
      <c r="AW555" s="13" t="s">
        <v>37</v>
      </c>
      <c r="AX555" s="13" t="s">
        <v>76</v>
      </c>
      <c r="AY555" s="208" t="s">
        <v>404</v>
      </c>
    </row>
    <row r="556" spans="2:51" s="13" customFormat="1" ht="11.25">
      <c r="B556" s="198"/>
      <c r="C556" s="199"/>
      <c r="D556" s="192" t="s">
        <v>428</v>
      </c>
      <c r="E556" s="200" t="s">
        <v>19</v>
      </c>
      <c r="F556" s="201" t="s">
        <v>949</v>
      </c>
      <c r="G556" s="199"/>
      <c r="H556" s="202">
        <v>256.986</v>
      </c>
      <c r="I556" s="203"/>
      <c r="J556" s="199"/>
      <c r="K556" s="199"/>
      <c r="L556" s="204"/>
      <c r="M556" s="205"/>
      <c r="N556" s="206"/>
      <c r="O556" s="206"/>
      <c r="P556" s="206"/>
      <c r="Q556" s="206"/>
      <c r="R556" s="206"/>
      <c r="S556" s="206"/>
      <c r="T556" s="207"/>
      <c r="AT556" s="208" t="s">
        <v>428</v>
      </c>
      <c r="AU556" s="208" t="s">
        <v>86</v>
      </c>
      <c r="AV556" s="13" t="s">
        <v>86</v>
      </c>
      <c r="AW556" s="13" t="s">
        <v>37</v>
      </c>
      <c r="AX556" s="13" t="s">
        <v>76</v>
      </c>
      <c r="AY556" s="208" t="s">
        <v>404</v>
      </c>
    </row>
    <row r="557" spans="2:51" s="13" customFormat="1" ht="11.25">
      <c r="B557" s="198"/>
      <c r="C557" s="199"/>
      <c r="D557" s="192" t="s">
        <v>428</v>
      </c>
      <c r="E557" s="200" t="s">
        <v>19</v>
      </c>
      <c r="F557" s="201" t="s">
        <v>950</v>
      </c>
      <c r="G557" s="199"/>
      <c r="H557" s="202">
        <v>43.744</v>
      </c>
      <c r="I557" s="203"/>
      <c r="J557" s="199"/>
      <c r="K557" s="199"/>
      <c r="L557" s="204"/>
      <c r="M557" s="205"/>
      <c r="N557" s="206"/>
      <c r="O557" s="206"/>
      <c r="P557" s="206"/>
      <c r="Q557" s="206"/>
      <c r="R557" s="206"/>
      <c r="S557" s="206"/>
      <c r="T557" s="207"/>
      <c r="AT557" s="208" t="s">
        <v>428</v>
      </c>
      <c r="AU557" s="208" t="s">
        <v>86</v>
      </c>
      <c r="AV557" s="13" t="s">
        <v>86</v>
      </c>
      <c r="AW557" s="13" t="s">
        <v>37</v>
      </c>
      <c r="AX557" s="13" t="s">
        <v>76</v>
      </c>
      <c r="AY557" s="208" t="s">
        <v>404</v>
      </c>
    </row>
    <row r="558" spans="2:51" s="13" customFormat="1" ht="22.5">
      <c r="B558" s="198"/>
      <c r="C558" s="199"/>
      <c r="D558" s="192" t="s">
        <v>428</v>
      </c>
      <c r="E558" s="200" t="s">
        <v>19</v>
      </c>
      <c r="F558" s="201" t="s">
        <v>951</v>
      </c>
      <c r="G558" s="199"/>
      <c r="H558" s="202">
        <v>24.488</v>
      </c>
      <c r="I558" s="203"/>
      <c r="J558" s="199"/>
      <c r="K558" s="199"/>
      <c r="L558" s="204"/>
      <c r="M558" s="205"/>
      <c r="N558" s="206"/>
      <c r="O558" s="206"/>
      <c r="P558" s="206"/>
      <c r="Q558" s="206"/>
      <c r="R558" s="206"/>
      <c r="S558" s="206"/>
      <c r="T558" s="207"/>
      <c r="AT558" s="208" t="s">
        <v>428</v>
      </c>
      <c r="AU558" s="208" t="s">
        <v>86</v>
      </c>
      <c r="AV558" s="13" t="s">
        <v>86</v>
      </c>
      <c r="AW558" s="13" t="s">
        <v>37</v>
      </c>
      <c r="AX558" s="13" t="s">
        <v>76</v>
      </c>
      <c r="AY558" s="208" t="s">
        <v>404</v>
      </c>
    </row>
    <row r="559" spans="2:51" s="13" customFormat="1" ht="11.25">
      <c r="B559" s="198"/>
      <c r="C559" s="199"/>
      <c r="D559" s="192" t="s">
        <v>428</v>
      </c>
      <c r="E559" s="200" t="s">
        <v>19</v>
      </c>
      <c r="F559" s="201" t="s">
        <v>952</v>
      </c>
      <c r="G559" s="199"/>
      <c r="H559" s="202">
        <v>43.856</v>
      </c>
      <c r="I559" s="203"/>
      <c r="J559" s="199"/>
      <c r="K559" s="199"/>
      <c r="L559" s="204"/>
      <c r="M559" s="205"/>
      <c r="N559" s="206"/>
      <c r="O559" s="206"/>
      <c r="P559" s="206"/>
      <c r="Q559" s="206"/>
      <c r="R559" s="206"/>
      <c r="S559" s="206"/>
      <c r="T559" s="207"/>
      <c r="AT559" s="208" t="s">
        <v>428</v>
      </c>
      <c r="AU559" s="208" t="s">
        <v>86</v>
      </c>
      <c r="AV559" s="13" t="s">
        <v>86</v>
      </c>
      <c r="AW559" s="13" t="s">
        <v>37</v>
      </c>
      <c r="AX559" s="13" t="s">
        <v>76</v>
      </c>
      <c r="AY559" s="208" t="s">
        <v>404</v>
      </c>
    </row>
    <row r="560" spans="2:51" s="16" customFormat="1" ht="11.25">
      <c r="B560" s="231"/>
      <c r="C560" s="232"/>
      <c r="D560" s="192" t="s">
        <v>428</v>
      </c>
      <c r="E560" s="233" t="s">
        <v>19</v>
      </c>
      <c r="F560" s="234" t="s">
        <v>534</v>
      </c>
      <c r="G560" s="232"/>
      <c r="H560" s="235">
        <v>1274.978</v>
      </c>
      <c r="I560" s="236"/>
      <c r="J560" s="232"/>
      <c r="K560" s="232"/>
      <c r="L560" s="237"/>
      <c r="M560" s="238"/>
      <c r="N560" s="239"/>
      <c r="O560" s="239"/>
      <c r="P560" s="239"/>
      <c r="Q560" s="239"/>
      <c r="R560" s="239"/>
      <c r="S560" s="239"/>
      <c r="T560" s="240"/>
      <c r="AT560" s="241" t="s">
        <v>428</v>
      </c>
      <c r="AU560" s="241" t="s">
        <v>86</v>
      </c>
      <c r="AV560" s="16" t="s">
        <v>467</v>
      </c>
      <c r="AW560" s="16" t="s">
        <v>37</v>
      </c>
      <c r="AX560" s="16" t="s">
        <v>76</v>
      </c>
      <c r="AY560" s="241" t="s">
        <v>404</v>
      </c>
    </row>
    <row r="561" spans="2:51" s="14" customFormat="1" ht="11.25">
      <c r="B561" s="210"/>
      <c r="C561" s="211"/>
      <c r="D561" s="192" t="s">
        <v>428</v>
      </c>
      <c r="E561" s="212" t="s">
        <v>19</v>
      </c>
      <c r="F561" s="213" t="s">
        <v>463</v>
      </c>
      <c r="G561" s="211"/>
      <c r="H561" s="214">
        <v>1661.648</v>
      </c>
      <c r="I561" s="215"/>
      <c r="J561" s="211"/>
      <c r="K561" s="211"/>
      <c r="L561" s="216"/>
      <c r="M561" s="217"/>
      <c r="N561" s="218"/>
      <c r="O561" s="218"/>
      <c r="P561" s="218"/>
      <c r="Q561" s="218"/>
      <c r="R561" s="218"/>
      <c r="S561" s="218"/>
      <c r="T561" s="219"/>
      <c r="AT561" s="220" t="s">
        <v>428</v>
      </c>
      <c r="AU561" s="220" t="s">
        <v>86</v>
      </c>
      <c r="AV561" s="14" t="s">
        <v>273</v>
      </c>
      <c r="AW561" s="14" t="s">
        <v>37</v>
      </c>
      <c r="AX561" s="14" t="s">
        <v>84</v>
      </c>
      <c r="AY561" s="220" t="s">
        <v>404</v>
      </c>
    </row>
    <row r="562" spans="1:65" s="2" customFormat="1" ht="14.45" customHeight="1">
      <c r="A562" s="36"/>
      <c r="B562" s="37"/>
      <c r="C562" s="179" t="s">
        <v>953</v>
      </c>
      <c r="D562" s="179" t="s">
        <v>410</v>
      </c>
      <c r="E562" s="180" t="s">
        <v>954</v>
      </c>
      <c r="F562" s="181" t="s">
        <v>955</v>
      </c>
      <c r="G562" s="182" t="s">
        <v>106</v>
      </c>
      <c r="H562" s="183">
        <v>208.3</v>
      </c>
      <c r="I562" s="184"/>
      <c r="J562" s="185">
        <f>ROUND(I562*H562,2)</f>
        <v>0</v>
      </c>
      <c r="K562" s="181" t="s">
        <v>413</v>
      </c>
      <c r="L562" s="41"/>
      <c r="M562" s="186" t="s">
        <v>19</v>
      </c>
      <c r="N562" s="187" t="s">
        <v>47</v>
      </c>
      <c r="O562" s="66"/>
      <c r="P562" s="188">
        <f>O562*H562</f>
        <v>0</v>
      </c>
      <c r="Q562" s="188">
        <v>0</v>
      </c>
      <c r="R562" s="188">
        <f>Q562*H562</f>
        <v>0</v>
      </c>
      <c r="S562" s="188">
        <v>0</v>
      </c>
      <c r="T562" s="189">
        <f>S562*H562</f>
        <v>0</v>
      </c>
      <c r="U562" s="36"/>
      <c r="V562" s="36"/>
      <c r="W562" s="36"/>
      <c r="X562" s="36"/>
      <c r="Y562" s="36"/>
      <c r="Z562" s="36"/>
      <c r="AA562" s="36"/>
      <c r="AB562" s="36"/>
      <c r="AC562" s="36"/>
      <c r="AD562" s="36"/>
      <c r="AE562" s="36"/>
      <c r="AR562" s="190" t="s">
        <v>273</v>
      </c>
      <c r="AT562" s="190" t="s">
        <v>410</v>
      </c>
      <c r="AU562" s="190" t="s">
        <v>86</v>
      </c>
      <c r="AY562" s="19" t="s">
        <v>404</v>
      </c>
      <c r="BE562" s="191">
        <f>IF(N562="základní",J562,0)</f>
        <v>0</v>
      </c>
      <c r="BF562" s="191">
        <f>IF(N562="snížená",J562,0)</f>
        <v>0</v>
      </c>
      <c r="BG562" s="191">
        <f>IF(N562="zákl. přenesená",J562,0)</f>
        <v>0</v>
      </c>
      <c r="BH562" s="191">
        <f>IF(N562="sníž. přenesená",J562,0)</f>
        <v>0</v>
      </c>
      <c r="BI562" s="191">
        <f>IF(N562="nulová",J562,0)</f>
        <v>0</v>
      </c>
      <c r="BJ562" s="19" t="s">
        <v>84</v>
      </c>
      <c r="BK562" s="191">
        <f>ROUND(I562*H562,2)</f>
        <v>0</v>
      </c>
      <c r="BL562" s="19" t="s">
        <v>273</v>
      </c>
      <c r="BM562" s="190" t="s">
        <v>956</v>
      </c>
    </row>
    <row r="563" spans="1:47" s="2" customFormat="1" ht="19.5">
      <c r="A563" s="36"/>
      <c r="B563" s="37"/>
      <c r="C563" s="38"/>
      <c r="D563" s="192" t="s">
        <v>418</v>
      </c>
      <c r="E563" s="38"/>
      <c r="F563" s="193" t="s">
        <v>957</v>
      </c>
      <c r="G563" s="38"/>
      <c r="H563" s="38"/>
      <c r="I563" s="194"/>
      <c r="J563" s="38"/>
      <c r="K563" s="38"/>
      <c r="L563" s="41"/>
      <c r="M563" s="195"/>
      <c r="N563" s="196"/>
      <c r="O563" s="66"/>
      <c r="P563" s="66"/>
      <c r="Q563" s="66"/>
      <c r="R563" s="66"/>
      <c r="S563" s="66"/>
      <c r="T563" s="67"/>
      <c r="U563" s="36"/>
      <c r="V563" s="36"/>
      <c r="W563" s="36"/>
      <c r="X563" s="36"/>
      <c r="Y563" s="36"/>
      <c r="Z563" s="36"/>
      <c r="AA563" s="36"/>
      <c r="AB563" s="36"/>
      <c r="AC563" s="36"/>
      <c r="AD563" s="36"/>
      <c r="AE563" s="36"/>
      <c r="AT563" s="19" t="s">
        <v>418</v>
      </c>
      <c r="AU563" s="19" t="s">
        <v>86</v>
      </c>
    </row>
    <row r="564" spans="1:47" s="2" customFormat="1" ht="58.5">
      <c r="A564" s="36"/>
      <c r="B564" s="37"/>
      <c r="C564" s="38"/>
      <c r="D564" s="192" t="s">
        <v>423</v>
      </c>
      <c r="E564" s="38"/>
      <c r="F564" s="197" t="s">
        <v>925</v>
      </c>
      <c r="G564" s="38"/>
      <c r="H564" s="38"/>
      <c r="I564" s="194"/>
      <c r="J564" s="38"/>
      <c r="K564" s="38"/>
      <c r="L564" s="41"/>
      <c r="M564" s="195"/>
      <c r="N564" s="196"/>
      <c r="O564" s="66"/>
      <c r="P564" s="66"/>
      <c r="Q564" s="66"/>
      <c r="R564" s="66"/>
      <c r="S564" s="66"/>
      <c r="T564" s="67"/>
      <c r="U564" s="36"/>
      <c r="V564" s="36"/>
      <c r="W564" s="36"/>
      <c r="X564" s="36"/>
      <c r="Y564" s="36"/>
      <c r="Z564" s="36"/>
      <c r="AA564" s="36"/>
      <c r="AB564" s="36"/>
      <c r="AC564" s="36"/>
      <c r="AD564" s="36"/>
      <c r="AE564" s="36"/>
      <c r="AT564" s="19" t="s">
        <v>423</v>
      </c>
      <c r="AU564" s="19" t="s">
        <v>86</v>
      </c>
    </row>
    <row r="565" spans="2:51" s="15" customFormat="1" ht="11.25">
      <c r="B565" s="221"/>
      <c r="C565" s="222"/>
      <c r="D565" s="192" t="s">
        <v>428</v>
      </c>
      <c r="E565" s="223" t="s">
        <v>19</v>
      </c>
      <c r="F565" s="224" t="s">
        <v>958</v>
      </c>
      <c r="G565" s="222"/>
      <c r="H565" s="223" t="s">
        <v>19</v>
      </c>
      <c r="I565" s="225"/>
      <c r="J565" s="222"/>
      <c r="K565" s="222"/>
      <c r="L565" s="226"/>
      <c r="M565" s="227"/>
      <c r="N565" s="228"/>
      <c r="O565" s="228"/>
      <c r="P565" s="228"/>
      <c r="Q565" s="228"/>
      <c r="R565" s="228"/>
      <c r="S565" s="228"/>
      <c r="T565" s="229"/>
      <c r="AT565" s="230" t="s">
        <v>428</v>
      </c>
      <c r="AU565" s="230" t="s">
        <v>86</v>
      </c>
      <c r="AV565" s="15" t="s">
        <v>84</v>
      </c>
      <c r="AW565" s="15" t="s">
        <v>37</v>
      </c>
      <c r="AX565" s="15" t="s">
        <v>76</v>
      </c>
      <c r="AY565" s="230" t="s">
        <v>404</v>
      </c>
    </row>
    <row r="566" spans="2:51" s="13" customFormat="1" ht="11.25">
      <c r="B566" s="198"/>
      <c r="C566" s="199"/>
      <c r="D566" s="192" t="s">
        <v>428</v>
      </c>
      <c r="E566" s="200" t="s">
        <v>19</v>
      </c>
      <c r="F566" s="201" t="s">
        <v>959</v>
      </c>
      <c r="G566" s="199"/>
      <c r="H566" s="202">
        <v>16.9</v>
      </c>
      <c r="I566" s="203"/>
      <c r="J566" s="199"/>
      <c r="K566" s="199"/>
      <c r="L566" s="204"/>
      <c r="M566" s="205"/>
      <c r="N566" s="206"/>
      <c r="O566" s="206"/>
      <c r="P566" s="206"/>
      <c r="Q566" s="206"/>
      <c r="R566" s="206"/>
      <c r="S566" s="206"/>
      <c r="T566" s="207"/>
      <c r="AT566" s="208" t="s">
        <v>428</v>
      </c>
      <c r="AU566" s="208" t="s">
        <v>86</v>
      </c>
      <c r="AV566" s="13" t="s">
        <v>86</v>
      </c>
      <c r="AW566" s="13" t="s">
        <v>37</v>
      </c>
      <c r="AX566" s="13" t="s">
        <v>76</v>
      </c>
      <c r="AY566" s="208" t="s">
        <v>404</v>
      </c>
    </row>
    <row r="567" spans="2:51" s="13" customFormat="1" ht="11.25">
      <c r="B567" s="198"/>
      <c r="C567" s="199"/>
      <c r="D567" s="192" t="s">
        <v>428</v>
      </c>
      <c r="E567" s="200" t="s">
        <v>19</v>
      </c>
      <c r="F567" s="201" t="s">
        <v>960</v>
      </c>
      <c r="G567" s="199"/>
      <c r="H567" s="202">
        <v>45</v>
      </c>
      <c r="I567" s="203"/>
      <c r="J567" s="199"/>
      <c r="K567" s="199"/>
      <c r="L567" s="204"/>
      <c r="M567" s="205"/>
      <c r="N567" s="206"/>
      <c r="O567" s="206"/>
      <c r="P567" s="206"/>
      <c r="Q567" s="206"/>
      <c r="R567" s="206"/>
      <c r="S567" s="206"/>
      <c r="T567" s="207"/>
      <c r="AT567" s="208" t="s">
        <v>428</v>
      </c>
      <c r="AU567" s="208" t="s">
        <v>86</v>
      </c>
      <c r="AV567" s="13" t="s">
        <v>86</v>
      </c>
      <c r="AW567" s="13" t="s">
        <v>37</v>
      </c>
      <c r="AX567" s="13" t="s">
        <v>76</v>
      </c>
      <c r="AY567" s="208" t="s">
        <v>404</v>
      </c>
    </row>
    <row r="568" spans="2:51" s="13" customFormat="1" ht="11.25">
      <c r="B568" s="198"/>
      <c r="C568" s="199"/>
      <c r="D568" s="192" t="s">
        <v>428</v>
      </c>
      <c r="E568" s="200" t="s">
        <v>19</v>
      </c>
      <c r="F568" s="201" t="s">
        <v>961</v>
      </c>
      <c r="G568" s="199"/>
      <c r="H568" s="202">
        <v>42</v>
      </c>
      <c r="I568" s="203"/>
      <c r="J568" s="199"/>
      <c r="K568" s="199"/>
      <c r="L568" s="204"/>
      <c r="M568" s="205"/>
      <c r="N568" s="206"/>
      <c r="O568" s="206"/>
      <c r="P568" s="206"/>
      <c r="Q568" s="206"/>
      <c r="R568" s="206"/>
      <c r="S568" s="206"/>
      <c r="T568" s="207"/>
      <c r="AT568" s="208" t="s">
        <v>428</v>
      </c>
      <c r="AU568" s="208" t="s">
        <v>86</v>
      </c>
      <c r="AV568" s="13" t="s">
        <v>86</v>
      </c>
      <c r="AW568" s="13" t="s">
        <v>37</v>
      </c>
      <c r="AX568" s="13" t="s">
        <v>76</v>
      </c>
      <c r="AY568" s="208" t="s">
        <v>404</v>
      </c>
    </row>
    <row r="569" spans="2:51" s="16" customFormat="1" ht="11.25">
      <c r="B569" s="231"/>
      <c r="C569" s="232"/>
      <c r="D569" s="192" t="s">
        <v>428</v>
      </c>
      <c r="E569" s="233" t="s">
        <v>19</v>
      </c>
      <c r="F569" s="234" t="s">
        <v>534</v>
      </c>
      <c r="G569" s="232"/>
      <c r="H569" s="235">
        <v>103.9</v>
      </c>
      <c r="I569" s="236"/>
      <c r="J569" s="232"/>
      <c r="K569" s="232"/>
      <c r="L569" s="237"/>
      <c r="M569" s="238"/>
      <c r="N569" s="239"/>
      <c r="O569" s="239"/>
      <c r="P569" s="239"/>
      <c r="Q569" s="239"/>
      <c r="R569" s="239"/>
      <c r="S569" s="239"/>
      <c r="T569" s="240"/>
      <c r="AT569" s="241" t="s">
        <v>428</v>
      </c>
      <c r="AU569" s="241" t="s">
        <v>86</v>
      </c>
      <c r="AV569" s="16" t="s">
        <v>467</v>
      </c>
      <c r="AW569" s="16" t="s">
        <v>37</v>
      </c>
      <c r="AX569" s="16" t="s">
        <v>76</v>
      </c>
      <c r="AY569" s="241" t="s">
        <v>404</v>
      </c>
    </row>
    <row r="570" spans="2:51" s="15" customFormat="1" ht="11.25">
      <c r="B570" s="221"/>
      <c r="C570" s="222"/>
      <c r="D570" s="192" t="s">
        <v>428</v>
      </c>
      <c r="E570" s="223" t="s">
        <v>19</v>
      </c>
      <c r="F570" s="224" t="s">
        <v>962</v>
      </c>
      <c r="G570" s="222"/>
      <c r="H570" s="223" t="s">
        <v>19</v>
      </c>
      <c r="I570" s="225"/>
      <c r="J570" s="222"/>
      <c r="K570" s="222"/>
      <c r="L570" s="226"/>
      <c r="M570" s="227"/>
      <c r="N570" s="228"/>
      <c r="O570" s="228"/>
      <c r="P570" s="228"/>
      <c r="Q570" s="228"/>
      <c r="R570" s="228"/>
      <c r="S570" s="228"/>
      <c r="T570" s="229"/>
      <c r="AT570" s="230" t="s">
        <v>428</v>
      </c>
      <c r="AU570" s="230" t="s">
        <v>86</v>
      </c>
      <c r="AV570" s="15" t="s">
        <v>84</v>
      </c>
      <c r="AW570" s="15" t="s">
        <v>37</v>
      </c>
      <c r="AX570" s="15" t="s">
        <v>76</v>
      </c>
      <c r="AY570" s="230" t="s">
        <v>404</v>
      </c>
    </row>
    <row r="571" spans="2:51" s="13" customFormat="1" ht="11.25">
      <c r="B571" s="198"/>
      <c r="C571" s="199"/>
      <c r="D571" s="192" t="s">
        <v>428</v>
      </c>
      <c r="E571" s="200" t="s">
        <v>19</v>
      </c>
      <c r="F571" s="201" t="s">
        <v>963</v>
      </c>
      <c r="G571" s="199"/>
      <c r="H571" s="202">
        <v>17.6</v>
      </c>
      <c r="I571" s="203"/>
      <c r="J571" s="199"/>
      <c r="K571" s="199"/>
      <c r="L571" s="204"/>
      <c r="M571" s="205"/>
      <c r="N571" s="206"/>
      <c r="O571" s="206"/>
      <c r="P571" s="206"/>
      <c r="Q571" s="206"/>
      <c r="R571" s="206"/>
      <c r="S571" s="206"/>
      <c r="T571" s="207"/>
      <c r="AT571" s="208" t="s">
        <v>428</v>
      </c>
      <c r="AU571" s="208" t="s">
        <v>86</v>
      </c>
      <c r="AV571" s="13" t="s">
        <v>86</v>
      </c>
      <c r="AW571" s="13" t="s">
        <v>37</v>
      </c>
      <c r="AX571" s="13" t="s">
        <v>76</v>
      </c>
      <c r="AY571" s="208" t="s">
        <v>404</v>
      </c>
    </row>
    <row r="572" spans="2:51" s="13" customFormat="1" ht="11.25">
      <c r="B572" s="198"/>
      <c r="C572" s="199"/>
      <c r="D572" s="192" t="s">
        <v>428</v>
      </c>
      <c r="E572" s="200" t="s">
        <v>19</v>
      </c>
      <c r="F572" s="201" t="s">
        <v>964</v>
      </c>
      <c r="G572" s="199"/>
      <c r="H572" s="202">
        <v>45</v>
      </c>
      <c r="I572" s="203"/>
      <c r="J572" s="199"/>
      <c r="K572" s="199"/>
      <c r="L572" s="204"/>
      <c r="M572" s="205"/>
      <c r="N572" s="206"/>
      <c r="O572" s="206"/>
      <c r="P572" s="206"/>
      <c r="Q572" s="206"/>
      <c r="R572" s="206"/>
      <c r="S572" s="206"/>
      <c r="T572" s="207"/>
      <c r="AT572" s="208" t="s">
        <v>428</v>
      </c>
      <c r="AU572" s="208" t="s">
        <v>86</v>
      </c>
      <c r="AV572" s="13" t="s">
        <v>86</v>
      </c>
      <c r="AW572" s="13" t="s">
        <v>37</v>
      </c>
      <c r="AX572" s="13" t="s">
        <v>76</v>
      </c>
      <c r="AY572" s="208" t="s">
        <v>404</v>
      </c>
    </row>
    <row r="573" spans="2:51" s="13" customFormat="1" ht="11.25">
      <c r="B573" s="198"/>
      <c r="C573" s="199"/>
      <c r="D573" s="192" t="s">
        <v>428</v>
      </c>
      <c r="E573" s="200" t="s">
        <v>19</v>
      </c>
      <c r="F573" s="201" t="s">
        <v>965</v>
      </c>
      <c r="G573" s="199"/>
      <c r="H573" s="202">
        <v>41.8</v>
      </c>
      <c r="I573" s="203"/>
      <c r="J573" s="199"/>
      <c r="K573" s="199"/>
      <c r="L573" s="204"/>
      <c r="M573" s="205"/>
      <c r="N573" s="206"/>
      <c r="O573" s="206"/>
      <c r="P573" s="206"/>
      <c r="Q573" s="206"/>
      <c r="R573" s="206"/>
      <c r="S573" s="206"/>
      <c r="T573" s="207"/>
      <c r="AT573" s="208" t="s">
        <v>428</v>
      </c>
      <c r="AU573" s="208" t="s">
        <v>86</v>
      </c>
      <c r="AV573" s="13" t="s">
        <v>86</v>
      </c>
      <c r="AW573" s="13" t="s">
        <v>37</v>
      </c>
      <c r="AX573" s="13" t="s">
        <v>76</v>
      </c>
      <c r="AY573" s="208" t="s">
        <v>404</v>
      </c>
    </row>
    <row r="574" spans="2:51" s="16" customFormat="1" ht="11.25">
      <c r="B574" s="231"/>
      <c r="C574" s="232"/>
      <c r="D574" s="192" t="s">
        <v>428</v>
      </c>
      <c r="E574" s="233" t="s">
        <v>19</v>
      </c>
      <c r="F574" s="234" t="s">
        <v>534</v>
      </c>
      <c r="G574" s="232"/>
      <c r="H574" s="235">
        <v>104.4</v>
      </c>
      <c r="I574" s="236"/>
      <c r="J574" s="232"/>
      <c r="K574" s="232"/>
      <c r="L574" s="237"/>
      <c r="M574" s="238"/>
      <c r="N574" s="239"/>
      <c r="O574" s="239"/>
      <c r="P574" s="239"/>
      <c r="Q574" s="239"/>
      <c r="R574" s="239"/>
      <c r="S574" s="239"/>
      <c r="T574" s="240"/>
      <c r="AT574" s="241" t="s">
        <v>428</v>
      </c>
      <c r="AU574" s="241" t="s">
        <v>86</v>
      </c>
      <c r="AV574" s="16" t="s">
        <v>467</v>
      </c>
      <c r="AW574" s="16" t="s">
        <v>37</v>
      </c>
      <c r="AX574" s="16" t="s">
        <v>76</v>
      </c>
      <c r="AY574" s="241" t="s">
        <v>404</v>
      </c>
    </row>
    <row r="575" spans="2:51" s="14" customFormat="1" ht="11.25">
      <c r="B575" s="210"/>
      <c r="C575" s="211"/>
      <c r="D575" s="192" t="s">
        <v>428</v>
      </c>
      <c r="E575" s="212" t="s">
        <v>19</v>
      </c>
      <c r="F575" s="213" t="s">
        <v>463</v>
      </c>
      <c r="G575" s="211"/>
      <c r="H575" s="214">
        <v>208.3</v>
      </c>
      <c r="I575" s="215"/>
      <c r="J575" s="211"/>
      <c r="K575" s="211"/>
      <c r="L575" s="216"/>
      <c r="M575" s="217"/>
      <c r="N575" s="218"/>
      <c r="O575" s="218"/>
      <c r="P575" s="218"/>
      <c r="Q575" s="218"/>
      <c r="R575" s="218"/>
      <c r="S575" s="218"/>
      <c r="T575" s="219"/>
      <c r="AT575" s="220" t="s">
        <v>428</v>
      </c>
      <c r="AU575" s="220" t="s">
        <v>86</v>
      </c>
      <c r="AV575" s="14" t="s">
        <v>273</v>
      </c>
      <c r="AW575" s="14" t="s">
        <v>37</v>
      </c>
      <c r="AX575" s="14" t="s">
        <v>84</v>
      </c>
      <c r="AY575" s="220" t="s">
        <v>404</v>
      </c>
    </row>
    <row r="576" spans="1:65" s="2" customFormat="1" ht="24.2" customHeight="1">
      <c r="A576" s="36"/>
      <c r="B576" s="37"/>
      <c r="C576" s="179" t="s">
        <v>227</v>
      </c>
      <c r="D576" s="179" t="s">
        <v>410</v>
      </c>
      <c r="E576" s="180" t="s">
        <v>966</v>
      </c>
      <c r="F576" s="181" t="s">
        <v>967</v>
      </c>
      <c r="G576" s="182" t="s">
        <v>106</v>
      </c>
      <c r="H576" s="183">
        <v>10225.87</v>
      </c>
      <c r="I576" s="184"/>
      <c r="J576" s="185">
        <f>ROUND(I576*H576,2)</f>
        <v>0</v>
      </c>
      <c r="K576" s="181" t="s">
        <v>413</v>
      </c>
      <c r="L576" s="41"/>
      <c r="M576" s="186" t="s">
        <v>19</v>
      </c>
      <c r="N576" s="187" t="s">
        <v>47</v>
      </c>
      <c r="O576" s="66"/>
      <c r="P576" s="188">
        <f>O576*H576</f>
        <v>0</v>
      </c>
      <c r="Q576" s="188">
        <v>0</v>
      </c>
      <c r="R576" s="188">
        <f>Q576*H576</f>
        <v>0</v>
      </c>
      <c r="S576" s="188">
        <v>0</v>
      </c>
      <c r="T576" s="189">
        <f>S576*H576</f>
        <v>0</v>
      </c>
      <c r="U576" s="36"/>
      <c r="V576" s="36"/>
      <c r="W576" s="36"/>
      <c r="X576" s="36"/>
      <c r="Y576" s="36"/>
      <c r="Z576" s="36"/>
      <c r="AA576" s="36"/>
      <c r="AB576" s="36"/>
      <c r="AC576" s="36"/>
      <c r="AD576" s="36"/>
      <c r="AE576" s="36"/>
      <c r="AR576" s="190" t="s">
        <v>273</v>
      </c>
      <c r="AT576" s="190" t="s">
        <v>410</v>
      </c>
      <c r="AU576" s="190" t="s">
        <v>86</v>
      </c>
      <c r="AY576" s="19" t="s">
        <v>404</v>
      </c>
      <c r="BE576" s="191">
        <f>IF(N576="základní",J576,0)</f>
        <v>0</v>
      </c>
      <c r="BF576" s="191">
        <f>IF(N576="snížená",J576,0)</f>
        <v>0</v>
      </c>
      <c r="BG576" s="191">
        <f>IF(N576="zákl. přenesená",J576,0)</f>
        <v>0</v>
      </c>
      <c r="BH576" s="191">
        <f>IF(N576="sníž. přenesená",J576,0)</f>
        <v>0</v>
      </c>
      <c r="BI576" s="191">
        <f>IF(N576="nulová",J576,0)</f>
        <v>0</v>
      </c>
      <c r="BJ576" s="19" t="s">
        <v>84</v>
      </c>
      <c r="BK576" s="191">
        <f>ROUND(I576*H576,2)</f>
        <v>0</v>
      </c>
      <c r="BL576" s="19" t="s">
        <v>273</v>
      </c>
      <c r="BM576" s="190" t="s">
        <v>968</v>
      </c>
    </row>
    <row r="577" spans="1:47" s="2" customFormat="1" ht="19.5">
      <c r="A577" s="36"/>
      <c r="B577" s="37"/>
      <c r="C577" s="38"/>
      <c r="D577" s="192" t="s">
        <v>418</v>
      </c>
      <c r="E577" s="38"/>
      <c r="F577" s="193" t="s">
        <v>969</v>
      </c>
      <c r="G577" s="38"/>
      <c r="H577" s="38"/>
      <c r="I577" s="194"/>
      <c r="J577" s="38"/>
      <c r="K577" s="38"/>
      <c r="L577" s="41"/>
      <c r="M577" s="195"/>
      <c r="N577" s="196"/>
      <c r="O577" s="66"/>
      <c r="P577" s="66"/>
      <c r="Q577" s="66"/>
      <c r="R577" s="66"/>
      <c r="S577" s="66"/>
      <c r="T577" s="67"/>
      <c r="U577" s="36"/>
      <c r="V577" s="36"/>
      <c r="W577" s="36"/>
      <c r="X577" s="36"/>
      <c r="Y577" s="36"/>
      <c r="Z577" s="36"/>
      <c r="AA577" s="36"/>
      <c r="AB577" s="36"/>
      <c r="AC577" s="36"/>
      <c r="AD577" s="36"/>
      <c r="AE577" s="36"/>
      <c r="AT577" s="19" t="s">
        <v>418</v>
      </c>
      <c r="AU577" s="19" t="s">
        <v>86</v>
      </c>
    </row>
    <row r="578" spans="1:47" s="2" customFormat="1" ht="58.5">
      <c r="A578" s="36"/>
      <c r="B578" s="37"/>
      <c r="C578" s="38"/>
      <c r="D578" s="192" t="s">
        <v>423</v>
      </c>
      <c r="E578" s="38"/>
      <c r="F578" s="197" t="s">
        <v>925</v>
      </c>
      <c r="G578" s="38"/>
      <c r="H578" s="38"/>
      <c r="I578" s="194"/>
      <c r="J578" s="38"/>
      <c r="K578" s="38"/>
      <c r="L578" s="41"/>
      <c r="M578" s="195"/>
      <c r="N578" s="196"/>
      <c r="O578" s="66"/>
      <c r="P578" s="66"/>
      <c r="Q578" s="66"/>
      <c r="R578" s="66"/>
      <c r="S578" s="66"/>
      <c r="T578" s="67"/>
      <c r="U578" s="36"/>
      <c r="V578" s="36"/>
      <c r="W578" s="36"/>
      <c r="X578" s="36"/>
      <c r="Y578" s="36"/>
      <c r="Z578" s="36"/>
      <c r="AA578" s="36"/>
      <c r="AB578" s="36"/>
      <c r="AC578" s="36"/>
      <c r="AD578" s="36"/>
      <c r="AE578" s="36"/>
      <c r="AT578" s="19" t="s">
        <v>423</v>
      </c>
      <c r="AU578" s="19" t="s">
        <v>86</v>
      </c>
    </row>
    <row r="579" spans="2:51" s="13" customFormat="1" ht="11.25">
      <c r="B579" s="198"/>
      <c r="C579" s="199"/>
      <c r="D579" s="192" t="s">
        <v>428</v>
      </c>
      <c r="E579" s="200" t="s">
        <v>19</v>
      </c>
      <c r="F579" s="201" t="s">
        <v>970</v>
      </c>
      <c r="G579" s="199"/>
      <c r="H579" s="202">
        <v>10225.87</v>
      </c>
      <c r="I579" s="203"/>
      <c r="J579" s="199"/>
      <c r="K579" s="199"/>
      <c r="L579" s="204"/>
      <c r="M579" s="205"/>
      <c r="N579" s="206"/>
      <c r="O579" s="206"/>
      <c r="P579" s="206"/>
      <c r="Q579" s="206"/>
      <c r="R579" s="206"/>
      <c r="S579" s="206"/>
      <c r="T579" s="207"/>
      <c r="AT579" s="208" t="s">
        <v>428</v>
      </c>
      <c r="AU579" s="208" t="s">
        <v>86</v>
      </c>
      <c r="AV579" s="13" t="s">
        <v>86</v>
      </c>
      <c r="AW579" s="13" t="s">
        <v>37</v>
      </c>
      <c r="AX579" s="13" t="s">
        <v>84</v>
      </c>
      <c r="AY579" s="208" t="s">
        <v>404</v>
      </c>
    </row>
    <row r="580" spans="1:65" s="2" customFormat="1" ht="14.45" customHeight="1">
      <c r="A580" s="36"/>
      <c r="B580" s="37"/>
      <c r="C580" s="179" t="s">
        <v>971</v>
      </c>
      <c r="D580" s="179" t="s">
        <v>410</v>
      </c>
      <c r="E580" s="180" t="s">
        <v>972</v>
      </c>
      <c r="F580" s="181" t="s">
        <v>973</v>
      </c>
      <c r="G580" s="182" t="s">
        <v>106</v>
      </c>
      <c r="H580" s="183">
        <v>1022.587</v>
      </c>
      <c r="I580" s="184"/>
      <c r="J580" s="185">
        <f>ROUND(I580*H580,2)</f>
        <v>0</v>
      </c>
      <c r="K580" s="181" t="s">
        <v>413</v>
      </c>
      <c r="L580" s="41"/>
      <c r="M580" s="186" t="s">
        <v>19</v>
      </c>
      <c r="N580" s="187" t="s">
        <v>47</v>
      </c>
      <c r="O580" s="66"/>
      <c r="P580" s="188">
        <f>O580*H580</f>
        <v>0</v>
      </c>
      <c r="Q580" s="188">
        <v>0</v>
      </c>
      <c r="R580" s="188">
        <f>Q580*H580</f>
        <v>0</v>
      </c>
      <c r="S580" s="188">
        <v>0</v>
      </c>
      <c r="T580" s="189">
        <f>S580*H580</f>
        <v>0</v>
      </c>
      <c r="U580" s="36"/>
      <c r="V580" s="36"/>
      <c r="W580" s="36"/>
      <c r="X580" s="36"/>
      <c r="Y580" s="36"/>
      <c r="Z580" s="36"/>
      <c r="AA580" s="36"/>
      <c r="AB580" s="36"/>
      <c r="AC580" s="36"/>
      <c r="AD580" s="36"/>
      <c r="AE580" s="36"/>
      <c r="AR580" s="190" t="s">
        <v>273</v>
      </c>
      <c r="AT580" s="190" t="s">
        <v>410</v>
      </c>
      <c r="AU580" s="190" t="s">
        <v>86</v>
      </c>
      <c r="AY580" s="19" t="s">
        <v>404</v>
      </c>
      <c r="BE580" s="191">
        <f>IF(N580="základní",J580,0)</f>
        <v>0</v>
      </c>
      <c r="BF580" s="191">
        <f>IF(N580="snížená",J580,0)</f>
        <v>0</v>
      </c>
      <c r="BG580" s="191">
        <f>IF(N580="zákl. přenesená",J580,0)</f>
        <v>0</v>
      </c>
      <c r="BH580" s="191">
        <f>IF(N580="sníž. přenesená",J580,0)</f>
        <v>0</v>
      </c>
      <c r="BI580" s="191">
        <f>IF(N580="nulová",J580,0)</f>
        <v>0</v>
      </c>
      <c r="BJ580" s="19" t="s">
        <v>84</v>
      </c>
      <c r="BK580" s="191">
        <f>ROUND(I580*H580,2)</f>
        <v>0</v>
      </c>
      <c r="BL580" s="19" t="s">
        <v>273</v>
      </c>
      <c r="BM580" s="190" t="s">
        <v>974</v>
      </c>
    </row>
    <row r="581" spans="1:47" s="2" customFormat="1" ht="19.5">
      <c r="A581" s="36"/>
      <c r="B581" s="37"/>
      <c r="C581" s="38"/>
      <c r="D581" s="192" t="s">
        <v>418</v>
      </c>
      <c r="E581" s="38"/>
      <c r="F581" s="193" t="s">
        <v>975</v>
      </c>
      <c r="G581" s="38"/>
      <c r="H581" s="38"/>
      <c r="I581" s="194"/>
      <c r="J581" s="38"/>
      <c r="K581" s="38"/>
      <c r="L581" s="41"/>
      <c r="M581" s="195"/>
      <c r="N581" s="196"/>
      <c r="O581" s="66"/>
      <c r="P581" s="66"/>
      <c r="Q581" s="66"/>
      <c r="R581" s="66"/>
      <c r="S581" s="66"/>
      <c r="T581" s="67"/>
      <c r="U581" s="36"/>
      <c r="V581" s="36"/>
      <c r="W581" s="36"/>
      <c r="X581" s="36"/>
      <c r="Y581" s="36"/>
      <c r="Z581" s="36"/>
      <c r="AA581" s="36"/>
      <c r="AB581" s="36"/>
      <c r="AC581" s="36"/>
      <c r="AD581" s="36"/>
      <c r="AE581" s="36"/>
      <c r="AT581" s="19" t="s">
        <v>418</v>
      </c>
      <c r="AU581" s="19" t="s">
        <v>86</v>
      </c>
    </row>
    <row r="582" spans="1:47" s="2" customFormat="1" ht="58.5">
      <c r="A582" s="36"/>
      <c r="B582" s="37"/>
      <c r="C582" s="38"/>
      <c r="D582" s="192" t="s">
        <v>423</v>
      </c>
      <c r="E582" s="38"/>
      <c r="F582" s="197" t="s">
        <v>925</v>
      </c>
      <c r="G582" s="38"/>
      <c r="H582" s="38"/>
      <c r="I582" s="194"/>
      <c r="J582" s="38"/>
      <c r="K582" s="38"/>
      <c r="L582" s="41"/>
      <c r="M582" s="195"/>
      <c r="N582" s="196"/>
      <c r="O582" s="66"/>
      <c r="P582" s="66"/>
      <c r="Q582" s="66"/>
      <c r="R582" s="66"/>
      <c r="S582" s="66"/>
      <c r="T582" s="67"/>
      <c r="U582" s="36"/>
      <c r="V582" s="36"/>
      <c r="W582" s="36"/>
      <c r="X582" s="36"/>
      <c r="Y582" s="36"/>
      <c r="Z582" s="36"/>
      <c r="AA582" s="36"/>
      <c r="AB582" s="36"/>
      <c r="AC582" s="36"/>
      <c r="AD582" s="36"/>
      <c r="AE582" s="36"/>
      <c r="AT582" s="19" t="s">
        <v>423</v>
      </c>
      <c r="AU582" s="19" t="s">
        <v>86</v>
      </c>
    </row>
    <row r="583" spans="2:51" s="13" customFormat="1" ht="11.25">
      <c r="B583" s="198"/>
      <c r="C583" s="199"/>
      <c r="D583" s="192" t="s">
        <v>428</v>
      </c>
      <c r="E583" s="200" t="s">
        <v>19</v>
      </c>
      <c r="F583" s="201" t="s">
        <v>976</v>
      </c>
      <c r="G583" s="199"/>
      <c r="H583" s="202">
        <v>60.5</v>
      </c>
      <c r="I583" s="203"/>
      <c r="J583" s="199"/>
      <c r="K583" s="199"/>
      <c r="L583" s="204"/>
      <c r="M583" s="205"/>
      <c r="N583" s="206"/>
      <c r="O583" s="206"/>
      <c r="P583" s="206"/>
      <c r="Q583" s="206"/>
      <c r="R583" s="206"/>
      <c r="S583" s="206"/>
      <c r="T583" s="207"/>
      <c r="AT583" s="208" t="s">
        <v>428</v>
      </c>
      <c r="AU583" s="208" t="s">
        <v>86</v>
      </c>
      <c r="AV583" s="13" t="s">
        <v>86</v>
      </c>
      <c r="AW583" s="13" t="s">
        <v>37</v>
      </c>
      <c r="AX583" s="13" t="s">
        <v>76</v>
      </c>
      <c r="AY583" s="208" t="s">
        <v>404</v>
      </c>
    </row>
    <row r="584" spans="2:51" s="13" customFormat="1" ht="11.25">
      <c r="B584" s="198"/>
      <c r="C584" s="199"/>
      <c r="D584" s="192" t="s">
        <v>428</v>
      </c>
      <c r="E584" s="200" t="s">
        <v>19</v>
      </c>
      <c r="F584" s="201" t="s">
        <v>977</v>
      </c>
      <c r="G584" s="199"/>
      <c r="H584" s="202">
        <v>42.542</v>
      </c>
      <c r="I584" s="203"/>
      <c r="J584" s="199"/>
      <c r="K584" s="199"/>
      <c r="L584" s="204"/>
      <c r="M584" s="205"/>
      <c r="N584" s="206"/>
      <c r="O584" s="206"/>
      <c r="P584" s="206"/>
      <c r="Q584" s="206"/>
      <c r="R584" s="206"/>
      <c r="S584" s="206"/>
      <c r="T584" s="207"/>
      <c r="AT584" s="208" t="s">
        <v>428</v>
      </c>
      <c r="AU584" s="208" t="s">
        <v>86</v>
      </c>
      <c r="AV584" s="13" t="s">
        <v>86</v>
      </c>
      <c r="AW584" s="13" t="s">
        <v>37</v>
      </c>
      <c r="AX584" s="13" t="s">
        <v>76</v>
      </c>
      <c r="AY584" s="208" t="s">
        <v>404</v>
      </c>
    </row>
    <row r="585" spans="2:51" s="16" customFormat="1" ht="11.25">
      <c r="B585" s="231"/>
      <c r="C585" s="232"/>
      <c r="D585" s="192" t="s">
        <v>428</v>
      </c>
      <c r="E585" s="233" t="s">
        <v>19</v>
      </c>
      <c r="F585" s="234" t="s">
        <v>534</v>
      </c>
      <c r="G585" s="232"/>
      <c r="H585" s="235">
        <v>103.042</v>
      </c>
      <c r="I585" s="236"/>
      <c r="J585" s="232"/>
      <c r="K585" s="232"/>
      <c r="L585" s="237"/>
      <c r="M585" s="238"/>
      <c r="N585" s="239"/>
      <c r="O585" s="239"/>
      <c r="P585" s="239"/>
      <c r="Q585" s="239"/>
      <c r="R585" s="239"/>
      <c r="S585" s="239"/>
      <c r="T585" s="240"/>
      <c r="AT585" s="241" t="s">
        <v>428</v>
      </c>
      <c r="AU585" s="241" t="s">
        <v>86</v>
      </c>
      <c r="AV585" s="16" t="s">
        <v>467</v>
      </c>
      <c r="AW585" s="16" t="s">
        <v>37</v>
      </c>
      <c r="AX585" s="16" t="s">
        <v>76</v>
      </c>
      <c r="AY585" s="241" t="s">
        <v>404</v>
      </c>
    </row>
    <row r="586" spans="2:51" s="15" customFormat="1" ht="11.25">
      <c r="B586" s="221"/>
      <c r="C586" s="222"/>
      <c r="D586" s="192" t="s">
        <v>428</v>
      </c>
      <c r="E586" s="223" t="s">
        <v>19</v>
      </c>
      <c r="F586" s="224" t="s">
        <v>978</v>
      </c>
      <c r="G586" s="222"/>
      <c r="H586" s="223" t="s">
        <v>19</v>
      </c>
      <c r="I586" s="225"/>
      <c r="J586" s="222"/>
      <c r="K586" s="222"/>
      <c r="L586" s="226"/>
      <c r="M586" s="227"/>
      <c r="N586" s="228"/>
      <c r="O586" s="228"/>
      <c r="P586" s="228"/>
      <c r="Q586" s="228"/>
      <c r="R586" s="228"/>
      <c r="S586" s="228"/>
      <c r="T586" s="229"/>
      <c r="AT586" s="230" t="s">
        <v>428</v>
      </c>
      <c r="AU586" s="230" t="s">
        <v>86</v>
      </c>
      <c r="AV586" s="15" t="s">
        <v>84</v>
      </c>
      <c r="AW586" s="15" t="s">
        <v>37</v>
      </c>
      <c r="AX586" s="15" t="s">
        <v>76</v>
      </c>
      <c r="AY586" s="230" t="s">
        <v>404</v>
      </c>
    </row>
    <row r="587" spans="2:51" s="13" customFormat="1" ht="11.25">
      <c r="B587" s="198"/>
      <c r="C587" s="199"/>
      <c r="D587" s="192" t="s">
        <v>428</v>
      </c>
      <c r="E587" s="200" t="s">
        <v>19</v>
      </c>
      <c r="F587" s="201" t="s">
        <v>291</v>
      </c>
      <c r="G587" s="199"/>
      <c r="H587" s="202">
        <v>384.198</v>
      </c>
      <c r="I587" s="203"/>
      <c r="J587" s="199"/>
      <c r="K587" s="199"/>
      <c r="L587" s="204"/>
      <c r="M587" s="205"/>
      <c r="N587" s="206"/>
      <c r="O587" s="206"/>
      <c r="P587" s="206"/>
      <c r="Q587" s="206"/>
      <c r="R587" s="206"/>
      <c r="S587" s="206"/>
      <c r="T587" s="207"/>
      <c r="AT587" s="208" t="s">
        <v>428</v>
      </c>
      <c r="AU587" s="208" t="s">
        <v>86</v>
      </c>
      <c r="AV587" s="13" t="s">
        <v>86</v>
      </c>
      <c r="AW587" s="13" t="s">
        <v>37</v>
      </c>
      <c r="AX587" s="13" t="s">
        <v>76</v>
      </c>
      <c r="AY587" s="208" t="s">
        <v>404</v>
      </c>
    </row>
    <row r="588" spans="2:51" s="13" customFormat="1" ht="11.25">
      <c r="B588" s="198"/>
      <c r="C588" s="199"/>
      <c r="D588" s="192" t="s">
        <v>428</v>
      </c>
      <c r="E588" s="200" t="s">
        <v>19</v>
      </c>
      <c r="F588" s="201" t="s">
        <v>287</v>
      </c>
      <c r="G588" s="199"/>
      <c r="H588" s="202">
        <v>64.533</v>
      </c>
      <c r="I588" s="203"/>
      <c r="J588" s="199"/>
      <c r="K588" s="199"/>
      <c r="L588" s="204"/>
      <c r="M588" s="205"/>
      <c r="N588" s="206"/>
      <c r="O588" s="206"/>
      <c r="P588" s="206"/>
      <c r="Q588" s="206"/>
      <c r="R588" s="206"/>
      <c r="S588" s="206"/>
      <c r="T588" s="207"/>
      <c r="AT588" s="208" t="s">
        <v>428</v>
      </c>
      <c r="AU588" s="208" t="s">
        <v>86</v>
      </c>
      <c r="AV588" s="13" t="s">
        <v>86</v>
      </c>
      <c r="AW588" s="13" t="s">
        <v>37</v>
      </c>
      <c r="AX588" s="13" t="s">
        <v>76</v>
      </c>
      <c r="AY588" s="208" t="s">
        <v>404</v>
      </c>
    </row>
    <row r="589" spans="2:51" s="13" customFormat="1" ht="11.25">
      <c r="B589" s="198"/>
      <c r="C589" s="199"/>
      <c r="D589" s="192" t="s">
        <v>428</v>
      </c>
      <c r="E589" s="200" t="s">
        <v>19</v>
      </c>
      <c r="F589" s="201" t="s">
        <v>251</v>
      </c>
      <c r="G589" s="199"/>
      <c r="H589" s="202">
        <v>58.091</v>
      </c>
      <c r="I589" s="203"/>
      <c r="J589" s="199"/>
      <c r="K589" s="199"/>
      <c r="L589" s="204"/>
      <c r="M589" s="205"/>
      <c r="N589" s="206"/>
      <c r="O589" s="206"/>
      <c r="P589" s="206"/>
      <c r="Q589" s="206"/>
      <c r="R589" s="206"/>
      <c r="S589" s="206"/>
      <c r="T589" s="207"/>
      <c r="AT589" s="208" t="s">
        <v>428</v>
      </c>
      <c r="AU589" s="208" t="s">
        <v>86</v>
      </c>
      <c r="AV589" s="13" t="s">
        <v>86</v>
      </c>
      <c r="AW589" s="13" t="s">
        <v>37</v>
      </c>
      <c r="AX589" s="13" t="s">
        <v>76</v>
      </c>
      <c r="AY589" s="208" t="s">
        <v>404</v>
      </c>
    </row>
    <row r="590" spans="2:51" s="13" customFormat="1" ht="11.25">
      <c r="B590" s="198"/>
      <c r="C590" s="199"/>
      <c r="D590" s="192" t="s">
        <v>428</v>
      </c>
      <c r="E590" s="200" t="s">
        <v>19</v>
      </c>
      <c r="F590" s="201" t="s">
        <v>256</v>
      </c>
      <c r="G590" s="199"/>
      <c r="H590" s="202">
        <v>7.35</v>
      </c>
      <c r="I590" s="203"/>
      <c r="J590" s="199"/>
      <c r="K590" s="199"/>
      <c r="L590" s="204"/>
      <c r="M590" s="205"/>
      <c r="N590" s="206"/>
      <c r="O590" s="206"/>
      <c r="P590" s="206"/>
      <c r="Q590" s="206"/>
      <c r="R590" s="206"/>
      <c r="S590" s="206"/>
      <c r="T590" s="207"/>
      <c r="AT590" s="208" t="s">
        <v>428</v>
      </c>
      <c r="AU590" s="208" t="s">
        <v>86</v>
      </c>
      <c r="AV590" s="13" t="s">
        <v>86</v>
      </c>
      <c r="AW590" s="13" t="s">
        <v>37</v>
      </c>
      <c r="AX590" s="13" t="s">
        <v>76</v>
      </c>
      <c r="AY590" s="208" t="s">
        <v>404</v>
      </c>
    </row>
    <row r="591" spans="2:51" s="13" customFormat="1" ht="11.25">
      <c r="B591" s="198"/>
      <c r="C591" s="199"/>
      <c r="D591" s="192" t="s">
        <v>428</v>
      </c>
      <c r="E591" s="200" t="s">
        <v>19</v>
      </c>
      <c r="F591" s="201" t="s">
        <v>245</v>
      </c>
      <c r="G591" s="199"/>
      <c r="H591" s="202">
        <v>950.736</v>
      </c>
      <c r="I591" s="203"/>
      <c r="J591" s="199"/>
      <c r="K591" s="199"/>
      <c r="L591" s="204"/>
      <c r="M591" s="205"/>
      <c r="N591" s="206"/>
      <c r="O591" s="206"/>
      <c r="P591" s="206"/>
      <c r="Q591" s="206"/>
      <c r="R591" s="206"/>
      <c r="S591" s="206"/>
      <c r="T591" s="207"/>
      <c r="AT591" s="208" t="s">
        <v>428</v>
      </c>
      <c r="AU591" s="208" t="s">
        <v>86</v>
      </c>
      <c r="AV591" s="13" t="s">
        <v>86</v>
      </c>
      <c r="AW591" s="13" t="s">
        <v>37</v>
      </c>
      <c r="AX591" s="13" t="s">
        <v>76</v>
      </c>
      <c r="AY591" s="208" t="s">
        <v>404</v>
      </c>
    </row>
    <row r="592" spans="2:51" s="13" customFormat="1" ht="11.25">
      <c r="B592" s="198"/>
      <c r="C592" s="199"/>
      <c r="D592" s="192" t="s">
        <v>428</v>
      </c>
      <c r="E592" s="200" t="s">
        <v>19</v>
      </c>
      <c r="F592" s="201" t="s">
        <v>248</v>
      </c>
      <c r="G592" s="199"/>
      <c r="H592" s="202">
        <v>52.644</v>
      </c>
      <c r="I592" s="203"/>
      <c r="J592" s="199"/>
      <c r="K592" s="199"/>
      <c r="L592" s="204"/>
      <c r="M592" s="205"/>
      <c r="N592" s="206"/>
      <c r="O592" s="206"/>
      <c r="P592" s="206"/>
      <c r="Q592" s="206"/>
      <c r="R592" s="206"/>
      <c r="S592" s="206"/>
      <c r="T592" s="207"/>
      <c r="AT592" s="208" t="s">
        <v>428</v>
      </c>
      <c r="AU592" s="208" t="s">
        <v>86</v>
      </c>
      <c r="AV592" s="13" t="s">
        <v>86</v>
      </c>
      <c r="AW592" s="13" t="s">
        <v>37</v>
      </c>
      <c r="AX592" s="13" t="s">
        <v>76</v>
      </c>
      <c r="AY592" s="208" t="s">
        <v>404</v>
      </c>
    </row>
    <row r="593" spans="2:51" s="13" customFormat="1" ht="11.25">
      <c r="B593" s="198"/>
      <c r="C593" s="199"/>
      <c r="D593" s="192" t="s">
        <v>428</v>
      </c>
      <c r="E593" s="200" t="s">
        <v>19</v>
      </c>
      <c r="F593" s="201" t="s">
        <v>420</v>
      </c>
      <c r="G593" s="199"/>
      <c r="H593" s="202">
        <v>5.366</v>
      </c>
      <c r="I593" s="203"/>
      <c r="J593" s="199"/>
      <c r="K593" s="199"/>
      <c r="L593" s="204"/>
      <c r="M593" s="205"/>
      <c r="N593" s="206"/>
      <c r="O593" s="206"/>
      <c r="P593" s="206"/>
      <c r="Q593" s="206"/>
      <c r="R593" s="206"/>
      <c r="S593" s="206"/>
      <c r="T593" s="207"/>
      <c r="AT593" s="208" t="s">
        <v>428</v>
      </c>
      <c r="AU593" s="208" t="s">
        <v>86</v>
      </c>
      <c r="AV593" s="13" t="s">
        <v>86</v>
      </c>
      <c r="AW593" s="13" t="s">
        <v>37</v>
      </c>
      <c r="AX593" s="13" t="s">
        <v>76</v>
      </c>
      <c r="AY593" s="208" t="s">
        <v>404</v>
      </c>
    </row>
    <row r="594" spans="2:51" s="13" customFormat="1" ht="11.25">
      <c r="B594" s="198"/>
      <c r="C594" s="199"/>
      <c r="D594" s="192" t="s">
        <v>428</v>
      </c>
      <c r="E594" s="200" t="s">
        <v>19</v>
      </c>
      <c r="F594" s="201" t="s">
        <v>979</v>
      </c>
      <c r="G594" s="199"/>
      <c r="H594" s="202">
        <v>-381.019</v>
      </c>
      <c r="I594" s="203"/>
      <c r="J594" s="199"/>
      <c r="K594" s="199"/>
      <c r="L594" s="204"/>
      <c r="M594" s="205"/>
      <c r="N594" s="206"/>
      <c r="O594" s="206"/>
      <c r="P594" s="206"/>
      <c r="Q594" s="206"/>
      <c r="R594" s="206"/>
      <c r="S594" s="206"/>
      <c r="T594" s="207"/>
      <c r="AT594" s="208" t="s">
        <v>428</v>
      </c>
      <c r="AU594" s="208" t="s">
        <v>86</v>
      </c>
      <c r="AV594" s="13" t="s">
        <v>86</v>
      </c>
      <c r="AW594" s="13" t="s">
        <v>37</v>
      </c>
      <c r="AX594" s="13" t="s">
        <v>76</v>
      </c>
      <c r="AY594" s="208" t="s">
        <v>404</v>
      </c>
    </row>
    <row r="595" spans="2:51" s="13" customFormat="1" ht="11.25">
      <c r="B595" s="198"/>
      <c r="C595" s="199"/>
      <c r="D595" s="192" t="s">
        <v>428</v>
      </c>
      <c r="E595" s="200" t="s">
        <v>19</v>
      </c>
      <c r="F595" s="201" t="s">
        <v>980</v>
      </c>
      <c r="G595" s="199"/>
      <c r="H595" s="202">
        <v>-71.933</v>
      </c>
      <c r="I595" s="203"/>
      <c r="J595" s="199"/>
      <c r="K595" s="199"/>
      <c r="L595" s="204"/>
      <c r="M595" s="205"/>
      <c r="N595" s="206"/>
      <c r="O595" s="206"/>
      <c r="P595" s="206"/>
      <c r="Q595" s="206"/>
      <c r="R595" s="206"/>
      <c r="S595" s="206"/>
      <c r="T595" s="207"/>
      <c r="AT595" s="208" t="s">
        <v>428</v>
      </c>
      <c r="AU595" s="208" t="s">
        <v>86</v>
      </c>
      <c r="AV595" s="13" t="s">
        <v>86</v>
      </c>
      <c r="AW595" s="13" t="s">
        <v>37</v>
      </c>
      <c r="AX595" s="13" t="s">
        <v>76</v>
      </c>
      <c r="AY595" s="208" t="s">
        <v>404</v>
      </c>
    </row>
    <row r="596" spans="2:51" s="13" customFormat="1" ht="11.25">
      <c r="B596" s="198"/>
      <c r="C596" s="199"/>
      <c r="D596" s="192" t="s">
        <v>428</v>
      </c>
      <c r="E596" s="200" t="s">
        <v>19</v>
      </c>
      <c r="F596" s="201" t="s">
        <v>981</v>
      </c>
      <c r="G596" s="199"/>
      <c r="H596" s="202">
        <v>-128.493</v>
      </c>
      <c r="I596" s="203"/>
      <c r="J596" s="199"/>
      <c r="K596" s="199"/>
      <c r="L596" s="204"/>
      <c r="M596" s="205"/>
      <c r="N596" s="206"/>
      <c r="O596" s="206"/>
      <c r="P596" s="206"/>
      <c r="Q596" s="206"/>
      <c r="R596" s="206"/>
      <c r="S596" s="206"/>
      <c r="T596" s="207"/>
      <c r="AT596" s="208" t="s">
        <v>428</v>
      </c>
      <c r="AU596" s="208" t="s">
        <v>86</v>
      </c>
      <c r="AV596" s="13" t="s">
        <v>86</v>
      </c>
      <c r="AW596" s="13" t="s">
        <v>37</v>
      </c>
      <c r="AX596" s="13" t="s">
        <v>76</v>
      </c>
      <c r="AY596" s="208" t="s">
        <v>404</v>
      </c>
    </row>
    <row r="597" spans="2:51" s="13" customFormat="1" ht="11.25">
      <c r="B597" s="198"/>
      <c r="C597" s="199"/>
      <c r="D597" s="192" t="s">
        <v>428</v>
      </c>
      <c r="E597" s="200" t="s">
        <v>19</v>
      </c>
      <c r="F597" s="201" t="s">
        <v>982</v>
      </c>
      <c r="G597" s="199"/>
      <c r="H597" s="202">
        <v>-21.928</v>
      </c>
      <c r="I597" s="203"/>
      <c r="J597" s="199"/>
      <c r="K597" s="199"/>
      <c r="L597" s="204"/>
      <c r="M597" s="205"/>
      <c r="N597" s="206"/>
      <c r="O597" s="206"/>
      <c r="P597" s="206"/>
      <c r="Q597" s="206"/>
      <c r="R597" s="206"/>
      <c r="S597" s="206"/>
      <c r="T597" s="207"/>
      <c r="AT597" s="208" t="s">
        <v>428</v>
      </c>
      <c r="AU597" s="208" t="s">
        <v>86</v>
      </c>
      <c r="AV597" s="13" t="s">
        <v>86</v>
      </c>
      <c r="AW597" s="13" t="s">
        <v>37</v>
      </c>
      <c r="AX597" s="13" t="s">
        <v>76</v>
      </c>
      <c r="AY597" s="208" t="s">
        <v>404</v>
      </c>
    </row>
    <row r="598" spans="2:51" s="16" customFormat="1" ht="11.25">
      <c r="B598" s="231"/>
      <c r="C598" s="232"/>
      <c r="D598" s="192" t="s">
        <v>428</v>
      </c>
      <c r="E598" s="233" t="s">
        <v>19</v>
      </c>
      <c r="F598" s="234" t="s">
        <v>534</v>
      </c>
      <c r="G598" s="232"/>
      <c r="H598" s="235">
        <v>919.545</v>
      </c>
      <c r="I598" s="236"/>
      <c r="J598" s="232"/>
      <c r="K598" s="232"/>
      <c r="L598" s="237"/>
      <c r="M598" s="238"/>
      <c r="N598" s="239"/>
      <c r="O598" s="239"/>
      <c r="P598" s="239"/>
      <c r="Q598" s="239"/>
      <c r="R598" s="239"/>
      <c r="S598" s="239"/>
      <c r="T598" s="240"/>
      <c r="AT598" s="241" t="s">
        <v>428</v>
      </c>
      <c r="AU598" s="241" t="s">
        <v>86</v>
      </c>
      <c r="AV598" s="16" t="s">
        <v>467</v>
      </c>
      <c r="AW598" s="16" t="s">
        <v>37</v>
      </c>
      <c r="AX598" s="16" t="s">
        <v>76</v>
      </c>
      <c r="AY598" s="241" t="s">
        <v>404</v>
      </c>
    </row>
    <row r="599" spans="2:51" s="14" customFormat="1" ht="11.25">
      <c r="B599" s="210"/>
      <c r="C599" s="211"/>
      <c r="D599" s="192" t="s">
        <v>428</v>
      </c>
      <c r="E599" s="212" t="s">
        <v>183</v>
      </c>
      <c r="F599" s="213" t="s">
        <v>463</v>
      </c>
      <c r="G599" s="211"/>
      <c r="H599" s="214">
        <v>1022.587</v>
      </c>
      <c r="I599" s="215"/>
      <c r="J599" s="211"/>
      <c r="K599" s="211"/>
      <c r="L599" s="216"/>
      <c r="M599" s="217"/>
      <c r="N599" s="218"/>
      <c r="O599" s="218"/>
      <c r="P599" s="218"/>
      <c r="Q599" s="218"/>
      <c r="R599" s="218"/>
      <c r="S599" s="218"/>
      <c r="T599" s="219"/>
      <c r="AT599" s="220" t="s">
        <v>428</v>
      </c>
      <c r="AU599" s="220" t="s">
        <v>86</v>
      </c>
      <c r="AV599" s="14" t="s">
        <v>273</v>
      </c>
      <c r="AW599" s="14" t="s">
        <v>37</v>
      </c>
      <c r="AX599" s="14" t="s">
        <v>84</v>
      </c>
      <c r="AY599" s="220" t="s">
        <v>404</v>
      </c>
    </row>
    <row r="600" spans="1:65" s="2" customFormat="1" ht="14.45" customHeight="1">
      <c r="A600" s="36"/>
      <c r="B600" s="37"/>
      <c r="C600" s="179" t="s">
        <v>983</v>
      </c>
      <c r="D600" s="179" t="s">
        <v>410</v>
      </c>
      <c r="E600" s="180" t="s">
        <v>984</v>
      </c>
      <c r="F600" s="181" t="s">
        <v>985</v>
      </c>
      <c r="G600" s="182" t="s">
        <v>106</v>
      </c>
      <c r="H600" s="183">
        <v>13.796</v>
      </c>
      <c r="I600" s="184"/>
      <c r="J600" s="185">
        <f>ROUND(I600*H600,2)</f>
        <v>0</v>
      </c>
      <c r="K600" s="181" t="s">
        <v>413</v>
      </c>
      <c r="L600" s="41"/>
      <c r="M600" s="186" t="s">
        <v>19</v>
      </c>
      <c r="N600" s="187" t="s">
        <v>47</v>
      </c>
      <c r="O600" s="66"/>
      <c r="P600" s="188">
        <f>O600*H600</f>
        <v>0</v>
      </c>
      <c r="Q600" s="188">
        <v>0</v>
      </c>
      <c r="R600" s="188">
        <f>Q600*H600</f>
        <v>0</v>
      </c>
      <c r="S600" s="188">
        <v>0</v>
      </c>
      <c r="T600" s="189">
        <f>S600*H600</f>
        <v>0</v>
      </c>
      <c r="U600" s="36"/>
      <c r="V600" s="36"/>
      <c r="W600" s="36"/>
      <c r="X600" s="36"/>
      <c r="Y600" s="36"/>
      <c r="Z600" s="36"/>
      <c r="AA600" s="36"/>
      <c r="AB600" s="36"/>
      <c r="AC600" s="36"/>
      <c r="AD600" s="36"/>
      <c r="AE600" s="36"/>
      <c r="AR600" s="190" t="s">
        <v>273</v>
      </c>
      <c r="AT600" s="190" t="s">
        <v>410</v>
      </c>
      <c r="AU600" s="190" t="s">
        <v>86</v>
      </c>
      <c r="AY600" s="19" t="s">
        <v>404</v>
      </c>
      <c r="BE600" s="191">
        <f>IF(N600="základní",J600,0)</f>
        <v>0</v>
      </c>
      <c r="BF600" s="191">
        <f>IF(N600="snížená",J600,0)</f>
        <v>0</v>
      </c>
      <c r="BG600" s="191">
        <f>IF(N600="zákl. přenesená",J600,0)</f>
        <v>0</v>
      </c>
      <c r="BH600" s="191">
        <f>IF(N600="sníž. přenesená",J600,0)</f>
        <v>0</v>
      </c>
      <c r="BI600" s="191">
        <f>IF(N600="nulová",J600,0)</f>
        <v>0</v>
      </c>
      <c r="BJ600" s="19" t="s">
        <v>84</v>
      </c>
      <c r="BK600" s="191">
        <f>ROUND(I600*H600,2)</f>
        <v>0</v>
      </c>
      <c r="BL600" s="19" t="s">
        <v>273</v>
      </c>
      <c r="BM600" s="190" t="s">
        <v>986</v>
      </c>
    </row>
    <row r="601" spans="1:47" s="2" customFormat="1" ht="19.5">
      <c r="A601" s="36"/>
      <c r="B601" s="37"/>
      <c r="C601" s="38"/>
      <c r="D601" s="192" t="s">
        <v>418</v>
      </c>
      <c r="E601" s="38"/>
      <c r="F601" s="193" t="s">
        <v>987</v>
      </c>
      <c r="G601" s="38"/>
      <c r="H601" s="38"/>
      <c r="I601" s="194"/>
      <c r="J601" s="38"/>
      <c r="K601" s="38"/>
      <c r="L601" s="41"/>
      <c r="M601" s="195"/>
      <c r="N601" s="196"/>
      <c r="O601" s="66"/>
      <c r="P601" s="66"/>
      <c r="Q601" s="66"/>
      <c r="R601" s="66"/>
      <c r="S601" s="66"/>
      <c r="T601" s="67"/>
      <c r="U601" s="36"/>
      <c r="V601" s="36"/>
      <c r="W601" s="36"/>
      <c r="X601" s="36"/>
      <c r="Y601" s="36"/>
      <c r="Z601" s="36"/>
      <c r="AA601" s="36"/>
      <c r="AB601" s="36"/>
      <c r="AC601" s="36"/>
      <c r="AD601" s="36"/>
      <c r="AE601" s="36"/>
      <c r="AT601" s="19" t="s">
        <v>418</v>
      </c>
      <c r="AU601" s="19" t="s">
        <v>86</v>
      </c>
    </row>
    <row r="602" spans="1:47" s="2" customFormat="1" ht="58.5">
      <c r="A602" s="36"/>
      <c r="B602" s="37"/>
      <c r="C602" s="38"/>
      <c r="D602" s="192" t="s">
        <v>423</v>
      </c>
      <c r="E602" s="38"/>
      <c r="F602" s="197" t="s">
        <v>925</v>
      </c>
      <c r="G602" s="38"/>
      <c r="H602" s="38"/>
      <c r="I602" s="194"/>
      <c r="J602" s="38"/>
      <c r="K602" s="38"/>
      <c r="L602" s="41"/>
      <c r="M602" s="195"/>
      <c r="N602" s="196"/>
      <c r="O602" s="66"/>
      <c r="P602" s="66"/>
      <c r="Q602" s="66"/>
      <c r="R602" s="66"/>
      <c r="S602" s="66"/>
      <c r="T602" s="67"/>
      <c r="U602" s="36"/>
      <c r="V602" s="36"/>
      <c r="W602" s="36"/>
      <c r="X602" s="36"/>
      <c r="Y602" s="36"/>
      <c r="Z602" s="36"/>
      <c r="AA602" s="36"/>
      <c r="AB602" s="36"/>
      <c r="AC602" s="36"/>
      <c r="AD602" s="36"/>
      <c r="AE602" s="36"/>
      <c r="AT602" s="19" t="s">
        <v>423</v>
      </c>
      <c r="AU602" s="19" t="s">
        <v>86</v>
      </c>
    </row>
    <row r="603" spans="2:51" s="15" customFormat="1" ht="11.25">
      <c r="B603" s="221"/>
      <c r="C603" s="222"/>
      <c r="D603" s="192" t="s">
        <v>428</v>
      </c>
      <c r="E603" s="223" t="s">
        <v>19</v>
      </c>
      <c r="F603" s="224" t="s">
        <v>988</v>
      </c>
      <c r="G603" s="222"/>
      <c r="H603" s="223" t="s">
        <v>19</v>
      </c>
      <c r="I603" s="225"/>
      <c r="J603" s="222"/>
      <c r="K603" s="222"/>
      <c r="L603" s="226"/>
      <c r="M603" s="227"/>
      <c r="N603" s="228"/>
      <c r="O603" s="228"/>
      <c r="P603" s="228"/>
      <c r="Q603" s="228"/>
      <c r="R603" s="228"/>
      <c r="S603" s="228"/>
      <c r="T603" s="229"/>
      <c r="AT603" s="230" t="s">
        <v>428</v>
      </c>
      <c r="AU603" s="230" t="s">
        <v>86</v>
      </c>
      <c r="AV603" s="15" t="s">
        <v>84</v>
      </c>
      <c r="AW603" s="15" t="s">
        <v>37</v>
      </c>
      <c r="AX603" s="15" t="s">
        <v>76</v>
      </c>
      <c r="AY603" s="230" t="s">
        <v>404</v>
      </c>
    </row>
    <row r="604" spans="2:51" s="13" customFormat="1" ht="11.25">
      <c r="B604" s="198"/>
      <c r="C604" s="199"/>
      <c r="D604" s="192" t="s">
        <v>428</v>
      </c>
      <c r="E604" s="200" t="s">
        <v>19</v>
      </c>
      <c r="F604" s="201" t="s">
        <v>160</v>
      </c>
      <c r="G604" s="199"/>
      <c r="H604" s="202">
        <v>3.16</v>
      </c>
      <c r="I604" s="203"/>
      <c r="J604" s="199"/>
      <c r="K604" s="199"/>
      <c r="L604" s="204"/>
      <c r="M604" s="205"/>
      <c r="N604" s="206"/>
      <c r="O604" s="206"/>
      <c r="P604" s="206"/>
      <c r="Q604" s="206"/>
      <c r="R604" s="206"/>
      <c r="S604" s="206"/>
      <c r="T604" s="207"/>
      <c r="AT604" s="208" t="s">
        <v>428</v>
      </c>
      <c r="AU604" s="208" t="s">
        <v>86</v>
      </c>
      <c r="AV604" s="13" t="s">
        <v>86</v>
      </c>
      <c r="AW604" s="13" t="s">
        <v>37</v>
      </c>
      <c r="AX604" s="13" t="s">
        <v>76</v>
      </c>
      <c r="AY604" s="208" t="s">
        <v>404</v>
      </c>
    </row>
    <row r="605" spans="2:51" s="13" customFormat="1" ht="11.25">
      <c r="B605" s="198"/>
      <c r="C605" s="199"/>
      <c r="D605" s="192" t="s">
        <v>428</v>
      </c>
      <c r="E605" s="200" t="s">
        <v>19</v>
      </c>
      <c r="F605" s="201" t="s">
        <v>989</v>
      </c>
      <c r="G605" s="199"/>
      <c r="H605" s="202">
        <v>10.636</v>
      </c>
      <c r="I605" s="203"/>
      <c r="J605" s="199"/>
      <c r="K605" s="199"/>
      <c r="L605" s="204"/>
      <c r="M605" s="205"/>
      <c r="N605" s="206"/>
      <c r="O605" s="206"/>
      <c r="P605" s="206"/>
      <c r="Q605" s="206"/>
      <c r="R605" s="206"/>
      <c r="S605" s="206"/>
      <c r="T605" s="207"/>
      <c r="AT605" s="208" t="s">
        <v>428</v>
      </c>
      <c r="AU605" s="208" t="s">
        <v>86</v>
      </c>
      <c r="AV605" s="13" t="s">
        <v>86</v>
      </c>
      <c r="AW605" s="13" t="s">
        <v>37</v>
      </c>
      <c r="AX605" s="13" t="s">
        <v>76</v>
      </c>
      <c r="AY605" s="208" t="s">
        <v>404</v>
      </c>
    </row>
    <row r="606" spans="2:51" s="14" customFormat="1" ht="11.25">
      <c r="B606" s="210"/>
      <c r="C606" s="211"/>
      <c r="D606" s="192" t="s">
        <v>428</v>
      </c>
      <c r="E606" s="212" t="s">
        <v>163</v>
      </c>
      <c r="F606" s="213" t="s">
        <v>463</v>
      </c>
      <c r="G606" s="211"/>
      <c r="H606" s="214">
        <v>13.796</v>
      </c>
      <c r="I606" s="215"/>
      <c r="J606" s="211"/>
      <c r="K606" s="211"/>
      <c r="L606" s="216"/>
      <c r="M606" s="217"/>
      <c r="N606" s="218"/>
      <c r="O606" s="218"/>
      <c r="P606" s="218"/>
      <c r="Q606" s="218"/>
      <c r="R606" s="218"/>
      <c r="S606" s="218"/>
      <c r="T606" s="219"/>
      <c r="AT606" s="220" t="s">
        <v>428</v>
      </c>
      <c r="AU606" s="220" t="s">
        <v>86</v>
      </c>
      <c r="AV606" s="14" t="s">
        <v>273</v>
      </c>
      <c r="AW606" s="14" t="s">
        <v>37</v>
      </c>
      <c r="AX606" s="14" t="s">
        <v>84</v>
      </c>
      <c r="AY606" s="220" t="s">
        <v>404</v>
      </c>
    </row>
    <row r="607" spans="1:65" s="2" customFormat="1" ht="24.2" customHeight="1">
      <c r="A607" s="36"/>
      <c r="B607" s="37"/>
      <c r="C607" s="179" t="s">
        <v>990</v>
      </c>
      <c r="D607" s="179" t="s">
        <v>410</v>
      </c>
      <c r="E607" s="180" t="s">
        <v>991</v>
      </c>
      <c r="F607" s="181" t="s">
        <v>992</v>
      </c>
      <c r="G607" s="182" t="s">
        <v>106</v>
      </c>
      <c r="H607" s="183">
        <v>137.96</v>
      </c>
      <c r="I607" s="184"/>
      <c r="J607" s="185">
        <f>ROUND(I607*H607,2)</f>
        <v>0</v>
      </c>
      <c r="K607" s="181" t="s">
        <v>413</v>
      </c>
      <c r="L607" s="41"/>
      <c r="M607" s="186" t="s">
        <v>19</v>
      </c>
      <c r="N607" s="187" t="s">
        <v>47</v>
      </c>
      <c r="O607" s="66"/>
      <c r="P607" s="188">
        <f>O607*H607</f>
        <v>0</v>
      </c>
      <c r="Q607" s="188">
        <v>0</v>
      </c>
      <c r="R607" s="188">
        <f>Q607*H607</f>
        <v>0</v>
      </c>
      <c r="S607" s="188">
        <v>0</v>
      </c>
      <c r="T607" s="189">
        <f>S607*H607</f>
        <v>0</v>
      </c>
      <c r="U607" s="36"/>
      <c r="V607" s="36"/>
      <c r="W607" s="36"/>
      <c r="X607" s="36"/>
      <c r="Y607" s="36"/>
      <c r="Z607" s="36"/>
      <c r="AA607" s="36"/>
      <c r="AB607" s="36"/>
      <c r="AC607" s="36"/>
      <c r="AD607" s="36"/>
      <c r="AE607" s="36"/>
      <c r="AR607" s="190" t="s">
        <v>273</v>
      </c>
      <c r="AT607" s="190" t="s">
        <v>410</v>
      </c>
      <c r="AU607" s="190" t="s">
        <v>86</v>
      </c>
      <c r="AY607" s="19" t="s">
        <v>404</v>
      </c>
      <c r="BE607" s="191">
        <f>IF(N607="základní",J607,0)</f>
        <v>0</v>
      </c>
      <c r="BF607" s="191">
        <f>IF(N607="snížená",J607,0)</f>
        <v>0</v>
      </c>
      <c r="BG607" s="191">
        <f>IF(N607="zákl. přenesená",J607,0)</f>
        <v>0</v>
      </c>
      <c r="BH607" s="191">
        <f>IF(N607="sníž. přenesená",J607,0)</f>
        <v>0</v>
      </c>
      <c r="BI607" s="191">
        <f>IF(N607="nulová",J607,0)</f>
        <v>0</v>
      </c>
      <c r="BJ607" s="19" t="s">
        <v>84</v>
      </c>
      <c r="BK607" s="191">
        <f>ROUND(I607*H607,2)</f>
        <v>0</v>
      </c>
      <c r="BL607" s="19" t="s">
        <v>273</v>
      </c>
      <c r="BM607" s="190" t="s">
        <v>993</v>
      </c>
    </row>
    <row r="608" spans="1:47" s="2" customFormat="1" ht="29.25">
      <c r="A608" s="36"/>
      <c r="B608" s="37"/>
      <c r="C608" s="38"/>
      <c r="D608" s="192" t="s">
        <v>418</v>
      </c>
      <c r="E608" s="38"/>
      <c r="F608" s="193" t="s">
        <v>994</v>
      </c>
      <c r="G608" s="38"/>
      <c r="H608" s="38"/>
      <c r="I608" s="194"/>
      <c r="J608" s="38"/>
      <c r="K608" s="38"/>
      <c r="L608" s="41"/>
      <c r="M608" s="195"/>
      <c r="N608" s="196"/>
      <c r="O608" s="66"/>
      <c r="P608" s="66"/>
      <c r="Q608" s="66"/>
      <c r="R608" s="66"/>
      <c r="S608" s="66"/>
      <c r="T608" s="67"/>
      <c r="U608" s="36"/>
      <c r="V608" s="36"/>
      <c r="W608" s="36"/>
      <c r="X608" s="36"/>
      <c r="Y608" s="36"/>
      <c r="Z608" s="36"/>
      <c r="AA608" s="36"/>
      <c r="AB608" s="36"/>
      <c r="AC608" s="36"/>
      <c r="AD608" s="36"/>
      <c r="AE608" s="36"/>
      <c r="AT608" s="19" t="s">
        <v>418</v>
      </c>
      <c r="AU608" s="19" t="s">
        <v>86</v>
      </c>
    </row>
    <row r="609" spans="1:47" s="2" customFormat="1" ht="58.5">
      <c r="A609" s="36"/>
      <c r="B609" s="37"/>
      <c r="C609" s="38"/>
      <c r="D609" s="192" t="s">
        <v>423</v>
      </c>
      <c r="E609" s="38"/>
      <c r="F609" s="197" t="s">
        <v>925</v>
      </c>
      <c r="G609" s="38"/>
      <c r="H609" s="38"/>
      <c r="I609" s="194"/>
      <c r="J609" s="38"/>
      <c r="K609" s="38"/>
      <c r="L609" s="41"/>
      <c r="M609" s="195"/>
      <c r="N609" s="196"/>
      <c r="O609" s="66"/>
      <c r="P609" s="66"/>
      <c r="Q609" s="66"/>
      <c r="R609" s="66"/>
      <c r="S609" s="66"/>
      <c r="T609" s="67"/>
      <c r="U609" s="36"/>
      <c r="V609" s="36"/>
      <c r="W609" s="36"/>
      <c r="X609" s="36"/>
      <c r="Y609" s="36"/>
      <c r="Z609" s="36"/>
      <c r="AA609" s="36"/>
      <c r="AB609" s="36"/>
      <c r="AC609" s="36"/>
      <c r="AD609" s="36"/>
      <c r="AE609" s="36"/>
      <c r="AT609" s="19" t="s">
        <v>423</v>
      </c>
      <c r="AU609" s="19" t="s">
        <v>86</v>
      </c>
    </row>
    <row r="610" spans="2:51" s="13" customFormat="1" ht="11.25">
      <c r="B610" s="198"/>
      <c r="C610" s="199"/>
      <c r="D610" s="192" t="s">
        <v>428</v>
      </c>
      <c r="E610" s="200" t="s">
        <v>19</v>
      </c>
      <c r="F610" s="201" t="s">
        <v>995</v>
      </c>
      <c r="G610" s="199"/>
      <c r="H610" s="202">
        <v>137.96</v>
      </c>
      <c r="I610" s="203"/>
      <c r="J610" s="199"/>
      <c r="K610" s="199"/>
      <c r="L610" s="204"/>
      <c r="M610" s="205"/>
      <c r="N610" s="206"/>
      <c r="O610" s="206"/>
      <c r="P610" s="206"/>
      <c r="Q610" s="206"/>
      <c r="R610" s="206"/>
      <c r="S610" s="206"/>
      <c r="T610" s="207"/>
      <c r="AT610" s="208" t="s">
        <v>428</v>
      </c>
      <c r="AU610" s="208" t="s">
        <v>86</v>
      </c>
      <c r="AV610" s="13" t="s">
        <v>86</v>
      </c>
      <c r="AW610" s="13" t="s">
        <v>37</v>
      </c>
      <c r="AX610" s="13" t="s">
        <v>84</v>
      </c>
      <c r="AY610" s="208" t="s">
        <v>404</v>
      </c>
    </row>
    <row r="611" spans="1:65" s="2" customFormat="1" ht="14.45" customHeight="1">
      <c r="A611" s="36"/>
      <c r="B611" s="37"/>
      <c r="C611" s="179" t="s">
        <v>996</v>
      </c>
      <c r="D611" s="179" t="s">
        <v>410</v>
      </c>
      <c r="E611" s="180" t="s">
        <v>997</v>
      </c>
      <c r="F611" s="181" t="s">
        <v>998</v>
      </c>
      <c r="G611" s="182" t="s">
        <v>106</v>
      </c>
      <c r="H611" s="183">
        <v>968.005</v>
      </c>
      <c r="I611" s="184"/>
      <c r="J611" s="185">
        <f>ROUND(I611*H611,2)</f>
        <v>0</v>
      </c>
      <c r="K611" s="181" t="s">
        <v>413</v>
      </c>
      <c r="L611" s="41"/>
      <c r="M611" s="186" t="s">
        <v>19</v>
      </c>
      <c r="N611" s="187" t="s">
        <v>47</v>
      </c>
      <c r="O611" s="66"/>
      <c r="P611" s="188">
        <f>O611*H611</f>
        <v>0</v>
      </c>
      <c r="Q611" s="188">
        <v>0</v>
      </c>
      <c r="R611" s="188">
        <f>Q611*H611</f>
        <v>0</v>
      </c>
      <c r="S611" s="188">
        <v>0</v>
      </c>
      <c r="T611" s="189">
        <f>S611*H611</f>
        <v>0</v>
      </c>
      <c r="U611" s="36"/>
      <c r="V611" s="36"/>
      <c r="W611" s="36"/>
      <c r="X611" s="36"/>
      <c r="Y611" s="36"/>
      <c r="Z611" s="36"/>
      <c r="AA611" s="36"/>
      <c r="AB611" s="36"/>
      <c r="AC611" s="36"/>
      <c r="AD611" s="36"/>
      <c r="AE611" s="36"/>
      <c r="AR611" s="190" t="s">
        <v>273</v>
      </c>
      <c r="AT611" s="190" t="s">
        <v>410</v>
      </c>
      <c r="AU611" s="190" t="s">
        <v>86</v>
      </c>
      <c r="AY611" s="19" t="s">
        <v>404</v>
      </c>
      <c r="BE611" s="191">
        <f>IF(N611="základní",J611,0)</f>
        <v>0</v>
      </c>
      <c r="BF611" s="191">
        <f>IF(N611="snížená",J611,0)</f>
        <v>0</v>
      </c>
      <c r="BG611" s="191">
        <f>IF(N611="zákl. přenesená",J611,0)</f>
        <v>0</v>
      </c>
      <c r="BH611" s="191">
        <f>IF(N611="sníž. přenesená",J611,0)</f>
        <v>0</v>
      </c>
      <c r="BI611" s="191">
        <f>IF(N611="nulová",J611,0)</f>
        <v>0</v>
      </c>
      <c r="BJ611" s="19" t="s">
        <v>84</v>
      </c>
      <c r="BK611" s="191">
        <f>ROUND(I611*H611,2)</f>
        <v>0</v>
      </c>
      <c r="BL611" s="19" t="s">
        <v>273</v>
      </c>
      <c r="BM611" s="190" t="s">
        <v>999</v>
      </c>
    </row>
    <row r="612" spans="1:47" s="2" customFormat="1" ht="19.5">
      <c r="A612" s="36"/>
      <c r="B612" s="37"/>
      <c r="C612" s="38"/>
      <c r="D612" s="192" t="s">
        <v>418</v>
      </c>
      <c r="E612" s="38"/>
      <c r="F612" s="193" t="s">
        <v>1000</v>
      </c>
      <c r="G612" s="38"/>
      <c r="H612" s="38"/>
      <c r="I612" s="194"/>
      <c r="J612" s="38"/>
      <c r="K612" s="38"/>
      <c r="L612" s="41"/>
      <c r="M612" s="195"/>
      <c r="N612" s="196"/>
      <c r="O612" s="66"/>
      <c r="P612" s="66"/>
      <c r="Q612" s="66"/>
      <c r="R612" s="66"/>
      <c r="S612" s="66"/>
      <c r="T612" s="67"/>
      <c r="U612" s="36"/>
      <c r="V612" s="36"/>
      <c r="W612" s="36"/>
      <c r="X612" s="36"/>
      <c r="Y612" s="36"/>
      <c r="Z612" s="36"/>
      <c r="AA612" s="36"/>
      <c r="AB612" s="36"/>
      <c r="AC612" s="36"/>
      <c r="AD612" s="36"/>
      <c r="AE612" s="36"/>
      <c r="AT612" s="19" t="s">
        <v>418</v>
      </c>
      <c r="AU612" s="19" t="s">
        <v>86</v>
      </c>
    </row>
    <row r="613" spans="1:47" s="2" customFormat="1" ht="87.75">
      <c r="A613" s="36"/>
      <c r="B613" s="37"/>
      <c r="C613" s="38"/>
      <c r="D613" s="192" t="s">
        <v>423</v>
      </c>
      <c r="E613" s="38"/>
      <c r="F613" s="197" t="s">
        <v>1001</v>
      </c>
      <c r="G613" s="38"/>
      <c r="H613" s="38"/>
      <c r="I613" s="194"/>
      <c r="J613" s="38"/>
      <c r="K613" s="38"/>
      <c r="L613" s="41"/>
      <c r="M613" s="195"/>
      <c r="N613" s="196"/>
      <c r="O613" s="66"/>
      <c r="P613" s="66"/>
      <c r="Q613" s="66"/>
      <c r="R613" s="66"/>
      <c r="S613" s="66"/>
      <c r="T613" s="67"/>
      <c r="U613" s="36"/>
      <c r="V613" s="36"/>
      <c r="W613" s="36"/>
      <c r="X613" s="36"/>
      <c r="Y613" s="36"/>
      <c r="Z613" s="36"/>
      <c r="AA613" s="36"/>
      <c r="AB613" s="36"/>
      <c r="AC613" s="36"/>
      <c r="AD613" s="36"/>
      <c r="AE613" s="36"/>
      <c r="AT613" s="19" t="s">
        <v>423</v>
      </c>
      <c r="AU613" s="19" t="s">
        <v>86</v>
      </c>
    </row>
    <row r="614" spans="2:51" s="13" customFormat="1" ht="11.25">
      <c r="B614" s="198"/>
      <c r="C614" s="199"/>
      <c r="D614" s="192" t="s">
        <v>428</v>
      </c>
      <c r="E614" s="200" t="s">
        <v>19</v>
      </c>
      <c r="F614" s="201" t="s">
        <v>1002</v>
      </c>
      <c r="G614" s="199"/>
      <c r="H614" s="202">
        <v>17.6</v>
      </c>
      <c r="I614" s="203"/>
      <c r="J614" s="199"/>
      <c r="K614" s="199"/>
      <c r="L614" s="204"/>
      <c r="M614" s="205"/>
      <c r="N614" s="206"/>
      <c r="O614" s="206"/>
      <c r="P614" s="206"/>
      <c r="Q614" s="206"/>
      <c r="R614" s="206"/>
      <c r="S614" s="206"/>
      <c r="T614" s="207"/>
      <c r="AT614" s="208" t="s">
        <v>428</v>
      </c>
      <c r="AU614" s="208" t="s">
        <v>86</v>
      </c>
      <c r="AV614" s="13" t="s">
        <v>86</v>
      </c>
      <c r="AW614" s="13" t="s">
        <v>37</v>
      </c>
      <c r="AX614" s="13" t="s">
        <v>76</v>
      </c>
      <c r="AY614" s="208" t="s">
        <v>404</v>
      </c>
    </row>
    <row r="615" spans="2:51" s="13" customFormat="1" ht="11.25">
      <c r="B615" s="198"/>
      <c r="C615" s="199"/>
      <c r="D615" s="192" t="s">
        <v>428</v>
      </c>
      <c r="E615" s="200" t="s">
        <v>19</v>
      </c>
      <c r="F615" s="201" t="s">
        <v>1003</v>
      </c>
      <c r="G615" s="199"/>
      <c r="H615" s="202">
        <v>45</v>
      </c>
      <c r="I615" s="203"/>
      <c r="J615" s="199"/>
      <c r="K615" s="199"/>
      <c r="L615" s="204"/>
      <c r="M615" s="205"/>
      <c r="N615" s="206"/>
      <c r="O615" s="206"/>
      <c r="P615" s="206"/>
      <c r="Q615" s="206"/>
      <c r="R615" s="206"/>
      <c r="S615" s="206"/>
      <c r="T615" s="207"/>
      <c r="AT615" s="208" t="s">
        <v>428</v>
      </c>
      <c r="AU615" s="208" t="s">
        <v>86</v>
      </c>
      <c r="AV615" s="13" t="s">
        <v>86</v>
      </c>
      <c r="AW615" s="13" t="s">
        <v>37</v>
      </c>
      <c r="AX615" s="13" t="s">
        <v>76</v>
      </c>
      <c r="AY615" s="208" t="s">
        <v>404</v>
      </c>
    </row>
    <row r="616" spans="2:51" s="13" customFormat="1" ht="11.25">
      <c r="B616" s="198"/>
      <c r="C616" s="199"/>
      <c r="D616" s="192" t="s">
        <v>428</v>
      </c>
      <c r="E616" s="200" t="s">
        <v>19</v>
      </c>
      <c r="F616" s="201" t="s">
        <v>1004</v>
      </c>
      <c r="G616" s="199"/>
      <c r="H616" s="202">
        <v>41.8</v>
      </c>
      <c r="I616" s="203"/>
      <c r="J616" s="199"/>
      <c r="K616" s="199"/>
      <c r="L616" s="204"/>
      <c r="M616" s="205"/>
      <c r="N616" s="206"/>
      <c r="O616" s="206"/>
      <c r="P616" s="206"/>
      <c r="Q616" s="206"/>
      <c r="R616" s="206"/>
      <c r="S616" s="206"/>
      <c r="T616" s="207"/>
      <c r="AT616" s="208" t="s">
        <v>428</v>
      </c>
      <c r="AU616" s="208" t="s">
        <v>86</v>
      </c>
      <c r="AV616" s="13" t="s">
        <v>86</v>
      </c>
      <c r="AW616" s="13" t="s">
        <v>37</v>
      </c>
      <c r="AX616" s="13" t="s">
        <v>76</v>
      </c>
      <c r="AY616" s="208" t="s">
        <v>404</v>
      </c>
    </row>
    <row r="617" spans="2:51" s="16" customFormat="1" ht="11.25">
      <c r="B617" s="231"/>
      <c r="C617" s="232"/>
      <c r="D617" s="192" t="s">
        <v>428</v>
      </c>
      <c r="E617" s="233" t="s">
        <v>19</v>
      </c>
      <c r="F617" s="234" t="s">
        <v>534</v>
      </c>
      <c r="G617" s="232"/>
      <c r="H617" s="235">
        <v>104.4</v>
      </c>
      <c r="I617" s="236"/>
      <c r="J617" s="232"/>
      <c r="K617" s="232"/>
      <c r="L617" s="237"/>
      <c r="M617" s="238"/>
      <c r="N617" s="239"/>
      <c r="O617" s="239"/>
      <c r="P617" s="239"/>
      <c r="Q617" s="239"/>
      <c r="R617" s="239"/>
      <c r="S617" s="239"/>
      <c r="T617" s="240"/>
      <c r="AT617" s="241" t="s">
        <v>428</v>
      </c>
      <c r="AU617" s="241" t="s">
        <v>86</v>
      </c>
      <c r="AV617" s="16" t="s">
        <v>467</v>
      </c>
      <c r="AW617" s="16" t="s">
        <v>37</v>
      </c>
      <c r="AX617" s="16" t="s">
        <v>76</v>
      </c>
      <c r="AY617" s="241" t="s">
        <v>404</v>
      </c>
    </row>
    <row r="618" spans="2:51" s="13" customFormat="1" ht="11.25">
      <c r="B618" s="198"/>
      <c r="C618" s="199"/>
      <c r="D618" s="192" t="s">
        <v>428</v>
      </c>
      <c r="E618" s="200" t="s">
        <v>19</v>
      </c>
      <c r="F618" s="201" t="s">
        <v>1005</v>
      </c>
      <c r="G618" s="199"/>
      <c r="H618" s="202">
        <v>192</v>
      </c>
      <c r="I618" s="203"/>
      <c r="J618" s="199"/>
      <c r="K618" s="199"/>
      <c r="L618" s="204"/>
      <c r="M618" s="205"/>
      <c r="N618" s="206"/>
      <c r="O618" s="206"/>
      <c r="P618" s="206"/>
      <c r="Q618" s="206"/>
      <c r="R618" s="206"/>
      <c r="S618" s="206"/>
      <c r="T618" s="207"/>
      <c r="AT618" s="208" t="s">
        <v>428</v>
      </c>
      <c r="AU618" s="208" t="s">
        <v>86</v>
      </c>
      <c r="AV618" s="13" t="s">
        <v>86</v>
      </c>
      <c r="AW618" s="13" t="s">
        <v>37</v>
      </c>
      <c r="AX618" s="13" t="s">
        <v>76</v>
      </c>
      <c r="AY618" s="208" t="s">
        <v>404</v>
      </c>
    </row>
    <row r="619" spans="2:51" s="13" customFormat="1" ht="11.25">
      <c r="B619" s="198"/>
      <c r="C619" s="199"/>
      <c r="D619" s="192" t="s">
        <v>428</v>
      </c>
      <c r="E619" s="200" t="s">
        <v>19</v>
      </c>
      <c r="F619" s="201" t="s">
        <v>1006</v>
      </c>
      <c r="G619" s="199"/>
      <c r="H619" s="202">
        <v>381.019</v>
      </c>
      <c r="I619" s="203"/>
      <c r="J619" s="199"/>
      <c r="K619" s="199"/>
      <c r="L619" s="204"/>
      <c r="M619" s="205"/>
      <c r="N619" s="206"/>
      <c r="O619" s="206"/>
      <c r="P619" s="206"/>
      <c r="Q619" s="206"/>
      <c r="R619" s="206"/>
      <c r="S619" s="206"/>
      <c r="T619" s="207"/>
      <c r="AT619" s="208" t="s">
        <v>428</v>
      </c>
      <c r="AU619" s="208" t="s">
        <v>86</v>
      </c>
      <c r="AV619" s="13" t="s">
        <v>86</v>
      </c>
      <c r="AW619" s="13" t="s">
        <v>37</v>
      </c>
      <c r="AX619" s="13" t="s">
        <v>76</v>
      </c>
      <c r="AY619" s="208" t="s">
        <v>404</v>
      </c>
    </row>
    <row r="620" spans="2:51" s="13" customFormat="1" ht="11.25">
      <c r="B620" s="198"/>
      <c r="C620" s="199"/>
      <c r="D620" s="192" t="s">
        <v>428</v>
      </c>
      <c r="E620" s="200" t="s">
        <v>19</v>
      </c>
      <c r="F620" s="201" t="s">
        <v>1007</v>
      </c>
      <c r="G620" s="199"/>
      <c r="H620" s="202">
        <v>71.933</v>
      </c>
      <c r="I620" s="203"/>
      <c r="J620" s="199"/>
      <c r="K620" s="199"/>
      <c r="L620" s="204"/>
      <c r="M620" s="205"/>
      <c r="N620" s="206"/>
      <c r="O620" s="206"/>
      <c r="P620" s="206"/>
      <c r="Q620" s="206"/>
      <c r="R620" s="206"/>
      <c r="S620" s="206"/>
      <c r="T620" s="207"/>
      <c r="AT620" s="208" t="s">
        <v>428</v>
      </c>
      <c r="AU620" s="208" t="s">
        <v>86</v>
      </c>
      <c r="AV620" s="13" t="s">
        <v>86</v>
      </c>
      <c r="AW620" s="13" t="s">
        <v>37</v>
      </c>
      <c r="AX620" s="13" t="s">
        <v>76</v>
      </c>
      <c r="AY620" s="208" t="s">
        <v>404</v>
      </c>
    </row>
    <row r="621" spans="2:51" s="13" customFormat="1" ht="11.25">
      <c r="B621" s="198"/>
      <c r="C621" s="199"/>
      <c r="D621" s="192" t="s">
        <v>428</v>
      </c>
      <c r="E621" s="200" t="s">
        <v>19</v>
      </c>
      <c r="F621" s="201" t="s">
        <v>1008</v>
      </c>
      <c r="G621" s="199"/>
      <c r="H621" s="202">
        <v>128.493</v>
      </c>
      <c r="I621" s="203"/>
      <c r="J621" s="199"/>
      <c r="K621" s="199"/>
      <c r="L621" s="204"/>
      <c r="M621" s="205"/>
      <c r="N621" s="206"/>
      <c r="O621" s="206"/>
      <c r="P621" s="206"/>
      <c r="Q621" s="206"/>
      <c r="R621" s="206"/>
      <c r="S621" s="206"/>
      <c r="T621" s="207"/>
      <c r="AT621" s="208" t="s">
        <v>428</v>
      </c>
      <c r="AU621" s="208" t="s">
        <v>86</v>
      </c>
      <c r="AV621" s="13" t="s">
        <v>86</v>
      </c>
      <c r="AW621" s="13" t="s">
        <v>37</v>
      </c>
      <c r="AX621" s="13" t="s">
        <v>76</v>
      </c>
      <c r="AY621" s="208" t="s">
        <v>404</v>
      </c>
    </row>
    <row r="622" spans="2:51" s="13" customFormat="1" ht="11.25">
      <c r="B622" s="198"/>
      <c r="C622" s="199"/>
      <c r="D622" s="192" t="s">
        <v>428</v>
      </c>
      <c r="E622" s="200" t="s">
        <v>19</v>
      </c>
      <c r="F622" s="201" t="s">
        <v>950</v>
      </c>
      <c r="G622" s="199"/>
      <c r="H622" s="202">
        <v>43.744</v>
      </c>
      <c r="I622" s="203"/>
      <c r="J622" s="199"/>
      <c r="K622" s="199"/>
      <c r="L622" s="204"/>
      <c r="M622" s="205"/>
      <c r="N622" s="206"/>
      <c r="O622" s="206"/>
      <c r="P622" s="206"/>
      <c r="Q622" s="206"/>
      <c r="R622" s="206"/>
      <c r="S622" s="206"/>
      <c r="T622" s="207"/>
      <c r="AT622" s="208" t="s">
        <v>428</v>
      </c>
      <c r="AU622" s="208" t="s">
        <v>86</v>
      </c>
      <c r="AV622" s="13" t="s">
        <v>86</v>
      </c>
      <c r="AW622" s="13" t="s">
        <v>37</v>
      </c>
      <c r="AX622" s="13" t="s">
        <v>76</v>
      </c>
      <c r="AY622" s="208" t="s">
        <v>404</v>
      </c>
    </row>
    <row r="623" spans="2:51" s="13" customFormat="1" ht="22.5">
      <c r="B623" s="198"/>
      <c r="C623" s="199"/>
      <c r="D623" s="192" t="s">
        <v>428</v>
      </c>
      <c r="E623" s="200" t="s">
        <v>19</v>
      </c>
      <c r="F623" s="201" t="s">
        <v>951</v>
      </c>
      <c r="G623" s="199"/>
      <c r="H623" s="202">
        <v>24.488</v>
      </c>
      <c r="I623" s="203"/>
      <c r="J623" s="199"/>
      <c r="K623" s="199"/>
      <c r="L623" s="204"/>
      <c r="M623" s="205"/>
      <c r="N623" s="206"/>
      <c r="O623" s="206"/>
      <c r="P623" s="206"/>
      <c r="Q623" s="206"/>
      <c r="R623" s="206"/>
      <c r="S623" s="206"/>
      <c r="T623" s="207"/>
      <c r="AT623" s="208" t="s">
        <v>428</v>
      </c>
      <c r="AU623" s="208" t="s">
        <v>86</v>
      </c>
      <c r="AV623" s="13" t="s">
        <v>86</v>
      </c>
      <c r="AW623" s="13" t="s">
        <v>37</v>
      </c>
      <c r="AX623" s="13" t="s">
        <v>76</v>
      </c>
      <c r="AY623" s="208" t="s">
        <v>404</v>
      </c>
    </row>
    <row r="624" spans="2:51" s="13" customFormat="1" ht="11.25">
      <c r="B624" s="198"/>
      <c r="C624" s="199"/>
      <c r="D624" s="192" t="s">
        <v>428</v>
      </c>
      <c r="E624" s="200" t="s">
        <v>19</v>
      </c>
      <c r="F624" s="201" t="s">
        <v>1009</v>
      </c>
      <c r="G624" s="199"/>
      <c r="H624" s="202">
        <v>21.928</v>
      </c>
      <c r="I624" s="203"/>
      <c r="J624" s="199"/>
      <c r="K624" s="199"/>
      <c r="L624" s="204"/>
      <c r="M624" s="205"/>
      <c r="N624" s="206"/>
      <c r="O624" s="206"/>
      <c r="P624" s="206"/>
      <c r="Q624" s="206"/>
      <c r="R624" s="206"/>
      <c r="S624" s="206"/>
      <c r="T624" s="207"/>
      <c r="AT624" s="208" t="s">
        <v>428</v>
      </c>
      <c r="AU624" s="208" t="s">
        <v>86</v>
      </c>
      <c r="AV624" s="13" t="s">
        <v>86</v>
      </c>
      <c r="AW624" s="13" t="s">
        <v>37</v>
      </c>
      <c r="AX624" s="13" t="s">
        <v>76</v>
      </c>
      <c r="AY624" s="208" t="s">
        <v>404</v>
      </c>
    </row>
    <row r="625" spans="2:51" s="16" customFormat="1" ht="11.25">
      <c r="B625" s="231"/>
      <c r="C625" s="232"/>
      <c r="D625" s="192" t="s">
        <v>428</v>
      </c>
      <c r="E625" s="233" t="s">
        <v>19</v>
      </c>
      <c r="F625" s="234" t="s">
        <v>534</v>
      </c>
      <c r="G625" s="232"/>
      <c r="H625" s="235">
        <v>863.605</v>
      </c>
      <c r="I625" s="236"/>
      <c r="J625" s="232"/>
      <c r="K625" s="232"/>
      <c r="L625" s="237"/>
      <c r="M625" s="238"/>
      <c r="N625" s="239"/>
      <c r="O625" s="239"/>
      <c r="P625" s="239"/>
      <c r="Q625" s="239"/>
      <c r="R625" s="239"/>
      <c r="S625" s="239"/>
      <c r="T625" s="240"/>
      <c r="AT625" s="241" t="s">
        <v>428</v>
      </c>
      <c r="AU625" s="241" t="s">
        <v>86</v>
      </c>
      <c r="AV625" s="16" t="s">
        <v>467</v>
      </c>
      <c r="AW625" s="16" t="s">
        <v>37</v>
      </c>
      <c r="AX625" s="16" t="s">
        <v>76</v>
      </c>
      <c r="AY625" s="241" t="s">
        <v>404</v>
      </c>
    </row>
    <row r="626" spans="2:51" s="14" customFormat="1" ht="11.25">
      <c r="B626" s="210"/>
      <c r="C626" s="211"/>
      <c r="D626" s="192" t="s">
        <v>428</v>
      </c>
      <c r="E626" s="212" t="s">
        <v>19</v>
      </c>
      <c r="F626" s="213" t="s">
        <v>463</v>
      </c>
      <c r="G626" s="211"/>
      <c r="H626" s="214">
        <v>968.005</v>
      </c>
      <c r="I626" s="215"/>
      <c r="J626" s="211"/>
      <c r="K626" s="211"/>
      <c r="L626" s="216"/>
      <c r="M626" s="217"/>
      <c r="N626" s="218"/>
      <c r="O626" s="218"/>
      <c r="P626" s="218"/>
      <c r="Q626" s="218"/>
      <c r="R626" s="218"/>
      <c r="S626" s="218"/>
      <c r="T626" s="219"/>
      <c r="AT626" s="220" t="s">
        <v>428</v>
      </c>
      <c r="AU626" s="220" t="s">
        <v>86</v>
      </c>
      <c r="AV626" s="14" t="s">
        <v>273</v>
      </c>
      <c r="AW626" s="14" t="s">
        <v>37</v>
      </c>
      <c r="AX626" s="14" t="s">
        <v>84</v>
      </c>
      <c r="AY626" s="220" t="s">
        <v>404</v>
      </c>
    </row>
    <row r="627" spans="1:65" s="2" customFormat="1" ht="14.45" customHeight="1">
      <c r="A627" s="36"/>
      <c r="B627" s="37"/>
      <c r="C627" s="179" t="s">
        <v>1010</v>
      </c>
      <c r="D627" s="179" t="s">
        <v>410</v>
      </c>
      <c r="E627" s="180" t="s">
        <v>1011</v>
      </c>
      <c r="F627" s="181" t="s">
        <v>1012</v>
      </c>
      <c r="G627" s="182" t="s">
        <v>106</v>
      </c>
      <c r="H627" s="183">
        <v>381.019</v>
      </c>
      <c r="I627" s="184"/>
      <c r="J627" s="185">
        <f>ROUND(I627*H627,2)</f>
        <v>0</v>
      </c>
      <c r="K627" s="181" t="s">
        <v>413</v>
      </c>
      <c r="L627" s="41"/>
      <c r="M627" s="186" t="s">
        <v>19</v>
      </c>
      <c r="N627" s="187" t="s">
        <v>47</v>
      </c>
      <c r="O627" s="66"/>
      <c r="P627" s="188">
        <f>O627*H627</f>
        <v>0</v>
      </c>
      <c r="Q627" s="188">
        <v>0</v>
      </c>
      <c r="R627" s="188">
        <f>Q627*H627</f>
        <v>0</v>
      </c>
      <c r="S627" s="188">
        <v>0</v>
      </c>
      <c r="T627" s="189">
        <f>S627*H627</f>
        <v>0</v>
      </c>
      <c r="U627" s="36"/>
      <c r="V627" s="36"/>
      <c r="W627" s="36"/>
      <c r="X627" s="36"/>
      <c r="Y627" s="36"/>
      <c r="Z627" s="36"/>
      <c r="AA627" s="36"/>
      <c r="AB627" s="36"/>
      <c r="AC627" s="36"/>
      <c r="AD627" s="36"/>
      <c r="AE627" s="36"/>
      <c r="AR627" s="190" t="s">
        <v>273</v>
      </c>
      <c r="AT627" s="190" t="s">
        <v>410</v>
      </c>
      <c r="AU627" s="190" t="s">
        <v>86</v>
      </c>
      <c r="AY627" s="19" t="s">
        <v>404</v>
      </c>
      <c r="BE627" s="191">
        <f>IF(N627="základní",J627,0)</f>
        <v>0</v>
      </c>
      <c r="BF627" s="191">
        <f>IF(N627="snížená",J627,0)</f>
        <v>0</v>
      </c>
      <c r="BG627" s="191">
        <f>IF(N627="zákl. přenesená",J627,0)</f>
        <v>0</v>
      </c>
      <c r="BH627" s="191">
        <f>IF(N627="sníž. přenesená",J627,0)</f>
        <v>0</v>
      </c>
      <c r="BI627" s="191">
        <f>IF(N627="nulová",J627,0)</f>
        <v>0</v>
      </c>
      <c r="BJ627" s="19" t="s">
        <v>84</v>
      </c>
      <c r="BK627" s="191">
        <f>ROUND(I627*H627,2)</f>
        <v>0</v>
      </c>
      <c r="BL627" s="19" t="s">
        <v>273</v>
      </c>
      <c r="BM627" s="190" t="s">
        <v>1013</v>
      </c>
    </row>
    <row r="628" spans="1:47" s="2" customFormat="1" ht="19.5">
      <c r="A628" s="36"/>
      <c r="B628" s="37"/>
      <c r="C628" s="38"/>
      <c r="D628" s="192" t="s">
        <v>418</v>
      </c>
      <c r="E628" s="38"/>
      <c r="F628" s="193" t="s">
        <v>1014</v>
      </c>
      <c r="G628" s="38"/>
      <c r="H628" s="38"/>
      <c r="I628" s="194"/>
      <c r="J628" s="38"/>
      <c r="K628" s="38"/>
      <c r="L628" s="41"/>
      <c r="M628" s="195"/>
      <c r="N628" s="196"/>
      <c r="O628" s="66"/>
      <c r="P628" s="66"/>
      <c r="Q628" s="66"/>
      <c r="R628" s="66"/>
      <c r="S628" s="66"/>
      <c r="T628" s="67"/>
      <c r="U628" s="36"/>
      <c r="V628" s="36"/>
      <c r="W628" s="36"/>
      <c r="X628" s="36"/>
      <c r="Y628" s="36"/>
      <c r="Z628" s="36"/>
      <c r="AA628" s="36"/>
      <c r="AB628" s="36"/>
      <c r="AC628" s="36"/>
      <c r="AD628" s="36"/>
      <c r="AE628" s="36"/>
      <c r="AT628" s="19" t="s">
        <v>418</v>
      </c>
      <c r="AU628" s="19" t="s">
        <v>86</v>
      </c>
    </row>
    <row r="629" spans="1:47" s="2" customFormat="1" ht="58.5">
      <c r="A629" s="36"/>
      <c r="B629" s="37"/>
      <c r="C629" s="38"/>
      <c r="D629" s="192" t="s">
        <v>423</v>
      </c>
      <c r="E629" s="38"/>
      <c r="F629" s="197" t="s">
        <v>1015</v>
      </c>
      <c r="G629" s="38"/>
      <c r="H629" s="38"/>
      <c r="I629" s="194"/>
      <c r="J629" s="38"/>
      <c r="K629" s="38"/>
      <c r="L629" s="41"/>
      <c r="M629" s="195"/>
      <c r="N629" s="196"/>
      <c r="O629" s="66"/>
      <c r="P629" s="66"/>
      <c r="Q629" s="66"/>
      <c r="R629" s="66"/>
      <c r="S629" s="66"/>
      <c r="T629" s="67"/>
      <c r="U629" s="36"/>
      <c r="V629" s="36"/>
      <c r="W629" s="36"/>
      <c r="X629" s="36"/>
      <c r="Y629" s="36"/>
      <c r="Z629" s="36"/>
      <c r="AA629" s="36"/>
      <c r="AB629" s="36"/>
      <c r="AC629" s="36"/>
      <c r="AD629" s="36"/>
      <c r="AE629" s="36"/>
      <c r="AT629" s="19" t="s">
        <v>423</v>
      </c>
      <c r="AU629" s="19" t="s">
        <v>86</v>
      </c>
    </row>
    <row r="630" spans="2:51" s="15" customFormat="1" ht="11.25">
      <c r="B630" s="221"/>
      <c r="C630" s="222"/>
      <c r="D630" s="192" t="s">
        <v>428</v>
      </c>
      <c r="E630" s="223" t="s">
        <v>19</v>
      </c>
      <c r="F630" s="224" t="s">
        <v>520</v>
      </c>
      <c r="G630" s="222"/>
      <c r="H630" s="223" t="s">
        <v>19</v>
      </c>
      <c r="I630" s="225"/>
      <c r="J630" s="222"/>
      <c r="K630" s="222"/>
      <c r="L630" s="226"/>
      <c r="M630" s="227"/>
      <c r="N630" s="228"/>
      <c r="O630" s="228"/>
      <c r="P630" s="228"/>
      <c r="Q630" s="228"/>
      <c r="R630" s="228"/>
      <c r="S630" s="228"/>
      <c r="T630" s="229"/>
      <c r="AT630" s="230" t="s">
        <v>428</v>
      </c>
      <c r="AU630" s="230" t="s">
        <v>86</v>
      </c>
      <c r="AV630" s="15" t="s">
        <v>84</v>
      </c>
      <c r="AW630" s="15" t="s">
        <v>37</v>
      </c>
      <c r="AX630" s="15" t="s">
        <v>76</v>
      </c>
      <c r="AY630" s="230" t="s">
        <v>404</v>
      </c>
    </row>
    <row r="631" spans="2:51" s="15" customFormat="1" ht="11.25">
      <c r="B631" s="221"/>
      <c r="C631" s="222"/>
      <c r="D631" s="192" t="s">
        <v>428</v>
      </c>
      <c r="E631" s="223" t="s">
        <v>19</v>
      </c>
      <c r="F631" s="224" t="s">
        <v>1016</v>
      </c>
      <c r="G631" s="222"/>
      <c r="H631" s="223" t="s">
        <v>19</v>
      </c>
      <c r="I631" s="225"/>
      <c r="J631" s="222"/>
      <c r="K631" s="222"/>
      <c r="L631" s="226"/>
      <c r="M631" s="227"/>
      <c r="N631" s="228"/>
      <c r="O631" s="228"/>
      <c r="P631" s="228"/>
      <c r="Q631" s="228"/>
      <c r="R631" s="228"/>
      <c r="S631" s="228"/>
      <c r="T631" s="229"/>
      <c r="AT631" s="230" t="s">
        <v>428</v>
      </c>
      <c r="AU631" s="230" t="s">
        <v>86</v>
      </c>
      <c r="AV631" s="15" t="s">
        <v>84</v>
      </c>
      <c r="AW631" s="15" t="s">
        <v>37</v>
      </c>
      <c r="AX631" s="15" t="s">
        <v>76</v>
      </c>
      <c r="AY631" s="230" t="s">
        <v>404</v>
      </c>
    </row>
    <row r="632" spans="2:51" s="13" customFormat="1" ht="11.25">
      <c r="B632" s="198"/>
      <c r="C632" s="199"/>
      <c r="D632" s="192" t="s">
        <v>428</v>
      </c>
      <c r="E632" s="200" t="s">
        <v>19</v>
      </c>
      <c r="F632" s="201" t="s">
        <v>1017</v>
      </c>
      <c r="G632" s="199"/>
      <c r="H632" s="202">
        <v>1.287</v>
      </c>
      <c r="I632" s="203"/>
      <c r="J632" s="199"/>
      <c r="K632" s="199"/>
      <c r="L632" s="204"/>
      <c r="M632" s="205"/>
      <c r="N632" s="206"/>
      <c r="O632" s="206"/>
      <c r="P632" s="206"/>
      <c r="Q632" s="206"/>
      <c r="R632" s="206"/>
      <c r="S632" s="206"/>
      <c r="T632" s="207"/>
      <c r="AT632" s="208" t="s">
        <v>428</v>
      </c>
      <c r="AU632" s="208" t="s">
        <v>86</v>
      </c>
      <c r="AV632" s="13" t="s">
        <v>86</v>
      </c>
      <c r="AW632" s="13" t="s">
        <v>37</v>
      </c>
      <c r="AX632" s="13" t="s">
        <v>76</v>
      </c>
      <c r="AY632" s="208" t="s">
        <v>404</v>
      </c>
    </row>
    <row r="633" spans="2:51" s="15" customFormat="1" ht="11.25">
      <c r="B633" s="221"/>
      <c r="C633" s="222"/>
      <c r="D633" s="192" t="s">
        <v>428</v>
      </c>
      <c r="E633" s="223" t="s">
        <v>19</v>
      </c>
      <c r="F633" s="224" t="s">
        <v>1018</v>
      </c>
      <c r="G633" s="222"/>
      <c r="H633" s="223" t="s">
        <v>19</v>
      </c>
      <c r="I633" s="225"/>
      <c r="J633" s="222"/>
      <c r="K633" s="222"/>
      <c r="L633" s="226"/>
      <c r="M633" s="227"/>
      <c r="N633" s="228"/>
      <c r="O633" s="228"/>
      <c r="P633" s="228"/>
      <c r="Q633" s="228"/>
      <c r="R633" s="228"/>
      <c r="S633" s="228"/>
      <c r="T633" s="229"/>
      <c r="AT633" s="230" t="s">
        <v>428</v>
      </c>
      <c r="AU633" s="230" t="s">
        <v>86</v>
      </c>
      <c r="AV633" s="15" t="s">
        <v>84</v>
      </c>
      <c r="AW633" s="15" t="s">
        <v>37</v>
      </c>
      <c r="AX633" s="15" t="s">
        <v>76</v>
      </c>
      <c r="AY633" s="230" t="s">
        <v>404</v>
      </c>
    </row>
    <row r="634" spans="2:51" s="13" customFormat="1" ht="11.25">
      <c r="B634" s="198"/>
      <c r="C634" s="199"/>
      <c r="D634" s="192" t="s">
        <v>428</v>
      </c>
      <c r="E634" s="200" t="s">
        <v>19</v>
      </c>
      <c r="F634" s="201" t="s">
        <v>1019</v>
      </c>
      <c r="G634" s="199"/>
      <c r="H634" s="202">
        <v>361.095</v>
      </c>
      <c r="I634" s="203"/>
      <c r="J634" s="199"/>
      <c r="K634" s="199"/>
      <c r="L634" s="204"/>
      <c r="M634" s="205"/>
      <c r="N634" s="206"/>
      <c r="O634" s="206"/>
      <c r="P634" s="206"/>
      <c r="Q634" s="206"/>
      <c r="R634" s="206"/>
      <c r="S634" s="206"/>
      <c r="T634" s="207"/>
      <c r="AT634" s="208" t="s">
        <v>428</v>
      </c>
      <c r="AU634" s="208" t="s">
        <v>86</v>
      </c>
      <c r="AV634" s="13" t="s">
        <v>86</v>
      </c>
      <c r="AW634" s="13" t="s">
        <v>37</v>
      </c>
      <c r="AX634" s="13" t="s">
        <v>76</v>
      </c>
      <c r="AY634" s="208" t="s">
        <v>404</v>
      </c>
    </row>
    <row r="635" spans="2:51" s="15" customFormat="1" ht="22.5">
      <c r="B635" s="221"/>
      <c r="C635" s="222"/>
      <c r="D635" s="192" t="s">
        <v>428</v>
      </c>
      <c r="E635" s="223" t="s">
        <v>19</v>
      </c>
      <c r="F635" s="224" t="s">
        <v>1020</v>
      </c>
      <c r="G635" s="222"/>
      <c r="H635" s="223" t="s">
        <v>19</v>
      </c>
      <c r="I635" s="225"/>
      <c r="J635" s="222"/>
      <c r="K635" s="222"/>
      <c r="L635" s="226"/>
      <c r="M635" s="227"/>
      <c r="N635" s="228"/>
      <c r="O635" s="228"/>
      <c r="P635" s="228"/>
      <c r="Q635" s="228"/>
      <c r="R635" s="228"/>
      <c r="S635" s="228"/>
      <c r="T635" s="229"/>
      <c r="AT635" s="230" t="s">
        <v>428</v>
      </c>
      <c r="AU635" s="230" t="s">
        <v>86</v>
      </c>
      <c r="AV635" s="15" t="s">
        <v>84</v>
      </c>
      <c r="AW635" s="15" t="s">
        <v>37</v>
      </c>
      <c r="AX635" s="15" t="s">
        <v>76</v>
      </c>
      <c r="AY635" s="230" t="s">
        <v>404</v>
      </c>
    </row>
    <row r="636" spans="2:51" s="13" customFormat="1" ht="11.25">
      <c r="B636" s="198"/>
      <c r="C636" s="199"/>
      <c r="D636" s="192" t="s">
        <v>428</v>
      </c>
      <c r="E636" s="200" t="s">
        <v>19</v>
      </c>
      <c r="F636" s="201" t="s">
        <v>783</v>
      </c>
      <c r="G636" s="199"/>
      <c r="H636" s="202">
        <v>10.8</v>
      </c>
      <c r="I636" s="203"/>
      <c r="J636" s="199"/>
      <c r="K636" s="199"/>
      <c r="L636" s="204"/>
      <c r="M636" s="205"/>
      <c r="N636" s="206"/>
      <c r="O636" s="206"/>
      <c r="P636" s="206"/>
      <c r="Q636" s="206"/>
      <c r="R636" s="206"/>
      <c r="S636" s="206"/>
      <c r="T636" s="207"/>
      <c r="AT636" s="208" t="s">
        <v>428</v>
      </c>
      <c r="AU636" s="208" t="s">
        <v>86</v>
      </c>
      <c r="AV636" s="13" t="s">
        <v>86</v>
      </c>
      <c r="AW636" s="13" t="s">
        <v>37</v>
      </c>
      <c r="AX636" s="13" t="s">
        <v>76</v>
      </c>
      <c r="AY636" s="208" t="s">
        <v>404</v>
      </c>
    </row>
    <row r="637" spans="2:51" s="15" customFormat="1" ht="11.25">
      <c r="B637" s="221"/>
      <c r="C637" s="222"/>
      <c r="D637" s="192" t="s">
        <v>428</v>
      </c>
      <c r="E637" s="223" t="s">
        <v>19</v>
      </c>
      <c r="F637" s="224" t="s">
        <v>730</v>
      </c>
      <c r="G637" s="222"/>
      <c r="H637" s="223" t="s">
        <v>19</v>
      </c>
      <c r="I637" s="225"/>
      <c r="J637" s="222"/>
      <c r="K637" s="222"/>
      <c r="L637" s="226"/>
      <c r="M637" s="227"/>
      <c r="N637" s="228"/>
      <c r="O637" s="228"/>
      <c r="P637" s="228"/>
      <c r="Q637" s="228"/>
      <c r="R637" s="228"/>
      <c r="S637" s="228"/>
      <c r="T637" s="229"/>
      <c r="AT637" s="230" t="s">
        <v>428</v>
      </c>
      <c r="AU637" s="230" t="s">
        <v>86</v>
      </c>
      <c r="AV637" s="15" t="s">
        <v>84</v>
      </c>
      <c r="AW637" s="15" t="s">
        <v>37</v>
      </c>
      <c r="AX637" s="15" t="s">
        <v>76</v>
      </c>
      <c r="AY637" s="230" t="s">
        <v>404</v>
      </c>
    </row>
    <row r="638" spans="2:51" s="13" customFormat="1" ht="11.25">
      <c r="B638" s="198"/>
      <c r="C638" s="199"/>
      <c r="D638" s="192" t="s">
        <v>428</v>
      </c>
      <c r="E638" s="200" t="s">
        <v>19</v>
      </c>
      <c r="F638" s="201" t="s">
        <v>1021</v>
      </c>
      <c r="G638" s="199"/>
      <c r="H638" s="202">
        <v>2.484</v>
      </c>
      <c r="I638" s="203"/>
      <c r="J638" s="199"/>
      <c r="K638" s="199"/>
      <c r="L638" s="204"/>
      <c r="M638" s="205"/>
      <c r="N638" s="206"/>
      <c r="O638" s="206"/>
      <c r="P638" s="206"/>
      <c r="Q638" s="206"/>
      <c r="R638" s="206"/>
      <c r="S638" s="206"/>
      <c r="T638" s="207"/>
      <c r="AT638" s="208" t="s">
        <v>428</v>
      </c>
      <c r="AU638" s="208" t="s">
        <v>86</v>
      </c>
      <c r="AV638" s="13" t="s">
        <v>86</v>
      </c>
      <c r="AW638" s="13" t="s">
        <v>37</v>
      </c>
      <c r="AX638" s="13" t="s">
        <v>76</v>
      </c>
      <c r="AY638" s="208" t="s">
        <v>404</v>
      </c>
    </row>
    <row r="639" spans="2:51" s="15" customFormat="1" ht="11.25">
      <c r="B639" s="221"/>
      <c r="C639" s="222"/>
      <c r="D639" s="192" t="s">
        <v>428</v>
      </c>
      <c r="E639" s="223" t="s">
        <v>19</v>
      </c>
      <c r="F639" s="224" t="s">
        <v>735</v>
      </c>
      <c r="G639" s="222"/>
      <c r="H639" s="223" t="s">
        <v>19</v>
      </c>
      <c r="I639" s="225"/>
      <c r="J639" s="222"/>
      <c r="K639" s="222"/>
      <c r="L639" s="226"/>
      <c r="M639" s="227"/>
      <c r="N639" s="228"/>
      <c r="O639" s="228"/>
      <c r="P639" s="228"/>
      <c r="Q639" s="228"/>
      <c r="R639" s="228"/>
      <c r="S639" s="228"/>
      <c r="T639" s="229"/>
      <c r="AT639" s="230" t="s">
        <v>428</v>
      </c>
      <c r="AU639" s="230" t="s">
        <v>86</v>
      </c>
      <c r="AV639" s="15" t="s">
        <v>84</v>
      </c>
      <c r="AW639" s="15" t="s">
        <v>37</v>
      </c>
      <c r="AX639" s="15" t="s">
        <v>76</v>
      </c>
      <c r="AY639" s="230" t="s">
        <v>404</v>
      </c>
    </row>
    <row r="640" spans="2:51" s="13" customFormat="1" ht="11.25">
      <c r="B640" s="198"/>
      <c r="C640" s="199"/>
      <c r="D640" s="192" t="s">
        <v>428</v>
      </c>
      <c r="E640" s="200" t="s">
        <v>19</v>
      </c>
      <c r="F640" s="201" t="s">
        <v>1022</v>
      </c>
      <c r="G640" s="199"/>
      <c r="H640" s="202">
        <v>0.882</v>
      </c>
      <c r="I640" s="203"/>
      <c r="J640" s="199"/>
      <c r="K640" s="199"/>
      <c r="L640" s="204"/>
      <c r="M640" s="205"/>
      <c r="N640" s="206"/>
      <c r="O640" s="206"/>
      <c r="P640" s="206"/>
      <c r="Q640" s="206"/>
      <c r="R640" s="206"/>
      <c r="S640" s="206"/>
      <c r="T640" s="207"/>
      <c r="AT640" s="208" t="s">
        <v>428</v>
      </c>
      <c r="AU640" s="208" t="s">
        <v>86</v>
      </c>
      <c r="AV640" s="13" t="s">
        <v>86</v>
      </c>
      <c r="AW640" s="13" t="s">
        <v>37</v>
      </c>
      <c r="AX640" s="13" t="s">
        <v>76</v>
      </c>
      <c r="AY640" s="208" t="s">
        <v>404</v>
      </c>
    </row>
    <row r="641" spans="2:51" s="15" customFormat="1" ht="11.25">
      <c r="B641" s="221"/>
      <c r="C641" s="222"/>
      <c r="D641" s="192" t="s">
        <v>428</v>
      </c>
      <c r="E641" s="223" t="s">
        <v>19</v>
      </c>
      <c r="F641" s="224" t="s">
        <v>737</v>
      </c>
      <c r="G641" s="222"/>
      <c r="H641" s="223" t="s">
        <v>19</v>
      </c>
      <c r="I641" s="225"/>
      <c r="J641" s="222"/>
      <c r="K641" s="222"/>
      <c r="L641" s="226"/>
      <c r="M641" s="227"/>
      <c r="N641" s="228"/>
      <c r="O641" s="228"/>
      <c r="P641" s="228"/>
      <c r="Q641" s="228"/>
      <c r="R641" s="228"/>
      <c r="S641" s="228"/>
      <c r="T641" s="229"/>
      <c r="AT641" s="230" t="s">
        <v>428</v>
      </c>
      <c r="AU641" s="230" t="s">
        <v>86</v>
      </c>
      <c r="AV641" s="15" t="s">
        <v>84</v>
      </c>
      <c r="AW641" s="15" t="s">
        <v>37</v>
      </c>
      <c r="AX641" s="15" t="s">
        <v>76</v>
      </c>
      <c r="AY641" s="230" t="s">
        <v>404</v>
      </c>
    </row>
    <row r="642" spans="2:51" s="13" customFormat="1" ht="11.25">
      <c r="B642" s="198"/>
      <c r="C642" s="199"/>
      <c r="D642" s="192" t="s">
        <v>428</v>
      </c>
      <c r="E642" s="200" t="s">
        <v>19</v>
      </c>
      <c r="F642" s="201" t="s">
        <v>1023</v>
      </c>
      <c r="G642" s="199"/>
      <c r="H642" s="202">
        <v>1.197</v>
      </c>
      <c r="I642" s="203"/>
      <c r="J642" s="199"/>
      <c r="K642" s="199"/>
      <c r="L642" s="204"/>
      <c r="M642" s="205"/>
      <c r="N642" s="206"/>
      <c r="O642" s="206"/>
      <c r="P642" s="206"/>
      <c r="Q642" s="206"/>
      <c r="R642" s="206"/>
      <c r="S642" s="206"/>
      <c r="T642" s="207"/>
      <c r="AT642" s="208" t="s">
        <v>428</v>
      </c>
      <c r="AU642" s="208" t="s">
        <v>86</v>
      </c>
      <c r="AV642" s="13" t="s">
        <v>86</v>
      </c>
      <c r="AW642" s="13" t="s">
        <v>37</v>
      </c>
      <c r="AX642" s="13" t="s">
        <v>76</v>
      </c>
      <c r="AY642" s="208" t="s">
        <v>404</v>
      </c>
    </row>
    <row r="643" spans="2:51" s="15" customFormat="1" ht="11.25">
      <c r="B643" s="221"/>
      <c r="C643" s="222"/>
      <c r="D643" s="192" t="s">
        <v>428</v>
      </c>
      <c r="E643" s="223" t="s">
        <v>19</v>
      </c>
      <c r="F643" s="224" t="s">
        <v>741</v>
      </c>
      <c r="G643" s="222"/>
      <c r="H643" s="223" t="s">
        <v>19</v>
      </c>
      <c r="I643" s="225"/>
      <c r="J643" s="222"/>
      <c r="K643" s="222"/>
      <c r="L643" s="226"/>
      <c r="M643" s="227"/>
      <c r="N643" s="228"/>
      <c r="O643" s="228"/>
      <c r="P643" s="228"/>
      <c r="Q643" s="228"/>
      <c r="R643" s="228"/>
      <c r="S643" s="228"/>
      <c r="T643" s="229"/>
      <c r="AT643" s="230" t="s">
        <v>428</v>
      </c>
      <c r="AU643" s="230" t="s">
        <v>86</v>
      </c>
      <c r="AV643" s="15" t="s">
        <v>84</v>
      </c>
      <c r="AW643" s="15" t="s">
        <v>37</v>
      </c>
      <c r="AX643" s="15" t="s">
        <v>76</v>
      </c>
      <c r="AY643" s="230" t="s">
        <v>404</v>
      </c>
    </row>
    <row r="644" spans="2:51" s="13" customFormat="1" ht="11.25">
      <c r="B644" s="198"/>
      <c r="C644" s="199"/>
      <c r="D644" s="192" t="s">
        <v>428</v>
      </c>
      <c r="E644" s="200" t="s">
        <v>19</v>
      </c>
      <c r="F644" s="201" t="s">
        <v>1024</v>
      </c>
      <c r="G644" s="199"/>
      <c r="H644" s="202">
        <v>0.594</v>
      </c>
      <c r="I644" s="203"/>
      <c r="J644" s="199"/>
      <c r="K644" s="199"/>
      <c r="L644" s="204"/>
      <c r="M644" s="205"/>
      <c r="N644" s="206"/>
      <c r="O644" s="206"/>
      <c r="P644" s="206"/>
      <c r="Q644" s="206"/>
      <c r="R644" s="206"/>
      <c r="S644" s="206"/>
      <c r="T644" s="207"/>
      <c r="AT644" s="208" t="s">
        <v>428</v>
      </c>
      <c r="AU644" s="208" t="s">
        <v>86</v>
      </c>
      <c r="AV644" s="13" t="s">
        <v>86</v>
      </c>
      <c r="AW644" s="13" t="s">
        <v>37</v>
      </c>
      <c r="AX644" s="13" t="s">
        <v>76</v>
      </c>
      <c r="AY644" s="208" t="s">
        <v>404</v>
      </c>
    </row>
    <row r="645" spans="2:51" s="15" customFormat="1" ht="11.25">
      <c r="B645" s="221"/>
      <c r="C645" s="222"/>
      <c r="D645" s="192" t="s">
        <v>428</v>
      </c>
      <c r="E645" s="223" t="s">
        <v>19</v>
      </c>
      <c r="F645" s="224" t="s">
        <v>1025</v>
      </c>
      <c r="G645" s="222"/>
      <c r="H645" s="223" t="s">
        <v>19</v>
      </c>
      <c r="I645" s="225"/>
      <c r="J645" s="222"/>
      <c r="K645" s="222"/>
      <c r="L645" s="226"/>
      <c r="M645" s="227"/>
      <c r="N645" s="228"/>
      <c r="O645" s="228"/>
      <c r="P645" s="228"/>
      <c r="Q645" s="228"/>
      <c r="R645" s="228"/>
      <c r="S645" s="228"/>
      <c r="T645" s="229"/>
      <c r="AT645" s="230" t="s">
        <v>428</v>
      </c>
      <c r="AU645" s="230" t="s">
        <v>86</v>
      </c>
      <c r="AV645" s="15" t="s">
        <v>84</v>
      </c>
      <c r="AW645" s="15" t="s">
        <v>37</v>
      </c>
      <c r="AX645" s="15" t="s">
        <v>76</v>
      </c>
      <c r="AY645" s="230" t="s">
        <v>404</v>
      </c>
    </row>
    <row r="646" spans="2:51" s="13" customFormat="1" ht="11.25">
      <c r="B646" s="198"/>
      <c r="C646" s="199"/>
      <c r="D646" s="192" t="s">
        <v>428</v>
      </c>
      <c r="E646" s="200" t="s">
        <v>19</v>
      </c>
      <c r="F646" s="201" t="s">
        <v>1026</v>
      </c>
      <c r="G646" s="199"/>
      <c r="H646" s="202">
        <v>3.12</v>
      </c>
      <c r="I646" s="203"/>
      <c r="J646" s="199"/>
      <c r="K646" s="199"/>
      <c r="L646" s="204"/>
      <c r="M646" s="205"/>
      <c r="N646" s="206"/>
      <c r="O646" s="206"/>
      <c r="P646" s="206"/>
      <c r="Q646" s="206"/>
      <c r="R646" s="206"/>
      <c r="S646" s="206"/>
      <c r="T646" s="207"/>
      <c r="AT646" s="208" t="s">
        <v>428</v>
      </c>
      <c r="AU646" s="208" t="s">
        <v>86</v>
      </c>
      <c r="AV646" s="13" t="s">
        <v>86</v>
      </c>
      <c r="AW646" s="13" t="s">
        <v>37</v>
      </c>
      <c r="AX646" s="13" t="s">
        <v>76</v>
      </c>
      <c r="AY646" s="208" t="s">
        <v>404</v>
      </c>
    </row>
    <row r="647" spans="2:51" s="15" customFormat="1" ht="11.25">
      <c r="B647" s="221"/>
      <c r="C647" s="222"/>
      <c r="D647" s="192" t="s">
        <v>428</v>
      </c>
      <c r="E647" s="223" t="s">
        <v>19</v>
      </c>
      <c r="F647" s="224" t="s">
        <v>1027</v>
      </c>
      <c r="G647" s="222"/>
      <c r="H647" s="223" t="s">
        <v>19</v>
      </c>
      <c r="I647" s="225"/>
      <c r="J647" s="222"/>
      <c r="K647" s="222"/>
      <c r="L647" s="226"/>
      <c r="M647" s="227"/>
      <c r="N647" s="228"/>
      <c r="O647" s="228"/>
      <c r="P647" s="228"/>
      <c r="Q647" s="228"/>
      <c r="R647" s="228"/>
      <c r="S647" s="228"/>
      <c r="T647" s="229"/>
      <c r="AT647" s="230" t="s">
        <v>428</v>
      </c>
      <c r="AU647" s="230" t="s">
        <v>86</v>
      </c>
      <c r="AV647" s="15" t="s">
        <v>84</v>
      </c>
      <c r="AW647" s="15" t="s">
        <v>37</v>
      </c>
      <c r="AX647" s="15" t="s">
        <v>76</v>
      </c>
      <c r="AY647" s="230" t="s">
        <v>404</v>
      </c>
    </row>
    <row r="648" spans="2:51" s="13" customFormat="1" ht="11.25">
      <c r="B648" s="198"/>
      <c r="C648" s="199"/>
      <c r="D648" s="192" t="s">
        <v>428</v>
      </c>
      <c r="E648" s="200" t="s">
        <v>19</v>
      </c>
      <c r="F648" s="201" t="s">
        <v>1028</v>
      </c>
      <c r="G648" s="199"/>
      <c r="H648" s="202">
        <v>-0.44</v>
      </c>
      <c r="I648" s="203"/>
      <c r="J648" s="199"/>
      <c r="K648" s="199"/>
      <c r="L648" s="204"/>
      <c r="M648" s="205"/>
      <c r="N648" s="206"/>
      <c r="O648" s="206"/>
      <c r="P648" s="206"/>
      <c r="Q648" s="206"/>
      <c r="R648" s="206"/>
      <c r="S648" s="206"/>
      <c r="T648" s="207"/>
      <c r="AT648" s="208" t="s">
        <v>428</v>
      </c>
      <c r="AU648" s="208" t="s">
        <v>86</v>
      </c>
      <c r="AV648" s="13" t="s">
        <v>86</v>
      </c>
      <c r="AW648" s="13" t="s">
        <v>37</v>
      </c>
      <c r="AX648" s="13" t="s">
        <v>76</v>
      </c>
      <c r="AY648" s="208" t="s">
        <v>404</v>
      </c>
    </row>
    <row r="649" spans="2:51" s="14" customFormat="1" ht="11.25">
      <c r="B649" s="210"/>
      <c r="C649" s="211"/>
      <c r="D649" s="192" t="s">
        <v>428</v>
      </c>
      <c r="E649" s="212" t="s">
        <v>275</v>
      </c>
      <c r="F649" s="213" t="s">
        <v>463</v>
      </c>
      <c r="G649" s="211"/>
      <c r="H649" s="214">
        <v>381.019</v>
      </c>
      <c r="I649" s="215"/>
      <c r="J649" s="211"/>
      <c r="K649" s="211"/>
      <c r="L649" s="216"/>
      <c r="M649" s="217"/>
      <c r="N649" s="218"/>
      <c r="O649" s="218"/>
      <c r="P649" s="218"/>
      <c r="Q649" s="218"/>
      <c r="R649" s="218"/>
      <c r="S649" s="218"/>
      <c r="T649" s="219"/>
      <c r="AT649" s="220" t="s">
        <v>428</v>
      </c>
      <c r="AU649" s="220" t="s">
        <v>86</v>
      </c>
      <c r="AV649" s="14" t="s">
        <v>273</v>
      </c>
      <c r="AW649" s="14" t="s">
        <v>37</v>
      </c>
      <c r="AX649" s="14" t="s">
        <v>84</v>
      </c>
      <c r="AY649" s="220" t="s">
        <v>404</v>
      </c>
    </row>
    <row r="650" spans="1:65" s="2" customFormat="1" ht="14.45" customHeight="1">
      <c r="A650" s="36"/>
      <c r="B650" s="37"/>
      <c r="C650" s="179" t="s">
        <v>1029</v>
      </c>
      <c r="D650" s="179" t="s">
        <v>410</v>
      </c>
      <c r="E650" s="180" t="s">
        <v>1030</v>
      </c>
      <c r="F650" s="181" t="s">
        <v>1031</v>
      </c>
      <c r="G650" s="182" t="s">
        <v>106</v>
      </c>
      <c r="H650" s="183">
        <v>1414.419</v>
      </c>
      <c r="I650" s="184"/>
      <c r="J650" s="185">
        <f>ROUND(I650*H650,2)</f>
        <v>0</v>
      </c>
      <c r="K650" s="181" t="s">
        <v>413</v>
      </c>
      <c r="L650" s="41"/>
      <c r="M650" s="186" t="s">
        <v>19</v>
      </c>
      <c r="N650" s="187" t="s">
        <v>47</v>
      </c>
      <c r="O650" s="66"/>
      <c r="P650" s="188">
        <f>O650*H650</f>
        <v>0</v>
      </c>
      <c r="Q650" s="188">
        <v>0</v>
      </c>
      <c r="R650" s="188">
        <f>Q650*H650</f>
        <v>0</v>
      </c>
      <c r="S650" s="188">
        <v>0</v>
      </c>
      <c r="T650" s="189">
        <f>S650*H650</f>
        <v>0</v>
      </c>
      <c r="U650" s="36"/>
      <c r="V650" s="36"/>
      <c r="W650" s="36"/>
      <c r="X650" s="36"/>
      <c r="Y650" s="36"/>
      <c r="Z650" s="36"/>
      <c r="AA650" s="36"/>
      <c r="AB650" s="36"/>
      <c r="AC650" s="36"/>
      <c r="AD650" s="36"/>
      <c r="AE650" s="36"/>
      <c r="AR650" s="190" t="s">
        <v>273</v>
      </c>
      <c r="AT650" s="190" t="s">
        <v>410</v>
      </c>
      <c r="AU650" s="190" t="s">
        <v>86</v>
      </c>
      <c r="AY650" s="19" t="s">
        <v>404</v>
      </c>
      <c r="BE650" s="191">
        <f>IF(N650="základní",J650,0)</f>
        <v>0</v>
      </c>
      <c r="BF650" s="191">
        <f>IF(N650="snížená",J650,0)</f>
        <v>0</v>
      </c>
      <c r="BG650" s="191">
        <f>IF(N650="zákl. přenesená",J650,0)</f>
        <v>0</v>
      </c>
      <c r="BH650" s="191">
        <f>IF(N650="sníž. přenesená",J650,0)</f>
        <v>0</v>
      </c>
      <c r="BI650" s="191">
        <f>IF(N650="nulová",J650,0)</f>
        <v>0</v>
      </c>
      <c r="BJ650" s="19" t="s">
        <v>84</v>
      </c>
      <c r="BK650" s="191">
        <f>ROUND(I650*H650,2)</f>
        <v>0</v>
      </c>
      <c r="BL650" s="19" t="s">
        <v>273</v>
      </c>
      <c r="BM650" s="190" t="s">
        <v>1032</v>
      </c>
    </row>
    <row r="651" spans="1:47" s="2" customFormat="1" ht="19.5">
      <c r="A651" s="36"/>
      <c r="B651" s="37"/>
      <c r="C651" s="38"/>
      <c r="D651" s="192" t="s">
        <v>418</v>
      </c>
      <c r="E651" s="38"/>
      <c r="F651" s="193" t="s">
        <v>1033</v>
      </c>
      <c r="G651" s="38"/>
      <c r="H651" s="38"/>
      <c r="I651" s="194"/>
      <c r="J651" s="38"/>
      <c r="K651" s="38"/>
      <c r="L651" s="41"/>
      <c r="M651" s="195"/>
      <c r="N651" s="196"/>
      <c r="O651" s="66"/>
      <c r="P651" s="66"/>
      <c r="Q651" s="66"/>
      <c r="R651" s="66"/>
      <c r="S651" s="66"/>
      <c r="T651" s="67"/>
      <c r="U651" s="36"/>
      <c r="V651" s="36"/>
      <c r="W651" s="36"/>
      <c r="X651" s="36"/>
      <c r="Y651" s="36"/>
      <c r="Z651" s="36"/>
      <c r="AA651" s="36"/>
      <c r="AB651" s="36"/>
      <c r="AC651" s="36"/>
      <c r="AD651" s="36"/>
      <c r="AE651" s="36"/>
      <c r="AT651" s="19" t="s">
        <v>418</v>
      </c>
      <c r="AU651" s="19" t="s">
        <v>86</v>
      </c>
    </row>
    <row r="652" spans="1:47" s="2" customFormat="1" ht="58.5">
      <c r="A652" s="36"/>
      <c r="B652" s="37"/>
      <c r="C652" s="38"/>
      <c r="D652" s="192" t="s">
        <v>423</v>
      </c>
      <c r="E652" s="38"/>
      <c r="F652" s="197" t="s">
        <v>1015</v>
      </c>
      <c r="G652" s="38"/>
      <c r="H652" s="38"/>
      <c r="I652" s="194"/>
      <c r="J652" s="38"/>
      <c r="K652" s="38"/>
      <c r="L652" s="41"/>
      <c r="M652" s="195"/>
      <c r="N652" s="196"/>
      <c r="O652" s="66"/>
      <c r="P652" s="66"/>
      <c r="Q652" s="66"/>
      <c r="R652" s="66"/>
      <c r="S652" s="66"/>
      <c r="T652" s="67"/>
      <c r="U652" s="36"/>
      <c r="V652" s="36"/>
      <c r="W652" s="36"/>
      <c r="X652" s="36"/>
      <c r="Y652" s="36"/>
      <c r="Z652" s="36"/>
      <c r="AA652" s="36"/>
      <c r="AB652" s="36"/>
      <c r="AC652" s="36"/>
      <c r="AD652" s="36"/>
      <c r="AE652" s="36"/>
      <c r="AT652" s="19" t="s">
        <v>423</v>
      </c>
      <c r="AU652" s="19" t="s">
        <v>86</v>
      </c>
    </row>
    <row r="653" spans="2:51" s="15" customFormat="1" ht="11.25">
      <c r="B653" s="221"/>
      <c r="C653" s="222"/>
      <c r="D653" s="192" t="s">
        <v>428</v>
      </c>
      <c r="E653" s="223" t="s">
        <v>19</v>
      </c>
      <c r="F653" s="224" t="s">
        <v>1034</v>
      </c>
      <c r="G653" s="222"/>
      <c r="H653" s="223" t="s">
        <v>19</v>
      </c>
      <c r="I653" s="225"/>
      <c r="J653" s="222"/>
      <c r="K653" s="222"/>
      <c r="L653" s="226"/>
      <c r="M653" s="227"/>
      <c r="N653" s="228"/>
      <c r="O653" s="228"/>
      <c r="P653" s="228"/>
      <c r="Q653" s="228"/>
      <c r="R653" s="228"/>
      <c r="S653" s="228"/>
      <c r="T653" s="229"/>
      <c r="AT653" s="230" t="s">
        <v>428</v>
      </c>
      <c r="AU653" s="230" t="s">
        <v>86</v>
      </c>
      <c r="AV653" s="15" t="s">
        <v>84</v>
      </c>
      <c r="AW653" s="15" t="s">
        <v>37</v>
      </c>
      <c r="AX653" s="15" t="s">
        <v>76</v>
      </c>
      <c r="AY653" s="230" t="s">
        <v>404</v>
      </c>
    </row>
    <row r="654" spans="2:51" s="15" customFormat="1" ht="22.5">
      <c r="B654" s="221"/>
      <c r="C654" s="222"/>
      <c r="D654" s="192" t="s">
        <v>428</v>
      </c>
      <c r="E654" s="223" t="s">
        <v>19</v>
      </c>
      <c r="F654" s="224" t="s">
        <v>1035</v>
      </c>
      <c r="G654" s="222"/>
      <c r="H654" s="223" t="s">
        <v>19</v>
      </c>
      <c r="I654" s="225"/>
      <c r="J654" s="222"/>
      <c r="K654" s="222"/>
      <c r="L654" s="226"/>
      <c r="M654" s="227"/>
      <c r="N654" s="228"/>
      <c r="O654" s="228"/>
      <c r="P654" s="228"/>
      <c r="Q654" s="228"/>
      <c r="R654" s="228"/>
      <c r="S654" s="228"/>
      <c r="T654" s="229"/>
      <c r="AT654" s="230" t="s">
        <v>428</v>
      </c>
      <c r="AU654" s="230" t="s">
        <v>86</v>
      </c>
      <c r="AV654" s="15" t="s">
        <v>84</v>
      </c>
      <c r="AW654" s="15" t="s">
        <v>37</v>
      </c>
      <c r="AX654" s="15" t="s">
        <v>76</v>
      </c>
      <c r="AY654" s="230" t="s">
        <v>404</v>
      </c>
    </row>
    <row r="655" spans="2:51" s="15" customFormat="1" ht="11.25">
      <c r="B655" s="221"/>
      <c r="C655" s="222"/>
      <c r="D655" s="192" t="s">
        <v>428</v>
      </c>
      <c r="E655" s="223" t="s">
        <v>19</v>
      </c>
      <c r="F655" s="224" t="s">
        <v>1036</v>
      </c>
      <c r="G655" s="222"/>
      <c r="H655" s="223" t="s">
        <v>19</v>
      </c>
      <c r="I655" s="225"/>
      <c r="J655" s="222"/>
      <c r="K655" s="222"/>
      <c r="L655" s="226"/>
      <c r="M655" s="227"/>
      <c r="N655" s="228"/>
      <c r="O655" s="228"/>
      <c r="P655" s="228"/>
      <c r="Q655" s="228"/>
      <c r="R655" s="228"/>
      <c r="S655" s="228"/>
      <c r="T655" s="229"/>
      <c r="AT655" s="230" t="s">
        <v>428</v>
      </c>
      <c r="AU655" s="230" t="s">
        <v>86</v>
      </c>
      <c r="AV655" s="15" t="s">
        <v>84</v>
      </c>
      <c r="AW655" s="15" t="s">
        <v>37</v>
      </c>
      <c r="AX655" s="15" t="s">
        <v>76</v>
      </c>
      <c r="AY655" s="230" t="s">
        <v>404</v>
      </c>
    </row>
    <row r="656" spans="2:51" s="13" customFormat="1" ht="11.25">
      <c r="B656" s="198"/>
      <c r="C656" s="199"/>
      <c r="D656" s="192" t="s">
        <v>428</v>
      </c>
      <c r="E656" s="200" t="s">
        <v>19</v>
      </c>
      <c r="F656" s="201" t="s">
        <v>1037</v>
      </c>
      <c r="G656" s="199"/>
      <c r="H656" s="202">
        <v>1222.419</v>
      </c>
      <c r="I656" s="203"/>
      <c r="J656" s="199"/>
      <c r="K656" s="199"/>
      <c r="L656" s="204"/>
      <c r="M656" s="205"/>
      <c r="N656" s="206"/>
      <c r="O656" s="206"/>
      <c r="P656" s="206"/>
      <c r="Q656" s="206"/>
      <c r="R656" s="206"/>
      <c r="S656" s="206"/>
      <c r="T656" s="207"/>
      <c r="AT656" s="208" t="s">
        <v>428</v>
      </c>
      <c r="AU656" s="208" t="s">
        <v>86</v>
      </c>
      <c r="AV656" s="13" t="s">
        <v>86</v>
      </c>
      <c r="AW656" s="13" t="s">
        <v>37</v>
      </c>
      <c r="AX656" s="13" t="s">
        <v>76</v>
      </c>
      <c r="AY656" s="208" t="s">
        <v>404</v>
      </c>
    </row>
    <row r="657" spans="2:51" s="16" customFormat="1" ht="11.25">
      <c r="B657" s="231"/>
      <c r="C657" s="232"/>
      <c r="D657" s="192" t="s">
        <v>428</v>
      </c>
      <c r="E657" s="233" t="s">
        <v>19</v>
      </c>
      <c r="F657" s="234" t="s">
        <v>534</v>
      </c>
      <c r="G657" s="232"/>
      <c r="H657" s="235">
        <v>1222.419</v>
      </c>
      <c r="I657" s="236"/>
      <c r="J657" s="232"/>
      <c r="K657" s="232"/>
      <c r="L657" s="237"/>
      <c r="M657" s="238"/>
      <c r="N657" s="239"/>
      <c r="O657" s="239"/>
      <c r="P657" s="239"/>
      <c r="Q657" s="239"/>
      <c r="R657" s="239"/>
      <c r="S657" s="239"/>
      <c r="T657" s="240"/>
      <c r="AT657" s="241" t="s">
        <v>428</v>
      </c>
      <c r="AU657" s="241" t="s">
        <v>86</v>
      </c>
      <c r="AV657" s="16" t="s">
        <v>467</v>
      </c>
      <c r="AW657" s="16" t="s">
        <v>37</v>
      </c>
      <c r="AX657" s="16" t="s">
        <v>76</v>
      </c>
      <c r="AY657" s="241" t="s">
        <v>404</v>
      </c>
    </row>
    <row r="658" spans="2:51" s="15" customFormat="1" ht="11.25">
      <c r="B658" s="221"/>
      <c r="C658" s="222"/>
      <c r="D658" s="192" t="s">
        <v>428</v>
      </c>
      <c r="E658" s="223" t="s">
        <v>19</v>
      </c>
      <c r="F658" s="224" t="s">
        <v>1038</v>
      </c>
      <c r="G658" s="222"/>
      <c r="H658" s="223" t="s">
        <v>19</v>
      </c>
      <c r="I658" s="225"/>
      <c r="J658" s="222"/>
      <c r="K658" s="222"/>
      <c r="L658" s="226"/>
      <c r="M658" s="227"/>
      <c r="N658" s="228"/>
      <c r="O658" s="228"/>
      <c r="P658" s="228"/>
      <c r="Q658" s="228"/>
      <c r="R658" s="228"/>
      <c r="S658" s="228"/>
      <c r="T658" s="229"/>
      <c r="AT658" s="230" t="s">
        <v>428</v>
      </c>
      <c r="AU658" s="230" t="s">
        <v>86</v>
      </c>
      <c r="AV658" s="15" t="s">
        <v>84</v>
      </c>
      <c r="AW658" s="15" t="s">
        <v>37</v>
      </c>
      <c r="AX658" s="15" t="s">
        <v>76</v>
      </c>
      <c r="AY658" s="230" t="s">
        <v>404</v>
      </c>
    </row>
    <row r="659" spans="2:51" s="13" customFormat="1" ht="11.25">
      <c r="B659" s="198"/>
      <c r="C659" s="199"/>
      <c r="D659" s="192" t="s">
        <v>428</v>
      </c>
      <c r="E659" s="200" t="s">
        <v>19</v>
      </c>
      <c r="F659" s="201" t="s">
        <v>1039</v>
      </c>
      <c r="G659" s="199"/>
      <c r="H659" s="202">
        <v>192</v>
      </c>
      <c r="I659" s="203"/>
      <c r="J659" s="199"/>
      <c r="K659" s="199"/>
      <c r="L659" s="204"/>
      <c r="M659" s="205"/>
      <c r="N659" s="206"/>
      <c r="O659" s="206"/>
      <c r="P659" s="206"/>
      <c r="Q659" s="206"/>
      <c r="R659" s="206"/>
      <c r="S659" s="206"/>
      <c r="T659" s="207"/>
      <c r="AT659" s="208" t="s">
        <v>428</v>
      </c>
      <c r="AU659" s="208" t="s">
        <v>86</v>
      </c>
      <c r="AV659" s="13" t="s">
        <v>86</v>
      </c>
      <c r="AW659" s="13" t="s">
        <v>37</v>
      </c>
      <c r="AX659" s="13" t="s">
        <v>76</v>
      </c>
      <c r="AY659" s="208" t="s">
        <v>404</v>
      </c>
    </row>
    <row r="660" spans="2:51" s="16" customFormat="1" ht="11.25">
      <c r="B660" s="231"/>
      <c r="C660" s="232"/>
      <c r="D660" s="192" t="s">
        <v>428</v>
      </c>
      <c r="E660" s="233" t="s">
        <v>19</v>
      </c>
      <c r="F660" s="234" t="s">
        <v>534</v>
      </c>
      <c r="G660" s="232"/>
      <c r="H660" s="235">
        <v>192</v>
      </c>
      <c r="I660" s="236"/>
      <c r="J660" s="232"/>
      <c r="K660" s="232"/>
      <c r="L660" s="237"/>
      <c r="M660" s="238"/>
      <c r="N660" s="239"/>
      <c r="O660" s="239"/>
      <c r="P660" s="239"/>
      <c r="Q660" s="239"/>
      <c r="R660" s="239"/>
      <c r="S660" s="239"/>
      <c r="T660" s="240"/>
      <c r="AT660" s="241" t="s">
        <v>428</v>
      </c>
      <c r="AU660" s="241" t="s">
        <v>86</v>
      </c>
      <c r="AV660" s="16" t="s">
        <v>467</v>
      </c>
      <c r="AW660" s="16" t="s">
        <v>37</v>
      </c>
      <c r="AX660" s="16" t="s">
        <v>76</v>
      </c>
      <c r="AY660" s="241" t="s">
        <v>404</v>
      </c>
    </row>
    <row r="661" spans="2:51" s="14" customFormat="1" ht="11.25">
      <c r="B661" s="210"/>
      <c r="C661" s="211"/>
      <c r="D661" s="192" t="s">
        <v>428</v>
      </c>
      <c r="E661" s="212" t="s">
        <v>186</v>
      </c>
      <c r="F661" s="213" t="s">
        <v>463</v>
      </c>
      <c r="G661" s="211"/>
      <c r="H661" s="214">
        <v>1414.419</v>
      </c>
      <c r="I661" s="215"/>
      <c r="J661" s="211"/>
      <c r="K661" s="211"/>
      <c r="L661" s="216"/>
      <c r="M661" s="217"/>
      <c r="N661" s="218"/>
      <c r="O661" s="218"/>
      <c r="P661" s="218"/>
      <c r="Q661" s="218"/>
      <c r="R661" s="218"/>
      <c r="S661" s="218"/>
      <c r="T661" s="219"/>
      <c r="AT661" s="220" t="s">
        <v>428</v>
      </c>
      <c r="AU661" s="220" t="s">
        <v>86</v>
      </c>
      <c r="AV661" s="14" t="s">
        <v>273</v>
      </c>
      <c r="AW661" s="14" t="s">
        <v>37</v>
      </c>
      <c r="AX661" s="14" t="s">
        <v>84</v>
      </c>
      <c r="AY661" s="220" t="s">
        <v>404</v>
      </c>
    </row>
    <row r="662" spans="1:65" s="2" customFormat="1" ht="14.45" customHeight="1">
      <c r="A662" s="36"/>
      <c r="B662" s="37"/>
      <c r="C662" s="179" t="s">
        <v>379</v>
      </c>
      <c r="D662" s="179" t="s">
        <v>410</v>
      </c>
      <c r="E662" s="180" t="s">
        <v>1040</v>
      </c>
      <c r="F662" s="181" t="s">
        <v>1041</v>
      </c>
      <c r="G662" s="182" t="s">
        <v>92</v>
      </c>
      <c r="H662" s="183">
        <v>623.365</v>
      </c>
      <c r="I662" s="184"/>
      <c r="J662" s="185">
        <f>ROUND(I662*H662,2)</f>
        <v>0</v>
      </c>
      <c r="K662" s="181" t="s">
        <v>19</v>
      </c>
      <c r="L662" s="41"/>
      <c r="M662" s="186" t="s">
        <v>19</v>
      </c>
      <c r="N662" s="187" t="s">
        <v>47</v>
      </c>
      <c r="O662" s="66"/>
      <c r="P662" s="188">
        <f>O662*H662</f>
        <v>0</v>
      </c>
      <c r="Q662" s="188">
        <v>0</v>
      </c>
      <c r="R662" s="188">
        <f>Q662*H662</f>
        <v>0</v>
      </c>
      <c r="S662" s="188">
        <v>0</v>
      </c>
      <c r="T662" s="189">
        <f>S662*H662</f>
        <v>0</v>
      </c>
      <c r="U662" s="36"/>
      <c r="V662" s="36"/>
      <c r="W662" s="36"/>
      <c r="X662" s="36"/>
      <c r="Y662" s="36"/>
      <c r="Z662" s="36"/>
      <c r="AA662" s="36"/>
      <c r="AB662" s="36"/>
      <c r="AC662" s="36"/>
      <c r="AD662" s="36"/>
      <c r="AE662" s="36"/>
      <c r="AR662" s="190" t="s">
        <v>273</v>
      </c>
      <c r="AT662" s="190" t="s">
        <v>410</v>
      </c>
      <c r="AU662" s="190" t="s">
        <v>86</v>
      </c>
      <c r="AY662" s="19" t="s">
        <v>404</v>
      </c>
      <c r="BE662" s="191">
        <f>IF(N662="základní",J662,0)</f>
        <v>0</v>
      </c>
      <c r="BF662" s="191">
        <f>IF(N662="snížená",J662,0)</f>
        <v>0</v>
      </c>
      <c r="BG662" s="191">
        <f>IF(N662="zákl. přenesená",J662,0)</f>
        <v>0</v>
      </c>
      <c r="BH662" s="191">
        <f>IF(N662="sníž. přenesená",J662,0)</f>
        <v>0</v>
      </c>
      <c r="BI662" s="191">
        <f>IF(N662="nulová",J662,0)</f>
        <v>0</v>
      </c>
      <c r="BJ662" s="19" t="s">
        <v>84</v>
      </c>
      <c r="BK662" s="191">
        <f>ROUND(I662*H662,2)</f>
        <v>0</v>
      </c>
      <c r="BL662" s="19" t="s">
        <v>273</v>
      </c>
      <c r="BM662" s="190" t="s">
        <v>1042</v>
      </c>
    </row>
    <row r="663" spans="1:47" s="2" customFormat="1" ht="11.25">
      <c r="A663" s="36"/>
      <c r="B663" s="37"/>
      <c r="C663" s="38"/>
      <c r="D663" s="192" t="s">
        <v>418</v>
      </c>
      <c r="E663" s="38"/>
      <c r="F663" s="193" t="s">
        <v>1043</v>
      </c>
      <c r="G663" s="38"/>
      <c r="H663" s="38"/>
      <c r="I663" s="194"/>
      <c r="J663" s="38"/>
      <c r="K663" s="38"/>
      <c r="L663" s="41"/>
      <c r="M663" s="195"/>
      <c r="N663" s="196"/>
      <c r="O663" s="66"/>
      <c r="P663" s="66"/>
      <c r="Q663" s="66"/>
      <c r="R663" s="66"/>
      <c r="S663" s="66"/>
      <c r="T663" s="67"/>
      <c r="U663" s="36"/>
      <c r="V663" s="36"/>
      <c r="W663" s="36"/>
      <c r="X663" s="36"/>
      <c r="Y663" s="36"/>
      <c r="Z663" s="36"/>
      <c r="AA663" s="36"/>
      <c r="AB663" s="36"/>
      <c r="AC663" s="36"/>
      <c r="AD663" s="36"/>
      <c r="AE663" s="36"/>
      <c r="AT663" s="19" t="s">
        <v>418</v>
      </c>
      <c r="AU663" s="19" t="s">
        <v>86</v>
      </c>
    </row>
    <row r="664" spans="1:47" s="2" customFormat="1" ht="48.75">
      <c r="A664" s="36"/>
      <c r="B664" s="37"/>
      <c r="C664" s="38"/>
      <c r="D664" s="192" t="s">
        <v>423</v>
      </c>
      <c r="E664" s="38"/>
      <c r="F664" s="197" t="s">
        <v>1044</v>
      </c>
      <c r="G664" s="38"/>
      <c r="H664" s="38"/>
      <c r="I664" s="194"/>
      <c r="J664" s="38"/>
      <c r="K664" s="38"/>
      <c r="L664" s="41"/>
      <c r="M664" s="195"/>
      <c r="N664" s="196"/>
      <c r="O664" s="66"/>
      <c r="P664" s="66"/>
      <c r="Q664" s="66"/>
      <c r="R664" s="66"/>
      <c r="S664" s="66"/>
      <c r="T664" s="67"/>
      <c r="U664" s="36"/>
      <c r="V664" s="36"/>
      <c r="W664" s="36"/>
      <c r="X664" s="36"/>
      <c r="Y664" s="36"/>
      <c r="Z664" s="36"/>
      <c r="AA664" s="36"/>
      <c r="AB664" s="36"/>
      <c r="AC664" s="36"/>
      <c r="AD664" s="36"/>
      <c r="AE664" s="36"/>
      <c r="AT664" s="19" t="s">
        <v>423</v>
      </c>
      <c r="AU664" s="19" t="s">
        <v>86</v>
      </c>
    </row>
    <row r="665" spans="1:47" s="2" customFormat="1" ht="19.5">
      <c r="A665" s="36"/>
      <c r="B665" s="37"/>
      <c r="C665" s="38"/>
      <c r="D665" s="192" t="s">
        <v>473</v>
      </c>
      <c r="E665" s="38"/>
      <c r="F665" s="197" t="s">
        <v>1045</v>
      </c>
      <c r="G665" s="38"/>
      <c r="H665" s="38"/>
      <c r="I665" s="194"/>
      <c r="J665" s="38"/>
      <c r="K665" s="38"/>
      <c r="L665" s="41"/>
      <c r="M665" s="195"/>
      <c r="N665" s="196"/>
      <c r="O665" s="66"/>
      <c r="P665" s="66"/>
      <c r="Q665" s="66"/>
      <c r="R665" s="66"/>
      <c r="S665" s="66"/>
      <c r="T665" s="67"/>
      <c r="U665" s="36"/>
      <c r="V665" s="36"/>
      <c r="W665" s="36"/>
      <c r="X665" s="36"/>
      <c r="Y665" s="36"/>
      <c r="Z665" s="36"/>
      <c r="AA665" s="36"/>
      <c r="AB665" s="36"/>
      <c r="AC665" s="36"/>
      <c r="AD665" s="36"/>
      <c r="AE665" s="36"/>
      <c r="AT665" s="19" t="s">
        <v>473</v>
      </c>
      <c r="AU665" s="19" t="s">
        <v>86</v>
      </c>
    </row>
    <row r="666" spans="2:51" s="15" customFormat="1" ht="11.25">
      <c r="B666" s="221"/>
      <c r="C666" s="222"/>
      <c r="D666" s="192" t="s">
        <v>428</v>
      </c>
      <c r="E666" s="223" t="s">
        <v>19</v>
      </c>
      <c r="F666" s="224" t="s">
        <v>1046</v>
      </c>
      <c r="G666" s="222"/>
      <c r="H666" s="223" t="s">
        <v>19</v>
      </c>
      <c r="I666" s="225"/>
      <c r="J666" s="222"/>
      <c r="K666" s="222"/>
      <c r="L666" s="226"/>
      <c r="M666" s="227"/>
      <c r="N666" s="228"/>
      <c r="O666" s="228"/>
      <c r="P666" s="228"/>
      <c r="Q666" s="228"/>
      <c r="R666" s="228"/>
      <c r="S666" s="228"/>
      <c r="T666" s="229"/>
      <c r="AT666" s="230" t="s">
        <v>428</v>
      </c>
      <c r="AU666" s="230" t="s">
        <v>86</v>
      </c>
      <c r="AV666" s="15" t="s">
        <v>84</v>
      </c>
      <c r="AW666" s="15" t="s">
        <v>37</v>
      </c>
      <c r="AX666" s="15" t="s">
        <v>76</v>
      </c>
      <c r="AY666" s="230" t="s">
        <v>404</v>
      </c>
    </row>
    <row r="667" spans="2:51" s="15" customFormat="1" ht="11.25">
      <c r="B667" s="221"/>
      <c r="C667" s="222"/>
      <c r="D667" s="192" t="s">
        <v>428</v>
      </c>
      <c r="E667" s="223" t="s">
        <v>19</v>
      </c>
      <c r="F667" s="224" t="s">
        <v>1047</v>
      </c>
      <c r="G667" s="222"/>
      <c r="H667" s="223" t="s">
        <v>19</v>
      </c>
      <c r="I667" s="225"/>
      <c r="J667" s="222"/>
      <c r="K667" s="222"/>
      <c r="L667" s="226"/>
      <c r="M667" s="227"/>
      <c r="N667" s="228"/>
      <c r="O667" s="228"/>
      <c r="P667" s="228"/>
      <c r="Q667" s="228"/>
      <c r="R667" s="228"/>
      <c r="S667" s="228"/>
      <c r="T667" s="229"/>
      <c r="AT667" s="230" t="s">
        <v>428</v>
      </c>
      <c r="AU667" s="230" t="s">
        <v>86</v>
      </c>
      <c r="AV667" s="15" t="s">
        <v>84</v>
      </c>
      <c r="AW667" s="15" t="s">
        <v>37</v>
      </c>
      <c r="AX667" s="15" t="s">
        <v>76</v>
      </c>
      <c r="AY667" s="230" t="s">
        <v>404</v>
      </c>
    </row>
    <row r="668" spans="2:51" s="13" customFormat="1" ht="11.25">
      <c r="B668" s="198"/>
      <c r="C668" s="199"/>
      <c r="D668" s="192" t="s">
        <v>428</v>
      </c>
      <c r="E668" s="200" t="s">
        <v>19</v>
      </c>
      <c r="F668" s="201" t="s">
        <v>1048</v>
      </c>
      <c r="G668" s="199"/>
      <c r="H668" s="202">
        <v>617.865</v>
      </c>
      <c r="I668" s="203"/>
      <c r="J668" s="199"/>
      <c r="K668" s="199"/>
      <c r="L668" s="204"/>
      <c r="M668" s="205"/>
      <c r="N668" s="206"/>
      <c r="O668" s="206"/>
      <c r="P668" s="206"/>
      <c r="Q668" s="206"/>
      <c r="R668" s="206"/>
      <c r="S668" s="206"/>
      <c r="T668" s="207"/>
      <c r="AT668" s="208" t="s">
        <v>428</v>
      </c>
      <c r="AU668" s="208" t="s">
        <v>86</v>
      </c>
      <c r="AV668" s="13" t="s">
        <v>86</v>
      </c>
      <c r="AW668" s="13" t="s">
        <v>37</v>
      </c>
      <c r="AX668" s="13" t="s">
        <v>76</v>
      </c>
      <c r="AY668" s="208" t="s">
        <v>404</v>
      </c>
    </row>
    <row r="669" spans="2:51" s="15" customFormat="1" ht="22.5">
      <c r="B669" s="221"/>
      <c r="C669" s="222"/>
      <c r="D669" s="192" t="s">
        <v>428</v>
      </c>
      <c r="E669" s="223" t="s">
        <v>19</v>
      </c>
      <c r="F669" s="224" t="s">
        <v>1049</v>
      </c>
      <c r="G669" s="222"/>
      <c r="H669" s="223" t="s">
        <v>19</v>
      </c>
      <c r="I669" s="225"/>
      <c r="J669" s="222"/>
      <c r="K669" s="222"/>
      <c r="L669" s="226"/>
      <c r="M669" s="227"/>
      <c r="N669" s="228"/>
      <c r="O669" s="228"/>
      <c r="P669" s="228"/>
      <c r="Q669" s="228"/>
      <c r="R669" s="228"/>
      <c r="S669" s="228"/>
      <c r="T669" s="229"/>
      <c r="AT669" s="230" t="s">
        <v>428</v>
      </c>
      <c r="AU669" s="230" t="s">
        <v>86</v>
      </c>
      <c r="AV669" s="15" t="s">
        <v>84</v>
      </c>
      <c r="AW669" s="15" t="s">
        <v>37</v>
      </c>
      <c r="AX669" s="15" t="s">
        <v>76</v>
      </c>
      <c r="AY669" s="230" t="s">
        <v>404</v>
      </c>
    </row>
    <row r="670" spans="2:51" s="13" customFormat="1" ht="11.25">
      <c r="B670" s="198"/>
      <c r="C670" s="199"/>
      <c r="D670" s="192" t="s">
        <v>428</v>
      </c>
      <c r="E670" s="200" t="s">
        <v>19</v>
      </c>
      <c r="F670" s="201" t="s">
        <v>1050</v>
      </c>
      <c r="G670" s="199"/>
      <c r="H670" s="202">
        <v>2</v>
      </c>
      <c r="I670" s="203"/>
      <c r="J670" s="199"/>
      <c r="K670" s="199"/>
      <c r="L670" s="204"/>
      <c r="M670" s="205"/>
      <c r="N670" s="206"/>
      <c r="O670" s="206"/>
      <c r="P670" s="206"/>
      <c r="Q670" s="206"/>
      <c r="R670" s="206"/>
      <c r="S670" s="206"/>
      <c r="T670" s="207"/>
      <c r="AT670" s="208" t="s">
        <v>428</v>
      </c>
      <c r="AU670" s="208" t="s">
        <v>86</v>
      </c>
      <c r="AV670" s="13" t="s">
        <v>86</v>
      </c>
      <c r="AW670" s="13" t="s">
        <v>37</v>
      </c>
      <c r="AX670" s="13" t="s">
        <v>76</v>
      </c>
      <c r="AY670" s="208" t="s">
        <v>404</v>
      </c>
    </row>
    <row r="671" spans="2:51" s="15" customFormat="1" ht="11.25">
      <c r="B671" s="221"/>
      <c r="C671" s="222"/>
      <c r="D671" s="192" t="s">
        <v>428</v>
      </c>
      <c r="E671" s="223" t="s">
        <v>19</v>
      </c>
      <c r="F671" s="224" t="s">
        <v>1051</v>
      </c>
      <c r="G671" s="222"/>
      <c r="H671" s="223" t="s">
        <v>19</v>
      </c>
      <c r="I671" s="225"/>
      <c r="J671" s="222"/>
      <c r="K671" s="222"/>
      <c r="L671" s="226"/>
      <c r="M671" s="227"/>
      <c r="N671" s="228"/>
      <c r="O671" s="228"/>
      <c r="P671" s="228"/>
      <c r="Q671" s="228"/>
      <c r="R671" s="228"/>
      <c r="S671" s="228"/>
      <c r="T671" s="229"/>
      <c r="AT671" s="230" t="s">
        <v>428</v>
      </c>
      <c r="AU671" s="230" t="s">
        <v>86</v>
      </c>
      <c r="AV671" s="15" t="s">
        <v>84</v>
      </c>
      <c r="AW671" s="15" t="s">
        <v>37</v>
      </c>
      <c r="AX671" s="15" t="s">
        <v>76</v>
      </c>
      <c r="AY671" s="230" t="s">
        <v>404</v>
      </c>
    </row>
    <row r="672" spans="2:51" s="13" customFormat="1" ht="11.25">
      <c r="B672" s="198"/>
      <c r="C672" s="199"/>
      <c r="D672" s="192" t="s">
        <v>428</v>
      </c>
      <c r="E672" s="200" t="s">
        <v>19</v>
      </c>
      <c r="F672" s="201" t="s">
        <v>1052</v>
      </c>
      <c r="G672" s="199"/>
      <c r="H672" s="202">
        <v>3.5</v>
      </c>
      <c r="I672" s="203"/>
      <c r="J672" s="199"/>
      <c r="K672" s="199"/>
      <c r="L672" s="204"/>
      <c r="M672" s="205"/>
      <c r="N672" s="206"/>
      <c r="O672" s="206"/>
      <c r="P672" s="206"/>
      <c r="Q672" s="206"/>
      <c r="R672" s="206"/>
      <c r="S672" s="206"/>
      <c r="T672" s="207"/>
      <c r="AT672" s="208" t="s">
        <v>428</v>
      </c>
      <c r="AU672" s="208" t="s">
        <v>86</v>
      </c>
      <c r="AV672" s="13" t="s">
        <v>86</v>
      </c>
      <c r="AW672" s="13" t="s">
        <v>37</v>
      </c>
      <c r="AX672" s="13" t="s">
        <v>76</v>
      </c>
      <c r="AY672" s="208" t="s">
        <v>404</v>
      </c>
    </row>
    <row r="673" spans="2:51" s="14" customFormat="1" ht="11.25">
      <c r="B673" s="210"/>
      <c r="C673" s="211"/>
      <c r="D673" s="192" t="s">
        <v>428</v>
      </c>
      <c r="E673" s="212" t="s">
        <v>19</v>
      </c>
      <c r="F673" s="213" t="s">
        <v>463</v>
      </c>
      <c r="G673" s="211"/>
      <c r="H673" s="214">
        <v>623.365</v>
      </c>
      <c r="I673" s="215"/>
      <c r="J673" s="211"/>
      <c r="K673" s="211"/>
      <c r="L673" s="216"/>
      <c r="M673" s="217"/>
      <c r="N673" s="218"/>
      <c r="O673" s="218"/>
      <c r="P673" s="218"/>
      <c r="Q673" s="218"/>
      <c r="R673" s="218"/>
      <c r="S673" s="218"/>
      <c r="T673" s="219"/>
      <c r="AT673" s="220" t="s">
        <v>428</v>
      </c>
      <c r="AU673" s="220" t="s">
        <v>86</v>
      </c>
      <c r="AV673" s="14" t="s">
        <v>273</v>
      </c>
      <c r="AW673" s="14" t="s">
        <v>37</v>
      </c>
      <c r="AX673" s="14" t="s">
        <v>84</v>
      </c>
      <c r="AY673" s="220" t="s">
        <v>404</v>
      </c>
    </row>
    <row r="674" spans="1:65" s="2" customFormat="1" ht="14.45" customHeight="1">
      <c r="A674" s="36"/>
      <c r="B674" s="37"/>
      <c r="C674" s="179" t="s">
        <v>1053</v>
      </c>
      <c r="D674" s="179" t="s">
        <v>410</v>
      </c>
      <c r="E674" s="180" t="s">
        <v>1054</v>
      </c>
      <c r="F674" s="181" t="s">
        <v>1055</v>
      </c>
      <c r="G674" s="182" t="s">
        <v>92</v>
      </c>
      <c r="H674" s="183">
        <v>859</v>
      </c>
      <c r="I674" s="184"/>
      <c r="J674" s="185">
        <f>ROUND(I674*H674,2)</f>
        <v>0</v>
      </c>
      <c r="K674" s="181" t="s">
        <v>19</v>
      </c>
      <c r="L674" s="41"/>
      <c r="M674" s="186" t="s">
        <v>19</v>
      </c>
      <c r="N674" s="187" t="s">
        <v>47</v>
      </c>
      <c r="O674" s="66"/>
      <c r="P674" s="188">
        <f>O674*H674</f>
        <v>0</v>
      </c>
      <c r="Q674" s="188">
        <v>0</v>
      </c>
      <c r="R674" s="188">
        <f>Q674*H674</f>
        <v>0</v>
      </c>
      <c r="S674" s="188">
        <v>0</v>
      </c>
      <c r="T674" s="189">
        <f>S674*H674</f>
        <v>0</v>
      </c>
      <c r="U674" s="36"/>
      <c r="V674" s="36"/>
      <c r="W674" s="36"/>
      <c r="X674" s="36"/>
      <c r="Y674" s="36"/>
      <c r="Z674" s="36"/>
      <c r="AA674" s="36"/>
      <c r="AB674" s="36"/>
      <c r="AC674" s="36"/>
      <c r="AD674" s="36"/>
      <c r="AE674" s="36"/>
      <c r="AR674" s="190" t="s">
        <v>273</v>
      </c>
      <c r="AT674" s="190" t="s">
        <v>410</v>
      </c>
      <c r="AU674" s="190" t="s">
        <v>86</v>
      </c>
      <c r="AY674" s="19" t="s">
        <v>404</v>
      </c>
      <c r="BE674" s="191">
        <f>IF(N674="základní",J674,0)</f>
        <v>0</v>
      </c>
      <c r="BF674" s="191">
        <f>IF(N674="snížená",J674,0)</f>
        <v>0</v>
      </c>
      <c r="BG674" s="191">
        <f>IF(N674="zákl. přenesená",J674,0)</f>
        <v>0</v>
      </c>
      <c r="BH674" s="191">
        <f>IF(N674="sníž. přenesená",J674,0)</f>
        <v>0</v>
      </c>
      <c r="BI674" s="191">
        <f>IF(N674="nulová",J674,0)</f>
        <v>0</v>
      </c>
      <c r="BJ674" s="19" t="s">
        <v>84</v>
      </c>
      <c r="BK674" s="191">
        <f>ROUND(I674*H674,2)</f>
        <v>0</v>
      </c>
      <c r="BL674" s="19" t="s">
        <v>273</v>
      </c>
      <c r="BM674" s="190" t="s">
        <v>1056</v>
      </c>
    </row>
    <row r="675" spans="1:47" s="2" customFormat="1" ht="11.25">
      <c r="A675" s="36"/>
      <c r="B675" s="37"/>
      <c r="C675" s="38"/>
      <c r="D675" s="192" t="s">
        <v>418</v>
      </c>
      <c r="E675" s="38"/>
      <c r="F675" s="193" t="s">
        <v>1043</v>
      </c>
      <c r="G675" s="38"/>
      <c r="H675" s="38"/>
      <c r="I675" s="194"/>
      <c r="J675" s="38"/>
      <c r="K675" s="38"/>
      <c r="L675" s="41"/>
      <c r="M675" s="195"/>
      <c r="N675" s="196"/>
      <c r="O675" s="66"/>
      <c r="P675" s="66"/>
      <c r="Q675" s="66"/>
      <c r="R675" s="66"/>
      <c r="S675" s="66"/>
      <c r="T675" s="67"/>
      <c r="U675" s="36"/>
      <c r="V675" s="36"/>
      <c r="W675" s="36"/>
      <c r="X675" s="36"/>
      <c r="Y675" s="36"/>
      <c r="Z675" s="36"/>
      <c r="AA675" s="36"/>
      <c r="AB675" s="36"/>
      <c r="AC675" s="36"/>
      <c r="AD675" s="36"/>
      <c r="AE675" s="36"/>
      <c r="AT675" s="19" t="s">
        <v>418</v>
      </c>
      <c r="AU675" s="19" t="s">
        <v>86</v>
      </c>
    </row>
    <row r="676" spans="1:47" s="2" customFormat="1" ht="48.75">
      <c r="A676" s="36"/>
      <c r="B676" s="37"/>
      <c r="C676" s="38"/>
      <c r="D676" s="192" t="s">
        <v>423</v>
      </c>
      <c r="E676" s="38"/>
      <c r="F676" s="197" t="s">
        <v>1044</v>
      </c>
      <c r="G676" s="38"/>
      <c r="H676" s="38"/>
      <c r="I676" s="194"/>
      <c r="J676" s="38"/>
      <c r="K676" s="38"/>
      <c r="L676" s="41"/>
      <c r="M676" s="195"/>
      <c r="N676" s="196"/>
      <c r="O676" s="66"/>
      <c r="P676" s="66"/>
      <c r="Q676" s="66"/>
      <c r="R676" s="66"/>
      <c r="S676" s="66"/>
      <c r="T676" s="67"/>
      <c r="U676" s="36"/>
      <c r="V676" s="36"/>
      <c r="W676" s="36"/>
      <c r="X676" s="36"/>
      <c r="Y676" s="36"/>
      <c r="Z676" s="36"/>
      <c r="AA676" s="36"/>
      <c r="AB676" s="36"/>
      <c r="AC676" s="36"/>
      <c r="AD676" s="36"/>
      <c r="AE676" s="36"/>
      <c r="AT676" s="19" t="s">
        <v>423</v>
      </c>
      <c r="AU676" s="19" t="s">
        <v>86</v>
      </c>
    </row>
    <row r="677" spans="1:47" s="2" customFormat="1" ht="19.5">
      <c r="A677" s="36"/>
      <c r="B677" s="37"/>
      <c r="C677" s="38"/>
      <c r="D677" s="192" t="s">
        <v>473</v>
      </c>
      <c r="E677" s="38"/>
      <c r="F677" s="197" t="s">
        <v>1057</v>
      </c>
      <c r="G677" s="38"/>
      <c r="H677" s="38"/>
      <c r="I677" s="194"/>
      <c r="J677" s="38"/>
      <c r="K677" s="38"/>
      <c r="L677" s="41"/>
      <c r="M677" s="195"/>
      <c r="N677" s="196"/>
      <c r="O677" s="66"/>
      <c r="P677" s="66"/>
      <c r="Q677" s="66"/>
      <c r="R677" s="66"/>
      <c r="S677" s="66"/>
      <c r="T677" s="67"/>
      <c r="U677" s="36"/>
      <c r="V677" s="36"/>
      <c r="W677" s="36"/>
      <c r="X677" s="36"/>
      <c r="Y677" s="36"/>
      <c r="Z677" s="36"/>
      <c r="AA677" s="36"/>
      <c r="AB677" s="36"/>
      <c r="AC677" s="36"/>
      <c r="AD677" s="36"/>
      <c r="AE677" s="36"/>
      <c r="AT677" s="19" t="s">
        <v>473</v>
      </c>
      <c r="AU677" s="19" t="s">
        <v>86</v>
      </c>
    </row>
    <row r="678" spans="2:51" s="15" customFormat="1" ht="11.25">
      <c r="B678" s="221"/>
      <c r="C678" s="222"/>
      <c r="D678" s="192" t="s">
        <v>428</v>
      </c>
      <c r="E678" s="223" t="s">
        <v>19</v>
      </c>
      <c r="F678" s="224" t="s">
        <v>1046</v>
      </c>
      <c r="G678" s="222"/>
      <c r="H678" s="223" t="s">
        <v>19</v>
      </c>
      <c r="I678" s="225"/>
      <c r="J678" s="222"/>
      <c r="K678" s="222"/>
      <c r="L678" s="226"/>
      <c r="M678" s="227"/>
      <c r="N678" s="228"/>
      <c r="O678" s="228"/>
      <c r="P678" s="228"/>
      <c r="Q678" s="228"/>
      <c r="R678" s="228"/>
      <c r="S678" s="228"/>
      <c r="T678" s="229"/>
      <c r="AT678" s="230" t="s">
        <v>428</v>
      </c>
      <c r="AU678" s="230" t="s">
        <v>86</v>
      </c>
      <c r="AV678" s="15" t="s">
        <v>84</v>
      </c>
      <c r="AW678" s="15" t="s">
        <v>37</v>
      </c>
      <c r="AX678" s="15" t="s">
        <v>76</v>
      </c>
      <c r="AY678" s="230" t="s">
        <v>404</v>
      </c>
    </row>
    <row r="679" spans="2:51" s="13" customFormat="1" ht="11.25">
      <c r="B679" s="198"/>
      <c r="C679" s="199"/>
      <c r="D679" s="192" t="s">
        <v>428</v>
      </c>
      <c r="E679" s="200" t="s">
        <v>19</v>
      </c>
      <c r="F679" s="201" t="s">
        <v>1058</v>
      </c>
      <c r="G679" s="199"/>
      <c r="H679" s="202">
        <v>640</v>
      </c>
      <c r="I679" s="203"/>
      <c r="J679" s="199"/>
      <c r="K679" s="199"/>
      <c r="L679" s="204"/>
      <c r="M679" s="205"/>
      <c r="N679" s="206"/>
      <c r="O679" s="206"/>
      <c r="P679" s="206"/>
      <c r="Q679" s="206"/>
      <c r="R679" s="206"/>
      <c r="S679" s="206"/>
      <c r="T679" s="207"/>
      <c r="AT679" s="208" t="s">
        <v>428</v>
      </c>
      <c r="AU679" s="208" t="s">
        <v>86</v>
      </c>
      <c r="AV679" s="13" t="s">
        <v>86</v>
      </c>
      <c r="AW679" s="13" t="s">
        <v>37</v>
      </c>
      <c r="AX679" s="13" t="s">
        <v>76</v>
      </c>
      <c r="AY679" s="208" t="s">
        <v>404</v>
      </c>
    </row>
    <row r="680" spans="2:51" s="13" customFormat="1" ht="11.25">
      <c r="B680" s="198"/>
      <c r="C680" s="199"/>
      <c r="D680" s="192" t="s">
        <v>428</v>
      </c>
      <c r="E680" s="200" t="s">
        <v>19</v>
      </c>
      <c r="F680" s="201" t="s">
        <v>1059</v>
      </c>
      <c r="G680" s="199"/>
      <c r="H680" s="202">
        <v>166</v>
      </c>
      <c r="I680" s="203"/>
      <c r="J680" s="199"/>
      <c r="K680" s="199"/>
      <c r="L680" s="204"/>
      <c r="M680" s="205"/>
      <c r="N680" s="206"/>
      <c r="O680" s="206"/>
      <c r="P680" s="206"/>
      <c r="Q680" s="206"/>
      <c r="R680" s="206"/>
      <c r="S680" s="206"/>
      <c r="T680" s="207"/>
      <c r="AT680" s="208" t="s">
        <v>428</v>
      </c>
      <c r="AU680" s="208" t="s">
        <v>86</v>
      </c>
      <c r="AV680" s="13" t="s">
        <v>86</v>
      </c>
      <c r="AW680" s="13" t="s">
        <v>37</v>
      </c>
      <c r="AX680" s="13" t="s">
        <v>76</v>
      </c>
      <c r="AY680" s="208" t="s">
        <v>404</v>
      </c>
    </row>
    <row r="681" spans="2:51" s="13" customFormat="1" ht="11.25">
      <c r="B681" s="198"/>
      <c r="C681" s="199"/>
      <c r="D681" s="192" t="s">
        <v>428</v>
      </c>
      <c r="E681" s="200" t="s">
        <v>19</v>
      </c>
      <c r="F681" s="201" t="s">
        <v>1060</v>
      </c>
      <c r="G681" s="199"/>
      <c r="H681" s="202">
        <v>53</v>
      </c>
      <c r="I681" s="203"/>
      <c r="J681" s="199"/>
      <c r="K681" s="199"/>
      <c r="L681" s="204"/>
      <c r="M681" s="205"/>
      <c r="N681" s="206"/>
      <c r="O681" s="206"/>
      <c r="P681" s="206"/>
      <c r="Q681" s="206"/>
      <c r="R681" s="206"/>
      <c r="S681" s="206"/>
      <c r="T681" s="207"/>
      <c r="AT681" s="208" t="s">
        <v>428</v>
      </c>
      <c r="AU681" s="208" t="s">
        <v>86</v>
      </c>
      <c r="AV681" s="13" t="s">
        <v>86</v>
      </c>
      <c r="AW681" s="13" t="s">
        <v>37</v>
      </c>
      <c r="AX681" s="13" t="s">
        <v>76</v>
      </c>
      <c r="AY681" s="208" t="s">
        <v>404</v>
      </c>
    </row>
    <row r="682" spans="2:51" s="14" customFormat="1" ht="11.25">
      <c r="B682" s="210"/>
      <c r="C682" s="211"/>
      <c r="D682" s="192" t="s">
        <v>428</v>
      </c>
      <c r="E682" s="212" t="s">
        <v>19</v>
      </c>
      <c r="F682" s="213" t="s">
        <v>463</v>
      </c>
      <c r="G682" s="211"/>
      <c r="H682" s="214">
        <v>859</v>
      </c>
      <c r="I682" s="215"/>
      <c r="J682" s="211"/>
      <c r="K682" s="211"/>
      <c r="L682" s="216"/>
      <c r="M682" s="217"/>
      <c r="N682" s="218"/>
      <c r="O682" s="218"/>
      <c r="P682" s="218"/>
      <c r="Q682" s="218"/>
      <c r="R682" s="218"/>
      <c r="S682" s="218"/>
      <c r="T682" s="219"/>
      <c r="AT682" s="220" t="s">
        <v>428</v>
      </c>
      <c r="AU682" s="220" t="s">
        <v>86</v>
      </c>
      <c r="AV682" s="14" t="s">
        <v>273</v>
      </c>
      <c r="AW682" s="14" t="s">
        <v>37</v>
      </c>
      <c r="AX682" s="14" t="s">
        <v>84</v>
      </c>
      <c r="AY682" s="220" t="s">
        <v>404</v>
      </c>
    </row>
    <row r="683" spans="1:65" s="2" customFormat="1" ht="14.45" customHeight="1">
      <c r="A683" s="36"/>
      <c r="B683" s="37"/>
      <c r="C683" s="179" t="s">
        <v>1061</v>
      </c>
      <c r="D683" s="179" t="s">
        <v>410</v>
      </c>
      <c r="E683" s="180" t="s">
        <v>1062</v>
      </c>
      <c r="F683" s="181" t="s">
        <v>1063</v>
      </c>
      <c r="G683" s="182" t="s">
        <v>106</v>
      </c>
      <c r="H683" s="183">
        <v>242</v>
      </c>
      <c r="I683" s="184"/>
      <c r="J683" s="185">
        <f>ROUND(I683*H683,2)</f>
        <v>0</v>
      </c>
      <c r="K683" s="181" t="s">
        <v>413</v>
      </c>
      <c r="L683" s="41"/>
      <c r="M683" s="186" t="s">
        <v>19</v>
      </c>
      <c r="N683" s="187" t="s">
        <v>47</v>
      </c>
      <c r="O683" s="66"/>
      <c r="P683" s="188">
        <f>O683*H683</f>
        <v>0</v>
      </c>
      <c r="Q683" s="188">
        <v>0</v>
      </c>
      <c r="R683" s="188">
        <f>Q683*H683</f>
        <v>0</v>
      </c>
      <c r="S683" s="188">
        <v>0</v>
      </c>
      <c r="T683" s="189">
        <f>S683*H683</f>
        <v>0</v>
      </c>
      <c r="U683" s="36"/>
      <c r="V683" s="36"/>
      <c r="W683" s="36"/>
      <c r="X683" s="36"/>
      <c r="Y683" s="36"/>
      <c r="Z683" s="36"/>
      <c r="AA683" s="36"/>
      <c r="AB683" s="36"/>
      <c r="AC683" s="36"/>
      <c r="AD683" s="36"/>
      <c r="AE683" s="36"/>
      <c r="AR683" s="190" t="s">
        <v>273</v>
      </c>
      <c r="AT683" s="190" t="s">
        <v>410</v>
      </c>
      <c r="AU683" s="190" t="s">
        <v>86</v>
      </c>
      <c r="AY683" s="19" t="s">
        <v>404</v>
      </c>
      <c r="BE683" s="191">
        <f>IF(N683="základní",J683,0)</f>
        <v>0</v>
      </c>
      <c r="BF683" s="191">
        <f>IF(N683="snížená",J683,0)</f>
        <v>0</v>
      </c>
      <c r="BG683" s="191">
        <f>IF(N683="zákl. přenesená",J683,0)</f>
        <v>0</v>
      </c>
      <c r="BH683" s="191">
        <f>IF(N683="sníž. přenesená",J683,0)</f>
        <v>0</v>
      </c>
      <c r="BI683" s="191">
        <f>IF(N683="nulová",J683,0)</f>
        <v>0</v>
      </c>
      <c r="BJ683" s="19" t="s">
        <v>84</v>
      </c>
      <c r="BK683" s="191">
        <f>ROUND(I683*H683,2)</f>
        <v>0</v>
      </c>
      <c r="BL683" s="19" t="s">
        <v>273</v>
      </c>
      <c r="BM683" s="190" t="s">
        <v>1064</v>
      </c>
    </row>
    <row r="684" spans="1:47" s="2" customFormat="1" ht="19.5">
      <c r="A684" s="36"/>
      <c r="B684" s="37"/>
      <c r="C684" s="38"/>
      <c r="D684" s="192" t="s">
        <v>418</v>
      </c>
      <c r="E684" s="38"/>
      <c r="F684" s="193" t="s">
        <v>1065</v>
      </c>
      <c r="G684" s="38"/>
      <c r="H684" s="38"/>
      <c r="I684" s="194"/>
      <c r="J684" s="38"/>
      <c r="K684" s="38"/>
      <c r="L684" s="41"/>
      <c r="M684" s="195"/>
      <c r="N684" s="196"/>
      <c r="O684" s="66"/>
      <c r="P684" s="66"/>
      <c r="Q684" s="66"/>
      <c r="R684" s="66"/>
      <c r="S684" s="66"/>
      <c r="T684" s="67"/>
      <c r="U684" s="36"/>
      <c r="V684" s="36"/>
      <c r="W684" s="36"/>
      <c r="X684" s="36"/>
      <c r="Y684" s="36"/>
      <c r="Z684" s="36"/>
      <c r="AA684" s="36"/>
      <c r="AB684" s="36"/>
      <c r="AC684" s="36"/>
      <c r="AD684" s="36"/>
      <c r="AE684" s="36"/>
      <c r="AT684" s="19" t="s">
        <v>418</v>
      </c>
      <c r="AU684" s="19" t="s">
        <v>86</v>
      </c>
    </row>
    <row r="685" spans="1:47" s="2" customFormat="1" ht="39">
      <c r="A685" s="36"/>
      <c r="B685" s="37"/>
      <c r="C685" s="38"/>
      <c r="D685" s="192" t="s">
        <v>423</v>
      </c>
      <c r="E685" s="38"/>
      <c r="F685" s="197" t="s">
        <v>1066</v>
      </c>
      <c r="G685" s="38"/>
      <c r="H685" s="38"/>
      <c r="I685" s="194"/>
      <c r="J685" s="38"/>
      <c r="K685" s="38"/>
      <c r="L685" s="41"/>
      <c r="M685" s="195"/>
      <c r="N685" s="196"/>
      <c r="O685" s="66"/>
      <c r="P685" s="66"/>
      <c r="Q685" s="66"/>
      <c r="R685" s="66"/>
      <c r="S685" s="66"/>
      <c r="T685" s="67"/>
      <c r="U685" s="36"/>
      <c r="V685" s="36"/>
      <c r="W685" s="36"/>
      <c r="X685" s="36"/>
      <c r="Y685" s="36"/>
      <c r="Z685" s="36"/>
      <c r="AA685" s="36"/>
      <c r="AB685" s="36"/>
      <c r="AC685" s="36"/>
      <c r="AD685" s="36"/>
      <c r="AE685" s="36"/>
      <c r="AT685" s="19" t="s">
        <v>423</v>
      </c>
      <c r="AU685" s="19" t="s">
        <v>86</v>
      </c>
    </row>
    <row r="686" spans="1:47" s="2" customFormat="1" ht="58.5">
      <c r="A686" s="36"/>
      <c r="B686" s="37"/>
      <c r="C686" s="38"/>
      <c r="D686" s="192" t="s">
        <v>473</v>
      </c>
      <c r="E686" s="38"/>
      <c r="F686" s="197" t="s">
        <v>1067</v>
      </c>
      <c r="G686" s="38"/>
      <c r="H686" s="38"/>
      <c r="I686" s="194"/>
      <c r="J686" s="38"/>
      <c r="K686" s="38"/>
      <c r="L686" s="41"/>
      <c r="M686" s="195"/>
      <c r="N686" s="196"/>
      <c r="O686" s="66"/>
      <c r="P686" s="66"/>
      <c r="Q686" s="66"/>
      <c r="R686" s="66"/>
      <c r="S686" s="66"/>
      <c r="T686" s="67"/>
      <c r="U686" s="36"/>
      <c r="V686" s="36"/>
      <c r="W686" s="36"/>
      <c r="X686" s="36"/>
      <c r="Y686" s="36"/>
      <c r="Z686" s="36"/>
      <c r="AA686" s="36"/>
      <c r="AB686" s="36"/>
      <c r="AC686" s="36"/>
      <c r="AD686" s="36"/>
      <c r="AE686" s="36"/>
      <c r="AT686" s="19" t="s">
        <v>473</v>
      </c>
      <c r="AU686" s="19" t="s">
        <v>86</v>
      </c>
    </row>
    <row r="687" spans="2:51" s="15" customFormat="1" ht="11.25">
      <c r="B687" s="221"/>
      <c r="C687" s="222"/>
      <c r="D687" s="192" t="s">
        <v>428</v>
      </c>
      <c r="E687" s="223" t="s">
        <v>19</v>
      </c>
      <c r="F687" s="224" t="s">
        <v>1068</v>
      </c>
      <c r="G687" s="222"/>
      <c r="H687" s="223" t="s">
        <v>19</v>
      </c>
      <c r="I687" s="225"/>
      <c r="J687" s="222"/>
      <c r="K687" s="222"/>
      <c r="L687" s="226"/>
      <c r="M687" s="227"/>
      <c r="N687" s="228"/>
      <c r="O687" s="228"/>
      <c r="P687" s="228"/>
      <c r="Q687" s="228"/>
      <c r="R687" s="228"/>
      <c r="S687" s="228"/>
      <c r="T687" s="229"/>
      <c r="AT687" s="230" t="s">
        <v>428</v>
      </c>
      <c r="AU687" s="230" t="s">
        <v>86</v>
      </c>
      <c r="AV687" s="15" t="s">
        <v>84</v>
      </c>
      <c r="AW687" s="15" t="s">
        <v>37</v>
      </c>
      <c r="AX687" s="15" t="s">
        <v>76</v>
      </c>
      <c r="AY687" s="230" t="s">
        <v>404</v>
      </c>
    </row>
    <row r="688" spans="2:51" s="15" customFormat="1" ht="11.25">
      <c r="B688" s="221"/>
      <c r="C688" s="222"/>
      <c r="D688" s="192" t="s">
        <v>428</v>
      </c>
      <c r="E688" s="223" t="s">
        <v>19</v>
      </c>
      <c r="F688" s="224" t="s">
        <v>1069</v>
      </c>
      <c r="G688" s="222"/>
      <c r="H688" s="223" t="s">
        <v>19</v>
      </c>
      <c r="I688" s="225"/>
      <c r="J688" s="222"/>
      <c r="K688" s="222"/>
      <c r="L688" s="226"/>
      <c r="M688" s="227"/>
      <c r="N688" s="228"/>
      <c r="O688" s="228"/>
      <c r="P688" s="228"/>
      <c r="Q688" s="228"/>
      <c r="R688" s="228"/>
      <c r="S688" s="228"/>
      <c r="T688" s="229"/>
      <c r="AT688" s="230" t="s">
        <v>428</v>
      </c>
      <c r="AU688" s="230" t="s">
        <v>86</v>
      </c>
      <c r="AV688" s="15" t="s">
        <v>84</v>
      </c>
      <c r="AW688" s="15" t="s">
        <v>37</v>
      </c>
      <c r="AX688" s="15" t="s">
        <v>76</v>
      </c>
      <c r="AY688" s="230" t="s">
        <v>404</v>
      </c>
    </row>
    <row r="689" spans="2:51" s="13" customFormat="1" ht="11.25">
      <c r="B689" s="198"/>
      <c r="C689" s="199"/>
      <c r="D689" s="192" t="s">
        <v>428</v>
      </c>
      <c r="E689" s="200" t="s">
        <v>19</v>
      </c>
      <c r="F689" s="201" t="s">
        <v>1070</v>
      </c>
      <c r="G689" s="199"/>
      <c r="H689" s="202">
        <v>36</v>
      </c>
      <c r="I689" s="203"/>
      <c r="J689" s="199"/>
      <c r="K689" s="199"/>
      <c r="L689" s="204"/>
      <c r="M689" s="205"/>
      <c r="N689" s="206"/>
      <c r="O689" s="206"/>
      <c r="P689" s="206"/>
      <c r="Q689" s="206"/>
      <c r="R689" s="206"/>
      <c r="S689" s="206"/>
      <c r="T689" s="207"/>
      <c r="AT689" s="208" t="s">
        <v>428</v>
      </c>
      <c r="AU689" s="208" t="s">
        <v>86</v>
      </c>
      <c r="AV689" s="13" t="s">
        <v>86</v>
      </c>
      <c r="AW689" s="13" t="s">
        <v>37</v>
      </c>
      <c r="AX689" s="13" t="s">
        <v>76</v>
      </c>
      <c r="AY689" s="208" t="s">
        <v>404</v>
      </c>
    </row>
    <row r="690" spans="2:51" s="15" customFormat="1" ht="11.25">
      <c r="B690" s="221"/>
      <c r="C690" s="222"/>
      <c r="D690" s="192" t="s">
        <v>428</v>
      </c>
      <c r="E690" s="223" t="s">
        <v>19</v>
      </c>
      <c r="F690" s="224" t="s">
        <v>1071</v>
      </c>
      <c r="G690" s="222"/>
      <c r="H690" s="223" t="s">
        <v>19</v>
      </c>
      <c r="I690" s="225"/>
      <c r="J690" s="222"/>
      <c r="K690" s="222"/>
      <c r="L690" s="226"/>
      <c r="M690" s="227"/>
      <c r="N690" s="228"/>
      <c r="O690" s="228"/>
      <c r="P690" s="228"/>
      <c r="Q690" s="228"/>
      <c r="R690" s="228"/>
      <c r="S690" s="228"/>
      <c r="T690" s="229"/>
      <c r="AT690" s="230" t="s">
        <v>428</v>
      </c>
      <c r="AU690" s="230" t="s">
        <v>86</v>
      </c>
      <c r="AV690" s="15" t="s">
        <v>84</v>
      </c>
      <c r="AW690" s="15" t="s">
        <v>37</v>
      </c>
      <c r="AX690" s="15" t="s">
        <v>76</v>
      </c>
      <c r="AY690" s="230" t="s">
        <v>404</v>
      </c>
    </row>
    <row r="691" spans="2:51" s="13" customFormat="1" ht="11.25">
      <c r="B691" s="198"/>
      <c r="C691" s="199"/>
      <c r="D691" s="192" t="s">
        <v>428</v>
      </c>
      <c r="E691" s="200" t="s">
        <v>19</v>
      </c>
      <c r="F691" s="201" t="s">
        <v>1072</v>
      </c>
      <c r="G691" s="199"/>
      <c r="H691" s="202">
        <v>24.5</v>
      </c>
      <c r="I691" s="203"/>
      <c r="J691" s="199"/>
      <c r="K691" s="199"/>
      <c r="L691" s="204"/>
      <c r="M691" s="205"/>
      <c r="N691" s="206"/>
      <c r="O691" s="206"/>
      <c r="P691" s="206"/>
      <c r="Q691" s="206"/>
      <c r="R691" s="206"/>
      <c r="S691" s="206"/>
      <c r="T691" s="207"/>
      <c r="AT691" s="208" t="s">
        <v>428</v>
      </c>
      <c r="AU691" s="208" t="s">
        <v>86</v>
      </c>
      <c r="AV691" s="13" t="s">
        <v>86</v>
      </c>
      <c r="AW691" s="13" t="s">
        <v>37</v>
      </c>
      <c r="AX691" s="13" t="s">
        <v>76</v>
      </c>
      <c r="AY691" s="208" t="s">
        <v>404</v>
      </c>
    </row>
    <row r="692" spans="2:51" s="14" customFormat="1" ht="11.25">
      <c r="B692" s="210"/>
      <c r="C692" s="211"/>
      <c r="D692" s="192" t="s">
        <v>428</v>
      </c>
      <c r="E692" s="212" t="s">
        <v>180</v>
      </c>
      <c r="F692" s="213" t="s">
        <v>463</v>
      </c>
      <c r="G692" s="211"/>
      <c r="H692" s="214">
        <v>60.5</v>
      </c>
      <c r="I692" s="215"/>
      <c r="J692" s="211"/>
      <c r="K692" s="211"/>
      <c r="L692" s="216"/>
      <c r="M692" s="217"/>
      <c r="N692" s="218"/>
      <c r="O692" s="218"/>
      <c r="P692" s="218"/>
      <c r="Q692" s="218"/>
      <c r="R692" s="218"/>
      <c r="S692" s="218"/>
      <c r="T692" s="219"/>
      <c r="AT692" s="220" t="s">
        <v>428</v>
      </c>
      <c r="AU692" s="220" t="s">
        <v>86</v>
      </c>
      <c r="AV692" s="14" t="s">
        <v>273</v>
      </c>
      <c r="AW692" s="14" t="s">
        <v>37</v>
      </c>
      <c r="AX692" s="14" t="s">
        <v>76</v>
      </c>
      <c r="AY692" s="220" t="s">
        <v>404</v>
      </c>
    </row>
    <row r="693" spans="2:51" s="13" customFormat="1" ht="11.25">
      <c r="B693" s="198"/>
      <c r="C693" s="199"/>
      <c r="D693" s="192" t="s">
        <v>428</v>
      </c>
      <c r="E693" s="200" t="s">
        <v>19</v>
      </c>
      <c r="F693" s="201" t="s">
        <v>1073</v>
      </c>
      <c r="G693" s="199"/>
      <c r="H693" s="202">
        <v>242</v>
      </c>
      <c r="I693" s="203"/>
      <c r="J693" s="199"/>
      <c r="K693" s="199"/>
      <c r="L693" s="204"/>
      <c r="M693" s="205"/>
      <c r="N693" s="206"/>
      <c r="O693" s="206"/>
      <c r="P693" s="206"/>
      <c r="Q693" s="206"/>
      <c r="R693" s="206"/>
      <c r="S693" s="206"/>
      <c r="T693" s="207"/>
      <c r="AT693" s="208" t="s">
        <v>428</v>
      </c>
      <c r="AU693" s="208" t="s">
        <v>86</v>
      </c>
      <c r="AV693" s="13" t="s">
        <v>86</v>
      </c>
      <c r="AW693" s="13" t="s">
        <v>37</v>
      </c>
      <c r="AX693" s="13" t="s">
        <v>76</v>
      </c>
      <c r="AY693" s="208" t="s">
        <v>404</v>
      </c>
    </row>
    <row r="694" spans="2:51" s="14" customFormat="1" ht="11.25">
      <c r="B694" s="210"/>
      <c r="C694" s="211"/>
      <c r="D694" s="192" t="s">
        <v>428</v>
      </c>
      <c r="E694" s="212" t="s">
        <v>177</v>
      </c>
      <c r="F694" s="213" t="s">
        <v>463</v>
      </c>
      <c r="G694" s="211"/>
      <c r="H694" s="214">
        <v>242</v>
      </c>
      <c r="I694" s="215"/>
      <c r="J694" s="211"/>
      <c r="K694" s="211"/>
      <c r="L694" s="216"/>
      <c r="M694" s="217"/>
      <c r="N694" s="218"/>
      <c r="O694" s="218"/>
      <c r="P694" s="218"/>
      <c r="Q694" s="218"/>
      <c r="R694" s="218"/>
      <c r="S694" s="218"/>
      <c r="T694" s="219"/>
      <c r="AT694" s="220" t="s">
        <v>428</v>
      </c>
      <c r="AU694" s="220" t="s">
        <v>86</v>
      </c>
      <c r="AV694" s="14" t="s">
        <v>273</v>
      </c>
      <c r="AW694" s="14" t="s">
        <v>37</v>
      </c>
      <c r="AX694" s="14" t="s">
        <v>84</v>
      </c>
      <c r="AY694" s="220" t="s">
        <v>404</v>
      </c>
    </row>
    <row r="695" spans="1:65" s="2" customFormat="1" ht="14.45" customHeight="1">
      <c r="A695" s="36"/>
      <c r="B695" s="37"/>
      <c r="C695" s="242" t="s">
        <v>1074</v>
      </c>
      <c r="D695" s="242" t="s">
        <v>812</v>
      </c>
      <c r="E695" s="243" t="s">
        <v>1075</v>
      </c>
      <c r="F695" s="244" t="s">
        <v>1076</v>
      </c>
      <c r="G695" s="245" t="s">
        <v>127</v>
      </c>
      <c r="H695" s="246">
        <v>108.9</v>
      </c>
      <c r="I695" s="247"/>
      <c r="J695" s="248">
        <f>ROUND(I695*H695,2)</f>
        <v>0</v>
      </c>
      <c r="K695" s="244" t="s">
        <v>413</v>
      </c>
      <c r="L695" s="249"/>
      <c r="M695" s="250" t="s">
        <v>19</v>
      </c>
      <c r="N695" s="251" t="s">
        <v>47</v>
      </c>
      <c r="O695" s="66"/>
      <c r="P695" s="188">
        <f>O695*H695</f>
        <v>0</v>
      </c>
      <c r="Q695" s="188">
        <v>0</v>
      </c>
      <c r="R695" s="188">
        <f>Q695*H695</f>
        <v>0</v>
      </c>
      <c r="S695" s="188">
        <v>0</v>
      </c>
      <c r="T695" s="189">
        <f>S695*H695</f>
        <v>0</v>
      </c>
      <c r="U695" s="36"/>
      <c r="V695" s="36"/>
      <c r="W695" s="36"/>
      <c r="X695" s="36"/>
      <c r="Y695" s="36"/>
      <c r="Z695" s="36"/>
      <c r="AA695" s="36"/>
      <c r="AB695" s="36"/>
      <c r="AC695" s="36"/>
      <c r="AD695" s="36"/>
      <c r="AE695" s="36"/>
      <c r="AR695" s="190" t="s">
        <v>224</v>
      </c>
      <c r="AT695" s="190" t="s">
        <v>812</v>
      </c>
      <c r="AU695" s="190" t="s">
        <v>86</v>
      </c>
      <c r="AY695" s="19" t="s">
        <v>404</v>
      </c>
      <c r="BE695" s="191">
        <f>IF(N695="základní",J695,0)</f>
        <v>0</v>
      </c>
      <c r="BF695" s="191">
        <f>IF(N695="snížená",J695,0)</f>
        <v>0</v>
      </c>
      <c r="BG695" s="191">
        <f>IF(N695="zákl. přenesená",J695,0)</f>
        <v>0</v>
      </c>
      <c r="BH695" s="191">
        <f>IF(N695="sníž. přenesená",J695,0)</f>
        <v>0</v>
      </c>
      <c r="BI695" s="191">
        <f>IF(N695="nulová",J695,0)</f>
        <v>0</v>
      </c>
      <c r="BJ695" s="19" t="s">
        <v>84</v>
      </c>
      <c r="BK695" s="191">
        <f>ROUND(I695*H695,2)</f>
        <v>0</v>
      </c>
      <c r="BL695" s="19" t="s">
        <v>273</v>
      </c>
      <c r="BM695" s="190" t="s">
        <v>1077</v>
      </c>
    </row>
    <row r="696" spans="1:47" s="2" customFormat="1" ht="11.25">
      <c r="A696" s="36"/>
      <c r="B696" s="37"/>
      <c r="C696" s="38"/>
      <c r="D696" s="192" t="s">
        <v>418</v>
      </c>
      <c r="E696" s="38"/>
      <c r="F696" s="193" t="s">
        <v>1076</v>
      </c>
      <c r="G696" s="38"/>
      <c r="H696" s="38"/>
      <c r="I696" s="194"/>
      <c r="J696" s="38"/>
      <c r="K696" s="38"/>
      <c r="L696" s="41"/>
      <c r="M696" s="195"/>
      <c r="N696" s="196"/>
      <c r="O696" s="66"/>
      <c r="P696" s="66"/>
      <c r="Q696" s="66"/>
      <c r="R696" s="66"/>
      <c r="S696" s="66"/>
      <c r="T696" s="67"/>
      <c r="U696" s="36"/>
      <c r="V696" s="36"/>
      <c r="W696" s="36"/>
      <c r="X696" s="36"/>
      <c r="Y696" s="36"/>
      <c r="Z696" s="36"/>
      <c r="AA696" s="36"/>
      <c r="AB696" s="36"/>
      <c r="AC696" s="36"/>
      <c r="AD696" s="36"/>
      <c r="AE696" s="36"/>
      <c r="AT696" s="19" t="s">
        <v>418</v>
      </c>
      <c r="AU696" s="19" t="s">
        <v>86</v>
      </c>
    </row>
    <row r="697" spans="1:47" s="2" customFormat="1" ht="29.25">
      <c r="A697" s="36"/>
      <c r="B697" s="37"/>
      <c r="C697" s="38"/>
      <c r="D697" s="192" t="s">
        <v>473</v>
      </c>
      <c r="E697" s="38"/>
      <c r="F697" s="197" t="s">
        <v>1078</v>
      </c>
      <c r="G697" s="38"/>
      <c r="H697" s="38"/>
      <c r="I697" s="194"/>
      <c r="J697" s="38"/>
      <c r="K697" s="38"/>
      <c r="L697" s="41"/>
      <c r="M697" s="195"/>
      <c r="N697" s="196"/>
      <c r="O697" s="66"/>
      <c r="P697" s="66"/>
      <c r="Q697" s="66"/>
      <c r="R697" s="66"/>
      <c r="S697" s="66"/>
      <c r="T697" s="67"/>
      <c r="U697" s="36"/>
      <c r="V697" s="36"/>
      <c r="W697" s="36"/>
      <c r="X697" s="36"/>
      <c r="Y697" s="36"/>
      <c r="Z697" s="36"/>
      <c r="AA697" s="36"/>
      <c r="AB697" s="36"/>
      <c r="AC697" s="36"/>
      <c r="AD697" s="36"/>
      <c r="AE697" s="36"/>
      <c r="AT697" s="19" t="s">
        <v>473</v>
      </c>
      <c r="AU697" s="19" t="s">
        <v>86</v>
      </c>
    </row>
    <row r="698" spans="2:51" s="15" customFormat="1" ht="11.25">
      <c r="B698" s="221"/>
      <c r="C698" s="222"/>
      <c r="D698" s="192" t="s">
        <v>428</v>
      </c>
      <c r="E698" s="223" t="s">
        <v>19</v>
      </c>
      <c r="F698" s="224" t="s">
        <v>1079</v>
      </c>
      <c r="G698" s="222"/>
      <c r="H698" s="223" t="s">
        <v>19</v>
      </c>
      <c r="I698" s="225"/>
      <c r="J698" s="222"/>
      <c r="K698" s="222"/>
      <c r="L698" s="226"/>
      <c r="M698" s="227"/>
      <c r="N698" s="228"/>
      <c r="O698" s="228"/>
      <c r="P698" s="228"/>
      <c r="Q698" s="228"/>
      <c r="R698" s="228"/>
      <c r="S698" s="228"/>
      <c r="T698" s="229"/>
      <c r="AT698" s="230" t="s">
        <v>428</v>
      </c>
      <c r="AU698" s="230" t="s">
        <v>86</v>
      </c>
      <c r="AV698" s="15" t="s">
        <v>84</v>
      </c>
      <c r="AW698" s="15" t="s">
        <v>37</v>
      </c>
      <c r="AX698" s="15" t="s">
        <v>76</v>
      </c>
      <c r="AY698" s="230" t="s">
        <v>404</v>
      </c>
    </row>
    <row r="699" spans="2:51" s="13" customFormat="1" ht="11.25">
      <c r="B699" s="198"/>
      <c r="C699" s="199"/>
      <c r="D699" s="192" t="s">
        <v>428</v>
      </c>
      <c r="E699" s="200" t="s">
        <v>19</v>
      </c>
      <c r="F699" s="201" t="s">
        <v>1080</v>
      </c>
      <c r="G699" s="199"/>
      <c r="H699" s="202">
        <v>108.9</v>
      </c>
      <c r="I699" s="203"/>
      <c r="J699" s="199"/>
      <c r="K699" s="199"/>
      <c r="L699" s="204"/>
      <c r="M699" s="205"/>
      <c r="N699" s="206"/>
      <c r="O699" s="206"/>
      <c r="P699" s="206"/>
      <c r="Q699" s="206"/>
      <c r="R699" s="206"/>
      <c r="S699" s="206"/>
      <c r="T699" s="207"/>
      <c r="AT699" s="208" t="s">
        <v>428</v>
      </c>
      <c r="AU699" s="208" t="s">
        <v>86</v>
      </c>
      <c r="AV699" s="13" t="s">
        <v>86</v>
      </c>
      <c r="AW699" s="13" t="s">
        <v>37</v>
      </c>
      <c r="AX699" s="13" t="s">
        <v>84</v>
      </c>
      <c r="AY699" s="208" t="s">
        <v>404</v>
      </c>
    </row>
    <row r="700" spans="1:65" s="2" customFormat="1" ht="14.45" customHeight="1">
      <c r="A700" s="36"/>
      <c r="B700" s="37"/>
      <c r="C700" s="179" t="s">
        <v>1081</v>
      </c>
      <c r="D700" s="179" t="s">
        <v>410</v>
      </c>
      <c r="E700" s="180" t="s">
        <v>1082</v>
      </c>
      <c r="F700" s="181" t="s">
        <v>1083</v>
      </c>
      <c r="G700" s="182" t="s">
        <v>106</v>
      </c>
      <c r="H700" s="183">
        <v>1162.175</v>
      </c>
      <c r="I700" s="184"/>
      <c r="J700" s="185">
        <f>ROUND(I700*H700,2)</f>
        <v>0</v>
      </c>
      <c r="K700" s="181" t="s">
        <v>413</v>
      </c>
      <c r="L700" s="41"/>
      <c r="M700" s="186" t="s">
        <v>19</v>
      </c>
      <c r="N700" s="187" t="s">
        <v>47</v>
      </c>
      <c r="O700" s="66"/>
      <c r="P700" s="188">
        <f>O700*H700</f>
        <v>0</v>
      </c>
      <c r="Q700" s="188">
        <v>0</v>
      </c>
      <c r="R700" s="188">
        <f>Q700*H700</f>
        <v>0</v>
      </c>
      <c r="S700" s="188">
        <v>0</v>
      </c>
      <c r="T700" s="189">
        <f>S700*H700</f>
        <v>0</v>
      </c>
      <c r="U700" s="36"/>
      <c r="V700" s="36"/>
      <c r="W700" s="36"/>
      <c r="X700" s="36"/>
      <c r="Y700" s="36"/>
      <c r="Z700" s="36"/>
      <c r="AA700" s="36"/>
      <c r="AB700" s="36"/>
      <c r="AC700" s="36"/>
      <c r="AD700" s="36"/>
      <c r="AE700" s="36"/>
      <c r="AR700" s="190" t="s">
        <v>273</v>
      </c>
      <c r="AT700" s="190" t="s">
        <v>410</v>
      </c>
      <c r="AU700" s="190" t="s">
        <v>86</v>
      </c>
      <c r="AY700" s="19" t="s">
        <v>404</v>
      </c>
      <c r="BE700" s="191">
        <f>IF(N700="základní",J700,0)</f>
        <v>0</v>
      </c>
      <c r="BF700" s="191">
        <f>IF(N700="snížená",J700,0)</f>
        <v>0</v>
      </c>
      <c r="BG700" s="191">
        <f>IF(N700="zákl. přenesená",J700,0)</f>
        <v>0</v>
      </c>
      <c r="BH700" s="191">
        <f>IF(N700="sníž. přenesená",J700,0)</f>
        <v>0</v>
      </c>
      <c r="BI700" s="191">
        <f>IF(N700="nulová",J700,0)</f>
        <v>0</v>
      </c>
      <c r="BJ700" s="19" t="s">
        <v>84</v>
      </c>
      <c r="BK700" s="191">
        <f>ROUND(I700*H700,2)</f>
        <v>0</v>
      </c>
      <c r="BL700" s="19" t="s">
        <v>273</v>
      </c>
      <c r="BM700" s="190" t="s">
        <v>1084</v>
      </c>
    </row>
    <row r="701" spans="1:47" s="2" customFormat="1" ht="11.25">
      <c r="A701" s="36"/>
      <c r="B701" s="37"/>
      <c r="C701" s="38"/>
      <c r="D701" s="192" t="s">
        <v>418</v>
      </c>
      <c r="E701" s="38"/>
      <c r="F701" s="193" t="s">
        <v>1085</v>
      </c>
      <c r="G701" s="38"/>
      <c r="H701" s="38"/>
      <c r="I701" s="194"/>
      <c r="J701" s="38"/>
      <c r="K701" s="38"/>
      <c r="L701" s="41"/>
      <c r="M701" s="195"/>
      <c r="N701" s="196"/>
      <c r="O701" s="66"/>
      <c r="P701" s="66"/>
      <c r="Q701" s="66"/>
      <c r="R701" s="66"/>
      <c r="S701" s="66"/>
      <c r="T701" s="67"/>
      <c r="U701" s="36"/>
      <c r="V701" s="36"/>
      <c r="W701" s="36"/>
      <c r="X701" s="36"/>
      <c r="Y701" s="36"/>
      <c r="Z701" s="36"/>
      <c r="AA701" s="36"/>
      <c r="AB701" s="36"/>
      <c r="AC701" s="36"/>
      <c r="AD701" s="36"/>
      <c r="AE701" s="36"/>
      <c r="AT701" s="19" t="s">
        <v>418</v>
      </c>
      <c r="AU701" s="19" t="s">
        <v>86</v>
      </c>
    </row>
    <row r="702" spans="1:47" s="2" customFormat="1" ht="97.5">
      <c r="A702" s="36"/>
      <c r="B702" s="37"/>
      <c r="C702" s="38"/>
      <c r="D702" s="192" t="s">
        <v>423</v>
      </c>
      <c r="E702" s="38"/>
      <c r="F702" s="197" t="s">
        <v>1086</v>
      </c>
      <c r="G702" s="38"/>
      <c r="H702" s="38"/>
      <c r="I702" s="194"/>
      <c r="J702" s="38"/>
      <c r="K702" s="38"/>
      <c r="L702" s="41"/>
      <c r="M702" s="195"/>
      <c r="N702" s="196"/>
      <c r="O702" s="66"/>
      <c r="P702" s="66"/>
      <c r="Q702" s="66"/>
      <c r="R702" s="66"/>
      <c r="S702" s="66"/>
      <c r="T702" s="67"/>
      <c r="U702" s="36"/>
      <c r="V702" s="36"/>
      <c r="W702" s="36"/>
      <c r="X702" s="36"/>
      <c r="Y702" s="36"/>
      <c r="Z702" s="36"/>
      <c r="AA702" s="36"/>
      <c r="AB702" s="36"/>
      <c r="AC702" s="36"/>
      <c r="AD702" s="36"/>
      <c r="AE702" s="36"/>
      <c r="AT702" s="19" t="s">
        <v>423</v>
      </c>
      <c r="AU702" s="19" t="s">
        <v>86</v>
      </c>
    </row>
    <row r="703" spans="1:47" s="2" customFormat="1" ht="19.5">
      <c r="A703" s="36"/>
      <c r="B703" s="37"/>
      <c r="C703" s="38"/>
      <c r="D703" s="192" t="s">
        <v>473</v>
      </c>
      <c r="E703" s="38"/>
      <c r="F703" s="197" t="s">
        <v>1087</v>
      </c>
      <c r="G703" s="38"/>
      <c r="H703" s="38"/>
      <c r="I703" s="194"/>
      <c r="J703" s="38"/>
      <c r="K703" s="38"/>
      <c r="L703" s="41"/>
      <c r="M703" s="195"/>
      <c r="N703" s="196"/>
      <c r="O703" s="66"/>
      <c r="P703" s="66"/>
      <c r="Q703" s="66"/>
      <c r="R703" s="66"/>
      <c r="S703" s="66"/>
      <c r="T703" s="67"/>
      <c r="U703" s="36"/>
      <c r="V703" s="36"/>
      <c r="W703" s="36"/>
      <c r="X703" s="36"/>
      <c r="Y703" s="36"/>
      <c r="Z703" s="36"/>
      <c r="AA703" s="36"/>
      <c r="AB703" s="36"/>
      <c r="AC703" s="36"/>
      <c r="AD703" s="36"/>
      <c r="AE703" s="36"/>
      <c r="AT703" s="19" t="s">
        <v>473</v>
      </c>
      <c r="AU703" s="19" t="s">
        <v>86</v>
      </c>
    </row>
    <row r="704" spans="2:51" s="15" customFormat="1" ht="11.25">
      <c r="B704" s="221"/>
      <c r="C704" s="222"/>
      <c r="D704" s="192" t="s">
        <v>428</v>
      </c>
      <c r="E704" s="223" t="s">
        <v>19</v>
      </c>
      <c r="F704" s="224" t="s">
        <v>1088</v>
      </c>
      <c r="G704" s="222"/>
      <c r="H704" s="223" t="s">
        <v>19</v>
      </c>
      <c r="I704" s="225"/>
      <c r="J704" s="222"/>
      <c r="K704" s="222"/>
      <c r="L704" s="226"/>
      <c r="M704" s="227"/>
      <c r="N704" s="228"/>
      <c r="O704" s="228"/>
      <c r="P704" s="228"/>
      <c r="Q704" s="228"/>
      <c r="R704" s="228"/>
      <c r="S704" s="228"/>
      <c r="T704" s="229"/>
      <c r="AT704" s="230" t="s">
        <v>428</v>
      </c>
      <c r="AU704" s="230" t="s">
        <v>86</v>
      </c>
      <c r="AV704" s="15" t="s">
        <v>84</v>
      </c>
      <c r="AW704" s="15" t="s">
        <v>37</v>
      </c>
      <c r="AX704" s="15" t="s">
        <v>76</v>
      </c>
      <c r="AY704" s="230" t="s">
        <v>404</v>
      </c>
    </row>
    <row r="705" spans="2:51" s="13" customFormat="1" ht="11.25">
      <c r="B705" s="198"/>
      <c r="C705" s="199"/>
      <c r="D705" s="192" t="s">
        <v>428</v>
      </c>
      <c r="E705" s="200" t="s">
        <v>19</v>
      </c>
      <c r="F705" s="201" t="s">
        <v>959</v>
      </c>
      <c r="G705" s="199"/>
      <c r="H705" s="202">
        <v>16.9</v>
      </c>
      <c r="I705" s="203"/>
      <c r="J705" s="199"/>
      <c r="K705" s="199"/>
      <c r="L705" s="204"/>
      <c r="M705" s="205"/>
      <c r="N705" s="206"/>
      <c r="O705" s="206"/>
      <c r="P705" s="206"/>
      <c r="Q705" s="206"/>
      <c r="R705" s="206"/>
      <c r="S705" s="206"/>
      <c r="T705" s="207"/>
      <c r="AT705" s="208" t="s">
        <v>428</v>
      </c>
      <c r="AU705" s="208" t="s">
        <v>86</v>
      </c>
      <c r="AV705" s="13" t="s">
        <v>86</v>
      </c>
      <c r="AW705" s="13" t="s">
        <v>37</v>
      </c>
      <c r="AX705" s="13" t="s">
        <v>76</v>
      </c>
      <c r="AY705" s="208" t="s">
        <v>404</v>
      </c>
    </row>
    <row r="706" spans="2:51" s="13" customFormat="1" ht="11.25">
      <c r="B706" s="198"/>
      <c r="C706" s="199"/>
      <c r="D706" s="192" t="s">
        <v>428</v>
      </c>
      <c r="E706" s="200" t="s">
        <v>19</v>
      </c>
      <c r="F706" s="201" t="s">
        <v>960</v>
      </c>
      <c r="G706" s="199"/>
      <c r="H706" s="202">
        <v>45</v>
      </c>
      <c r="I706" s="203"/>
      <c r="J706" s="199"/>
      <c r="K706" s="199"/>
      <c r="L706" s="204"/>
      <c r="M706" s="205"/>
      <c r="N706" s="206"/>
      <c r="O706" s="206"/>
      <c r="P706" s="206"/>
      <c r="Q706" s="206"/>
      <c r="R706" s="206"/>
      <c r="S706" s="206"/>
      <c r="T706" s="207"/>
      <c r="AT706" s="208" t="s">
        <v>428</v>
      </c>
      <c r="AU706" s="208" t="s">
        <v>86</v>
      </c>
      <c r="AV706" s="13" t="s">
        <v>86</v>
      </c>
      <c r="AW706" s="13" t="s">
        <v>37</v>
      </c>
      <c r="AX706" s="13" t="s">
        <v>76</v>
      </c>
      <c r="AY706" s="208" t="s">
        <v>404</v>
      </c>
    </row>
    <row r="707" spans="2:51" s="13" customFormat="1" ht="11.25">
      <c r="B707" s="198"/>
      <c r="C707" s="199"/>
      <c r="D707" s="192" t="s">
        <v>428</v>
      </c>
      <c r="E707" s="200" t="s">
        <v>19</v>
      </c>
      <c r="F707" s="201" t="s">
        <v>961</v>
      </c>
      <c r="G707" s="199"/>
      <c r="H707" s="202">
        <v>42</v>
      </c>
      <c r="I707" s="203"/>
      <c r="J707" s="199"/>
      <c r="K707" s="199"/>
      <c r="L707" s="204"/>
      <c r="M707" s="205"/>
      <c r="N707" s="206"/>
      <c r="O707" s="206"/>
      <c r="P707" s="206"/>
      <c r="Q707" s="206"/>
      <c r="R707" s="206"/>
      <c r="S707" s="206"/>
      <c r="T707" s="207"/>
      <c r="AT707" s="208" t="s">
        <v>428</v>
      </c>
      <c r="AU707" s="208" t="s">
        <v>86</v>
      </c>
      <c r="AV707" s="13" t="s">
        <v>86</v>
      </c>
      <c r="AW707" s="13" t="s">
        <v>37</v>
      </c>
      <c r="AX707" s="13" t="s">
        <v>76</v>
      </c>
      <c r="AY707" s="208" t="s">
        <v>404</v>
      </c>
    </row>
    <row r="708" spans="2:51" s="16" customFormat="1" ht="11.25">
      <c r="B708" s="231"/>
      <c r="C708" s="232"/>
      <c r="D708" s="192" t="s">
        <v>428</v>
      </c>
      <c r="E708" s="233" t="s">
        <v>19</v>
      </c>
      <c r="F708" s="234" t="s">
        <v>534</v>
      </c>
      <c r="G708" s="232"/>
      <c r="H708" s="235">
        <v>103.9</v>
      </c>
      <c r="I708" s="236"/>
      <c r="J708" s="232"/>
      <c r="K708" s="232"/>
      <c r="L708" s="237"/>
      <c r="M708" s="238"/>
      <c r="N708" s="239"/>
      <c r="O708" s="239"/>
      <c r="P708" s="239"/>
      <c r="Q708" s="239"/>
      <c r="R708" s="239"/>
      <c r="S708" s="239"/>
      <c r="T708" s="240"/>
      <c r="AT708" s="241" t="s">
        <v>428</v>
      </c>
      <c r="AU708" s="241" t="s">
        <v>86</v>
      </c>
      <c r="AV708" s="16" t="s">
        <v>467</v>
      </c>
      <c r="AW708" s="16" t="s">
        <v>37</v>
      </c>
      <c r="AX708" s="16" t="s">
        <v>76</v>
      </c>
      <c r="AY708" s="241" t="s">
        <v>404</v>
      </c>
    </row>
    <row r="709" spans="2:51" s="13" customFormat="1" ht="11.25">
      <c r="B709" s="198"/>
      <c r="C709" s="199"/>
      <c r="D709" s="192" t="s">
        <v>428</v>
      </c>
      <c r="E709" s="200" t="s">
        <v>19</v>
      </c>
      <c r="F709" s="201" t="s">
        <v>1089</v>
      </c>
      <c r="G709" s="199"/>
      <c r="H709" s="202">
        <v>2.67</v>
      </c>
      <c r="I709" s="203"/>
      <c r="J709" s="199"/>
      <c r="K709" s="199"/>
      <c r="L709" s="204"/>
      <c r="M709" s="205"/>
      <c r="N709" s="206"/>
      <c r="O709" s="206"/>
      <c r="P709" s="206"/>
      <c r="Q709" s="206"/>
      <c r="R709" s="206"/>
      <c r="S709" s="206"/>
      <c r="T709" s="207"/>
      <c r="AT709" s="208" t="s">
        <v>428</v>
      </c>
      <c r="AU709" s="208" t="s">
        <v>86</v>
      </c>
      <c r="AV709" s="13" t="s">
        <v>86</v>
      </c>
      <c r="AW709" s="13" t="s">
        <v>37</v>
      </c>
      <c r="AX709" s="13" t="s">
        <v>76</v>
      </c>
      <c r="AY709" s="208" t="s">
        <v>404</v>
      </c>
    </row>
    <row r="710" spans="2:51" s="13" customFormat="1" ht="11.25">
      <c r="B710" s="198"/>
      <c r="C710" s="199"/>
      <c r="D710" s="192" t="s">
        <v>428</v>
      </c>
      <c r="E710" s="200" t="s">
        <v>19</v>
      </c>
      <c r="F710" s="201" t="s">
        <v>1090</v>
      </c>
      <c r="G710" s="199"/>
      <c r="H710" s="202">
        <v>192</v>
      </c>
      <c r="I710" s="203"/>
      <c r="J710" s="199"/>
      <c r="K710" s="199"/>
      <c r="L710" s="204"/>
      <c r="M710" s="205"/>
      <c r="N710" s="206"/>
      <c r="O710" s="206"/>
      <c r="P710" s="206"/>
      <c r="Q710" s="206"/>
      <c r="R710" s="206"/>
      <c r="S710" s="206"/>
      <c r="T710" s="207"/>
      <c r="AT710" s="208" t="s">
        <v>428</v>
      </c>
      <c r="AU710" s="208" t="s">
        <v>86</v>
      </c>
      <c r="AV710" s="13" t="s">
        <v>86</v>
      </c>
      <c r="AW710" s="13" t="s">
        <v>37</v>
      </c>
      <c r="AX710" s="13" t="s">
        <v>76</v>
      </c>
      <c r="AY710" s="208" t="s">
        <v>404</v>
      </c>
    </row>
    <row r="711" spans="2:51" s="13" customFormat="1" ht="11.25">
      <c r="B711" s="198"/>
      <c r="C711" s="199"/>
      <c r="D711" s="192" t="s">
        <v>428</v>
      </c>
      <c r="E711" s="200" t="s">
        <v>19</v>
      </c>
      <c r="F711" s="201" t="s">
        <v>1090</v>
      </c>
      <c r="G711" s="199"/>
      <c r="H711" s="202">
        <v>192</v>
      </c>
      <c r="I711" s="203"/>
      <c r="J711" s="199"/>
      <c r="K711" s="199"/>
      <c r="L711" s="204"/>
      <c r="M711" s="205"/>
      <c r="N711" s="206"/>
      <c r="O711" s="206"/>
      <c r="P711" s="206"/>
      <c r="Q711" s="206"/>
      <c r="R711" s="206"/>
      <c r="S711" s="206"/>
      <c r="T711" s="207"/>
      <c r="AT711" s="208" t="s">
        <v>428</v>
      </c>
      <c r="AU711" s="208" t="s">
        <v>86</v>
      </c>
      <c r="AV711" s="13" t="s">
        <v>86</v>
      </c>
      <c r="AW711" s="13" t="s">
        <v>37</v>
      </c>
      <c r="AX711" s="13" t="s">
        <v>76</v>
      </c>
      <c r="AY711" s="208" t="s">
        <v>404</v>
      </c>
    </row>
    <row r="712" spans="2:51" s="13" customFormat="1" ht="11.25">
      <c r="B712" s="198"/>
      <c r="C712" s="199"/>
      <c r="D712" s="192" t="s">
        <v>428</v>
      </c>
      <c r="E712" s="200" t="s">
        <v>19</v>
      </c>
      <c r="F712" s="201" t="s">
        <v>1091</v>
      </c>
      <c r="G712" s="199"/>
      <c r="H712" s="202">
        <v>381.019</v>
      </c>
      <c r="I712" s="203"/>
      <c r="J712" s="199"/>
      <c r="K712" s="199"/>
      <c r="L712" s="204"/>
      <c r="M712" s="205"/>
      <c r="N712" s="206"/>
      <c r="O712" s="206"/>
      <c r="P712" s="206"/>
      <c r="Q712" s="206"/>
      <c r="R712" s="206"/>
      <c r="S712" s="206"/>
      <c r="T712" s="207"/>
      <c r="AT712" s="208" t="s">
        <v>428</v>
      </c>
      <c r="AU712" s="208" t="s">
        <v>86</v>
      </c>
      <c r="AV712" s="13" t="s">
        <v>86</v>
      </c>
      <c r="AW712" s="13" t="s">
        <v>37</v>
      </c>
      <c r="AX712" s="13" t="s">
        <v>76</v>
      </c>
      <c r="AY712" s="208" t="s">
        <v>404</v>
      </c>
    </row>
    <row r="713" spans="2:51" s="13" customFormat="1" ht="11.25">
      <c r="B713" s="198"/>
      <c r="C713" s="199"/>
      <c r="D713" s="192" t="s">
        <v>428</v>
      </c>
      <c r="E713" s="200" t="s">
        <v>19</v>
      </c>
      <c r="F713" s="201" t="s">
        <v>1092</v>
      </c>
      <c r="G713" s="199"/>
      <c r="H713" s="202">
        <v>71.933</v>
      </c>
      <c r="I713" s="203"/>
      <c r="J713" s="199"/>
      <c r="K713" s="199"/>
      <c r="L713" s="204"/>
      <c r="M713" s="205"/>
      <c r="N713" s="206"/>
      <c r="O713" s="206"/>
      <c r="P713" s="206"/>
      <c r="Q713" s="206"/>
      <c r="R713" s="206"/>
      <c r="S713" s="206"/>
      <c r="T713" s="207"/>
      <c r="AT713" s="208" t="s">
        <v>428</v>
      </c>
      <c r="AU713" s="208" t="s">
        <v>86</v>
      </c>
      <c r="AV713" s="13" t="s">
        <v>86</v>
      </c>
      <c r="AW713" s="13" t="s">
        <v>37</v>
      </c>
      <c r="AX713" s="13" t="s">
        <v>76</v>
      </c>
      <c r="AY713" s="208" t="s">
        <v>404</v>
      </c>
    </row>
    <row r="714" spans="2:51" s="13" customFormat="1" ht="11.25">
      <c r="B714" s="198"/>
      <c r="C714" s="199"/>
      <c r="D714" s="192" t="s">
        <v>428</v>
      </c>
      <c r="E714" s="200" t="s">
        <v>19</v>
      </c>
      <c r="F714" s="201" t="s">
        <v>1093</v>
      </c>
      <c r="G714" s="199"/>
      <c r="H714" s="202">
        <v>128.493</v>
      </c>
      <c r="I714" s="203"/>
      <c r="J714" s="199"/>
      <c r="K714" s="199"/>
      <c r="L714" s="204"/>
      <c r="M714" s="205"/>
      <c r="N714" s="206"/>
      <c r="O714" s="206"/>
      <c r="P714" s="206"/>
      <c r="Q714" s="206"/>
      <c r="R714" s="206"/>
      <c r="S714" s="206"/>
      <c r="T714" s="207"/>
      <c r="AT714" s="208" t="s">
        <v>428</v>
      </c>
      <c r="AU714" s="208" t="s">
        <v>86</v>
      </c>
      <c r="AV714" s="13" t="s">
        <v>86</v>
      </c>
      <c r="AW714" s="13" t="s">
        <v>37</v>
      </c>
      <c r="AX714" s="13" t="s">
        <v>76</v>
      </c>
      <c r="AY714" s="208" t="s">
        <v>404</v>
      </c>
    </row>
    <row r="715" spans="2:51" s="13" customFormat="1" ht="11.25">
      <c r="B715" s="198"/>
      <c r="C715" s="199"/>
      <c r="D715" s="192" t="s">
        <v>428</v>
      </c>
      <c r="E715" s="200" t="s">
        <v>19</v>
      </c>
      <c r="F715" s="201" t="s">
        <v>1094</v>
      </c>
      <c r="G715" s="199"/>
      <c r="H715" s="202">
        <v>43.744</v>
      </c>
      <c r="I715" s="203"/>
      <c r="J715" s="199"/>
      <c r="K715" s="199"/>
      <c r="L715" s="204"/>
      <c r="M715" s="205"/>
      <c r="N715" s="206"/>
      <c r="O715" s="206"/>
      <c r="P715" s="206"/>
      <c r="Q715" s="206"/>
      <c r="R715" s="206"/>
      <c r="S715" s="206"/>
      <c r="T715" s="207"/>
      <c r="AT715" s="208" t="s">
        <v>428</v>
      </c>
      <c r="AU715" s="208" t="s">
        <v>86</v>
      </c>
      <c r="AV715" s="13" t="s">
        <v>86</v>
      </c>
      <c r="AW715" s="13" t="s">
        <v>37</v>
      </c>
      <c r="AX715" s="13" t="s">
        <v>76</v>
      </c>
      <c r="AY715" s="208" t="s">
        <v>404</v>
      </c>
    </row>
    <row r="716" spans="2:51" s="13" customFormat="1" ht="22.5">
      <c r="B716" s="198"/>
      <c r="C716" s="199"/>
      <c r="D716" s="192" t="s">
        <v>428</v>
      </c>
      <c r="E716" s="200" t="s">
        <v>19</v>
      </c>
      <c r="F716" s="201" t="s">
        <v>1095</v>
      </c>
      <c r="G716" s="199"/>
      <c r="H716" s="202">
        <v>24.488</v>
      </c>
      <c r="I716" s="203"/>
      <c r="J716" s="199"/>
      <c r="K716" s="199"/>
      <c r="L716" s="204"/>
      <c r="M716" s="205"/>
      <c r="N716" s="206"/>
      <c r="O716" s="206"/>
      <c r="P716" s="206"/>
      <c r="Q716" s="206"/>
      <c r="R716" s="206"/>
      <c r="S716" s="206"/>
      <c r="T716" s="207"/>
      <c r="AT716" s="208" t="s">
        <v>428</v>
      </c>
      <c r="AU716" s="208" t="s">
        <v>86</v>
      </c>
      <c r="AV716" s="13" t="s">
        <v>86</v>
      </c>
      <c r="AW716" s="13" t="s">
        <v>37</v>
      </c>
      <c r="AX716" s="13" t="s">
        <v>76</v>
      </c>
      <c r="AY716" s="208" t="s">
        <v>404</v>
      </c>
    </row>
    <row r="717" spans="2:51" s="13" customFormat="1" ht="11.25">
      <c r="B717" s="198"/>
      <c r="C717" s="199"/>
      <c r="D717" s="192" t="s">
        <v>428</v>
      </c>
      <c r="E717" s="200" t="s">
        <v>19</v>
      </c>
      <c r="F717" s="201" t="s">
        <v>1096</v>
      </c>
      <c r="G717" s="199"/>
      <c r="H717" s="202">
        <v>21.928</v>
      </c>
      <c r="I717" s="203"/>
      <c r="J717" s="199"/>
      <c r="K717" s="199"/>
      <c r="L717" s="204"/>
      <c r="M717" s="205"/>
      <c r="N717" s="206"/>
      <c r="O717" s="206"/>
      <c r="P717" s="206"/>
      <c r="Q717" s="206"/>
      <c r="R717" s="206"/>
      <c r="S717" s="206"/>
      <c r="T717" s="207"/>
      <c r="AT717" s="208" t="s">
        <v>428</v>
      </c>
      <c r="AU717" s="208" t="s">
        <v>86</v>
      </c>
      <c r="AV717" s="13" t="s">
        <v>86</v>
      </c>
      <c r="AW717" s="13" t="s">
        <v>37</v>
      </c>
      <c r="AX717" s="13" t="s">
        <v>76</v>
      </c>
      <c r="AY717" s="208" t="s">
        <v>404</v>
      </c>
    </row>
    <row r="718" spans="2:51" s="16" customFormat="1" ht="11.25">
      <c r="B718" s="231"/>
      <c r="C718" s="232"/>
      <c r="D718" s="192" t="s">
        <v>428</v>
      </c>
      <c r="E718" s="233" t="s">
        <v>19</v>
      </c>
      <c r="F718" s="234" t="s">
        <v>534</v>
      </c>
      <c r="G718" s="232"/>
      <c r="H718" s="235">
        <v>1058.275</v>
      </c>
      <c r="I718" s="236"/>
      <c r="J718" s="232"/>
      <c r="K718" s="232"/>
      <c r="L718" s="237"/>
      <c r="M718" s="238"/>
      <c r="N718" s="239"/>
      <c r="O718" s="239"/>
      <c r="P718" s="239"/>
      <c r="Q718" s="239"/>
      <c r="R718" s="239"/>
      <c r="S718" s="239"/>
      <c r="T718" s="240"/>
      <c r="AT718" s="241" t="s">
        <v>428</v>
      </c>
      <c r="AU718" s="241" t="s">
        <v>86</v>
      </c>
      <c r="AV718" s="16" t="s">
        <v>467</v>
      </c>
      <c r="AW718" s="16" t="s">
        <v>37</v>
      </c>
      <c r="AX718" s="16" t="s">
        <v>76</v>
      </c>
      <c r="AY718" s="241" t="s">
        <v>404</v>
      </c>
    </row>
    <row r="719" spans="2:51" s="14" customFormat="1" ht="11.25">
      <c r="B719" s="210"/>
      <c r="C719" s="211"/>
      <c r="D719" s="192" t="s">
        <v>428</v>
      </c>
      <c r="E719" s="212" t="s">
        <v>19</v>
      </c>
      <c r="F719" s="213" t="s">
        <v>463</v>
      </c>
      <c r="G719" s="211"/>
      <c r="H719" s="214">
        <v>1162.175</v>
      </c>
      <c r="I719" s="215"/>
      <c r="J719" s="211"/>
      <c r="K719" s="211"/>
      <c r="L719" s="216"/>
      <c r="M719" s="217"/>
      <c r="N719" s="218"/>
      <c r="O719" s="218"/>
      <c r="P719" s="218"/>
      <c r="Q719" s="218"/>
      <c r="R719" s="218"/>
      <c r="S719" s="218"/>
      <c r="T719" s="219"/>
      <c r="AT719" s="220" t="s">
        <v>428</v>
      </c>
      <c r="AU719" s="220" t="s">
        <v>86</v>
      </c>
      <c r="AV719" s="14" t="s">
        <v>273</v>
      </c>
      <c r="AW719" s="14" t="s">
        <v>37</v>
      </c>
      <c r="AX719" s="14" t="s">
        <v>84</v>
      </c>
      <c r="AY719" s="220" t="s">
        <v>404</v>
      </c>
    </row>
    <row r="720" spans="1:65" s="2" customFormat="1" ht="14.45" customHeight="1">
      <c r="A720" s="36"/>
      <c r="B720" s="37"/>
      <c r="C720" s="179" t="s">
        <v>1097</v>
      </c>
      <c r="D720" s="179" t="s">
        <v>410</v>
      </c>
      <c r="E720" s="180" t="s">
        <v>1098</v>
      </c>
      <c r="F720" s="181" t="s">
        <v>1099</v>
      </c>
      <c r="G720" s="182" t="s">
        <v>106</v>
      </c>
      <c r="H720" s="183">
        <v>263.933</v>
      </c>
      <c r="I720" s="184"/>
      <c r="J720" s="185">
        <f>ROUND(I720*H720,2)</f>
        <v>0</v>
      </c>
      <c r="K720" s="181" t="s">
        <v>413</v>
      </c>
      <c r="L720" s="41"/>
      <c r="M720" s="186" t="s">
        <v>19</v>
      </c>
      <c r="N720" s="187" t="s">
        <v>47</v>
      </c>
      <c r="O720" s="66"/>
      <c r="P720" s="188">
        <f>O720*H720</f>
        <v>0</v>
      </c>
      <c r="Q720" s="188">
        <v>0</v>
      </c>
      <c r="R720" s="188">
        <f>Q720*H720</f>
        <v>0</v>
      </c>
      <c r="S720" s="188">
        <v>0</v>
      </c>
      <c r="T720" s="189">
        <f>S720*H720</f>
        <v>0</v>
      </c>
      <c r="U720" s="36"/>
      <c r="V720" s="36"/>
      <c r="W720" s="36"/>
      <c r="X720" s="36"/>
      <c r="Y720" s="36"/>
      <c r="Z720" s="36"/>
      <c r="AA720" s="36"/>
      <c r="AB720" s="36"/>
      <c r="AC720" s="36"/>
      <c r="AD720" s="36"/>
      <c r="AE720" s="36"/>
      <c r="AR720" s="190" t="s">
        <v>273</v>
      </c>
      <c r="AT720" s="190" t="s">
        <v>410</v>
      </c>
      <c r="AU720" s="190" t="s">
        <v>86</v>
      </c>
      <c r="AY720" s="19" t="s">
        <v>404</v>
      </c>
      <c r="BE720" s="191">
        <f>IF(N720="základní",J720,0)</f>
        <v>0</v>
      </c>
      <c r="BF720" s="191">
        <f>IF(N720="snížená",J720,0)</f>
        <v>0</v>
      </c>
      <c r="BG720" s="191">
        <f>IF(N720="zákl. přenesená",J720,0)</f>
        <v>0</v>
      </c>
      <c r="BH720" s="191">
        <f>IF(N720="sníž. přenesená",J720,0)</f>
        <v>0</v>
      </c>
      <c r="BI720" s="191">
        <f>IF(N720="nulová",J720,0)</f>
        <v>0</v>
      </c>
      <c r="BJ720" s="19" t="s">
        <v>84</v>
      </c>
      <c r="BK720" s="191">
        <f>ROUND(I720*H720,2)</f>
        <v>0</v>
      </c>
      <c r="BL720" s="19" t="s">
        <v>273</v>
      </c>
      <c r="BM720" s="190" t="s">
        <v>1100</v>
      </c>
    </row>
    <row r="721" spans="1:47" s="2" customFormat="1" ht="19.5">
      <c r="A721" s="36"/>
      <c r="B721" s="37"/>
      <c r="C721" s="38"/>
      <c r="D721" s="192" t="s">
        <v>418</v>
      </c>
      <c r="E721" s="38"/>
      <c r="F721" s="193" t="s">
        <v>1101</v>
      </c>
      <c r="G721" s="38"/>
      <c r="H721" s="38"/>
      <c r="I721" s="194"/>
      <c r="J721" s="38"/>
      <c r="K721" s="38"/>
      <c r="L721" s="41"/>
      <c r="M721" s="195"/>
      <c r="N721" s="196"/>
      <c r="O721" s="66"/>
      <c r="P721" s="66"/>
      <c r="Q721" s="66"/>
      <c r="R721" s="66"/>
      <c r="S721" s="66"/>
      <c r="T721" s="67"/>
      <c r="U721" s="36"/>
      <c r="V721" s="36"/>
      <c r="W721" s="36"/>
      <c r="X721" s="36"/>
      <c r="Y721" s="36"/>
      <c r="Z721" s="36"/>
      <c r="AA721" s="36"/>
      <c r="AB721" s="36"/>
      <c r="AC721" s="36"/>
      <c r="AD721" s="36"/>
      <c r="AE721" s="36"/>
      <c r="AT721" s="19" t="s">
        <v>418</v>
      </c>
      <c r="AU721" s="19" t="s">
        <v>86</v>
      </c>
    </row>
    <row r="722" spans="1:47" s="2" customFormat="1" ht="146.25">
      <c r="A722" s="36"/>
      <c r="B722" s="37"/>
      <c r="C722" s="38"/>
      <c r="D722" s="192" t="s">
        <v>423</v>
      </c>
      <c r="E722" s="38"/>
      <c r="F722" s="197" t="s">
        <v>1102</v>
      </c>
      <c r="G722" s="38"/>
      <c r="H722" s="38"/>
      <c r="I722" s="194"/>
      <c r="J722" s="38"/>
      <c r="K722" s="38"/>
      <c r="L722" s="41"/>
      <c r="M722" s="195"/>
      <c r="N722" s="196"/>
      <c r="O722" s="66"/>
      <c r="P722" s="66"/>
      <c r="Q722" s="66"/>
      <c r="R722" s="66"/>
      <c r="S722" s="66"/>
      <c r="T722" s="67"/>
      <c r="U722" s="36"/>
      <c r="V722" s="36"/>
      <c r="W722" s="36"/>
      <c r="X722" s="36"/>
      <c r="Y722" s="36"/>
      <c r="Z722" s="36"/>
      <c r="AA722" s="36"/>
      <c r="AB722" s="36"/>
      <c r="AC722" s="36"/>
      <c r="AD722" s="36"/>
      <c r="AE722" s="36"/>
      <c r="AT722" s="19" t="s">
        <v>423</v>
      </c>
      <c r="AU722" s="19" t="s">
        <v>86</v>
      </c>
    </row>
    <row r="723" spans="2:51" s="15" customFormat="1" ht="11.25">
      <c r="B723" s="221"/>
      <c r="C723" s="222"/>
      <c r="D723" s="192" t="s">
        <v>428</v>
      </c>
      <c r="E723" s="223" t="s">
        <v>19</v>
      </c>
      <c r="F723" s="224" t="s">
        <v>520</v>
      </c>
      <c r="G723" s="222"/>
      <c r="H723" s="223" t="s">
        <v>19</v>
      </c>
      <c r="I723" s="225"/>
      <c r="J723" s="222"/>
      <c r="K723" s="222"/>
      <c r="L723" s="226"/>
      <c r="M723" s="227"/>
      <c r="N723" s="228"/>
      <c r="O723" s="228"/>
      <c r="P723" s="228"/>
      <c r="Q723" s="228"/>
      <c r="R723" s="228"/>
      <c r="S723" s="228"/>
      <c r="T723" s="229"/>
      <c r="AT723" s="230" t="s">
        <v>428</v>
      </c>
      <c r="AU723" s="230" t="s">
        <v>86</v>
      </c>
      <c r="AV723" s="15" t="s">
        <v>84</v>
      </c>
      <c r="AW723" s="15" t="s">
        <v>37</v>
      </c>
      <c r="AX723" s="15" t="s">
        <v>76</v>
      </c>
      <c r="AY723" s="230" t="s">
        <v>404</v>
      </c>
    </row>
    <row r="724" spans="2:51" s="15" customFormat="1" ht="11.25">
      <c r="B724" s="221"/>
      <c r="C724" s="222"/>
      <c r="D724" s="192" t="s">
        <v>428</v>
      </c>
      <c r="E724" s="223" t="s">
        <v>19</v>
      </c>
      <c r="F724" s="224" t="s">
        <v>1103</v>
      </c>
      <c r="G724" s="222"/>
      <c r="H724" s="223" t="s">
        <v>19</v>
      </c>
      <c r="I724" s="225"/>
      <c r="J724" s="222"/>
      <c r="K724" s="222"/>
      <c r="L724" s="226"/>
      <c r="M724" s="227"/>
      <c r="N724" s="228"/>
      <c r="O724" s="228"/>
      <c r="P724" s="228"/>
      <c r="Q724" s="228"/>
      <c r="R724" s="228"/>
      <c r="S724" s="228"/>
      <c r="T724" s="229"/>
      <c r="AT724" s="230" t="s">
        <v>428</v>
      </c>
      <c r="AU724" s="230" t="s">
        <v>86</v>
      </c>
      <c r="AV724" s="15" t="s">
        <v>84</v>
      </c>
      <c r="AW724" s="15" t="s">
        <v>37</v>
      </c>
      <c r="AX724" s="15" t="s">
        <v>76</v>
      </c>
      <c r="AY724" s="230" t="s">
        <v>404</v>
      </c>
    </row>
    <row r="725" spans="2:51" s="15" customFormat="1" ht="11.25">
      <c r="B725" s="221"/>
      <c r="C725" s="222"/>
      <c r="D725" s="192" t="s">
        <v>428</v>
      </c>
      <c r="E725" s="223" t="s">
        <v>19</v>
      </c>
      <c r="F725" s="224" t="s">
        <v>1104</v>
      </c>
      <c r="G725" s="222"/>
      <c r="H725" s="223" t="s">
        <v>19</v>
      </c>
      <c r="I725" s="225"/>
      <c r="J725" s="222"/>
      <c r="K725" s="222"/>
      <c r="L725" s="226"/>
      <c r="M725" s="227"/>
      <c r="N725" s="228"/>
      <c r="O725" s="228"/>
      <c r="P725" s="228"/>
      <c r="Q725" s="228"/>
      <c r="R725" s="228"/>
      <c r="S725" s="228"/>
      <c r="T725" s="229"/>
      <c r="AT725" s="230" t="s">
        <v>428</v>
      </c>
      <c r="AU725" s="230" t="s">
        <v>86</v>
      </c>
      <c r="AV725" s="15" t="s">
        <v>84</v>
      </c>
      <c r="AW725" s="15" t="s">
        <v>37</v>
      </c>
      <c r="AX725" s="15" t="s">
        <v>76</v>
      </c>
      <c r="AY725" s="230" t="s">
        <v>404</v>
      </c>
    </row>
    <row r="726" spans="2:51" s="13" customFormat="1" ht="11.25">
      <c r="B726" s="198"/>
      <c r="C726" s="199"/>
      <c r="D726" s="192" t="s">
        <v>428</v>
      </c>
      <c r="E726" s="200" t="s">
        <v>19</v>
      </c>
      <c r="F726" s="201" t="s">
        <v>1105</v>
      </c>
      <c r="G726" s="199"/>
      <c r="H726" s="202">
        <v>68.298</v>
      </c>
      <c r="I726" s="203"/>
      <c r="J726" s="199"/>
      <c r="K726" s="199"/>
      <c r="L726" s="204"/>
      <c r="M726" s="205"/>
      <c r="N726" s="206"/>
      <c r="O726" s="206"/>
      <c r="P726" s="206"/>
      <c r="Q726" s="206"/>
      <c r="R726" s="206"/>
      <c r="S726" s="206"/>
      <c r="T726" s="207"/>
      <c r="AT726" s="208" t="s">
        <v>428</v>
      </c>
      <c r="AU726" s="208" t="s">
        <v>86</v>
      </c>
      <c r="AV726" s="13" t="s">
        <v>86</v>
      </c>
      <c r="AW726" s="13" t="s">
        <v>37</v>
      </c>
      <c r="AX726" s="13" t="s">
        <v>76</v>
      </c>
      <c r="AY726" s="208" t="s">
        <v>404</v>
      </c>
    </row>
    <row r="727" spans="2:51" s="15" customFormat="1" ht="11.25">
      <c r="B727" s="221"/>
      <c r="C727" s="222"/>
      <c r="D727" s="192" t="s">
        <v>428</v>
      </c>
      <c r="E727" s="223" t="s">
        <v>19</v>
      </c>
      <c r="F727" s="224" t="s">
        <v>1106</v>
      </c>
      <c r="G727" s="222"/>
      <c r="H727" s="223" t="s">
        <v>19</v>
      </c>
      <c r="I727" s="225"/>
      <c r="J727" s="222"/>
      <c r="K727" s="222"/>
      <c r="L727" s="226"/>
      <c r="M727" s="227"/>
      <c r="N727" s="228"/>
      <c r="O727" s="228"/>
      <c r="P727" s="228"/>
      <c r="Q727" s="228"/>
      <c r="R727" s="228"/>
      <c r="S727" s="228"/>
      <c r="T727" s="229"/>
      <c r="AT727" s="230" t="s">
        <v>428</v>
      </c>
      <c r="AU727" s="230" t="s">
        <v>86</v>
      </c>
      <c r="AV727" s="15" t="s">
        <v>84</v>
      </c>
      <c r="AW727" s="15" t="s">
        <v>37</v>
      </c>
      <c r="AX727" s="15" t="s">
        <v>76</v>
      </c>
      <c r="AY727" s="230" t="s">
        <v>404</v>
      </c>
    </row>
    <row r="728" spans="2:51" s="13" customFormat="1" ht="11.25">
      <c r="B728" s="198"/>
      <c r="C728" s="199"/>
      <c r="D728" s="192" t="s">
        <v>428</v>
      </c>
      <c r="E728" s="200" t="s">
        <v>19</v>
      </c>
      <c r="F728" s="201" t="s">
        <v>1107</v>
      </c>
      <c r="G728" s="199"/>
      <c r="H728" s="202">
        <v>0.36</v>
      </c>
      <c r="I728" s="203"/>
      <c r="J728" s="199"/>
      <c r="K728" s="199"/>
      <c r="L728" s="204"/>
      <c r="M728" s="205"/>
      <c r="N728" s="206"/>
      <c r="O728" s="206"/>
      <c r="P728" s="206"/>
      <c r="Q728" s="206"/>
      <c r="R728" s="206"/>
      <c r="S728" s="206"/>
      <c r="T728" s="207"/>
      <c r="AT728" s="208" t="s">
        <v>428</v>
      </c>
      <c r="AU728" s="208" t="s">
        <v>86</v>
      </c>
      <c r="AV728" s="13" t="s">
        <v>86</v>
      </c>
      <c r="AW728" s="13" t="s">
        <v>37</v>
      </c>
      <c r="AX728" s="13" t="s">
        <v>76</v>
      </c>
      <c r="AY728" s="208" t="s">
        <v>404</v>
      </c>
    </row>
    <row r="729" spans="2:51" s="15" customFormat="1" ht="11.25">
      <c r="B729" s="221"/>
      <c r="C729" s="222"/>
      <c r="D729" s="192" t="s">
        <v>428</v>
      </c>
      <c r="E729" s="223" t="s">
        <v>19</v>
      </c>
      <c r="F729" s="224" t="s">
        <v>1108</v>
      </c>
      <c r="G729" s="222"/>
      <c r="H729" s="223" t="s">
        <v>19</v>
      </c>
      <c r="I729" s="225"/>
      <c r="J729" s="222"/>
      <c r="K729" s="222"/>
      <c r="L729" s="226"/>
      <c r="M729" s="227"/>
      <c r="N729" s="228"/>
      <c r="O729" s="228"/>
      <c r="P729" s="228"/>
      <c r="Q729" s="228"/>
      <c r="R729" s="228"/>
      <c r="S729" s="228"/>
      <c r="T729" s="229"/>
      <c r="AT729" s="230" t="s">
        <v>428</v>
      </c>
      <c r="AU729" s="230" t="s">
        <v>86</v>
      </c>
      <c r="AV729" s="15" t="s">
        <v>84</v>
      </c>
      <c r="AW729" s="15" t="s">
        <v>37</v>
      </c>
      <c r="AX729" s="15" t="s">
        <v>76</v>
      </c>
      <c r="AY729" s="230" t="s">
        <v>404</v>
      </c>
    </row>
    <row r="730" spans="2:51" s="13" customFormat="1" ht="11.25">
      <c r="B730" s="198"/>
      <c r="C730" s="199"/>
      <c r="D730" s="192" t="s">
        <v>428</v>
      </c>
      <c r="E730" s="200" t="s">
        <v>19</v>
      </c>
      <c r="F730" s="201" t="s">
        <v>1109</v>
      </c>
      <c r="G730" s="199"/>
      <c r="H730" s="202">
        <v>3.275</v>
      </c>
      <c r="I730" s="203"/>
      <c r="J730" s="199"/>
      <c r="K730" s="199"/>
      <c r="L730" s="204"/>
      <c r="M730" s="205"/>
      <c r="N730" s="206"/>
      <c r="O730" s="206"/>
      <c r="P730" s="206"/>
      <c r="Q730" s="206"/>
      <c r="R730" s="206"/>
      <c r="S730" s="206"/>
      <c r="T730" s="207"/>
      <c r="AT730" s="208" t="s">
        <v>428</v>
      </c>
      <c r="AU730" s="208" t="s">
        <v>86</v>
      </c>
      <c r="AV730" s="13" t="s">
        <v>86</v>
      </c>
      <c r="AW730" s="13" t="s">
        <v>37</v>
      </c>
      <c r="AX730" s="13" t="s">
        <v>76</v>
      </c>
      <c r="AY730" s="208" t="s">
        <v>404</v>
      </c>
    </row>
    <row r="731" spans="2:51" s="16" customFormat="1" ht="11.25">
      <c r="B731" s="231"/>
      <c r="C731" s="232"/>
      <c r="D731" s="192" t="s">
        <v>428</v>
      </c>
      <c r="E731" s="233" t="s">
        <v>279</v>
      </c>
      <c r="F731" s="234" t="s">
        <v>534</v>
      </c>
      <c r="G731" s="232"/>
      <c r="H731" s="235">
        <v>71.933</v>
      </c>
      <c r="I731" s="236"/>
      <c r="J731" s="232"/>
      <c r="K731" s="232"/>
      <c r="L731" s="237"/>
      <c r="M731" s="238"/>
      <c r="N731" s="239"/>
      <c r="O731" s="239"/>
      <c r="P731" s="239"/>
      <c r="Q731" s="239"/>
      <c r="R731" s="239"/>
      <c r="S731" s="239"/>
      <c r="T731" s="240"/>
      <c r="AT731" s="241" t="s">
        <v>428</v>
      </c>
      <c r="AU731" s="241" t="s">
        <v>86</v>
      </c>
      <c r="AV731" s="16" t="s">
        <v>467</v>
      </c>
      <c r="AW731" s="16" t="s">
        <v>37</v>
      </c>
      <c r="AX731" s="16" t="s">
        <v>76</v>
      </c>
      <c r="AY731" s="241" t="s">
        <v>404</v>
      </c>
    </row>
    <row r="732" spans="2:51" s="13" customFormat="1" ht="11.25">
      <c r="B732" s="198"/>
      <c r="C732" s="199"/>
      <c r="D732" s="192" t="s">
        <v>428</v>
      </c>
      <c r="E732" s="200" t="s">
        <v>19</v>
      </c>
      <c r="F732" s="201" t="s">
        <v>1110</v>
      </c>
      <c r="G732" s="199"/>
      <c r="H732" s="202">
        <v>192</v>
      </c>
      <c r="I732" s="203"/>
      <c r="J732" s="199"/>
      <c r="K732" s="199"/>
      <c r="L732" s="204"/>
      <c r="M732" s="205"/>
      <c r="N732" s="206"/>
      <c r="O732" s="206"/>
      <c r="P732" s="206"/>
      <c r="Q732" s="206"/>
      <c r="R732" s="206"/>
      <c r="S732" s="206"/>
      <c r="T732" s="207"/>
      <c r="AT732" s="208" t="s">
        <v>428</v>
      </c>
      <c r="AU732" s="208" t="s">
        <v>86</v>
      </c>
      <c r="AV732" s="13" t="s">
        <v>86</v>
      </c>
      <c r="AW732" s="13" t="s">
        <v>37</v>
      </c>
      <c r="AX732" s="13" t="s">
        <v>76</v>
      </c>
      <c r="AY732" s="208" t="s">
        <v>404</v>
      </c>
    </row>
    <row r="733" spans="2:51" s="14" customFormat="1" ht="11.25">
      <c r="B733" s="210"/>
      <c r="C733" s="211"/>
      <c r="D733" s="192" t="s">
        <v>428</v>
      </c>
      <c r="E733" s="212" t="s">
        <v>19</v>
      </c>
      <c r="F733" s="213" t="s">
        <v>463</v>
      </c>
      <c r="G733" s="211"/>
      <c r="H733" s="214">
        <v>263.933</v>
      </c>
      <c r="I733" s="215"/>
      <c r="J733" s="211"/>
      <c r="K733" s="211"/>
      <c r="L733" s="216"/>
      <c r="M733" s="217"/>
      <c r="N733" s="218"/>
      <c r="O733" s="218"/>
      <c r="P733" s="218"/>
      <c r="Q733" s="218"/>
      <c r="R733" s="218"/>
      <c r="S733" s="218"/>
      <c r="T733" s="219"/>
      <c r="AT733" s="220" t="s">
        <v>428</v>
      </c>
      <c r="AU733" s="220" t="s">
        <v>86</v>
      </c>
      <c r="AV733" s="14" t="s">
        <v>273</v>
      </c>
      <c r="AW733" s="14" t="s">
        <v>37</v>
      </c>
      <c r="AX733" s="14" t="s">
        <v>84</v>
      </c>
      <c r="AY733" s="220" t="s">
        <v>404</v>
      </c>
    </row>
    <row r="734" spans="1:65" s="2" customFormat="1" ht="14.45" customHeight="1">
      <c r="A734" s="36"/>
      <c r="B734" s="37"/>
      <c r="C734" s="179" t="s">
        <v>1111</v>
      </c>
      <c r="D734" s="179" t="s">
        <v>410</v>
      </c>
      <c r="E734" s="180" t="s">
        <v>1112</v>
      </c>
      <c r="F734" s="181" t="s">
        <v>1099</v>
      </c>
      <c r="G734" s="182" t="s">
        <v>106</v>
      </c>
      <c r="H734" s="183">
        <v>21.963</v>
      </c>
      <c r="I734" s="184"/>
      <c r="J734" s="185">
        <f>ROUND(I734*H734,2)</f>
        <v>0</v>
      </c>
      <c r="K734" s="181" t="s">
        <v>19</v>
      </c>
      <c r="L734" s="41"/>
      <c r="M734" s="186" t="s">
        <v>19</v>
      </c>
      <c r="N734" s="187" t="s">
        <v>47</v>
      </c>
      <c r="O734" s="66"/>
      <c r="P734" s="188">
        <f>O734*H734</f>
        <v>0</v>
      </c>
      <c r="Q734" s="188">
        <v>0</v>
      </c>
      <c r="R734" s="188">
        <f>Q734*H734</f>
        <v>0</v>
      </c>
      <c r="S734" s="188">
        <v>0</v>
      </c>
      <c r="T734" s="189">
        <f>S734*H734</f>
        <v>0</v>
      </c>
      <c r="U734" s="36"/>
      <c r="V734" s="36"/>
      <c r="W734" s="36"/>
      <c r="X734" s="36"/>
      <c r="Y734" s="36"/>
      <c r="Z734" s="36"/>
      <c r="AA734" s="36"/>
      <c r="AB734" s="36"/>
      <c r="AC734" s="36"/>
      <c r="AD734" s="36"/>
      <c r="AE734" s="36"/>
      <c r="AR734" s="190" t="s">
        <v>273</v>
      </c>
      <c r="AT734" s="190" t="s">
        <v>410</v>
      </c>
      <c r="AU734" s="190" t="s">
        <v>86</v>
      </c>
      <c r="AY734" s="19" t="s">
        <v>404</v>
      </c>
      <c r="BE734" s="191">
        <f>IF(N734="základní",J734,0)</f>
        <v>0</v>
      </c>
      <c r="BF734" s="191">
        <f>IF(N734="snížená",J734,0)</f>
        <v>0</v>
      </c>
      <c r="BG734" s="191">
        <f>IF(N734="zákl. přenesená",J734,0)</f>
        <v>0</v>
      </c>
      <c r="BH734" s="191">
        <f>IF(N734="sníž. přenesená",J734,0)</f>
        <v>0</v>
      </c>
      <c r="BI734" s="191">
        <f>IF(N734="nulová",J734,0)</f>
        <v>0</v>
      </c>
      <c r="BJ734" s="19" t="s">
        <v>84</v>
      </c>
      <c r="BK734" s="191">
        <f>ROUND(I734*H734,2)</f>
        <v>0</v>
      </c>
      <c r="BL734" s="19" t="s">
        <v>273</v>
      </c>
      <c r="BM734" s="190" t="s">
        <v>1113</v>
      </c>
    </row>
    <row r="735" spans="1:47" s="2" customFormat="1" ht="19.5">
      <c r="A735" s="36"/>
      <c r="B735" s="37"/>
      <c r="C735" s="38"/>
      <c r="D735" s="192" t="s">
        <v>418</v>
      </c>
      <c r="E735" s="38"/>
      <c r="F735" s="193" t="s">
        <v>1101</v>
      </c>
      <c r="G735" s="38"/>
      <c r="H735" s="38"/>
      <c r="I735" s="194"/>
      <c r="J735" s="38"/>
      <c r="K735" s="38"/>
      <c r="L735" s="41"/>
      <c r="M735" s="195"/>
      <c r="N735" s="196"/>
      <c r="O735" s="66"/>
      <c r="P735" s="66"/>
      <c r="Q735" s="66"/>
      <c r="R735" s="66"/>
      <c r="S735" s="66"/>
      <c r="T735" s="67"/>
      <c r="U735" s="36"/>
      <c r="V735" s="36"/>
      <c r="W735" s="36"/>
      <c r="X735" s="36"/>
      <c r="Y735" s="36"/>
      <c r="Z735" s="36"/>
      <c r="AA735" s="36"/>
      <c r="AB735" s="36"/>
      <c r="AC735" s="36"/>
      <c r="AD735" s="36"/>
      <c r="AE735" s="36"/>
      <c r="AT735" s="19" t="s">
        <v>418</v>
      </c>
      <c r="AU735" s="19" t="s">
        <v>86</v>
      </c>
    </row>
    <row r="736" spans="1:47" s="2" customFormat="1" ht="146.25">
      <c r="A736" s="36"/>
      <c r="B736" s="37"/>
      <c r="C736" s="38"/>
      <c r="D736" s="192" t="s">
        <v>423</v>
      </c>
      <c r="E736" s="38"/>
      <c r="F736" s="197" t="s">
        <v>1102</v>
      </c>
      <c r="G736" s="38"/>
      <c r="H736" s="38"/>
      <c r="I736" s="194"/>
      <c r="J736" s="38"/>
      <c r="K736" s="38"/>
      <c r="L736" s="41"/>
      <c r="M736" s="195"/>
      <c r="N736" s="196"/>
      <c r="O736" s="66"/>
      <c r="P736" s="66"/>
      <c r="Q736" s="66"/>
      <c r="R736" s="66"/>
      <c r="S736" s="66"/>
      <c r="T736" s="67"/>
      <c r="U736" s="36"/>
      <c r="V736" s="36"/>
      <c r="W736" s="36"/>
      <c r="X736" s="36"/>
      <c r="Y736" s="36"/>
      <c r="Z736" s="36"/>
      <c r="AA736" s="36"/>
      <c r="AB736" s="36"/>
      <c r="AC736" s="36"/>
      <c r="AD736" s="36"/>
      <c r="AE736" s="36"/>
      <c r="AT736" s="19" t="s">
        <v>423</v>
      </c>
      <c r="AU736" s="19" t="s">
        <v>86</v>
      </c>
    </row>
    <row r="737" spans="2:51" s="15" customFormat="1" ht="11.25">
      <c r="B737" s="221"/>
      <c r="C737" s="222"/>
      <c r="D737" s="192" t="s">
        <v>428</v>
      </c>
      <c r="E737" s="223" t="s">
        <v>19</v>
      </c>
      <c r="F737" s="224" t="s">
        <v>520</v>
      </c>
      <c r="G737" s="222"/>
      <c r="H737" s="223" t="s">
        <v>19</v>
      </c>
      <c r="I737" s="225"/>
      <c r="J737" s="222"/>
      <c r="K737" s="222"/>
      <c r="L737" s="226"/>
      <c r="M737" s="227"/>
      <c r="N737" s="228"/>
      <c r="O737" s="228"/>
      <c r="P737" s="228"/>
      <c r="Q737" s="228"/>
      <c r="R737" s="228"/>
      <c r="S737" s="228"/>
      <c r="T737" s="229"/>
      <c r="AT737" s="230" t="s">
        <v>428</v>
      </c>
      <c r="AU737" s="230" t="s">
        <v>86</v>
      </c>
      <c r="AV737" s="15" t="s">
        <v>84</v>
      </c>
      <c r="AW737" s="15" t="s">
        <v>37</v>
      </c>
      <c r="AX737" s="15" t="s">
        <v>76</v>
      </c>
      <c r="AY737" s="230" t="s">
        <v>404</v>
      </c>
    </row>
    <row r="738" spans="2:51" s="15" customFormat="1" ht="11.25">
      <c r="B738" s="221"/>
      <c r="C738" s="222"/>
      <c r="D738" s="192" t="s">
        <v>428</v>
      </c>
      <c r="E738" s="223" t="s">
        <v>19</v>
      </c>
      <c r="F738" s="224" t="s">
        <v>1114</v>
      </c>
      <c r="G738" s="222"/>
      <c r="H738" s="223" t="s">
        <v>19</v>
      </c>
      <c r="I738" s="225"/>
      <c r="J738" s="222"/>
      <c r="K738" s="222"/>
      <c r="L738" s="226"/>
      <c r="M738" s="227"/>
      <c r="N738" s="228"/>
      <c r="O738" s="228"/>
      <c r="P738" s="228"/>
      <c r="Q738" s="228"/>
      <c r="R738" s="228"/>
      <c r="S738" s="228"/>
      <c r="T738" s="229"/>
      <c r="AT738" s="230" t="s">
        <v>428</v>
      </c>
      <c r="AU738" s="230" t="s">
        <v>86</v>
      </c>
      <c r="AV738" s="15" t="s">
        <v>84</v>
      </c>
      <c r="AW738" s="15" t="s">
        <v>37</v>
      </c>
      <c r="AX738" s="15" t="s">
        <v>76</v>
      </c>
      <c r="AY738" s="230" t="s">
        <v>404</v>
      </c>
    </row>
    <row r="739" spans="2:51" s="15" customFormat="1" ht="11.25">
      <c r="B739" s="221"/>
      <c r="C739" s="222"/>
      <c r="D739" s="192" t="s">
        <v>428</v>
      </c>
      <c r="E739" s="223" t="s">
        <v>19</v>
      </c>
      <c r="F739" s="224" t="s">
        <v>1115</v>
      </c>
      <c r="G739" s="222"/>
      <c r="H739" s="223" t="s">
        <v>19</v>
      </c>
      <c r="I739" s="225"/>
      <c r="J739" s="222"/>
      <c r="K739" s="222"/>
      <c r="L739" s="226"/>
      <c r="M739" s="227"/>
      <c r="N739" s="228"/>
      <c r="O739" s="228"/>
      <c r="P739" s="228"/>
      <c r="Q739" s="228"/>
      <c r="R739" s="228"/>
      <c r="S739" s="228"/>
      <c r="T739" s="229"/>
      <c r="AT739" s="230" t="s">
        <v>428</v>
      </c>
      <c r="AU739" s="230" t="s">
        <v>86</v>
      </c>
      <c r="AV739" s="15" t="s">
        <v>84</v>
      </c>
      <c r="AW739" s="15" t="s">
        <v>37</v>
      </c>
      <c r="AX739" s="15" t="s">
        <v>76</v>
      </c>
      <c r="AY739" s="230" t="s">
        <v>404</v>
      </c>
    </row>
    <row r="740" spans="2:51" s="13" customFormat="1" ht="11.25">
      <c r="B740" s="198"/>
      <c r="C740" s="199"/>
      <c r="D740" s="192" t="s">
        <v>428</v>
      </c>
      <c r="E740" s="200" t="s">
        <v>19</v>
      </c>
      <c r="F740" s="201" t="s">
        <v>1116</v>
      </c>
      <c r="G740" s="199"/>
      <c r="H740" s="202">
        <v>0.198</v>
      </c>
      <c r="I740" s="203"/>
      <c r="J740" s="199"/>
      <c r="K740" s="199"/>
      <c r="L740" s="204"/>
      <c r="M740" s="205"/>
      <c r="N740" s="206"/>
      <c r="O740" s="206"/>
      <c r="P740" s="206"/>
      <c r="Q740" s="206"/>
      <c r="R740" s="206"/>
      <c r="S740" s="206"/>
      <c r="T740" s="207"/>
      <c r="AT740" s="208" t="s">
        <v>428</v>
      </c>
      <c r="AU740" s="208" t="s">
        <v>86</v>
      </c>
      <c r="AV740" s="13" t="s">
        <v>86</v>
      </c>
      <c r="AW740" s="13" t="s">
        <v>37</v>
      </c>
      <c r="AX740" s="13" t="s">
        <v>76</v>
      </c>
      <c r="AY740" s="208" t="s">
        <v>404</v>
      </c>
    </row>
    <row r="741" spans="2:51" s="15" customFormat="1" ht="11.25">
      <c r="B741" s="221"/>
      <c r="C741" s="222"/>
      <c r="D741" s="192" t="s">
        <v>428</v>
      </c>
      <c r="E741" s="223" t="s">
        <v>19</v>
      </c>
      <c r="F741" s="224" t="s">
        <v>1117</v>
      </c>
      <c r="G741" s="222"/>
      <c r="H741" s="223" t="s">
        <v>19</v>
      </c>
      <c r="I741" s="225"/>
      <c r="J741" s="222"/>
      <c r="K741" s="222"/>
      <c r="L741" s="226"/>
      <c r="M741" s="227"/>
      <c r="N741" s="228"/>
      <c r="O741" s="228"/>
      <c r="P741" s="228"/>
      <c r="Q741" s="228"/>
      <c r="R741" s="228"/>
      <c r="S741" s="228"/>
      <c r="T741" s="229"/>
      <c r="AT741" s="230" t="s">
        <v>428</v>
      </c>
      <c r="AU741" s="230" t="s">
        <v>86</v>
      </c>
      <c r="AV741" s="15" t="s">
        <v>84</v>
      </c>
      <c r="AW741" s="15" t="s">
        <v>37</v>
      </c>
      <c r="AX741" s="15" t="s">
        <v>76</v>
      </c>
      <c r="AY741" s="230" t="s">
        <v>404</v>
      </c>
    </row>
    <row r="742" spans="2:51" s="13" customFormat="1" ht="11.25">
      <c r="B742" s="198"/>
      <c r="C742" s="199"/>
      <c r="D742" s="192" t="s">
        <v>428</v>
      </c>
      <c r="E742" s="200" t="s">
        <v>19</v>
      </c>
      <c r="F742" s="201" t="s">
        <v>1118</v>
      </c>
      <c r="G742" s="199"/>
      <c r="H742" s="202">
        <v>14.989</v>
      </c>
      <c r="I742" s="203"/>
      <c r="J742" s="199"/>
      <c r="K742" s="199"/>
      <c r="L742" s="204"/>
      <c r="M742" s="205"/>
      <c r="N742" s="206"/>
      <c r="O742" s="206"/>
      <c r="P742" s="206"/>
      <c r="Q742" s="206"/>
      <c r="R742" s="206"/>
      <c r="S742" s="206"/>
      <c r="T742" s="207"/>
      <c r="AT742" s="208" t="s">
        <v>428</v>
      </c>
      <c r="AU742" s="208" t="s">
        <v>86</v>
      </c>
      <c r="AV742" s="13" t="s">
        <v>86</v>
      </c>
      <c r="AW742" s="13" t="s">
        <v>37</v>
      </c>
      <c r="AX742" s="13" t="s">
        <v>76</v>
      </c>
      <c r="AY742" s="208" t="s">
        <v>404</v>
      </c>
    </row>
    <row r="743" spans="2:51" s="13" customFormat="1" ht="11.25">
      <c r="B743" s="198"/>
      <c r="C743" s="199"/>
      <c r="D743" s="192" t="s">
        <v>428</v>
      </c>
      <c r="E743" s="200" t="s">
        <v>19</v>
      </c>
      <c r="F743" s="201" t="s">
        <v>1119</v>
      </c>
      <c r="G743" s="199"/>
      <c r="H743" s="202">
        <v>5.036</v>
      </c>
      <c r="I743" s="203"/>
      <c r="J743" s="199"/>
      <c r="K743" s="199"/>
      <c r="L743" s="204"/>
      <c r="M743" s="205"/>
      <c r="N743" s="206"/>
      <c r="O743" s="206"/>
      <c r="P743" s="206"/>
      <c r="Q743" s="206"/>
      <c r="R743" s="206"/>
      <c r="S743" s="206"/>
      <c r="T743" s="207"/>
      <c r="AT743" s="208" t="s">
        <v>428</v>
      </c>
      <c r="AU743" s="208" t="s">
        <v>86</v>
      </c>
      <c r="AV743" s="13" t="s">
        <v>86</v>
      </c>
      <c r="AW743" s="13" t="s">
        <v>37</v>
      </c>
      <c r="AX743" s="13" t="s">
        <v>76</v>
      </c>
      <c r="AY743" s="208" t="s">
        <v>404</v>
      </c>
    </row>
    <row r="744" spans="2:51" s="15" customFormat="1" ht="11.25">
      <c r="B744" s="221"/>
      <c r="C744" s="222"/>
      <c r="D744" s="192" t="s">
        <v>428</v>
      </c>
      <c r="E744" s="223" t="s">
        <v>19</v>
      </c>
      <c r="F744" s="224" t="s">
        <v>1120</v>
      </c>
      <c r="G744" s="222"/>
      <c r="H744" s="223" t="s">
        <v>19</v>
      </c>
      <c r="I744" s="225"/>
      <c r="J744" s="222"/>
      <c r="K744" s="222"/>
      <c r="L744" s="226"/>
      <c r="M744" s="227"/>
      <c r="N744" s="228"/>
      <c r="O744" s="228"/>
      <c r="P744" s="228"/>
      <c r="Q744" s="228"/>
      <c r="R744" s="228"/>
      <c r="S744" s="228"/>
      <c r="T744" s="229"/>
      <c r="AT744" s="230" t="s">
        <v>428</v>
      </c>
      <c r="AU744" s="230" t="s">
        <v>86</v>
      </c>
      <c r="AV744" s="15" t="s">
        <v>84</v>
      </c>
      <c r="AW744" s="15" t="s">
        <v>37</v>
      </c>
      <c r="AX744" s="15" t="s">
        <v>76</v>
      </c>
      <c r="AY744" s="230" t="s">
        <v>404</v>
      </c>
    </row>
    <row r="745" spans="2:51" s="13" customFormat="1" ht="11.25">
      <c r="B745" s="198"/>
      <c r="C745" s="199"/>
      <c r="D745" s="192" t="s">
        <v>428</v>
      </c>
      <c r="E745" s="200" t="s">
        <v>19</v>
      </c>
      <c r="F745" s="201" t="s">
        <v>1121</v>
      </c>
      <c r="G745" s="199"/>
      <c r="H745" s="202">
        <v>1.74</v>
      </c>
      <c r="I745" s="203"/>
      <c r="J745" s="199"/>
      <c r="K745" s="199"/>
      <c r="L745" s="204"/>
      <c r="M745" s="205"/>
      <c r="N745" s="206"/>
      <c r="O745" s="206"/>
      <c r="P745" s="206"/>
      <c r="Q745" s="206"/>
      <c r="R745" s="206"/>
      <c r="S745" s="206"/>
      <c r="T745" s="207"/>
      <c r="AT745" s="208" t="s">
        <v>428</v>
      </c>
      <c r="AU745" s="208" t="s">
        <v>86</v>
      </c>
      <c r="AV745" s="13" t="s">
        <v>86</v>
      </c>
      <c r="AW745" s="13" t="s">
        <v>37</v>
      </c>
      <c r="AX745" s="13" t="s">
        <v>76</v>
      </c>
      <c r="AY745" s="208" t="s">
        <v>404</v>
      </c>
    </row>
    <row r="746" spans="2:51" s="14" customFormat="1" ht="11.25">
      <c r="B746" s="210"/>
      <c r="C746" s="211"/>
      <c r="D746" s="192" t="s">
        <v>428</v>
      </c>
      <c r="E746" s="212" t="s">
        <v>349</v>
      </c>
      <c r="F746" s="213" t="s">
        <v>463</v>
      </c>
      <c r="G746" s="211"/>
      <c r="H746" s="214">
        <v>21.963</v>
      </c>
      <c r="I746" s="215"/>
      <c r="J746" s="211"/>
      <c r="K746" s="211"/>
      <c r="L746" s="216"/>
      <c r="M746" s="217"/>
      <c r="N746" s="218"/>
      <c r="O746" s="218"/>
      <c r="P746" s="218"/>
      <c r="Q746" s="218"/>
      <c r="R746" s="218"/>
      <c r="S746" s="218"/>
      <c r="T746" s="219"/>
      <c r="AT746" s="220" t="s">
        <v>428</v>
      </c>
      <c r="AU746" s="220" t="s">
        <v>86</v>
      </c>
      <c r="AV746" s="14" t="s">
        <v>273</v>
      </c>
      <c r="AW746" s="14" t="s">
        <v>37</v>
      </c>
      <c r="AX746" s="14" t="s">
        <v>84</v>
      </c>
      <c r="AY746" s="220" t="s">
        <v>404</v>
      </c>
    </row>
    <row r="747" spans="1:65" s="2" customFormat="1" ht="14.45" customHeight="1">
      <c r="A747" s="36"/>
      <c r="B747" s="37"/>
      <c r="C747" s="242" t="s">
        <v>1122</v>
      </c>
      <c r="D747" s="242" t="s">
        <v>812</v>
      </c>
      <c r="E747" s="243" t="s">
        <v>1123</v>
      </c>
      <c r="F747" s="244" t="s">
        <v>1124</v>
      </c>
      <c r="G747" s="245" t="s">
        <v>127</v>
      </c>
      <c r="H747" s="246">
        <v>41.51</v>
      </c>
      <c r="I747" s="247"/>
      <c r="J747" s="248">
        <f>ROUND(I747*H747,2)</f>
        <v>0</v>
      </c>
      <c r="K747" s="244" t="s">
        <v>413</v>
      </c>
      <c r="L747" s="249"/>
      <c r="M747" s="250" t="s">
        <v>19</v>
      </c>
      <c r="N747" s="251" t="s">
        <v>47</v>
      </c>
      <c r="O747" s="66"/>
      <c r="P747" s="188">
        <f>O747*H747</f>
        <v>0</v>
      </c>
      <c r="Q747" s="188">
        <v>1</v>
      </c>
      <c r="R747" s="188">
        <f>Q747*H747</f>
        <v>41.51</v>
      </c>
      <c r="S747" s="188">
        <v>0</v>
      </c>
      <c r="T747" s="189">
        <f>S747*H747</f>
        <v>0</v>
      </c>
      <c r="U747" s="36"/>
      <c r="V747" s="36"/>
      <c r="W747" s="36"/>
      <c r="X747" s="36"/>
      <c r="Y747" s="36"/>
      <c r="Z747" s="36"/>
      <c r="AA747" s="36"/>
      <c r="AB747" s="36"/>
      <c r="AC747" s="36"/>
      <c r="AD747" s="36"/>
      <c r="AE747" s="36"/>
      <c r="AR747" s="190" t="s">
        <v>224</v>
      </c>
      <c r="AT747" s="190" t="s">
        <v>812</v>
      </c>
      <c r="AU747" s="190" t="s">
        <v>86</v>
      </c>
      <c r="AY747" s="19" t="s">
        <v>404</v>
      </c>
      <c r="BE747" s="191">
        <f>IF(N747="základní",J747,0)</f>
        <v>0</v>
      </c>
      <c r="BF747" s="191">
        <f>IF(N747="snížená",J747,0)</f>
        <v>0</v>
      </c>
      <c r="BG747" s="191">
        <f>IF(N747="zákl. přenesená",J747,0)</f>
        <v>0</v>
      </c>
      <c r="BH747" s="191">
        <f>IF(N747="sníž. přenesená",J747,0)</f>
        <v>0</v>
      </c>
      <c r="BI747" s="191">
        <f>IF(N747="nulová",J747,0)</f>
        <v>0</v>
      </c>
      <c r="BJ747" s="19" t="s">
        <v>84</v>
      </c>
      <c r="BK747" s="191">
        <f>ROUND(I747*H747,2)</f>
        <v>0</v>
      </c>
      <c r="BL747" s="19" t="s">
        <v>273</v>
      </c>
      <c r="BM747" s="190" t="s">
        <v>1125</v>
      </c>
    </row>
    <row r="748" spans="1:47" s="2" customFormat="1" ht="11.25">
      <c r="A748" s="36"/>
      <c r="B748" s="37"/>
      <c r="C748" s="38"/>
      <c r="D748" s="192" t="s">
        <v>418</v>
      </c>
      <c r="E748" s="38"/>
      <c r="F748" s="193" t="s">
        <v>1124</v>
      </c>
      <c r="G748" s="38"/>
      <c r="H748" s="38"/>
      <c r="I748" s="194"/>
      <c r="J748" s="38"/>
      <c r="K748" s="38"/>
      <c r="L748" s="41"/>
      <c r="M748" s="195"/>
      <c r="N748" s="196"/>
      <c r="O748" s="66"/>
      <c r="P748" s="66"/>
      <c r="Q748" s="66"/>
      <c r="R748" s="66"/>
      <c r="S748" s="66"/>
      <c r="T748" s="67"/>
      <c r="U748" s="36"/>
      <c r="V748" s="36"/>
      <c r="W748" s="36"/>
      <c r="X748" s="36"/>
      <c r="Y748" s="36"/>
      <c r="Z748" s="36"/>
      <c r="AA748" s="36"/>
      <c r="AB748" s="36"/>
      <c r="AC748" s="36"/>
      <c r="AD748" s="36"/>
      <c r="AE748" s="36"/>
      <c r="AT748" s="19" t="s">
        <v>418</v>
      </c>
      <c r="AU748" s="19" t="s">
        <v>86</v>
      </c>
    </row>
    <row r="749" spans="2:51" s="13" customFormat="1" ht="11.25">
      <c r="B749" s="198"/>
      <c r="C749" s="199"/>
      <c r="D749" s="192" t="s">
        <v>428</v>
      </c>
      <c r="E749" s="200" t="s">
        <v>19</v>
      </c>
      <c r="F749" s="201" t="s">
        <v>1126</v>
      </c>
      <c r="G749" s="199"/>
      <c r="H749" s="202">
        <v>41.51</v>
      </c>
      <c r="I749" s="203"/>
      <c r="J749" s="199"/>
      <c r="K749" s="199"/>
      <c r="L749" s="204"/>
      <c r="M749" s="205"/>
      <c r="N749" s="206"/>
      <c r="O749" s="206"/>
      <c r="P749" s="206"/>
      <c r="Q749" s="206"/>
      <c r="R749" s="206"/>
      <c r="S749" s="206"/>
      <c r="T749" s="207"/>
      <c r="AT749" s="208" t="s">
        <v>428</v>
      </c>
      <c r="AU749" s="208" t="s">
        <v>86</v>
      </c>
      <c r="AV749" s="13" t="s">
        <v>86</v>
      </c>
      <c r="AW749" s="13" t="s">
        <v>37</v>
      </c>
      <c r="AX749" s="13" t="s">
        <v>84</v>
      </c>
      <c r="AY749" s="208" t="s">
        <v>404</v>
      </c>
    </row>
    <row r="750" spans="1:65" s="2" customFormat="1" ht="14.45" customHeight="1">
      <c r="A750" s="36"/>
      <c r="B750" s="37"/>
      <c r="C750" s="179" t="s">
        <v>1127</v>
      </c>
      <c r="D750" s="179" t="s">
        <v>410</v>
      </c>
      <c r="E750" s="180" t="s">
        <v>1128</v>
      </c>
      <c r="F750" s="181" t="s">
        <v>1129</v>
      </c>
      <c r="G750" s="182" t="s">
        <v>106</v>
      </c>
      <c r="H750" s="183">
        <v>128.493</v>
      </c>
      <c r="I750" s="184"/>
      <c r="J750" s="185">
        <f>ROUND(I750*H750,2)</f>
        <v>0</v>
      </c>
      <c r="K750" s="181" t="s">
        <v>413</v>
      </c>
      <c r="L750" s="41"/>
      <c r="M750" s="186" t="s">
        <v>19</v>
      </c>
      <c r="N750" s="187" t="s">
        <v>47</v>
      </c>
      <c r="O750" s="66"/>
      <c r="P750" s="188">
        <f>O750*H750</f>
        <v>0</v>
      </c>
      <c r="Q750" s="188">
        <v>0</v>
      </c>
      <c r="R750" s="188">
        <f>Q750*H750</f>
        <v>0</v>
      </c>
      <c r="S750" s="188">
        <v>0</v>
      </c>
      <c r="T750" s="189">
        <f>S750*H750</f>
        <v>0</v>
      </c>
      <c r="U750" s="36"/>
      <c r="V750" s="36"/>
      <c r="W750" s="36"/>
      <c r="X750" s="36"/>
      <c r="Y750" s="36"/>
      <c r="Z750" s="36"/>
      <c r="AA750" s="36"/>
      <c r="AB750" s="36"/>
      <c r="AC750" s="36"/>
      <c r="AD750" s="36"/>
      <c r="AE750" s="36"/>
      <c r="AR750" s="190" t="s">
        <v>273</v>
      </c>
      <c r="AT750" s="190" t="s">
        <v>410</v>
      </c>
      <c r="AU750" s="190" t="s">
        <v>86</v>
      </c>
      <c r="AY750" s="19" t="s">
        <v>404</v>
      </c>
      <c r="BE750" s="191">
        <f>IF(N750="základní",J750,0)</f>
        <v>0</v>
      </c>
      <c r="BF750" s="191">
        <f>IF(N750="snížená",J750,0)</f>
        <v>0</v>
      </c>
      <c r="BG750" s="191">
        <f>IF(N750="zákl. přenesená",J750,0)</f>
        <v>0</v>
      </c>
      <c r="BH750" s="191">
        <f>IF(N750="sníž. přenesená",J750,0)</f>
        <v>0</v>
      </c>
      <c r="BI750" s="191">
        <f>IF(N750="nulová",J750,0)</f>
        <v>0</v>
      </c>
      <c r="BJ750" s="19" t="s">
        <v>84</v>
      </c>
      <c r="BK750" s="191">
        <f>ROUND(I750*H750,2)</f>
        <v>0</v>
      </c>
      <c r="BL750" s="19" t="s">
        <v>273</v>
      </c>
      <c r="BM750" s="190" t="s">
        <v>1130</v>
      </c>
    </row>
    <row r="751" spans="1:47" s="2" customFormat="1" ht="19.5">
      <c r="A751" s="36"/>
      <c r="B751" s="37"/>
      <c r="C751" s="38"/>
      <c r="D751" s="192" t="s">
        <v>418</v>
      </c>
      <c r="E751" s="38"/>
      <c r="F751" s="193" t="s">
        <v>1131</v>
      </c>
      <c r="G751" s="38"/>
      <c r="H751" s="38"/>
      <c r="I751" s="194"/>
      <c r="J751" s="38"/>
      <c r="K751" s="38"/>
      <c r="L751" s="41"/>
      <c r="M751" s="195"/>
      <c r="N751" s="196"/>
      <c r="O751" s="66"/>
      <c r="P751" s="66"/>
      <c r="Q751" s="66"/>
      <c r="R751" s="66"/>
      <c r="S751" s="66"/>
      <c r="T751" s="67"/>
      <c r="U751" s="36"/>
      <c r="V751" s="36"/>
      <c r="W751" s="36"/>
      <c r="X751" s="36"/>
      <c r="Y751" s="36"/>
      <c r="Z751" s="36"/>
      <c r="AA751" s="36"/>
      <c r="AB751" s="36"/>
      <c r="AC751" s="36"/>
      <c r="AD751" s="36"/>
      <c r="AE751" s="36"/>
      <c r="AT751" s="19" t="s">
        <v>418</v>
      </c>
      <c r="AU751" s="19" t="s">
        <v>86</v>
      </c>
    </row>
    <row r="752" spans="1:47" s="2" customFormat="1" ht="146.25">
      <c r="A752" s="36"/>
      <c r="B752" s="37"/>
      <c r="C752" s="38"/>
      <c r="D752" s="192" t="s">
        <v>423</v>
      </c>
      <c r="E752" s="38"/>
      <c r="F752" s="197" t="s">
        <v>1102</v>
      </c>
      <c r="G752" s="38"/>
      <c r="H752" s="38"/>
      <c r="I752" s="194"/>
      <c r="J752" s="38"/>
      <c r="K752" s="38"/>
      <c r="L752" s="41"/>
      <c r="M752" s="195"/>
      <c r="N752" s="196"/>
      <c r="O752" s="66"/>
      <c r="P752" s="66"/>
      <c r="Q752" s="66"/>
      <c r="R752" s="66"/>
      <c r="S752" s="66"/>
      <c r="T752" s="67"/>
      <c r="U752" s="36"/>
      <c r="V752" s="36"/>
      <c r="W752" s="36"/>
      <c r="X752" s="36"/>
      <c r="Y752" s="36"/>
      <c r="Z752" s="36"/>
      <c r="AA752" s="36"/>
      <c r="AB752" s="36"/>
      <c r="AC752" s="36"/>
      <c r="AD752" s="36"/>
      <c r="AE752" s="36"/>
      <c r="AT752" s="19" t="s">
        <v>423</v>
      </c>
      <c r="AU752" s="19" t="s">
        <v>86</v>
      </c>
    </row>
    <row r="753" spans="2:51" s="15" customFormat="1" ht="11.25">
      <c r="B753" s="221"/>
      <c r="C753" s="222"/>
      <c r="D753" s="192" t="s">
        <v>428</v>
      </c>
      <c r="E753" s="223" t="s">
        <v>19</v>
      </c>
      <c r="F753" s="224" t="s">
        <v>520</v>
      </c>
      <c r="G753" s="222"/>
      <c r="H753" s="223" t="s">
        <v>19</v>
      </c>
      <c r="I753" s="225"/>
      <c r="J753" s="222"/>
      <c r="K753" s="222"/>
      <c r="L753" s="226"/>
      <c r="M753" s="227"/>
      <c r="N753" s="228"/>
      <c r="O753" s="228"/>
      <c r="P753" s="228"/>
      <c r="Q753" s="228"/>
      <c r="R753" s="228"/>
      <c r="S753" s="228"/>
      <c r="T753" s="229"/>
      <c r="AT753" s="230" t="s">
        <v>428</v>
      </c>
      <c r="AU753" s="230" t="s">
        <v>86</v>
      </c>
      <c r="AV753" s="15" t="s">
        <v>84</v>
      </c>
      <c r="AW753" s="15" t="s">
        <v>37</v>
      </c>
      <c r="AX753" s="15" t="s">
        <v>76</v>
      </c>
      <c r="AY753" s="230" t="s">
        <v>404</v>
      </c>
    </row>
    <row r="754" spans="2:51" s="15" customFormat="1" ht="11.25">
      <c r="B754" s="221"/>
      <c r="C754" s="222"/>
      <c r="D754" s="192" t="s">
        <v>428</v>
      </c>
      <c r="E754" s="223" t="s">
        <v>19</v>
      </c>
      <c r="F754" s="224" t="s">
        <v>1132</v>
      </c>
      <c r="G754" s="222"/>
      <c r="H754" s="223" t="s">
        <v>19</v>
      </c>
      <c r="I754" s="225"/>
      <c r="J754" s="222"/>
      <c r="K754" s="222"/>
      <c r="L754" s="226"/>
      <c r="M754" s="227"/>
      <c r="N754" s="228"/>
      <c r="O754" s="228"/>
      <c r="P754" s="228"/>
      <c r="Q754" s="228"/>
      <c r="R754" s="228"/>
      <c r="S754" s="228"/>
      <c r="T754" s="229"/>
      <c r="AT754" s="230" t="s">
        <v>428</v>
      </c>
      <c r="AU754" s="230" t="s">
        <v>86</v>
      </c>
      <c r="AV754" s="15" t="s">
        <v>84</v>
      </c>
      <c r="AW754" s="15" t="s">
        <v>37</v>
      </c>
      <c r="AX754" s="15" t="s">
        <v>76</v>
      </c>
      <c r="AY754" s="230" t="s">
        <v>404</v>
      </c>
    </row>
    <row r="755" spans="2:51" s="15" customFormat="1" ht="11.25">
      <c r="B755" s="221"/>
      <c r="C755" s="222"/>
      <c r="D755" s="192" t="s">
        <v>428</v>
      </c>
      <c r="E755" s="223" t="s">
        <v>19</v>
      </c>
      <c r="F755" s="224" t="s">
        <v>1133</v>
      </c>
      <c r="G755" s="222"/>
      <c r="H755" s="223" t="s">
        <v>19</v>
      </c>
      <c r="I755" s="225"/>
      <c r="J755" s="222"/>
      <c r="K755" s="222"/>
      <c r="L755" s="226"/>
      <c r="M755" s="227"/>
      <c r="N755" s="228"/>
      <c r="O755" s="228"/>
      <c r="P755" s="228"/>
      <c r="Q755" s="228"/>
      <c r="R755" s="228"/>
      <c r="S755" s="228"/>
      <c r="T755" s="229"/>
      <c r="AT755" s="230" t="s">
        <v>428</v>
      </c>
      <c r="AU755" s="230" t="s">
        <v>86</v>
      </c>
      <c r="AV755" s="15" t="s">
        <v>84</v>
      </c>
      <c r="AW755" s="15" t="s">
        <v>37</v>
      </c>
      <c r="AX755" s="15" t="s">
        <v>76</v>
      </c>
      <c r="AY755" s="230" t="s">
        <v>404</v>
      </c>
    </row>
    <row r="756" spans="2:51" s="13" customFormat="1" ht="11.25">
      <c r="B756" s="198"/>
      <c r="C756" s="199"/>
      <c r="D756" s="192" t="s">
        <v>428</v>
      </c>
      <c r="E756" s="200" t="s">
        <v>19</v>
      </c>
      <c r="F756" s="201" t="s">
        <v>1134</v>
      </c>
      <c r="G756" s="199"/>
      <c r="H756" s="202">
        <v>2.463</v>
      </c>
      <c r="I756" s="203"/>
      <c r="J756" s="199"/>
      <c r="K756" s="199"/>
      <c r="L756" s="204"/>
      <c r="M756" s="205"/>
      <c r="N756" s="206"/>
      <c r="O756" s="206"/>
      <c r="P756" s="206"/>
      <c r="Q756" s="206"/>
      <c r="R756" s="206"/>
      <c r="S756" s="206"/>
      <c r="T756" s="207"/>
      <c r="AT756" s="208" t="s">
        <v>428</v>
      </c>
      <c r="AU756" s="208" t="s">
        <v>86</v>
      </c>
      <c r="AV756" s="13" t="s">
        <v>86</v>
      </c>
      <c r="AW756" s="13" t="s">
        <v>37</v>
      </c>
      <c r="AX756" s="13" t="s">
        <v>76</v>
      </c>
      <c r="AY756" s="208" t="s">
        <v>404</v>
      </c>
    </row>
    <row r="757" spans="2:51" s="15" customFormat="1" ht="11.25">
      <c r="B757" s="221"/>
      <c r="C757" s="222"/>
      <c r="D757" s="192" t="s">
        <v>428</v>
      </c>
      <c r="E757" s="223" t="s">
        <v>19</v>
      </c>
      <c r="F757" s="224" t="s">
        <v>1135</v>
      </c>
      <c r="G757" s="222"/>
      <c r="H757" s="223" t="s">
        <v>19</v>
      </c>
      <c r="I757" s="225"/>
      <c r="J757" s="222"/>
      <c r="K757" s="222"/>
      <c r="L757" s="226"/>
      <c r="M757" s="227"/>
      <c r="N757" s="228"/>
      <c r="O757" s="228"/>
      <c r="P757" s="228"/>
      <c r="Q757" s="228"/>
      <c r="R757" s="228"/>
      <c r="S757" s="228"/>
      <c r="T757" s="229"/>
      <c r="AT757" s="230" t="s">
        <v>428</v>
      </c>
      <c r="AU757" s="230" t="s">
        <v>86</v>
      </c>
      <c r="AV757" s="15" t="s">
        <v>84</v>
      </c>
      <c r="AW757" s="15" t="s">
        <v>37</v>
      </c>
      <c r="AX757" s="15" t="s">
        <v>76</v>
      </c>
      <c r="AY757" s="230" t="s">
        <v>404</v>
      </c>
    </row>
    <row r="758" spans="2:51" s="13" customFormat="1" ht="11.25">
      <c r="B758" s="198"/>
      <c r="C758" s="199"/>
      <c r="D758" s="192" t="s">
        <v>428</v>
      </c>
      <c r="E758" s="200" t="s">
        <v>19</v>
      </c>
      <c r="F758" s="201" t="s">
        <v>1136</v>
      </c>
      <c r="G758" s="199"/>
      <c r="H758" s="202">
        <v>104.626</v>
      </c>
      <c r="I758" s="203"/>
      <c r="J758" s="199"/>
      <c r="K758" s="199"/>
      <c r="L758" s="204"/>
      <c r="M758" s="205"/>
      <c r="N758" s="206"/>
      <c r="O758" s="206"/>
      <c r="P758" s="206"/>
      <c r="Q758" s="206"/>
      <c r="R758" s="206"/>
      <c r="S758" s="206"/>
      <c r="T758" s="207"/>
      <c r="AT758" s="208" t="s">
        <v>428</v>
      </c>
      <c r="AU758" s="208" t="s">
        <v>86</v>
      </c>
      <c r="AV758" s="13" t="s">
        <v>86</v>
      </c>
      <c r="AW758" s="13" t="s">
        <v>37</v>
      </c>
      <c r="AX758" s="13" t="s">
        <v>76</v>
      </c>
      <c r="AY758" s="208" t="s">
        <v>404</v>
      </c>
    </row>
    <row r="759" spans="2:51" s="15" customFormat="1" ht="11.25">
      <c r="B759" s="221"/>
      <c r="C759" s="222"/>
      <c r="D759" s="192" t="s">
        <v>428</v>
      </c>
      <c r="E759" s="223" t="s">
        <v>19</v>
      </c>
      <c r="F759" s="224" t="s">
        <v>765</v>
      </c>
      <c r="G759" s="222"/>
      <c r="H759" s="223" t="s">
        <v>19</v>
      </c>
      <c r="I759" s="225"/>
      <c r="J759" s="222"/>
      <c r="K759" s="222"/>
      <c r="L759" s="226"/>
      <c r="M759" s="227"/>
      <c r="N759" s="228"/>
      <c r="O759" s="228"/>
      <c r="P759" s="228"/>
      <c r="Q759" s="228"/>
      <c r="R759" s="228"/>
      <c r="S759" s="228"/>
      <c r="T759" s="229"/>
      <c r="AT759" s="230" t="s">
        <v>428</v>
      </c>
      <c r="AU759" s="230" t="s">
        <v>86</v>
      </c>
      <c r="AV759" s="15" t="s">
        <v>84</v>
      </c>
      <c r="AW759" s="15" t="s">
        <v>37</v>
      </c>
      <c r="AX759" s="15" t="s">
        <v>76</v>
      </c>
      <c r="AY759" s="230" t="s">
        <v>404</v>
      </c>
    </row>
    <row r="760" spans="2:51" s="13" customFormat="1" ht="11.25">
      <c r="B760" s="198"/>
      <c r="C760" s="199"/>
      <c r="D760" s="192" t="s">
        <v>428</v>
      </c>
      <c r="E760" s="200" t="s">
        <v>19</v>
      </c>
      <c r="F760" s="201" t="s">
        <v>1137</v>
      </c>
      <c r="G760" s="199"/>
      <c r="H760" s="202">
        <v>8</v>
      </c>
      <c r="I760" s="203"/>
      <c r="J760" s="199"/>
      <c r="K760" s="199"/>
      <c r="L760" s="204"/>
      <c r="M760" s="205"/>
      <c r="N760" s="206"/>
      <c r="O760" s="206"/>
      <c r="P760" s="206"/>
      <c r="Q760" s="206"/>
      <c r="R760" s="206"/>
      <c r="S760" s="206"/>
      <c r="T760" s="207"/>
      <c r="AT760" s="208" t="s">
        <v>428</v>
      </c>
      <c r="AU760" s="208" t="s">
        <v>86</v>
      </c>
      <c r="AV760" s="13" t="s">
        <v>86</v>
      </c>
      <c r="AW760" s="13" t="s">
        <v>37</v>
      </c>
      <c r="AX760" s="13" t="s">
        <v>76</v>
      </c>
      <c r="AY760" s="208" t="s">
        <v>404</v>
      </c>
    </row>
    <row r="761" spans="2:51" s="15" customFormat="1" ht="11.25">
      <c r="B761" s="221"/>
      <c r="C761" s="222"/>
      <c r="D761" s="192" t="s">
        <v>428</v>
      </c>
      <c r="E761" s="223" t="s">
        <v>19</v>
      </c>
      <c r="F761" s="224" t="s">
        <v>759</v>
      </c>
      <c r="G761" s="222"/>
      <c r="H761" s="223" t="s">
        <v>19</v>
      </c>
      <c r="I761" s="225"/>
      <c r="J761" s="222"/>
      <c r="K761" s="222"/>
      <c r="L761" s="226"/>
      <c r="M761" s="227"/>
      <c r="N761" s="228"/>
      <c r="O761" s="228"/>
      <c r="P761" s="228"/>
      <c r="Q761" s="228"/>
      <c r="R761" s="228"/>
      <c r="S761" s="228"/>
      <c r="T761" s="229"/>
      <c r="AT761" s="230" t="s">
        <v>428</v>
      </c>
      <c r="AU761" s="230" t="s">
        <v>86</v>
      </c>
      <c r="AV761" s="15" t="s">
        <v>84</v>
      </c>
      <c r="AW761" s="15" t="s">
        <v>37</v>
      </c>
      <c r="AX761" s="15" t="s">
        <v>76</v>
      </c>
      <c r="AY761" s="230" t="s">
        <v>404</v>
      </c>
    </row>
    <row r="762" spans="2:51" s="13" customFormat="1" ht="11.25">
      <c r="B762" s="198"/>
      <c r="C762" s="199"/>
      <c r="D762" s="192" t="s">
        <v>428</v>
      </c>
      <c r="E762" s="200" t="s">
        <v>19</v>
      </c>
      <c r="F762" s="201" t="s">
        <v>1138</v>
      </c>
      <c r="G762" s="199"/>
      <c r="H762" s="202">
        <v>3.24</v>
      </c>
      <c r="I762" s="203"/>
      <c r="J762" s="199"/>
      <c r="K762" s="199"/>
      <c r="L762" s="204"/>
      <c r="M762" s="205"/>
      <c r="N762" s="206"/>
      <c r="O762" s="206"/>
      <c r="P762" s="206"/>
      <c r="Q762" s="206"/>
      <c r="R762" s="206"/>
      <c r="S762" s="206"/>
      <c r="T762" s="207"/>
      <c r="AT762" s="208" t="s">
        <v>428</v>
      </c>
      <c r="AU762" s="208" t="s">
        <v>86</v>
      </c>
      <c r="AV762" s="13" t="s">
        <v>86</v>
      </c>
      <c r="AW762" s="13" t="s">
        <v>37</v>
      </c>
      <c r="AX762" s="13" t="s">
        <v>76</v>
      </c>
      <c r="AY762" s="208" t="s">
        <v>404</v>
      </c>
    </row>
    <row r="763" spans="2:51" s="15" customFormat="1" ht="11.25">
      <c r="B763" s="221"/>
      <c r="C763" s="222"/>
      <c r="D763" s="192" t="s">
        <v>428</v>
      </c>
      <c r="E763" s="223" t="s">
        <v>19</v>
      </c>
      <c r="F763" s="224" t="s">
        <v>1139</v>
      </c>
      <c r="G763" s="222"/>
      <c r="H763" s="223" t="s">
        <v>19</v>
      </c>
      <c r="I763" s="225"/>
      <c r="J763" s="222"/>
      <c r="K763" s="222"/>
      <c r="L763" s="226"/>
      <c r="M763" s="227"/>
      <c r="N763" s="228"/>
      <c r="O763" s="228"/>
      <c r="P763" s="228"/>
      <c r="Q763" s="228"/>
      <c r="R763" s="228"/>
      <c r="S763" s="228"/>
      <c r="T763" s="229"/>
      <c r="AT763" s="230" t="s">
        <v>428</v>
      </c>
      <c r="AU763" s="230" t="s">
        <v>86</v>
      </c>
      <c r="AV763" s="15" t="s">
        <v>84</v>
      </c>
      <c r="AW763" s="15" t="s">
        <v>37</v>
      </c>
      <c r="AX763" s="15" t="s">
        <v>76</v>
      </c>
      <c r="AY763" s="230" t="s">
        <v>404</v>
      </c>
    </row>
    <row r="764" spans="2:51" s="13" customFormat="1" ht="11.25">
      <c r="B764" s="198"/>
      <c r="C764" s="199"/>
      <c r="D764" s="192" t="s">
        <v>428</v>
      </c>
      <c r="E764" s="200" t="s">
        <v>19</v>
      </c>
      <c r="F764" s="201" t="s">
        <v>1140</v>
      </c>
      <c r="G764" s="199"/>
      <c r="H764" s="202">
        <v>10.164</v>
      </c>
      <c r="I764" s="203"/>
      <c r="J764" s="199"/>
      <c r="K764" s="199"/>
      <c r="L764" s="204"/>
      <c r="M764" s="205"/>
      <c r="N764" s="206"/>
      <c r="O764" s="206"/>
      <c r="P764" s="206"/>
      <c r="Q764" s="206"/>
      <c r="R764" s="206"/>
      <c r="S764" s="206"/>
      <c r="T764" s="207"/>
      <c r="AT764" s="208" t="s">
        <v>428</v>
      </c>
      <c r="AU764" s="208" t="s">
        <v>86</v>
      </c>
      <c r="AV764" s="13" t="s">
        <v>86</v>
      </c>
      <c r="AW764" s="13" t="s">
        <v>37</v>
      </c>
      <c r="AX764" s="13" t="s">
        <v>76</v>
      </c>
      <c r="AY764" s="208" t="s">
        <v>404</v>
      </c>
    </row>
    <row r="765" spans="2:51" s="14" customFormat="1" ht="11.25">
      <c r="B765" s="210"/>
      <c r="C765" s="211"/>
      <c r="D765" s="192" t="s">
        <v>428</v>
      </c>
      <c r="E765" s="212" t="s">
        <v>283</v>
      </c>
      <c r="F765" s="213" t="s">
        <v>463</v>
      </c>
      <c r="G765" s="211"/>
      <c r="H765" s="214">
        <v>128.493</v>
      </c>
      <c r="I765" s="215"/>
      <c r="J765" s="211"/>
      <c r="K765" s="211"/>
      <c r="L765" s="216"/>
      <c r="M765" s="217"/>
      <c r="N765" s="218"/>
      <c r="O765" s="218"/>
      <c r="P765" s="218"/>
      <c r="Q765" s="218"/>
      <c r="R765" s="218"/>
      <c r="S765" s="218"/>
      <c r="T765" s="219"/>
      <c r="AT765" s="220" t="s">
        <v>428</v>
      </c>
      <c r="AU765" s="220" t="s">
        <v>86</v>
      </c>
      <c r="AV765" s="14" t="s">
        <v>273</v>
      </c>
      <c r="AW765" s="14" t="s">
        <v>37</v>
      </c>
      <c r="AX765" s="14" t="s">
        <v>84</v>
      </c>
      <c r="AY765" s="220" t="s">
        <v>404</v>
      </c>
    </row>
    <row r="766" spans="1:65" s="2" customFormat="1" ht="14.45" customHeight="1">
      <c r="A766" s="36"/>
      <c r="B766" s="37"/>
      <c r="C766" s="179" t="s">
        <v>1141</v>
      </c>
      <c r="D766" s="179" t="s">
        <v>410</v>
      </c>
      <c r="E766" s="180" t="s">
        <v>1142</v>
      </c>
      <c r="F766" s="181" t="s">
        <v>1143</v>
      </c>
      <c r="G766" s="182" t="s">
        <v>106</v>
      </c>
      <c r="H766" s="183">
        <v>7.661</v>
      </c>
      <c r="I766" s="184"/>
      <c r="J766" s="185">
        <f>ROUND(I766*H766,2)</f>
        <v>0</v>
      </c>
      <c r="K766" s="181" t="s">
        <v>413</v>
      </c>
      <c r="L766" s="41"/>
      <c r="M766" s="186" t="s">
        <v>19</v>
      </c>
      <c r="N766" s="187" t="s">
        <v>47</v>
      </c>
      <c r="O766" s="66"/>
      <c r="P766" s="188">
        <f>O766*H766</f>
        <v>0</v>
      </c>
      <c r="Q766" s="188">
        <v>0</v>
      </c>
      <c r="R766" s="188">
        <f>Q766*H766</f>
        <v>0</v>
      </c>
      <c r="S766" s="188">
        <v>0</v>
      </c>
      <c r="T766" s="189">
        <f>S766*H766</f>
        <v>0</v>
      </c>
      <c r="U766" s="36"/>
      <c r="V766" s="36"/>
      <c r="W766" s="36"/>
      <c r="X766" s="36"/>
      <c r="Y766" s="36"/>
      <c r="Z766" s="36"/>
      <c r="AA766" s="36"/>
      <c r="AB766" s="36"/>
      <c r="AC766" s="36"/>
      <c r="AD766" s="36"/>
      <c r="AE766" s="36"/>
      <c r="AR766" s="190" t="s">
        <v>273</v>
      </c>
      <c r="AT766" s="190" t="s">
        <v>410</v>
      </c>
      <c r="AU766" s="190" t="s">
        <v>86</v>
      </c>
      <c r="AY766" s="19" t="s">
        <v>404</v>
      </c>
      <c r="BE766" s="191">
        <f>IF(N766="základní",J766,0)</f>
        <v>0</v>
      </c>
      <c r="BF766" s="191">
        <f>IF(N766="snížená",J766,0)</f>
        <v>0</v>
      </c>
      <c r="BG766" s="191">
        <f>IF(N766="zákl. přenesená",J766,0)</f>
        <v>0</v>
      </c>
      <c r="BH766" s="191">
        <f>IF(N766="sníž. přenesená",J766,0)</f>
        <v>0</v>
      </c>
      <c r="BI766" s="191">
        <f>IF(N766="nulová",J766,0)</f>
        <v>0</v>
      </c>
      <c r="BJ766" s="19" t="s">
        <v>84</v>
      </c>
      <c r="BK766" s="191">
        <f>ROUND(I766*H766,2)</f>
        <v>0</v>
      </c>
      <c r="BL766" s="19" t="s">
        <v>273</v>
      </c>
      <c r="BM766" s="190" t="s">
        <v>1144</v>
      </c>
    </row>
    <row r="767" spans="1:47" s="2" customFormat="1" ht="19.5">
      <c r="A767" s="36"/>
      <c r="B767" s="37"/>
      <c r="C767" s="38"/>
      <c r="D767" s="192" t="s">
        <v>418</v>
      </c>
      <c r="E767" s="38"/>
      <c r="F767" s="193" t="s">
        <v>1145</v>
      </c>
      <c r="G767" s="38"/>
      <c r="H767" s="38"/>
      <c r="I767" s="194"/>
      <c r="J767" s="38"/>
      <c r="K767" s="38"/>
      <c r="L767" s="41"/>
      <c r="M767" s="195"/>
      <c r="N767" s="196"/>
      <c r="O767" s="66"/>
      <c r="P767" s="66"/>
      <c r="Q767" s="66"/>
      <c r="R767" s="66"/>
      <c r="S767" s="66"/>
      <c r="T767" s="67"/>
      <c r="U767" s="36"/>
      <c r="V767" s="36"/>
      <c r="W767" s="36"/>
      <c r="X767" s="36"/>
      <c r="Y767" s="36"/>
      <c r="Z767" s="36"/>
      <c r="AA767" s="36"/>
      <c r="AB767" s="36"/>
      <c r="AC767" s="36"/>
      <c r="AD767" s="36"/>
      <c r="AE767" s="36"/>
      <c r="AT767" s="19" t="s">
        <v>418</v>
      </c>
      <c r="AU767" s="19" t="s">
        <v>86</v>
      </c>
    </row>
    <row r="768" spans="1:47" s="2" customFormat="1" ht="58.5">
      <c r="A768" s="36"/>
      <c r="B768" s="37"/>
      <c r="C768" s="38"/>
      <c r="D768" s="192" t="s">
        <v>423</v>
      </c>
      <c r="E768" s="38"/>
      <c r="F768" s="197" t="s">
        <v>1146</v>
      </c>
      <c r="G768" s="38"/>
      <c r="H768" s="38"/>
      <c r="I768" s="194"/>
      <c r="J768" s="38"/>
      <c r="K768" s="38"/>
      <c r="L768" s="41"/>
      <c r="M768" s="195"/>
      <c r="N768" s="196"/>
      <c r="O768" s="66"/>
      <c r="P768" s="66"/>
      <c r="Q768" s="66"/>
      <c r="R768" s="66"/>
      <c r="S768" s="66"/>
      <c r="T768" s="67"/>
      <c r="U768" s="36"/>
      <c r="V768" s="36"/>
      <c r="W768" s="36"/>
      <c r="X768" s="36"/>
      <c r="Y768" s="36"/>
      <c r="Z768" s="36"/>
      <c r="AA768" s="36"/>
      <c r="AB768" s="36"/>
      <c r="AC768" s="36"/>
      <c r="AD768" s="36"/>
      <c r="AE768" s="36"/>
      <c r="AT768" s="19" t="s">
        <v>423</v>
      </c>
      <c r="AU768" s="19" t="s">
        <v>86</v>
      </c>
    </row>
    <row r="769" spans="2:51" s="15" customFormat="1" ht="11.25">
      <c r="B769" s="221"/>
      <c r="C769" s="222"/>
      <c r="D769" s="192" t="s">
        <v>428</v>
      </c>
      <c r="E769" s="223" t="s">
        <v>19</v>
      </c>
      <c r="F769" s="224" t="s">
        <v>1147</v>
      </c>
      <c r="G769" s="222"/>
      <c r="H769" s="223" t="s">
        <v>19</v>
      </c>
      <c r="I769" s="225"/>
      <c r="J769" s="222"/>
      <c r="K769" s="222"/>
      <c r="L769" s="226"/>
      <c r="M769" s="227"/>
      <c r="N769" s="228"/>
      <c r="O769" s="228"/>
      <c r="P769" s="228"/>
      <c r="Q769" s="228"/>
      <c r="R769" s="228"/>
      <c r="S769" s="228"/>
      <c r="T769" s="229"/>
      <c r="AT769" s="230" t="s">
        <v>428</v>
      </c>
      <c r="AU769" s="230" t="s">
        <v>86</v>
      </c>
      <c r="AV769" s="15" t="s">
        <v>84</v>
      </c>
      <c r="AW769" s="15" t="s">
        <v>37</v>
      </c>
      <c r="AX769" s="15" t="s">
        <v>76</v>
      </c>
      <c r="AY769" s="230" t="s">
        <v>404</v>
      </c>
    </row>
    <row r="770" spans="2:51" s="15" customFormat="1" ht="11.25">
      <c r="B770" s="221"/>
      <c r="C770" s="222"/>
      <c r="D770" s="192" t="s">
        <v>428</v>
      </c>
      <c r="E770" s="223" t="s">
        <v>19</v>
      </c>
      <c r="F770" s="224" t="s">
        <v>1148</v>
      </c>
      <c r="G770" s="222"/>
      <c r="H770" s="223" t="s">
        <v>19</v>
      </c>
      <c r="I770" s="225"/>
      <c r="J770" s="222"/>
      <c r="K770" s="222"/>
      <c r="L770" s="226"/>
      <c r="M770" s="227"/>
      <c r="N770" s="228"/>
      <c r="O770" s="228"/>
      <c r="P770" s="228"/>
      <c r="Q770" s="228"/>
      <c r="R770" s="228"/>
      <c r="S770" s="228"/>
      <c r="T770" s="229"/>
      <c r="AT770" s="230" t="s">
        <v>428</v>
      </c>
      <c r="AU770" s="230" t="s">
        <v>86</v>
      </c>
      <c r="AV770" s="15" t="s">
        <v>84</v>
      </c>
      <c r="AW770" s="15" t="s">
        <v>37</v>
      </c>
      <c r="AX770" s="15" t="s">
        <v>76</v>
      </c>
      <c r="AY770" s="230" t="s">
        <v>404</v>
      </c>
    </row>
    <row r="771" spans="2:51" s="13" customFormat="1" ht="11.25">
      <c r="B771" s="198"/>
      <c r="C771" s="199"/>
      <c r="D771" s="192" t="s">
        <v>428</v>
      </c>
      <c r="E771" s="200" t="s">
        <v>19</v>
      </c>
      <c r="F771" s="201" t="s">
        <v>1149</v>
      </c>
      <c r="G771" s="199"/>
      <c r="H771" s="202">
        <v>2.911</v>
      </c>
      <c r="I771" s="203"/>
      <c r="J771" s="199"/>
      <c r="K771" s="199"/>
      <c r="L771" s="204"/>
      <c r="M771" s="205"/>
      <c r="N771" s="206"/>
      <c r="O771" s="206"/>
      <c r="P771" s="206"/>
      <c r="Q771" s="206"/>
      <c r="R771" s="206"/>
      <c r="S771" s="206"/>
      <c r="T771" s="207"/>
      <c r="AT771" s="208" t="s">
        <v>428</v>
      </c>
      <c r="AU771" s="208" t="s">
        <v>86</v>
      </c>
      <c r="AV771" s="13" t="s">
        <v>86</v>
      </c>
      <c r="AW771" s="13" t="s">
        <v>37</v>
      </c>
      <c r="AX771" s="13" t="s">
        <v>76</v>
      </c>
      <c r="AY771" s="208" t="s">
        <v>404</v>
      </c>
    </row>
    <row r="772" spans="2:51" s="16" customFormat="1" ht="11.25">
      <c r="B772" s="231"/>
      <c r="C772" s="232"/>
      <c r="D772" s="192" t="s">
        <v>428</v>
      </c>
      <c r="E772" s="233" t="s">
        <v>425</v>
      </c>
      <c r="F772" s="234" t="s">
        <v>534</v>
      </c>
      <c r="G772" s="232"/>
      <c r="H772" s="235">
        <v>2.911</v>
      </c>
      <c r="I772" s="236"/>
      <c r="J772" s="232"/>
      <c r="K772" s="232"/>
      <c r="L772" s="237"/>
      <c r="M772" s="238"/>
      <c r="N772" s="239"/>
      <c r="O772" s="239"/>
      <c r="P772" s="239"/>
      <c r="Q772" s="239"/>
      <c r="R772" s="239"/>
      <c r="S772" s="239"/>
      <c r="T772" s="240"/>
      <c r="AT772" s="241" t="s">
        <v>428</v>
      </c>
      <c r="AU772" s="241" t="s">
        <v>86</v>
      </c>
      <c r="AV772" s="16" t="s">
        <v>467</v>
      </c>
      <c r="AW772" s="16" t="s">
        <v>37</v>
      </c>
      <c r="AX772" s="16" t="s">
        <v>76</v>
      </c>
      <c r="AY772" s="241" t="s">
        <v>404</v>
      </c>
    </row>
    <row r="773" spans="2:51" s="15" customFormat="1" ht="22.5">
      <c r="B773" s="221"/>
      <c r="C773" s="222"/>
      <c r="D773" s="192" t="s">
        <v>428</v>
      </c>
      <c r="E773" s="223" t="s">
        <v>19</v>
      </c>
      <c r="F773" s="224" t="s">
        <v>1150</v>
      </c>
      <c r="G773" s="222"/>
      <c r="H773" s="223" t="s">
        <v>19</v>
      </c>
      <c r="I773" s="225"/>
      <c r="J773" s="222"/>
      <c r="K773" s="222"/>
      <c r="L773" s="226"/>
      <c r="M773" s="227"/>
      <c r="N773" s="228"/>
      <c r="O773" s="228"/>
      <c r="P773" s="228"/>
      <c r="Q773" s="228"/>
      <c r="R773" s="228"/>
      <c r="S773" s="228"/>
      <c r="T773" s="229"/>
      <c r="AT773" s="230" t="s">
        <v>428</v>
      </c>
      <c r="AU773" s="230" t="s">
        <v>86</v>
      </c>
      <c r="AV773" s="15" t="s">
        <v>84</v>
      </c>
      <c r="AW773" s="15" t="s">
        <v>37</v>
      </c>
      <c r="AX773" s="15" t="s">
        <v>76</v>
      </c>
      <c r="AY773" s="230" t="s">
        <v>404</v>
      </c>
    </row>
    <row r="774" spans="2:51" s="15" customFormat="1" ht="11.25">
      <c r="B774" s="221"/>
      <c r="C774" s="222"/>
      <c r="D774" s="192" t="s">
        <v>428</v>
      </c>
      <c r="E774" s="223" t="s">
        <v>19</v>
      </c>
      <c r="F774" s="224" t="s">
        <v>1151</v>
      </c>
      <c r="G774" s="222"/>
      <c r="H774" s="223" t="s">
        <v>19</v>
      </c>
      <c r="I774" s="225"/>
      <c r="J774" s="222"/>
      <c r="K774" s="222"/>
      <c r="L774" s="226"/>
      <c r="M774" s="227"/>
      <c r="N774" s="228"/>
      <c r="O774" s="228"/>
      <c r="P774" s="228"/>
      <c r="Q774" s="228"/>
      <c r="R774" s="228"/>
      <c r="S774" s="228"/>
      <c r="T774" s="229"/>
      <c r="AT774" s="230" t="s">
        <v>428</v>
      </c>
      <c r="AU774" s="230" t="s">
        <v>86</v>
      </c>
      <c r="AV774" s="15" t="s">
        <v>84</v>
      </c>
      <c r="AW774" s="15" t="s">
        <v>37</v>
      </c>
      <c r="AX774" s="15" t="s">
        <v>76</v>
      </c>
      <c r="AY774" s="230" t="s">
        <v>404</v>
      </c>
    </row>
    <row r="775" spans="2:51" s="13" customFormat="1" ht="11.25">
      <c r="B775" s="198"/>
      <c r="C775" s="199"/>
      <c r="D775" s="192" t="s">
        <v>428</v>
      </c>
      <c r="E775" s="200" t="s">
        <v>19</v>
      </c>
      <c r="F775" s="201" t="s">
        <v>1152</v>
      </c>
      <c r="G775" s="199"/>
      <c r="H775" s="202">
        <v>1.706</v>
      </c>
      <c r="I775" s="203"/>
      <c r="J775" s="199"/>
      <c r="K775" s="199"/>
      <c r="L775" s="204"/>
      <c r="M775" s="205"/>
      <c r="N775" s="206"/>
      <c r="O775" s="206"/>
      <c r="P775" s="206"/>
      <c r="Q775" s="206"/>
      <c r="R775" s="206"/>
      <c r="S775" s="206"/>
      <c r="T775" s="207"/>
      <c r="AT775" s="208" t="s">
        <v>428</v>
      </c>
      <c r="AU775" s="208" t="s">
        <v>86</v>
      </c>
      <c r="AV775" s="13" t="s">
        <v>86</v>
      </c>
      <c r="AW775" s="13" t="s">
        <v>37</v>
      </c>
      <c r="AX775" s="13" t="s">
        <v>76</v>
      </c>
      <c r="AY775" s="208" t="s">
        <v>404</v>
      </c>
    </row>
    <row r="776" spans="2:51" s="16" customFormat="1" ht="11.25">
      <c r="B776" s="231"/>
      <c r="C776" s="232"/>
      <c r="D776" s="192" t="s">
        <v>428</v>
      </c>
      <c r="E776" s="233" t="s">
        <v>430</v>
      </c>
      <c r="F776" s="234" t="s">
        <v>534</v>
      </c>
      <c r="G776" s="232"/>
      <c r="H776" s="235">
        <v>1.706</v>
      </c>
      <c r="I776" s="236"/>
      <c r="J776" s="232"/>
      <c r="K776" s="232"/>
      <c r="L776" s="237"/>
      <c r="M776" s="238"/>
      <c r="N776" s="239"/>
      <c r="O776" s="239"/>
      <c r="P776" s="239"/>
      <c r="Q776" s="239"/>
      <c r="R776" s="239"/>
      <c r="S776" s="239"/>
      <c r="T776" s="240"/>
      <c r="AT776" s="241" t="s">
        <v>428</v>
      </c>
      <c r="AU776" s="241" t="s">
        <v>86</v>
      </c>
      <c r="AV776" s="16" t="s">
        <v>467</v>
      </c>
      <c r="AW776" s="16" t="s">
        <v>37</v>
      </c>
      <c r="AX776" s="16" t="s">
        <v>76</v>
      </c>
      <c r="AY776" s="241" t="s">
        <v>404</v>
      </c>
    </row>
    <row r="777" spans="2:51" s="15" customFormat="1" ht="22.5">
      <c r="B777" s="221"/>
      <c r="C777" s="222"/>
      <c r="D777" s="192" t="s">
        <v>428</v>
      </c>
      <c r="E777" s="223" t="s">
        <v>19</v>
      </c>
      <c r="F777" s="224" t="s">
        <v>1153</v>
      </c>
      <c r="G777" s="222"/>
      <c r="H777" s="223" t="s">
        <v>19</v>
      </c>
      <c r="I777" s="225"/>
      <c r="J777" s="222"/>
      <c r="K777" s="222"/>
      <c r="L777" s="226"/>
      <c r="M777" s="227"/>
      <c r="N777" s="228"/>
      <c r="O777" s="228"/>
      <c r="P777" s="228"/>
      <c r="Q777" s="228"/>
      <c r="R777" s="228"/>
      <c r="S777" s="228"/>
      <c r="T777" s="229"/>
      <c r="AT777" s="230" t="s">
        <v>428</v>
      </c>
      <c r="AU777" s="230" t="s">
        <v>86</v>
      </c>
      <c r="AV777" s="15" t="s">
        <v>84</v>
      </c>
      <c r="AW777" s="15" t="s">
        <v>37</v>
      </c>
      <c r="AX777" s="15" t="s">
        <v>76</v>
      </c>
      <c r="AY777" s="230" t="s">
        <v>404</v>
      </c>
    </row>
    <row r="778" spans="2:51" s="15" customFormat="1" ht="11.25">
      <c r="B778" s="221"/>
      <c r="C778" s="222"/>
      <c r="D778" s="192" t="s">
        <v>428</v>
      </c>
      <c r="E778" s="223" t="s">
        <v>19</v>
      </c>
      <c r="F778" s="224" t="s">
        <v>1154</v>
      </c>
      <c r="G778" s="222"/>
      <c r="H778" s="223" t="s">
        <v>19</v>
      </c>
      <c r="I778" s="225"/>
      <c r="J778" s="222"/>
      <c r="K778" s="222"/>
      <c r="L778" s="226"/>
      <c r="M778" s="227"/>
      <c r="N778" s="228"/>
      <c r="O778" s="228"/>
      <c r="P778" s="228"/>
      <c r="Q778" s="228"/>
      <c r="R778" s="228"/>
      <c r="S778" s="228"/>
      <c r="T778" s="229"/>
      <c r="AT778" s="230" t="s">
        <v>428</v>
      </c>
      <c r="AU778" s="230" t="s">
        <v>86</v>
      </c>
      <c r="AV778" s="15" t="s">
        <v>84</v>
      </c>
      <c r="AW778" s="15" t="s">
        <v>37</v>
      </c>
      <c r="AX778" s="15" t="s">
        <v>76</v>
      </c>
      <c r="AY778" s="230" t="s">
        <v>404</v>
      </c>
    </row>
    <row r="779" spans="2:51" s="13" customFormat="1" ht="11.25">
      <c r="B779" s="198"/>
      <c r="C779" s="199"/>
      <c r="D779" s="192" t="s">
        <v>428</v>
      </c>
      <c r="E779" s="200" t="s">
        <v>19</v>
      </c>
      <c r="F779" s="201" t="s">
        <v>1155</v>
      </c>
      <c r="G779" s="199"/>
      <c r="H779" s="202">
        <v>3.044</v>
      </c>
      <c r="I779" s="203"/>
      <c r="J779" s="199"/>
      <c r="K779" s="199"/>
      <c r="L779" s="204"/>
      <c r="M779" s="205"/>
      <c r="N779" s="206"/>
      <c r="O779" s="206"/>
      <c r="P779" s="206"/>
      <c r="Q779" s="206"/>
      <c r="R779" s="206"/>
      <c r="S779" s="206"/>
      <c r="T779" s="207"/>
      <c r="AT779" s="208" t="s">
        <v>428</v>
      </c>
      <c r="AU779" s="208" t="s">
        <v>86</v>
      </c>
      <c r="AV779" s="13" t="s">
        <v>86</v>
      </c>
      <c r="AW779" s="13" t="s">
        <v>37</v>
      </c>
      <c r="AX779" s="13" t="s">
        <v>76</v>
      </c>
      <c r="AY779" s="208" t="s">
        <v>404</v>
      </c>
    </row>
    <row r="780" spans="2:51" s="16" customFormat="1" ht="11.25">
      <c r="B780" s="231"/>
      <c r="C780" s="232"/>
      <c r="D780" s="192" t="s">
        <v>428</v>
      </c>
      <c r="E780" s="233" t="s">
        <v>435</v>
      </c>
      <c r="F780" s="234" t="s">
        <v>534</v>
      </c>
      <c r="G780" s="232"/>
      <c r="H780" s="235">
        <v>3.044</v>
      </c>
      <c r="I780" s="236"/>
      <c r="J780" s="232"/>
      <c r="K780" s="232"/>
      <c r="L780" s="237"/>
      <c r="M780" s="238"/>
      <c r="N780" s="239"/>
      <c r="O780" s="239"/>
      <c r="P780" s="239"/>
      <c r="Q780" s="239"/>
      <c r="R780" s="239"/>
      <c r="S780" s="239"/>
      <c r="T780" s="240"/>
      <c r="AT780" s="241" t="s">
        <v>428</v>
      </c>
      <c r="AU780" s="241" t="s">
        <v>86</v>
      </c>
      <c r="AV780" s="16" t="s">
        <v>467</v>
      </c>
      <c r="AW780" s="16" t="s">
        <v>37</v>
      </c>
      <c r="AX780" s="16" t="s">
        <v>76</v>
      </c>
      <c r="AY780" s="241" t="s">
        <v>404</v>
      </c>
    </row>
    <row r="781" spans="2:51" s="14" customFormat="1" ht="11.25">
      <c r="B781" s="210"/>
      <c r="C781" s="211"/>
      <c r="D781" s="192" t="s">
        <v>428</v>
      </c>
      <c r="E781" s="212" t="s">
        <v>19</v>
      </c>
      <c r="F781" s="213" t="s">
        <v>463</v>
      </c>
      <c r="G781" s="211"/>
      <c r="H781" s="214">
        <v>7.661</v>
      </c>
      <c r="I781" s="215"/>
      <c r="J781" s="211"/>
      <c r="K781" s="211"/>
      <c r="L781" s="216"/>
      <c r="M781" s="217"/>
      <c r="N781" s="218"/>
      <c r="O781" s="218"/>
      <c r="P781" s="218"/>
      <c r="Q781" s="218"/>
      <c r="R781" s="218"/>
      <c r="S781" s="218"/>
      <c r="T781" s="219"/>
      <c r="AT781" s="220" t="s">
        <v>428</v>
      </c>
      <c r="AU781" s="220" t="s">
        <v>86</v>
      </c>
      <c r="AV781" s="14" t="s">
        <v>273</v>
      </c>
      <c r="AW781" s="14" t="s">
        <v>37</v>
      </c>
      <c r="AX781" s="14" t="s">
        <v>84</v>
      </c>
      <c r="AY781" s="220" t="s">
        <v>404</v>
      </c>
    </row>
    <row r="782" spans="1:65" s="2" customFormat="1" ht="14.45" customHeight="1">
      <c r="A782" s="36"/>
      <c r="B782" s="37"/>
      <c r="C782" s="242" t="s">
        <v>1156</v>
      </c>
      <c r="D782" s="242" t="s">
        <v>812</v>
      </c>
      <c r="E782" s="243" t="s">
        <v>1157</v>
      </c>
      <c r="F782" s="244" t="s">
        <v>1158</v>
      </c>
      <c r="G782" s="245" t="s">
        <v>127</v>
      </c>
      <c r="H782" s="246">
        <v>5.822</v>
      </c>
      <c r="I782" s="247"/>
      <c r="J782" s="248">
        <f>ROUND(I782*H782,2)</f>
        <v>0</v>
      </c>
      <c r="K782" s="244" t="s">
        <v>413</v>
      </c>
      <c r="L782" s="249"/>
      <c r="M782" s="250" t="s">
        <v>19</v>
      </c>
      <c r="N782" s="251" t="s">
        <v>47</v>
      </c>
      <c r="O782" s="66"/>
      <c r="P782" s="188">
        <f>O782*H782</f>
        <v>0</v>
      </c>
      <c r="Q782" s="188">
        <v>1</v>
      </c>
      <c r="R782" s="188">
        <f>Q782*H782</f>
        <v>5.822</v>
      </c>
      <c r="S782" s="188">
        <v>0</v>
      </c>
      <c r="T782" s="189">
        <f>S782*H782</f>
        <v>0</v>
      </c>
      <c r="U782" s="36"/>
      <c r="V782" s="36"/>
      <c r="W782" s="36"/>
      <c r="X782" s="36"/>
      <c r="Y782" s="36"/>
      <c r="Z782" s="36"/>
      <c r="AA782" s="36"/>
      <c r="AB782" s="36"/>
      <c r="AC782" s="36"/>
      <c r="AD782" s="36"/>
      <c r="AE782" s="36"/>
      <c r="AR782" s="190" t="s">
        <v>224</v>
      </c>
      <c r="AT782" s="190" t="s">
        <v>812</v>
      </c>
      <c r="AU782" s="190" t="s">
        <v>86</v>
      </c>
      <c r="AY782" s="19" t="s">
        <v>404</v>
      </c>
      <c r="BE782" s="191">
        <f>IF(N782="základní",J782,0)</f>
        <v>0</v>
      </c>
      <c r="BF782" s="191">
        <f>IF(N782="snížená",J782,0)</f>
        <v>0</v>
      </c>
      <c r="BG782" s="191">
        <f>IF(N782="zákl. přenesená",J782,0)</f>
        <v>0</v>
      </c>
      <c r="BH782" s="191">
        <f>IF(N782="sníž. přenesená",J782,0)</f>
        <v>0</v>
      </c>
      <c r="BI782" s="191">
        <f>IF(N782="nulová",J782,0)</f>
        <v>0</v>
      </c>
      <c r="BJ782" s="19" t="s">
        <v>84</v>
      </c>
      <c r="BK782" s="191">
        <f>ROUND(I782*H782,2)</f>
        <v>0</v>
      </c>
      <c r="BL782" s="19" t="s">
        <v>273</v>
      </c>
      <c r="BM782" s="190" t="s">
        <v>1159</v>
      </c>
    </row>
    <row r="783" spans="1:47" s="2" customFormat="1" ht="11.25">
      <c r="A783" s="36"/>
      <c r="B783" s="37"/>
      <c r="C783" s="38"/>
      <c r="D783" s="192" t="s">
        <v>418</v>
      </c>
      <c r="E783" s="38"/>
      <c r="F783" s="193" t="s">
        <v>1158</v>
      </c>
      <c r="G783" s="38"/>
      <c r="H783" s="38"/>
      <c r="I783" s="194"/>
      <c r="J783" s="38"/>
      <c r="K783" s="38"/>
      <c r="L783" s="41"/>
      <c r="M783" s="195"/>
      <c r="N783" s="196"/>
      <c r="O783" s="66"/>
      <c r="P783" s="66"/>
      <c r="Q783" s="66"/>
      <c r="R783" s="66"/>
      <c r="S783" s="66"/>
      <c r="T783" s="67"/>
      <c r="U783" s="36"/>
      <c r="V783" s="36"/>
      <c r="W783" s="36"/>
      <c r="X783" s="36"/>
      <c r="Y783" s="36"/>
      <c r="Z783" s="36"/>
      <c r="AA783" s="36"/>
      <c r="AB783" s="36"/>
      <c r="AC783" s="36"/>
      <c r="AD783" s="36"/>
      <c r="AE783" s="36"/>
      <c r="AT783" s="19" t="s">
        <v>418</v>
      </c>
      <c r="AU783" s="19" t="s">
        <v>86</v>
      </c>
    </row>
    <row r="784" spans="2:51" s="13" customFormat="1" ht="11.25">
      <c r="B784" s="198"/>
      <c r="C784" s="199"/>
      <c r="D784" s="192" t="s">
        <v>428</v>
      </c>
      <c r="E784" s="200" t="s">
        <v>19</v>
      </c>
      <c r="F784" s="201" t="s">
        <v>1160</v>
      </c>
      <c r="G784" s="199"/>
      <c r="H784" s="202">
        <v>5.822</v>
      </c>
      <c r="I784" s="203"/>
      <c r="J784" s="199"/>
      <c r="K784" s="199"/>
      <c r="L784" s="204"/>
      <c r="M784" s="205"/>
      <c r="N784" s="206"/>
      <c r="O784" s="206"/>
      <c r="P784" s="206"/>
      <c r="Q784" s="206"/>
      <c r="R784" s="206"/>
      <c r="S784" s="206"/>
      <c r="T784" s="207"/>
      <c r="AT784" s="208" t="s">
        <v>428</v>
      </c>
      <c r="AU784" s="208" t="s">
        <v>86</v>
      </c>
      <c r="AV784" s="13" t="s">
        <v>86</v>
      </c>
      <c r="AW784" s="13" t="s">
        <v>37</v>
      </c>
      <c r="AX784" s="13" t="s">
        <v>84</v>
      </c>
      <c r="AY784" s="208" t="s">
        <v>404</v>
      </c>
    </row>
    <row r="785" spans="1:65" s="2" customFormat="1" ht="14.45" customHeight="1">
      <c r="A785" s="36"/>
      <c r="B785" s="37"/>
      <c r="C785" s="242" t="s">
        <v>1161</v>
      </c>
      <c r="D785" s="242" t="s">
        <v>812</v>
      </c>
      <c r="E785" s="243" t="s">
        <v>1162</v>
      </c>
      <c r="F785" s="244" t="s">
        <v>1163</v>
      </c>
      <c r="G785" s="245" t="s">
        <v>127</v>
      </c>
      <c r="H785" s="246">
        <v>3.412</v>
      </c>
      <c r="I785" s="247"/>
      <c r="J785" s="248">
        <f>ROUND(I785*H785,2)</f>
        <v>0</v>
      </c>
      <c r="K785" s="244" t="s">
        <v>413</v>
      </c>
      <c r="L785" s="249"/>
      <c r="M785" s="250" t="s">
        <v>19</v>
      </c>
      <c r="N785" s="251" t="s">
        <v>47</v>
      </c>
      <c r="O785" s="66"/>
      <c r="P785" s="188">
        <f>O785*H785</f>
        <v>0</v>
      </c>
      <c r="Q785" s="188">
        <v>1</v>
      </c>
      <c r="R785" s="188">
        <f>Q785*H785</f>
        <v>3.412</v>
      </c>
      <c r="S785" s="188">
        <v>0</v>
      </c>
      <c r="T785" s="189">
        <f>S785*H785</f>
        <v>0</v>
      </c>
      <c r="U785" s="36"/>
      <c r="V785" s="36"/>
      <c r="W785" s="36"/>
      <c r="X785" s="36"/>
      <c r="Y785" s="36"/>
      <c r="Z785" s="36"/>
      <c r="AA785" s="36"/>
      <c r="AB785" s="36"/>
      <c r="AC785" s="36"/>
      <c r="AD785" s="36"/>
      <c r="AE785" s="36"/>
      <c r="AR785" s="190" t="s">
        <v>224</v>
      </c>
      <c r="AT785" s="190" t="s">
        <v>812</v>
      </c>
      <c r="AU785" s="190" t="s">
        <v>86</v>
      </c>
      <c r="AY785" s="19" t="s">
        <v>404</v>
      </c>
      <c r="BE785" s="191">
        <f>IF(N785="základní",J785,0)</f>
        <v>0</v>
      </c>
      <c r="BF785" s="191">
        <f>IF(N785="snížená",J785,0)</f>
        <v>0</v>
      </c>
      <c r="BG785" s="191">
        <f>IF(N785="zákl. přenesená",J785,0)</f>
        <v>0</v>
      </c>
      <c r="BH785" s="191">
        <f>IF(N785="sníž. přenesená",J785,0)</f>
        <v>0</v>
      </c>
      <c r="BI785" s="191">
        <f>IF(N785="nulová",J785,0)</f>
        <v>0</v>
      </c>
      <c r="BJ785" s="19" t="s">
        <v>84</v>
      </c>
      <c r="BK785" s="191">
        <f>ROUND(I785*H785,2)</f>
        <v>0</v>
      </c>
      <c r="BL785" s="19" t="s">
        <v>273</v>
      </c>
      <c r="BM785" s="190" t="s">
        <v>1164</v>
      </c>
    </row>
    <row r="786" spans="1:47" s="2" customFormat="1" ht="11.25">
      <c r="A786" s="36"/>
      <c r="B786" s="37"/>
      <c r="C786" s="38"/>
      <c r="D786" s="192" t="s">
        <v>418</v>
      </c>
      <c r="E786" s="38"/>
      <c r="F786" s="193" t="s">
        <v>1163</v>
      </c>
      <c r="G786" s="38"/>
      <c r="H786" s="38"/>
      <c r="I786" s="194"/>
      <c r="J786" s="38"/>
      <c r="K786" s="38"/>
      <c r="L786" s="41"/>
      <c r="M786" s="195"/>
      <c r="N786" s="196"/>
      <c r="O786" s="66"/>
      <c r="P786" s="66"/>
      <c r="Q786" s="66"/>
      <c r="R786" s="66"/>
      <c r="S786" s="66"/>
      <c r="T786" s="67"/>
      <c r="U786" s="36"/>
      <c r="V786" s="36"/>
      <c r="W786" s="36"/>
      <c r="X786" s="36"/>
      <c r="Y786" s="36"/>
      <c r="Z786" s="36"/>
      <c r="AA786" s="36"/>
      <c r="AB786" s="36"/>
      <c r="AC786" s="36"/>
      <c r="AD786" s="36"/>
      <c r="AE786" s="36"/>
      <c r="AT786" s="19" t="s">
        <v>418</v>
      </c>
      <c r="AU786" s="19" t="s">
        <v>86</v>
      </c>
    </row>
    <row r="787" spans="2:51" s="13" customFormat="1" ht="11.25">
      <c r="B787" s="198"/>
      <c r="C787" s="199"/>
      <c r="D787" s="192" t="s">
        <v>428</v>
      </c>
      <c r="E787" s="200" t="s">
        <v>19</v>
      </c>
      <c r="F787" s="201" t="s">
        <v>1165</v>
      </c>
      <c r="G787" s="199"/>
      <c r="H787" s="202">
        <v>3.412</v>
      </c>
      <c r="I787" s="203"/>
      <c r="J787" s="199"/>
      <c r="K787" s="199"/>
      <c r="L787" s="204"/>
      <c r="M787" s="205"/>
      <c r="N787" s="206"/>
      <c r="O787" s="206"/>
      <c r="P787" s="206"/>
      <c r="Q787" s="206"/>
      <c r="R787" s="206"/>
      <c r="S787" s="206"/>
      <c r="T787" s="207"/>
      <c r="AT787" s="208" t="s">
        <v>428</v>
      </c>
      <c r="AU787" s="208" t="s">
        <v>86</v>
      </c>
      <c r="AV787" s="13" t="s">
        <v>86</v>
      </c>
      <c r="AW787" s="13" t="s">
        <v>37</v>
      </c>
      <c r="AX787" s="13" t="s">
        <v>84</v>
      </c>
      <c r="AY787" s="208" t="s">
        <v>404</v>
      </c>
    </row>
    <row r="788" spans="1:65" s="2" customFormat="1" ht="14.45" customHeight="1">
      <c r="A788" s="36"/>
      <c r="B788" s="37"/>
      <c r="C788" s="242" t="s">
        <v>1166</v>
      </c>
      <c r="D788" s="242" t="s">
        <v>812</v>
      </c>
      <c r="E788" s="243" t="s">
        <v>1167</v>
      </c>
      <c r="F788" s="244" t="s">
        <v>1168</v>
      </c>
      <c r="G788" s="245" t="s">
        <v>127</v>
      </c>
      <c r="H788" s="246">
        <v>6.088</v>
      </c>
      <c r="I788" s="247"/>
      <c r="J788" s="248">
        <f>ROUND(I788*H788,2)</f>
        <v>0</v>
      </c>
      <c r="K788" s="244" t="s">
        <v>413</v>
      </c>
      <c r="L788" s="249"/>
      <c r="M788" s="250" t="s">
        <v>19</v>
      </c>
      <c r="N788" s="251" t="s">
        <v>47</v>
      </c>
      <c r="O788" s="66"/>
      <c r="P788" s="188">
        <f>O788*H788</f>
        <v>0</v>
      </c>
      <c r="Q788" s="188">
        <v>1</v>
      </c>
      <c r="R788" s="188">
        <f>Q788*H788</f>
        <v>6.088</v>
      </c>
      <c r="S788" s="188">
        <v>0</v>
      </c>
      <c r="T788" s="189">
        <f>S788*H788</f>
        <v>0</v>
      </c>
      <c r="U788" s="36"/>
      <c r="V788" s="36"/>
      <c r="W788" s="36"/>
      <c r="X788" s="36"/>
      <c r="Y788" s="36"/>
      <c r="Z788" s="36"/>
      <c r="AA788" s="36"/>
      <c r="AB788" s="36"/>
      <c r="AC788" s="36"/>
      <c r="AD788" s="36"/>
      <c r="AE788" s="36"/>
      <c r="AR788" s="190" t="s">
        <v>224</v>
      </c>
      <c r="AT788" s="190" t="s">
        <v>812</v>
      </c>
      <c r="AU788" s="190" t="s">
        <v>86</v>
      </c>
      <c r="AY788" s="19" t="s">
        <v>404</v>
      </c>
      <c r="BE788" s="191">
        <f>IF(N788="základní",J788,0)</f>
        <v>0</v>
      </c>
      <c r="BF788" s="191">
        <f>IF(N788="snížená",J788,0)</f>
        <v>0</v>
      </c>
      <c r="BG788" s="191">
        <f>IF(N788="zákl. přenesená",J788,0)</f>
        <v>0</v>
      </c>
      <c r="BH788" s="191">
        <f>IF(N788="sníž. přenesená",J788,0)</f>
        <v>0</v>
      </c>
      <c r="BI788" s="191">
        <f>IF(N788="nulová",J788,0)</f>
        <v>0</v>
      </c>
      <c r="BJ788" s="19" t="s">
        <v>84</v>
      </c>
      <c r="BK788" s="191">
        <f>ROUND(I788*H788,2)</f>
        <v>0</v>
      </c>
      <c r="BL788" s="19" t="s">
        <v>273</v>
      </c>
      <c r="BM788" s="190" t="s">
        <v>1169</v>
      </c>
    </row>
    <row r="789" spans="1:47" s="2" customFormat="1" ht="11.25">
      <c r="A789" s="36"/>
      <c r="B789" s="37"/>
      <c r="C789" s="38"/>
      <c r="D789" s="192" t="s">
        <v>418</v>
      </c>
      <c r="E789" s="38"/>
      <c r="F789" s="193" t="s">
        <v>1168</v>
      </c>
      <c r="G789" s="38"/>
      <c r="H789" s="38"/>
      <c r="I789" s="194"/>
      <c r="J789" s="38"/>
      <c r="K789" s="38"/>
      <c r="L789" s="41"/>
      <c r="M789" s="195"/>
      <c r="N789" s="196"/>
      <c r="O789" s="66"/>
      <c r="P789" s="66"/>
      <c r="Q789" s="66"/>
      <c r="R789" s="66"/>
      <c r="S789" s="66"/>
      <c r="T789" s="67"/>
      <c r="U789" s="36"/>
      <c r="V789" s="36"/>
      <c r="W789" s="36"/>
      <c r="X789" s="36"/>
      <c r="Y789" s="36"/>
      <c r="Z789" s="36"/>
      <c r="AA789" s="36"/>
      <c r="AB789" s="36"/>
      <c r="AC789" s="36"/>
      <c r="AD789" s="36"/>
      <c r="AE789" s="36"/>
      <c r="AT789" s="19" t="s">
        <v>418</v>
      </c>
      <c r="AU789" s="19" t="s">
        <v>86</v>
      </c>
    </row>
    <row r="790" spans="2:51" s="13" customFormat="1" ht="11.25">
      <c r="B790" s="198"/>
      <c r="C790" s="199"/>
      <c r="D790" s="192" t="s">
        <v>428</v>
      </c>
      <c r="E790" s="200" t="s">
        <v>19</v>
      </c>
      <c r="F790" s="201" t="s">
        <v>1170</v>
      </c>
      <c r="G790" s="199"/>
      <c r="H790" s="202">
        <v>6.088</v>
      </c>
      <c r="I790" s="203"/>
      <c r="J790" s="199"/>
      <c r="K790" s="199"/>
      <c r="L790" s="204"/>
      <c r="M790" s="205"/>
      <c r="N790" s="206"/>
      <c r="O790" s="206"/>
      <c r="P790" s="206"/>
      <c r="Q790" s="206"/>
      <c r="R790" s="206"/>
      <c r="S790" s="206"/>
      <c r="T790" s="207"/>
      <c r="AT790" s="208" t="s">
        <v>428</v>
      </c>
      <c r="AU790" s="208" t="s">
        <v>86</v>
      </c>
      <c r="AV790" s="13" t="s">
        <v>86</v>
      </c>
      <c r="AW790" s="13" t="s">
        <v>37</v>
      </c>
      <c r="AX790" s="13" t="s">
        <v>84</v>
      </c>
      <c r="AY790" s="208" t="s">
        <v>404</v>
      </c>
    </row>
    <row r="791" spans="1:65" s="2" customFormat="1" ht="14.45" customHeight="1">
      <c r="A791" s="36"/>
      <c r="B791" s="37"/>
      <c r="C791" s="179" t="s">
        <v>1171</v>
      </c>
      <c r="D791" s="179" t="s">
        <v>410</v>
      </c>
      <c r="E791" s="180" t="s">
        <v>1172</v>
      </c>
      <c r="F791" s="181" t="s">
        <v>1173</v>
      </c>
      <c r="G791" s="182" t="s">
        <v>106</v>
      </c>
      <c r="H791" s="183">
        <v>21.928</v>
      </c>
      <c r="I791" s="184"/>
      <c r="J791" s="185">
        <f>ROUND(I791*H791,2)</f>
        <v>0</v>
      </c>
      <c r="K791" s="181" t="s">
        <v>413</v>
      </c>
      <c r="L791" s="41"/>
      <c r="M791" s="186" t="s">
        <v>19</v>
      </c>
      <c r="N791" s="187" t="s">
        <v>47</v>
      </c>
      <c r="O791" s="66"/>
      <c r="P791" s="188">
        <f>O791*H791</f>
        <v>0</v>
      </c>
      <c r="Q791" s="188">
        <v>0</v>
      </c>
      <c r="R791" s="188">
        <f>Q791*H791</f>
        <v>0</v>
      </c>
      <c r="S791" s="188">
        <v>0</v>
      </c>
      <c r="T791" s="189">
        <f>S791*H791</f>
        <v>0</v>
      </c>
      <c r="U791" s="36"/>
      <c r="V791" s="36"/>
      <c r="W791" s="36"/>
      <c r="X791" s="36"/>
      <c r="Y791" s="36"/>
      <c r="Z791" s="36"/>
      <c r="AA791" s="36"/>
      <c r="AB791" s="36"/>
      <c r="AC791" s="36"/>
      <c r="AD791" s="36"/>
      <c r="AE791" s="36"/>
      <c r="AR791" s="190" t="s">
        <v>273</v>
      </c>
      <c r="AT791" s="190" t="s">
        <v>410</v>
      </c>
      <c r="AU791" s="190" t="s">
        <v>86</v>
      </c>
      <c r="AY791" s="19" t="s">
        <v>404</v>
      </c>
      <c r="BE791" s="191">
        <f>IF(N791="základní",J791,0)</f>
        <v>0</v>
      </c>
      <c r="BF791" s="191">
        <f>IF(N791="snížená",J791,0)</f>
        <v>0</v>
      </c>
      <c r="BG791" s="191">
        <f>IF(N791="zákl. přenesená",J791,0)</f>
        <v>0</v>
      </c>
      <c r="BH791" s="191">
        <f>IF(N791="sníž. přenesená",J791,0)</f>
        <v>0</v>
      </c>
      <c r="BI791" s="191">
        <f>IF(N791="nulová",J791,0)</f>
        <v>0</v>
      </c>
      <c r="BJ791" s="19" t="s">
        <v>84</v>
      </c>
      <c r="BK791" s="191">
        <f>ROUND(I791*H791,2)</f>
        <v>0</v>
      </c>
      <c r="BL791" s="19" t="s">
        <v>273</v>
      </c>
      <c r="BM791" s="190" t="s">
        <v>1174</v>
      </c>
    </row>
    <row r="792" spans="1:47" s="2" customFormat="1" ht="19.5">
      <c r="A792" s="36"/>
      <c r="B792" s="37"/>
      <c r="C792" s="38"/>
      <c r="D792" s="192" t="s">
        <v>418</v>
      </c>
      <c r="E792" s="38"/>
      <c r="F792" s="193" t="s">
        <v>1175</v>
      </c>
      <c r="G792" s="38"/>
      <c r="H792" s="38"/>
      <c r="I792" s="194"/>
      <c r="J792" s="38"/>
      <c r="K792" s="38"/>
      <c r="L792" s="41"/>
      <c r="M792" s="195"/>
      <c r="N792" s="196"/>
      <c r="O792" s="66"/>
      <c r="P792" s="66"/>
      <c r="Q792" s="66"/>
      <c r="R792" s="66"/>
      <c r="S792" s="66"/>
      <c r="T792" s="67"/>
      <c r="U792" s="36"/>
      <c r="V792" s="36"/>
      <c r="W792" s="36"/>
      <c r="X792" s="36"/>
      <c r="Y792" s="36"/>
      <c r="Z792" s="36"/>
      <c r="AA792" s="36"/>
      <c r="AB792" s="36"/>
      <c r="AC792" s="36"/>
      <c r="AD792" s="36"/>
      <c r="AE792" s="36"/>
      <c r="AT792" s="19" t="s">
        <v>418</v>
      </c>
      <c r="AU792" s="19" t="s">
        <v>86</v>
      </c>
    </row>
    <row r="793" spans="1:47" s="2" customFormat="1" ht="87.75">
      <c r="A793" s="36"/>
      <c r="B793" s="37"/>
      <c r="C793" s="38"/>
      <c r="D793" s="192" t="s">
        <v>423</v>
      </c>
      <c r="E793" s="38"/>
      <c r="F793" s="197" t="s">
        <v>1176</v>
      </c>
      <c r="G793" s="38"/>
      <c r="H793" s="38"/>
      <c r="I793" s="194"/>
      <c r="J793" s="38"/>
      <c r="K793" s="38"/>
      <c r="L793" s="41"/>
      <c r="M793" s="195"/>
      <c r="N793" s="196"/>
      <c r="O793" s="66"/>
      <c r="P793" s="66"/>
      <c r="Q793" s="66"/>
      <c r="R793" s="66"/>
      <c r="S793" s="66"/>
      <c r="T793" s="67"/>
      <c r="U793" s="36"/>
      <c r="V793" s="36"/>
      <c r="W793" s="36"/>
      <c r="X793" s="36"/>
      <c r="Y793" s="36"/>
      <c r="Z793" s="36"/>
      <c r="AA793" s="36"/>
      <c r="AB793" s="36"/>
      <c r="AC793" s="36"/>
      <c r="AD793" s="36"/>
      <c r="AE793" s="36"/>
      <c r="AT793" s="19" t="s">
        <v>423</v>
      </c>
      <c r="AU793" s="19" t="s">
        <v>86</v>
      </c>
    </row>
    <row r="794" spans="1:47" s="2" customFormat="1" ht="19.5">
      <c r="A794" s="36"/>
      <c r="B794" s="37"/>
      <c r="C794" s="38"/>
      <c r="D794" s="192" t="s">
        <v>473</v>
      </c>
      <c r="E794" s="38"/>
      <c r="F794" s="197" t="s">
        <v>1177</v>
      </c>
      <c r="G794" s="38"/>
      <c r="H794" s="38"/>
      <c r="I794" s="194"/>
      <c r="J794" s="38"/>
      <c r="K794" s="38"/>
      <c r="L794" s="41"/>
      <c r="M794" s="195"/>
      <c r="N794" s="196"/>
      <c r="O794" s="66"/>
      <c r="P794" s="66"/>
      <c r="Q794" s="66"/>
      <c r="R794" s="66"/>
      <c r="S794" s="66"/>
      <c r="T794" s="67"/>
      <c r="U794" s="36"/>
      <c r="V794" s="36"/>
      <c r="W794" s="36"/>
      <c r="X794" s="36"/>
      <c r="Y794" s="36"/>
      <c r="Z794" s="36"/>
      <c r="AA794" s="36"/>
      <c r="AB794" s="36"/>
      <c r="AC794" s="36"/>
      <c r="AD794" s="36"/>
      <c r="AE794" s="36"/>
      <c r="AT794" s="19" t="s">
        <v>473</v>
      </c>
      <c r="AU794" s="19" t="s">
        <v>86</v>
      </c>
    </row>
    <row r="795" spans="2:51" s="15" customFormat="1" ht="22.5">
      <c r="B795" s="221"/>
      <c r="C795" s="222"/>
      <c r="D795" s="192" t="s">
        <v>428</v>
      </c>
      <c r="E795" s="223" t="s">
        <v>19</v>
      </c>
      <c r="F795" s="224" t="s">
        <v>1178</v>
      </c>
      <c r="G795" s="222"/>
      <c r="H795" s="223" t="s">
        <v>19</v>
      </c>
      <c r="I795" s="225"/>
      <c r="J795" s="222"/>
      <c r="K795" s="222"/>
      <c r="L795" s="226"/>
      <c r="M795" s="227"/>
      <c r="N795" s="228"/>
      <c r="O795" s="228"/>
      <c r="P795" s="228"/>
      <c r="Q795" s="228"/>
      <c r="R795" s="228"/>
      <c r="S795" s="228"/>
      <c r="T795" s="229"/>
      <c r="AT795" s="230" t="s">
        <v>428</v>
      </c>
      <c r="AU795" s="230" t="s">
        <v>86</v>
      </c>
      <c r="AV795" s="15" t="s">
        <v>84</v>
      </c>
      <c r="AW795" s="15" t="s">
        <v>37</v>
      </c>
      <c r="AX795" s="15" t="s">
        <v>76</v>
      </c>
      <c r="AY795" s="230" t="s">
        <v>404</v>
      </c>
    </row>
    <row r="796" spans="2:51" s="15" customFormat="1" ht="11.25">
      <c r="B796" s="221"/>
      <c r="C796" s="222"/>
      <c r="D796" s="192" t="s">
        <v>428</v>
      </c>
      <c r="E796" s="223" t="s">
        <v>19</v>
      </c>
      <c r="F796" s="224" t="s">
        <v>728</v>
      </c>
      <c r="G796" s="222"/>
      <c r="H796" s="223" t="s">
        <v>19</v>
      </c>
      <c r="I796" s="225"/>
      <c r="J796" s="222"/>
      <c r="K796" s="222"/>
      <c r="L796" s="226"/>
      <c r="M796" s="227"/>
      <c r="N796" s="228"/>
      <c r="O796" s="228"/>
      <c r="P796" s="228"/>
      <c r="Q796" s="228"/>
      <c r="R796" s="228"/>
      <c r="S796" s="228"/>
      <c r="T796" s="229"/>
      <c r="AT796" s="230" t="s">
        <v>428</v>
      </c>
      <c r="AU796" s="230" t="s">
        <v>86</v>
      </c>
      <c r="AV796" s="15" t="s">
        <v>84</v>
      </c>
      <c r="AW796" s="15" t="s">
        <v>37</v>
      </c>
      <c r="AX796" s="15" t="s">
        <v>76</v>
      </c>
      <c r="AY796" s="230" t="s">
        <v>404</v>
      </c>
    </row>
    <row r="797" spans="2:51" s="13" customFormat="1" ht="11.25">
      <c r="B797" s="198"/>
      <c r="C797" s="199"/>
      <c r="D797" s="192" t="s">
        <v>428</v>
      </c>
      <c r="E797" s="200" t="s">
        <v>19</v>
      </c>
      <c r="F797" s="201" t="s">
        <v>1179</v>
      </c>
      <c r="G797" s="199"/>
      <c r="H797" s="202">
        <v>3.263</v>
      </c>
      <c r="I797" s="203"/>
      <c r="J797" s="199"/>
      <c r="K797" s="199"/>
      <c r="L797" s="204"/>
      <c r="M797" s="205"/>
      <c r="N797" s="206"/>
      <c r="O797" s="206"/>
      <c r="P797" s="206"/>
      <c r="Q797" s="206"/>
      <c r="R797" s="206"/>
      <c r="S797" s="206"/>
      <c r="T797" s="207"/>
      <c r="AT797" s="208" t="s">
        <v>428</v>
      </c>
      <c r="AU797" s="208" t="s">
        <v>86</v>
      </c>
      <c r="AV797" s="13" t="s">
        <v>86</v>
      </c>
      <c r="AW797" s="13" t="s">
        <v>37</v>
      </c>
      <c r="AX797" s="13" t="s">
        <v>76</v>
      </c>
      <c r="AY797" s="208" t="s">
        <v>404</v>
      </c>
    </row>
    <row r="798" spans="2:51" s="15" customFormat="1" ht="11.25">
      <c r="B798" s="221"/>
      <c r="C798" s="222"/>
      <c r="D798" s="192" t="s">
        <v>428</v>
      </c>
      <c r="E798" s="223" t="s">
        <v>19</v>
      </c>
      <c r="F798" s="224" t="s">
        <v>730</v>
      </c>
      <c r="G798" s="222"/>
      <c r="H798" s="223" t="s">
        <v>19</v>
      </c>
      <c r="I798" s="225"/>
      <c r="J798" s="222"/>
      <c r="K798" s="222"/>
      <c r="L798" s="226"/>
      <c r="M798" s="227"/>
      <c r="N798" s="228"/>
      <c r="O798" s="228"/>
      <c r="P798" s="228"/>
      <c r="Q798" s="228"/>
      <c r="R798" s="228"/>
      <c r="S798" s="228"/>
      <c r="T798" s="229"/>
      <c r="AT798" s="230" t="s">
        <v>428</v>
      </c>
      <c r="AU798" s="230" t="s">
        <v>86</v>
      </c>
      <c r="AV798" s="15" t="s">
        <v>84</v>
      </c>
      <c r="AW798" s="15" t="s">
        <v>37</v>
      </c>
      <c r="AX798" s="15" t="s">
        <v>76</v>
      </c>
      <c r="AY798" s="230" t="s">
        <v>404</v>
      </c>
    </row>
    <row r="799" spans="2:51" s="13" customFormat="1" ht="11.25">
      <c r="B799" s="198"/>
      <c r="C799" s="199"/>
      <c r="D799" s="192" t="s">
        <v>428</v>
      </c>
      <c r="E799" s="200" t="s">
        <v>19</v>
      </c>
      <c r="F799" s="201" t="s">
        <v>1180</v>
      </c>
      <c r="G799" s="199"/>
      <c r="H799" s="202">
        <v>2.037</v>
      </c>
      <c r="I799" s="203"/>
      <c r="J799" s="199"/>
      <c r="K799" s="199"/>
      <c r="L799" s="204"/>
      <c r="M799" s="205"/>
      <c r="N799" s="206"/>
      <c r="O799" s="206"/>
      <c r="P799" s="206"/>
      <c r="Q799" s="206"/>
      <c r="R799" s="206"/>
      <c r="S799" s="206"/>
      <c r="T799" s="207"/>
      <c r="AT799" s="208" t="s">
        <v>428</v>
      </c>
      <c r="AU799" s="208" t="s">
        <v>86</v>
      </c>
      <c r="AV799" s="13" t="s">
        <v>86</v>
      </c>
      <c r="AW799" s="13" t="s">
        <v>37</v>
      </c>
      <c r="AX799" s="13" t="s">
        <v>76</v>
      </c>
      <c r="AY799" s="208" t="s">
        <v>404</v>
      </c>
    </row>
    <row r="800" spans="2:51" s="15" customFormat="1" ht="11.25">
      <c r="B800" s="221"/>
      <c r="C800" s="222"/>
      <c r="D800" s="192" t="s">
        <v>428</v>
      </c>
      <c r="E800" s="223" t="s">
        <v>19</v>
      </c>
      <c r="F800" s="224" t="s">
        <v>732</v>
      </c>
      <c r="G800" s="222"/>
      <c r="H800" s="223" t="s">
        <v>19</v>
      </c>
      <c r="I800" s="225"/>
      <c r="J800" s="222"/>
      <c r="K800" s="222"/>
      <c r="L800" s="226"/>
      <c r="M800" s="227"/>
      <c r="N800" s="228"/>
      <c r="O800" s="228"/>
      <c r="P800" s="228"/>
      <c r="Q800" s="228"/>
      <c r="R800" s="228"/>
      <c r="S800" s="228"/>
      <c r="T800" s="229"/>
      <c r="AT800" s="230" t="s">
        <v>428</v>
      </c>
      <c r="AU800" s="230" t="s">
        <v>86</v>
      </c>
      <c r="AV800" s="15" t="s">
        <v>84</v>
      </c>
      <c r="AW800" s="15" t="s">
        <v>37</v>
      </c>
      <c r="AX800" s="15" t="s">
        <v>76</v>
      </c>
      <c r="AY800" s="230" t="s">
        <v>404</v>
      </c>
    </row>
    <row r="801" spans="2:51" s="13" customFormat="1" ht="11.25">
      <c r="B801" s="198"/>
      <c r="C801" s="199"/>
      <c r="D801" s="192" t="s">
        <v>428</v>
      </c>
      <c r="E801" s="200" t="s">
        <v>19</v>
      </c>
      <c r="F801" s="201" t="s">
        <v>1181</v>
      </c>
      <c r="G801" s="199"/>
      <c r="H801" s="202">
        <v>2.424</v>
      </c>
      <c r="I801" s="203"/>
      <c r="J801" s="199"/>
      <c r="K801" s="199"/>
      <c r="L801" s="204"/>
      <c r="M801" s="205"/>
      <c r="N801" s="206"/>
      <c r="O801" s="206"/>
      <c r="P801" s="206"/>
      <c r="Q801" s="206"/>
      <c r="R801" s="206"/>
      <c r="S801" s="206"/>
      <c r="T801" s="207"/>
      <c r="AT801" s="208" t="s">
        <v>428</v>
      </c>
      <c r="AU801" s="208" t="s">
        <v>86</v>
      </c>
      <c r="AV801" s="13" t="s">
        <v>86</v>
      </c>
      <c r="AW801" s="13" t="s">
        <v>37</v>
      </c>
      <c r="AX801" s="13" t="s">
        <v>76</v>
      </c>
      <c r="AY801" s="208" t="s">
        <v>404</v>
      </c>
    </row>
    <row r="802" spans="2:51" s="15" customFormat="1" ht="11.25">
      <c r="B802" s="221"/>
      <c r="C802" s="222"/>
      <c r="D802" s="192" t="s">
        <v>428</v>
      </c>
      <c r="E802" s="223" t="s">
        <v>19</v>
      </c>
      <c r="F802" s="224" t="s">
        <v>734</v>
      </c>
      <c r="G802" s="222"/>
      <c r="H802" s="223" t="s">
        <v>19</v>
      </c>
      <c r="I802" s="225"/>
      <c r="J802" s="222"/>
      <c r="K802" s="222"/>
      <c r="L802" s="226"/>
      <c r="M802" s="227"/>
      <c r="N802" s="228"/>
      <c r="O802" s="228"/>
      <c r="P802" s="228"/>
      <c r="Q802" s="228"/>
      <c r="R802" s="228"/>
      <c r="S802" s="228"/>
      <c r="T802" s="229"/>
      <c r="AT802" s="230" t="s">
        <v>428</v>
      </c>
      <c r="AU802" s="230" t="s">
        <v>86</v>
      </c>
      <c r="AV802" s="15" t="s">
        <v>84</v>
      </c>
      <c r="AW802" s="15" t="s">
        <v>37</v>
      </c>
      <c r="AX802" s="15" t="s">
        <v>76</v>
      </c>
      <c r="AY802" s="230" t="s">
        <v>404</v>
      </c>
    </row>
    <row r="803" spans="2:51" s="13" customFormat="1" ht="11.25">
      <c r="B803" s="198"/>
      <c r="C803" s="199"/>
      <c r="D803" s="192" t="s">
        <v>428</v>
      </c>
      <c r="E803" s="200" t="s">
        <v>19</v>
      </c>
      <c r="F803" s="201" t="s">
        <v>1179</v>
      </c>
      <c r="G803" s="199"/>
      <c r="H803" s="202">
        <v>3.263</v>
      </c>
      <c r="I803" s="203"/>
      <c r="J803" s="199"/>
      <c r="K803" s="199"/>
      <c r="L803" s="204"/>
      <c r="M803" s="205"/>
      <c r="N803" s="206"/>
      <c r="O803" s="206"/>
      <c r="P803" s="206"/>
      <c r="Q803" s="206"/>
      <c r="R803" s="206"/>
      <c r="S803" s="206"/>
      <c r="T803" s="207"/>
      <c r="AT803" s="208" t="s">
        <v>428</v>
      </c>
      <c r="AU803" s="208" t="s">
        <v>86</v>
      </c>
      <c r="AV803" s="13" t="s">
        <v>86</v>
      </c>
      <c r="AW803" s="13" t="s">
        <v>37</v>
      </c>
      <c r="AX803" s="13" t="s">
        <v>76</v>
      </c>
      <c r="AY803" s="208" t="s">
        <v>404</v>
      </c>
    </row>
    <row r="804" spans="2:51" s="15" customFormat="1" ht="11.25">
      <c r="B804" s="221"/>
      <c r="C804" s="222"/>
      <c r="D804" s="192" t="s">
        <v>428</v>
      </c>
      <c r="E804" s="223" t="s">
        <v>19</v>
      </c>
      <c r="F804" s="224" t="s">
        <v>735</v>
      </c>
      <c r="G804" s="222"/>
      <c r="H804" s="223" t="s">
        <v>19</v>
      </c>
      <c r="I804" s="225"/>
      <c r="J804" s="222"/>
      <c r="K804" s="222"/>
      <c r="L804" s="226"/>
      <c r="M804" s="227"/>
      <c r="N804" s="228"/>
      <c r="O804" s="228"/>
      <c r="P804" s="228"/>
      <c r="Q804" s="228"/>
      <c r="R804" s="228"/>
      <c r="S804" s="228"/>
      <c r="T804" s="229"/>
      <c r="AT804" s="230" t="s">
        <v>428</v>
      </c>
      <c r="AU804" s="230" t="s">
        <v>86</v>
      </c>
      <c r="AV804" s="15" t="s">
        <v>84</v>
      </c>
      <c r="AW804" s="15" t="s">
        <v>37</v>
      </c>
      <c r="AX804" s="15" t="s">
        <v>76</v>
      </c>
      <c r="AY804" s="230" t="s">
        <v>404</v>
      </c>
    </row>
    <row r="805" spans="2:51" s="13" customFormat="1" ht="11.25">
      <c r="B805" s="198"/>
      <c r="C805" s="199"/>
      <c r="D805" s="192" t="s">
        <v>428</v>
      </c>
      <c r="E805" s="200" t="s">
        <v>19</v>
      </c>
      <c r="F805" s="201" t="s">
        <v>1182</v>
      </c>
      <c r="G805" s="199"/>
      <c r="H805" s="202">
        <v>2.862</v>
      </c>
      <c r="I805" s="203"/>
      <c r="J805" s="199"/>
      <c r="K805" s="199"/>
      <c r="L805" s="204"/>
      <c r="M805" s="205"/>
      <c r="N805" s="206"/>
      <c r="O805" s="206"/>
      <c r="P805" s="206"/>
      <c r="Q805" s="206"/>
      <c r="R805" s="206"/>
      <c r="S805" s="206"/>
      <c r="T805" s="207"/>
      <c r="AT805" s="208" t="s">
        <v>428</v>
      </c>
      <c r="AU805" s="208" t="s">
        <v>86</v>
      </c>
      <c r="AV805" s="13" t="s">
        <v>86</v>
      </c>
      <c r="AW805" s="13" t="s">
        <v>37</v>
      </c>
      <c r="AX805" s="13" t="s">
        <v>76</v>
      </c>
      <c r="AY805" s="208" t="s">
        <v>404</v>
      </c>
    </row>
    <row r="806" spans="2:51" s="15" customFormat="1" ht="11.25">
      <c r="B806" s="221"/>
      <c r="C806" s="222"/>
      <c r="D806" s="192" t="s">
        <v>428</v>
      </c>
      <c r="E806" s="223" t="s">
        <v>19</v>
      </c>
      <c r="F806" s="224" t="s">
        <v>737</v>
      </c>
      <c r="G806" s="222"/>
      <c r="H806" s="223" t="s">
        <v>19</v>
      </c>
      <c r="I806" s="225"/>
      <c r="J806" s="222"/>
      <c r="K806" s="222"/>
      <c r="L806" s="226"/>
      <c r="M806" s="227"/>
      <c r="N806" s="228"/>
      <c r="O806" s="228"/>
      <c r="P806" s="228"/>
      <c r="Q806" s="228"/>
      <c r="R806" s="228"/>
      <c r="S806" s="228"/>
      <c r="T806" s="229"/>
      <c r="AT806" s="230" t="s">
        <v>428</v>
      </c>
      <c r="AU806" s="230" t="s">
        <v>86</v>
      </c>
      <c r="AV806" s="15" t="s">
        <v>84</v>
      </c>
      <c r="AW806" s="15" t="s">
        <v>37</v>
      </c>
      <c r="AX806" s="15" t="s">
        <v>76</v>
      </c>
      <c r="AY806" s="230" t="s">
        <v>404</v>
      </c>
    </row>
    <row r="807" spans="2:51" s="13" customFormat="1" ht="11.25">
      <c r="B807" s="198"/>
      <c r="C807" s="199"/>
      <c r="D807" s="192" t="s">
        <v>428</v>
      </c>
      <c r="E807" s="200" t="s">
        <v>19</v>
      </c>
      <c r="F807" s="201" t="s">
        <v>1183</v>
      </c>
      <c r="G807" s="199"/>
      <c r="H807" s="202">
        <v>4.161</v>
      </c>
      <c r="I807" s="203"/>
      <c r="J807" s="199"/>
      <c r="K807" s="199"/>
      <c r="L807" s="204"/>
      <c r="M807" s="205"/>
      <c r="N807" s="206"/>
      <c r="O807" s="206"/>
      <c r="P807" s="206"/>
      <c r="Q807" s="206"/>
      <c r="R807" s="206"/>
      <c r="S807" s="206"/>
      <c r="T807" s="207"/>
      <c r="AT807" s="208" t="s">
        <v>428</v>
      </c>
      <c r="AU807" s="208" t="s">
        <v>86</v>
      </c>
      <c r="AV807" s="13" t="s">
        <v>86</v>
      </c>
      <c r="AW807" s="13" t="s">
        <v>37</v>
      </c>
      <c r="AX807" s="13" t="s">
        <v>76</v>
      </c>
      <c r="AY807" s="208" t="s">
        <v>404</v>
      </c>
    </row>
    <row r="808" spans="2:51" s="15" customFormat="1" ht="11.25">
      <c r="B808" s="221"/>
      <c r="C808" s="222"/>
      <c r="D808" s="192" t="s">
        <v>428</v>
      </c>
      <c r="E808" s="223" t="s">
        <v>19</v>
      </c>
      <c r="F808" s="224" t="s">
        <v>741</v>
      </c>
      <c r="G808" s="222"/>
      <c r="H808" s="223" t="s">
        <v>19</v>
      </c>
      <c r="I808" s="225"/>
      <c r="J808" s="222"/>
      <c r="K808" s="222"/>
      <c r="L808" s="226"/>
      <c r="M808" s="227"/>
      <c r="N808" s="228"/>
      <c r="O808" s="228"/>
      <c r="P808" s="228"/>
      <c r="Q808" s="228"/>
      <c r="R808" s="228"/>
      <c r="S808" s="228"/>
      <c r="T808" s="229"/>
      <c r="AT808" s="230" t="s">
        <v>428</v>
      </c>
      <c r="AU808" s="230" t="s">
        <v>86</v>
      </c>
      <c r="AV808" s="15" t="s">
        <v>84</v>
      </c>
      <c r="AW808" s="15" t="s">
        <v>37</v>
      </c>
      <c r="AX808" s="15" t="s">
        <v>76</v>
      </c>
      <c r="AY808" s="230" t="s">
        <v>404</v>
      </c>
    </row>
    <row r="809" spans="2:51" s="13" customFormat="1" ht="11.25">
      <c r="B809" s="198"/>
      <c r="C809" s="199"/>
      <c r="D809" s="192" t="s">
        <v>428</v>
      </c>
      <c r="E809" s="200" t="s">
        <v>19</v>
      </c>
      <c r="F809" s="201" t="s">
        <v>1184</v>
      </c>
      <c r="G809" s="199"/>
      <c r="H809" s="202">
        <v>3.918</v>
      </c>
      <c r="I809" s="203"/>
      <c r="J809" s="199"/>
      <c r="K809" s="199"/>
      <c r="L809" s="204"/>
      <c r="M809" s="205"/>
      <c r="N809" s="206"/>
      <c r="O809" s="206"/>
      <c r="P809" s="206"/>
      <c r="Q809" s="206"/>
      <c r="R809" s="206"/>
      <c r="S809" s="206"/>
      <c r="T809" s="207"/>
      <c r="AT809" s="208" t="s">
        <v>428</v>
      </c>
      <c r="AU809" s="208" t="s">
        <v>86</v>
      </c>
      <c r="AV809" s="13" t="s">
        <v>86</v>
      </c>
      <c r="AW809" s="13" t="s">
        <v>37</v>
      </c>
      <c r="AX809" s="13" t="s">
        <v>76</v>
      </c>
      <c r="AY809" s="208" t="s">
        <v>404</v>
      </c>
    </row>
    <row r="810" spans="2:51" s="14" customFormat="1" ht="11.25">
      <c r="B810" s="210"/>
      <c r="C810" s="211"/>
      <c r="D810" s="192" t="s">
        <v>428</v>
      </c>
      <c r="E810" s="212" t="s">
        <v>440</v>
      </c>
      <c r="F810" s="213" t="s">
        <v>463</v>
      </c>
      <c r="G810" s="211"/>
      <c r="H810" s="214">
        <v>21.928</v>
      </c>
      <c r="I810" s="215"/>
      <c r="J810" s="211"/>
      <c r="K810" s="211"/>
      <c r="L810" s="216"/>
      <c r="M810" s="217"/>
      <c r="N810" s="218"/>
      <c r="O810" s="218"/>
      <c r="P810" s="218"/>
      <c r="Q810" s="218"/>
      <c r="R810" s="218"/>
      <c r="S810" s="218"/>
      <c r="T810" s="219"/>
      <c r="AT810" s="220" t="s">
        <v>428</v>
      </c>
      <c r="AU810" s="220" t="s">
        <v>86</v>
      </c>
      <c r="AV810" s="14" t="s">
        <v>273</v>
      </c>
      <c r="AW810" s="14" t="s">
        <v>37</v>
      </c>
      <c r="AX810" s="14" t="s">
        <v>84</v>
      </c>
      <c r="AY810" s="220" t="s">
        <v>404</v>
      </c>
    </row>
    <row r="811" spans="1:65" s="2" customFormat="1" ht="14.45" customHeight="1">
      <c r="A811" s="36"/>
      <c r="B811" s="37"/>
      <c r="C811" s="179" t="s">
        <v>1185</v>
      </c>
      <c r="D811" s="209" t="s">
        <v>410</v>
      </c>
      <c r="E811" s="180" t="s">
        <v>1186</v>
      </c>
      <c r="F811" s="181" t="s">
        <v>1187</v>
      </c>
      <c r="G811" s="182" t="s">
        <v>110</v>
      </c>
      <c r="H811" s="183">
        <v>28</v>
      </c>
      <c r="I811" s="184"/>
      <c r="J811" s="185">
        <f>ROUND(I811*H811,2)</f>
        <v>0</v>
      </c>
      <c r="K811" s="181" t="s">
        <v>19</v>
      </c>
      <c r="L811" s="41"/>
      <c r="M811" s="186" t="s">
        <v>19</v>
      </c>
      <c r="N811" s="187" t="s">
        <v>47</v>
      </c>
      <c r="O811" s="66"/>
      <c r="P811" s="188">
        <f>O811*H811</f>
        <v>0</v>
      </c>
      <c r="Q811" s="188">
        <v>0</v>
      </c>
      <c r="R811" s="188">
        <f>Q811*H811</f>
        <v>0</v>
      </c>
      <c r="S811" s="188">
        <v>0</v>
      </c>
      <c r="T811" s="189">
        <f>S811*H811</f>
        <v>0</v>
      </c>
      <c r="U811" s="36"/>
      <c r="V811" s="36"/>
      <c r="W811" s="36"/>
      <c r="X811" s="36"/>
      <c r="Y811" s="36"/>
      <c r="Z811" s="36"/>
      <c r="AA811" s="36"/>
      <c r="AB811" s="36"/>
      <c r="AC811" s="36"/>
      <c r="AD811" s="36"/>
      <c r="AE811" s="36"/>
      <c r="AR811" s="190" t="s">
        <v>273</v>
      </c>
      <c r="AT811" s="190" t="s">
        <v>410</v>
      </c>
      <c r="AU811" s="190" t="s">
        <v>86</v>
      </c>
      <c r="AY811" s="19" t="s">
        <v>404</v>
      </c>
      <c r="BE811" s="191">
        <f>IF(N811="základní",J811,0)</f>
        <v>0</v>
      </c>
      <c r="BF811" s="191">
        <f>IF(N811="snížená",J811,0)</f>
        <v>0</v>
      </c>
      <c r="BG811" s="191">
        <f>IF(N811="zákl. přenesená",J811,0)</f>
        <v>0</v>
      </c>
      <c r="BH811" s="191">
        <f>IF(N811="sníž. přenesená",J811,0)</f>
        <v>0</v>
      </c>
      <c r="BI811" s="191">
        <f>IF(N811="nulová",J811,0)</f>
        <v>0</v>
      </c>
      <c r="BJ811" s="19" t="s">
        <v>84</v>
      </c>
      <c r="BK811" s="191">
        <f>ROUND(I811*H811,2)</f>
        <v>0</v>
      </c>
      <c r="BL811" s="19" t="s">
        <v>273</v>
      </c>
      <c r="BM811" s="190" t="s">
        <v>1188</v>
      </c>
    </row>
    <row r="812" spans="1:47" s="2" customFormat="1" ht="11.25">
      <c r="A812" s="36"/>
      <c r="B812" s="37"/>
      <c r="C812" s="38"/>
      <c r="D812" s="192" t="s">
        <v>418</v>
      </c>
      <c r="E812" s="38"/>
      <c r="F812" s="193" t="s">
        <v>1189</v>
      </c>
      <c r="G812" s="38"/>
      <c r="H812" s="38"/>
      <c r="I812" s="194"/>
      <c r="J812" s="38"/>
      <c r="K812" s="38"/>
      <c r="L812" s="41"/>
      <c r="M812" s="195"/>
      <c r="N812" s="196"/>
      <c r="O812" s="66"/>
      <c r="P812" s="66"/>
      <c r="Q812" s="66"/>
      <c r="R812" s="66"/>
      <c r="S812" s="66"/>
      <c r="T812" s="67"/>
      <c r="U812" s="36"/>
      <c r="V812" s="36"/>
      <c r="W812" s="36"/>
      <c r="X812" s="36"/>
      <c r="Y812" s="36"/>
      <c r="Z812" s="36"/>
      <c r="AA812" s="36"/>
      <c r="AB812" s="36"/>
      <c r="AC812" s="36"/>
      <c r="AD812" s="36"/>
      <c r="AE812" s="36"/>
      <c r="AT812" s="19" t="s">
        <v>418</v>
      </c>
      <c r="AU812" s="19" t="s">
        <v>86</v>
      </c>
    </row>
    <row r="813" spans="2:51" s="13" customFormat="1" ht="11.25">
      <c r="B813" s="198"/>
      <c r="C813" s="199"/>
      <c r="D813" s="192" t="s">
        <v>428</v>
      </c>
      <c r="E813" s="200" t="s">
        <v>19</v>
      </c>
      <c r="F813" s="201" t="s">
        <v>108</v>
      </c>
      <c r="G813" s="199"/>
      <c r="H813" s="202">
        <v>28</v>
      </c>
      <c r="I813" s="203"/>
      <c r="J813" s="199"/>
      <c r="K813" s="199"/>
      <c r="L813" s="204"/>
      <c r="M813" s="205"/>
      <c r="N813" s="206"/>
      <c r="O813" s="206"/>
      <c r="P813" s="206"/>
      <c r="Q813" s="206"/>
      <c r="R813" s="206"/>
      <c r="S813" s="206"/>
      <c r="T813" s="207"/>
      <c r="AT813" s="208" t="s">
        <v>428</v>
      </c>
      <c r="AU813" s="208" t="s">
        <v>86</v>
      </c>
      <c r="AV813" s="13" t="s">
        <v>86</v>
      </c>
      <c r="AW813" s="13" t="s">
        <v>37</v>
      </c>
      <c r="AX813" s="13" t="s">
        <v>84</v>
      </c>
      <c r="AY813" s="208" t="s">
        <v>404</v>
      </c>
    </row>
    <row r="814" spans="1:65" s="2" customFormat="1" ht="14.45" customHeight="1">
      <c r="A814" s="36"/>
      <c r="B814" s="37"/>
      <c r="C814" s="179" t="s">
        <v>1190</v>
      </c>
      <c r="D814" s="209" t="s">
        <v>410</v>
      </c>
      <c r="E814" s="180" t="s">
        <v>1191</v>
      </c>
      <c r="F814" s="181" t="s">
        <v>1192</v>
      </c>
      <c r="G814" s="182" t="s">
        <v>110</v>
      </c>
      <c r="H814" s="183">
        <v>2</v>
      </c>
      <c r="I814" s="184"/>
      <c r="J814" s="185">
        <f>ROUND(I814*H814,2)</f>
        <v>0</v>
      </c>
      <c r="K814" s="181" t="s">
        <v>19</v>
      </c>
      <c r="L814" s="41"/>
      <c r="M814" s="186" t="s">
        <v>19</v>
      </c>
      <c r="N814" s="187" t="s">
        <v>47</v>
      </c>
      <c r="O814" s="66"/>
      <c r="P814" s="188">
        <f>O814*H814</f>
        <v>0</v>
      </c>
      <c r="Q814" s="188">
        <v>0</v>
      </c>
      <c r="R814" s="188">
        <f>Q814*H814</f>
        <v>0</v>
      </c>
      <c r="S814" s="188">
        <v>0</v>
      </c>
      <c r="T814" s="189">
        <f>S814*H814</f>
        <v>0</v>
      </c>
      <c r="U814" s="36"/>
      <c r="V814" s="36"/>
      <c r="W814" s="36"/>
      <c r="X814" s="36"/>
      <c r="Y814" s="36"/>
      <c r="Z814" s="36"/>
      <c r="AA814" s="36"/>
      <c r="AB814" s="36"/>
      <c r="AC814" s="36"/>
      <c r="AD814" s="36"/>
      <c r="AE814" s="36"/>
      <c r="AR814" s="190" t="s">
        <v>273</v>
      </c>
      <c r="AT814" s="190" t="s">
        <v>410</v>
      </c>
      <c r="AU814" s="190" t="s">
        <v>86</v>
      </c>
      <c r="AY814" s="19" t="s">
        <v>404</v>
      </c>
      <c r="BE814" s="191">
        <f>IF(N814="základní",J814,0)</f>
        <v>0</v>
      </c>
      <c r="BF814" s="191">
        <f>IF(N814="snížená",J814,0)</f>
        <v>0</v>
      </c>
      <c r="BG814" s="191">
        <f>IF(N814="zákl. přenesená",J814,0)</f>
        <v>0</v>
      </c>
      <c r="BH814" s="191">
        <f>IF(N814="sníž. přenesená",J814,0)</f>
        <v>0</v>
      </c>
      <c r="BI814" s="191">
        <f>IF(N814="nulová",J814,0)</f>
        <v>0</v>
      </c>
      <c r="BJ814" s="19" t="s">
        <v>84</v>
      </c>
      <c r="BK814" s="191">
        <f>ROUND(I814*H814,2)</f>
        <v>0</v>
      </c>
      <c r="BL814" s="19" t="s">
        <v>273</v>
      </c>
      <c r="BM814" s="190" t="s">
        <v>1193</v>
      </c>
    </row>
    <row r="815" spans="1:47" s="2" customFormat="1" ht="11.25">
      <c r="A815" s="36"/>
      <c r="B815" s="37"/>
      <c r="C815" s="38"/>
      <c r="D815" s="192" t="s">
        <v>418</v>
      </c>
      <c r="E815" s="38"/>
      <c r="F815" s="193" t="s">
        <v>1189</v>
      </c>
      <c r="G815" s="38"/>
      <c r="H815" s="38"/>
      <c r="I815" s="194"/>
      <c r="J815" s="38"/>
      <c r="K815" s="38"/>
      <c r="L815" s="41"/>
      <c r="M815" s="195"/>
      <c r="N815" s="196"/>
      <c r="O815" s="66"/>
      <c r="P815" s="66"/>
      <c r="Q815" s="66"/>
      <c r="R815" s="66"/>
      <c r="S815" s="66"/>
      <c r="T815" s="67"/>
      <c r="U815" s="36"/>
      <c r="V815" s="36"/>
      <c r="W815" s="36"/>
      <c r="X815" s="36"/>
      <c r="Y815" s="36"/>
      <c r="Z815" s="36"/>
      <c r="AA815" s="36"/>
      <c r="AB815" s="36"/>
      <c r="AC815" s="36"/>
      <c r="AD815" s="36"/>
      <c r="AE815" s="36"/>
      <c r="AT815" s="19" t="s">
        <v>418</v>
      </c>
      <c r="AU815" s="19" t="s">
        <v>86</v>
      </c>
    </row>
    <row r="816" spans="2:51" s="13" customFormat="1" ht="11.25">
      <c r="B816" s="198"/>
      <c r="C816" s="199"/>
      <c r="D816" s="192" t="s">
        <v>428</v>
      </c>
      <c r="E816" s="200" t="s">
        <v>19</v>
      </c>
      <c r="F816" s="201" t="s">
        <v>113</v>
      </c>
      <c r="G816" s="199"/>
      <c r="H816" s="202">
        <v>1</v>
      </c>
      <c r="I816" s="203"/>
      <c r="J816" s="199"/>
      <c r="K816" s="199"/>
      <c r="L816" s="204"/>
      <c r="M816" s="205"/>
      <c r="N816" s="206"/>
      <c r="O816" s="206"/>
      <c r="P816" s="206"/>
      <c r="Q816" s="206"/>
      <c r="R816" s="206"/>
      <c r="S816" s="206"/>
      <c r="T816" s="207"/>
      <c r="AT816" s="208" t="s">
        <v>428</v>
      </c>
      <c r="AU816" s="208" t="s">
        <v>86</v>
      </c>
      <c r="AV816" s="13" t="s">
        <v>86</v>
      </c>
      <c r="AW816" s="13" t="s">
        <v>37</v>
      </c>
      <c r="AX816" s="13" t="s">
        <v>76</v>
      </c>
      <c r="AY816" s="208" t="s">
        <v>404</v>
      </c>
    </row>
    <row r="817" spans="2:51" s="13" customFormat="1" ht="11.25">
      <c r="B817" s="198"/>
      <c r="C817" s="199"/>
      <c r="D817" s="192" t="s">
        <v>428</v>
      </c>
      <c r="E817" s="200" t="s">
        <v>19</v>
      </c>
      <c r="F817" s="201" t="s">
        <v>116</v>
      </c>
      <c r="G817" s="199"/>
      <c r="H817" s="202">
        <v>1</v>
      </c>
      <c r="I817" s="203"/>
      <c r="J817" s="199"/>
      <c r="K817" s="199"/>
      <c r="L817" s="204"/>
      <c r="M817" s="205"/>
      <c r="N817" s="206"/>
      <c r="O817" s="206"/>
      <c r="P817" s="206"/>
      <c r="Q817" s="206"/>
      <c r="R817" s="206"/>
      <c r="S817" s="206"/>
      <c r="T817" s="207"/>
      <c r="AT817" s="208" t="s">
        <v>428</v>
      </c>
      <c r="AU817" s="208" t="s">
        <v>86</v>
      </c>
      <c r="AV817" s="13" t="s">
        <v>86</v>
      </c>
      <c r="AW817" s="13" t="s">
        <v>37</v>
      </c>
      <c r="AX817" s="13" t="s">
        <v>76</v>
      </c>
      <c r="AY817" s="208" t="s">
        <v>404</v>
      </c>
    </row>
    <row r="818" spans="2:51" s="14" customFormat="1" ht="11.25">
      <c r="B818" s="210"/>
      <c r="C818" s="211"/>
      <c r="D818" s="192" t="s">
        <v>428</v>
      </c>
      <c r="E818" s="212" t="s">
        <v>19</v>
      </c>
      <c r="F818" s="213" t="s">
        <v>463</v>
      </c>
      <c r="G818" s="211"/>
      <c r="H818" s="214">
        <v>2</v>
      </c>
      <c r="I818" s="215"/>
      <c r="J818" s="211"/>
      <c r="K818" s="211"/>
      <c r="L818" s="216"/>
      <c r="M818" s="217"/>
      <c r="N818" s="218"/>
      <c r="O818" s="218"/>
      <c r="P818" s="218"/>
      <c r="Q818" s="218"/>
      <c r="R818" s="218"/>
      <c r="S818" s="218"/>
      <c r="T818" s="219"/>
      <c r="AT818" s="220" t="s">
        <v>428</v>
      </c>
      <c r="AU818" s="220" t="s">
        <v>86</v>
      </c>
      <c r="AV818" s="14" t="s">
        <v>273</v>
      </c>
      <c r="AW818" s="14" t="s">
        <v>37</v>
      </c>
      <c r="AX818" s="14" t="s">
        <v>84</v>
      </c>
      <c r="AY818" s="220" t="s">
        <v>404</v>
      </c>
    </row>
    <row r="819" spans="1:65" s="2" customFormat="1" ht="14.45" customHeight="1">
      <c r="A819" s="36"/>
      <c r="B819" s="37"/>
      <c r="C819" s="179" t="s">
        <v>1194</v>
      </c>
      <c r="D819" s="179" t="s">
        <v>410</v>
      </c>
      <c r="E819" s="180" t="s">
        <v>1195</v>
      </c>
      <c r="F819" s="181" t="s">
        <v>1196</v>
      </c>
      <c r="G819" s="182" t="s">
        <v>110</v>
      </c>
      <c r="H819" s="183">
        <v>0.612</v>
      </c>
      <c r="I819" s="184"/>
      <c r="J819" s="185">
        <f>ROUND(I819*H819,2)</f>
        <v>0</v>
      </c>
      <c r="K819" s="181" t="s">
        <v>19</v>
      </c>
      <c r="L819" s="41"/>
      <c r="M819" s="186" t="s">
        <v>19</v>
      </c>
      <c r="N819" s="187" t="s">
        <v>47</v>
      </c>
      <c r="O819" s="66"/>
      <c r="P819" s="188">
        <f>O819*H819</f>
        <v>0</v>
      </c>
      <c r="Q819" s="188">
        <v>0</v>
      </c>
      <c r="R819" s="188">
        <f>Q819*H819</f>
        <v>0</v>
      </c>
      <c r="S819" s="188">
        <v>0</v>
      </c>
      <c r="T819" s="189">
        <f>S819*H819</f>
        <v>0</v>
      </c>
      <c r="U819" s="36"/>
      <c r="V819" s="36"/>
      <c r="W819" s="36"/>
      <c r="X819" s="36"/>
      <c r="Y819" s="36"/>
      <c r="Z819" s="36"/>
      <c r="AA819" s="36"/>
      <c r="AB819" s="36"/>
      <c r="AC819" s="36"/>
      <c r="AD819" s="36"/>
      <c r="AE819" s="36"/>
      <c r="AR819" s="190" t="s">
        <v>273</v>
      </c>
      <c r="AT819" s="190" t="s">
        <v>410</v>
      </c>
      <c r="AU819" s="190" t="s">
        <v>86</v>
      </c>
      <c r="AY819" s="19" t="s">
        <v>404</v>
      </c>
      <c r="BE819" s="191">
        <f>IF(N819="základní",J819,0)</f>
        <v>0</v>
      </c>
      <c r="BF819" s="191">
        <f>IF(N819="snížená",J819,0)</f>
        <v>0</v>
      </c>
      <c r="BG819" s="191">
        <f>IF(N819="zákl. přenesená",J819,0)</f>
        <v>0</v>
      </c>
      <c r="BH819" s="191">
        <f>IF(N819="sníž. přenesená",J819,0)</f>
        <v>0</v>
      </c>
      <c r="BI819" s="191">
        <f>IF(N819="nulová",J819,0)</f>
        <v>0</v>
      </c>
      <c r="BJ819" s="19" t="s">
        <v>84</v>
      </c>
      <c r="BK819" s="191">
        <f>ROUND(I819*H819,2)</f>
        <v>0</v>
      </c>
      <c r="BL819" s="19" t="s">
        <v>273</v>
      </c>
      <c r="BM819" s="190" t="s">
        <v>1197</v>
      </c>
    </row>
    <row r="820" spans="1:47" s="2" customFormat="1" ht="11.25">
      <c r="A820" s="36"/>
      <c r="B820" s="37"/>
      <c r="C820" s="38"/>
      <c r="D820" s="192" t="s">
        <v>418</v>
      </c>
      <c r="E820" s="38"/>
      <c r="F820" s="193" t="s">
        <v>1196</v>
      </c>
      <c r="G820" s="38"/>
      <c r="H820" s="38"/>
      <c r="I820" s="194"/>
      <c r="J820" s="38"/>
      <c r="K820" s="38"/>
      <c r="L820" s="41"/>
      <c r="M820" s="195"/>
      <c r="N820" s="196"/>
      <c r="O820" s="66"/>
      <c r="P820" s="66"/>
      <c r="Q820" s="66"/>
      <c r="R820" s="66"/>
      <c r="S820" s="66"/>
      <c r="T820" s="67"/>
      <c r="U820" s="36"/>
      <c r="V820" s="36"/>
      <c r="W820" s="36"/>
      <c r="X820" s="36"/>
      <c r="Y820" s="36"/>
      <c r="Z820" s="36"/>
      <c r="AA820" s="36"/>
      <c r="AB820" s="36"/>
      <c r="AC820" s="36"/>
      <c r="AD820" s="36"/>
      <c r="AE820" s="36"/>
      <c r="AT820" s="19" t="s">
        <v>418</v>
      </c>
      <c r="AU820" s="19" t="s">
        <v>86</v>
      </c>
    </row>
    <row r="821" spans="2:51" s="13" customFormat="1" ht="11.25">
      <c r="B821" s="198"/>
      <c r="C821" s="199"/>
      <c r="D821" s="192" t="s">
        <v>428</v>
      </c>
      <c r="E821" s="200" t="s">
        <v>19</v>
      </c>
      <c r="F821" s="201" t="s">
        <v>1198</v>
      </c>
      <c r="G821" s="199"/>
      <c r="H821" s="202">
        <v>0.612</v>
      </c>
      <c r="I821" s="203"/>
      <c r="J821" s="199"/>
      <c r="K821" s="199"/>
      <c r="L821" s="204"/>
      <c r="M821" s="205"/>
      <c r="N821" s="206"/>
      <c r="O821" s="206"/>
      <c r="P821" s="206"/>
      <c r="Q821" s="206"/>
      <c r="R821" s="206"/>
      <c r="S821" s="206"/>
      <c r="T821" s="207"/>
      <c r="AT821" s="208" t="s">
        <v>428</v>
      </c>
      <c r="AU821" s="208" t="s">
        <v>86</v>
      </c>
      <c r="AV821" s="13" t="s">
        <v>86</v>
      </c>
      <c r="AW821" s="13" t="s">
        <v>37</v>
      </c>
      <c r="AX821" s="13" t="s">
        <v>84</v>
      </c>
      <c r="AY821" s="208" t="s">
        <v>404</v>
      </c>
    </row>
    <row r="822" spans="1:65" s="2" customFormat="1" ht="14.45" customHeight="1">
      <c r="A822" s="36"/>
      <c r="B822" s="37"/>
      <c r="C822" s="179" t="s">
        <v>1199</v>
      </c>
      <c r="D822" s="179" t="s">
        <v>410</v>
      </c>
      <c r="E822" s="180" t="s">
        <v>1200</v>
      </c>
      <c r="F822" s="181" t="s">
        <v>1201</v>
      </c>
      <c r="G822" s="182" t="s">
        <v>106</v>
      </c>
      <c r="H822" s="183">
        <v>3.16</v>
      </c>
      <c r="I822" s="184"/>
      <c r="J822" s="185">
        <f>ROUND(I822*H822,2)</f>
        <v>0</v>
      </c>
      <c r="K822" s="181" t="s">
        <v>413</v>
      </c>
      <c r="L822" s="41"/>
      <c r="M822" s="186" t="s">
        <v>19</v>
      </c>
      <c r="N822" s="187" t="s">
        <v>47</v>
      </c>
      <c r="O822" s="66"/>
      <c r="P822" s="188">
        <f>O822*H822</f>
        <v>0</v>
      </c>
      <c r="Q822" s="188">
        <v>0</v>
      </c>
      <c r="R822" s="188">
        <f>Q822*H822</f>
        <v>0</v>
      </c>
      <c r="S822" s="188">
        <v>0</v>
      </c>
      <c r="T822" s="189">
        <f>S822*H822</f>
        <v>0</v>
      </c>
      <c r="U822" s="36"/>
      <c r="V822" s="36"/>
      <c r="W822" s="36"/>
      <c r="X822" s="36"/>
      <c r="Y822" s="36"/>
      <c r="Z822" s="36"/>
      <c r="AA822" s="36"/>
      <c r="AB822" s="36"/>
      <c r="AC822" s="36"/>
      <c r="AD822" s="36"/>
      <c r="AE822" s="36"/>
      <c r="AR822" s="190" t="s">
        <v>273</v>
      </c>
      <c r="AT822" s="190" t="s">
        <v>410</v>
      </c>
      <c r="AU822" s="190" t="s">
        <v>86</v>
      </c>
      <c r="AY822" s="19" t="s">
        <v>404</v>
      </c>
      <c r="BE822" s="191">
        <f>IF(N822="základní",J822,0)</f>
        <v>0</v>
      </c>
      <c r="BF822" s="191">
        <f>IF(N822="snížená",J822,0)</f>
        <v>0</v>
      </c>
      <c r="BG822" s="191">
        <f>IF(N822="zákl. přenesená",J822,0)</f>
        <v>0</v>
      </c>
      <c r="BH822" s="191">
        <f>IF(N822="sníž. přenesená",J822,0)</f>
        <v>0</v>
      </c>
      <c r="BI822" s="191">
        <f>IF(N822="nulová",J822,0)</f>
        <v>0</v>
      </c>
      <c r="BJ822" s="19" t="s">
        <v>84</v>
      </c>
      <c r="BK822" s="191">
        <f>ROUND(I822*H822,2)</f>
        <v>0</v>
      </c>
      <c r="BL822" s="19" t="s">
        <v>273</v>
      </c>
      <c r="BM822" s="190" t="s">
        <v>1202</v>
      </c>
    </row>
    <row r="823" spans="1:47" s="2" customFormat="1" ht="11.25">
      <c r="A823" s="36"/>
      <c r="B823" s="37"/>
      <c r="C823" s="38"/>
      <c r="D823" s="192" t="s">
        <v>418</v>
      </c>
      <c r="E823" s="38"/>
      <c r="F823" s="193" t="s">
        <v>1203</v>
      </c>
      <c r="G823" s="38"/>
      <c r="H823" s="38"/>
      <c r="I823" s="194"/>
      <c r="J823" s="38"/>
      <c r="K823" s="38"/>
      <c r="L823" s="41"/>
      <c r="M823" s="195"/>
      <c r="N823" s="196"/>
      <c r="O823" s="66"/>
      <c r="P823" s="66"/>
      <c r="Q823" s="66"/>
      <c r="R823" s="66"/>
      <c r="S823" s="66"/>
      <c r="T823" s="67"/>
      <c r="U823" s="36"/>
      <c r="V823" s="36"/>
      <c r="W823" s="36"/>
      <c r="X823" s="36"/>
      <c r="Y823" s="36"/>
      <c r="Z823" s="36"/>
      <c r="AA823" s="36"/>
      <c r="AB823" s="36"/>
      <c r="AC823" s="36"/>
      <c r="AD823" s="36"/>
      <c r="AE823" s="36"/>
      <c r="AT823" s="19" t="s">
        <v>418</v>
      </c>
      <c r="AU823" s="19" t="s">
        <v>86</v>
      </c>
    </row>
    <row r="824" spans="1:47" s="2" customFormat="1" ht="58.5">
      <c r="A824" s="36"/>
      <c r="B824" s="37"/>
      <c r="C824" s="38"/>
      <c r="D824" s="192" t="s">
        <v>423</v>
      </c>
      <c r="E824" s="38"/>
      <c r="F824" s="197" t="s">
        <v>1204</v>
      </c>
      <c r="G824" s="38"/>
      <c r="H824" s="38"/>
      <c r="I824" s="194"/>
      <c r="J824" s="38"/>
      <c r="K824" s="38"/>
      <c r="L824" s="41"/>
      <c r="M824" s="195"/>
      <c r="N824" s="196"/>
      <c r="O824" s="66"/>
      <c r="P824" s="66"/>
      <c r="Q824" s="66"/>
      <c r="R824" s="66"/>
      <c r="S824" s="66"/>
      <c r="T824" s="67"/>
      <c r="U824" s="36"/>
      <c r="V824" s="36"/>
      <c r="W824" s="36"/>
      <c r="X824" s="36"/>
      <c r="Y824" s="36"/>
      <c r="Z824" s="36"/>
      <c r="AA824" s="36"/>
      <c r="AB824" s="36"/>
      <c r="AC824" s="36"/>
      <c r="AD824" s="36"/>
      <c r="AE824" s="36"/>
      <c r="AT824" s="19" t="s">
        <v>423</v>
      </c>
      <c r="AU824" s="19" t="s">
        <v>86</v>
      </c>
    </row>
    <row r="825" spans="2:51" s="15" customFormat="1" ht="11.25">
      <c r="B825" s="221"/>
      <c r="C825" s="222"/>
      <c r="D825" s="192" t="s">
        <v>428</v>
      </c>
      <c r="E825" s="223" t="s">
        <v>19</v>
      </c>
      <c r="F825" s="224" t="s">
        <v>1205</v>
      </c>
      <c r="G825" s="222"/>
      <c r="H825" s="223" t="s">
        <v>19</v>
      </c>
      <c r="I825" s="225"/>
      <c r="J825" s="222"/>
      <c r="K825" s="222"/>
      <c r="L825" s="226"/>
      <c r="M825" s="227"/>
      <c r="N825" s="228"/>
      <c r="O825" s="228"/>
      <c r="P825" s="228"/>
      <c r="Q825" s="228"/>
      <c r="R825" s="228"/>
      <c r="S825" s="228"/>
      <c r="T825" s="229"/>
      <c r="AT825" s="230" t="s">
        <v>428</v>
      </c>
      <c r="AU825" s="230" t="s">
        <v>86</v>
      </c>
      <c r="AV825" s="15" t="s">
        <v>84</v>
      </c>
      <c r="AW825" s="15" t="s">
        <v>37</v>
      </c>
      <c r="AX825" s="15" t="s">
        <v>76</v>
      </c>
      <c r="AY825" s="230" t="s">
        <v>404</v>
      </c>
    </row>
    <row r="826" spans="2:51" s="13" customFormat="1" ht="11.25">
      <c r="B826" s="198"/>
      <c r="C826" s="199"/>
      <c r="D826" s="192" t="s">
        <v>428</v>
      </c>
      <c r="E826" s="200" t="s">
        <v>19</v>
      </c>
      <c r="F826" s="201" t="s">
        <v>1206</v>
      </c>
      <c r="G826" s="199"/>
      <c r="H826" s="202">
        <v>3.16</v>
      </c>
      <c r="I826" s="203"/>
      <c r="J826" s="199"/>
      <c r="K826" s="199"/>
      <c r="L826" s="204"/>
      <c r="M826" s="205"/>
      <c r="N826" s="206"/>
      <c r="O826" s="206"/>
      <c r="P826" s="206"/>
      <c r="Q826" s="206"/>
      <c r="R826" s="206"/>
      <c r="S826" s="206"/>
      <c r="T826" s="207"/>
      <c r="AT826" s="208" t="s">
        <v>428</v>
      </c>
      <c r="AU826" s="208" t="s">
        <v>86</v>
      </c>
      <c r="AV826" s="13" t="s">
        <v>86</v>
      </c>
      <c r="AW826" s="13" t="s">
        <v>37</v>
      </c>
      <c r="AX826" s="13" t="s">
        <v>76</v>
      </c>
      <c r="AY826" s="208" t="s">
        <v>404</v>
      </c>
    </row>
    <row r="827" spans="2:51" s="14" customFormat="1" ht="11.25">
      <c r="B827" s="210"/>
      <c r="C827" s="211"/>
      <c r="D827" s="192" t="s">
        <v>428</v>
      </c>
      <c r="E827" s="212" t="s">
        <v>160</v>
      </c>
      <c r="F827" s="213" t="s">
        <v>463</v>
      </c>
      <c r="G827" s="211"/>
      <c r="H827" s="214">
        <v>3.16</v>
      </c>
      <c r="I827" s="215"/>
      <c r="J827" s="211"/>
      <c r="K827" s="211"/>
      <c r="L827" s="216"/>
      <c r="M827" s="217"/>
      <c r="N827" s="218"/>
      <c r="O827" s="218"/>
      <c r="P827" s="218"/>
      <c r="Q827" s="218"/>
      <c r="R827" s="218"/>
      <c r="S827" s="218"/>
      <c r="T827" s="219"/>
      <c r="AT827" s="220" t="s">
        <v>428</v>
      </c>
      <c r="AU827" s="220" t="s">
        <v>86</v>
      </c>
      <c r="AV827" s="14" t="s">
        <v>273</v>
      </c>
      <c r="AW827" s="14" t="s">
        <v>37</v>
      </c>
      <c r="AX827" s="14" t="s">
        <v>84</v>
      </c>
      <c r="AY827" s="220" t="s">
        <v>404</v>
      </c>
    </row>
    <row r="828" spans="1:65" s="2" customFormat="1" ht="14.45" customHeight="1">
      <c r="A828" s="36"/>
      <c r="B828" s="37"/>
      <c r="C828" s="179" t="s">
        <v>1207</v>
      </c>
      <c r="D828" s="179" t="s">
        <v>410</v>
      </c>
      <c r="E828" s="180" t="s">
        <v>1208</v>
      </c>
      <c r="F828" s="181" t="s">
        <v>1209</v>
      </c>
      <c r="G828" s="182" t="s">
        <v>92</v>
      </c>
      <c r="H828" s="183">
        <v>176</v>
      </c>
      <c r="I828" s="184"/>
      <c r="J828" s="185">
        <f>ROUND(I828*H828,2)</f>
        <v>0</v>
      </c>
      <c r="K828" s="181" t="s">
        <v>413</v>
      </c>
      <c r="L828" s="41"/>
      <c r="M828" s="186" t="s">
        <v>19</v>
      </c>
      <c r="N828" s="187" t="s">
        <v>47</v>
      </c>
      <c r="O828" s="66"/>
      <c r="P828" s="188">
        <f>O828*H828</f>
        <v>0</v>
      </c>
      <c r="Q828" s="188">
        <v>0</v>
      </c>
      <c r="R828" s="188">
        <f>Q828*H828</f>
        <v>0</v>
      </c>
      <c r="S828" s="188">
        <v>0</v>
      </c>
      <c r="T828" s="189">
        <f>S828*H828</f>
        <v>0</v>
      </c>
      <c r="U828" s="36"/>
      <c r="V828" s="36"/>
      <c r="W828" s="36"/>
      <c r="X828" s="36"/>
      <c r="Y828" s="36"/>
      <c r="Z828" s="36"/>
      <c r="AA828" s="36"/>
      <c r="AB828" s="36"/>
      <c r="AC828" s="36"/>
      <c r="AD828" s="36"/>
      <c r="AE828" s="36"/>
      <c r="AR828" s="190" t="s">
        <v>273</v>
      </c>
      <c r="AT828" s="190" t="s">
        <v>410</v>
      </c>
      <c r="AU828" s="190" t="s">
        <v>86</v>
      </c>
      <c r="AY828" s="19" t="s">
        <v>404</v>
      </c>
      <c r="BE828" s="191">
        <f>IF(N828="základní",J828,0)</f>
        <v>0</v>
      </c>
      <c r="BF828" s="191">
        <f>IF(N828="snížená",J828,0)</f>
        <v>0</v>
      </c>
      <c r="BG828" s="191">
        <f>IF(N828="zákl. přenesená",J828,0)</f>
        <v>0</v>
      </c>
      <c r="BH828" s="191">
        <f>IF(N828="sníž. přenesená",J828,0)</f>
        <v>0</v>
      </c>
      <c r="BI828" s="191">
        <f>IF(N828="nulová",J828,0)</f>
        <v>0</v>
      </c>
      <c r="BJ828" s="19" t="s">
        <v>84</v>
      </c>
      <c r="BK828" s="191">
        <f>ROUND(I828*H828,2)</f>
        <v>0</v>
      </c>
      <c r="BL828" s="19" t="s">
        <v>273</v>
      </c>
      <c r="BM828" s="190" t="s">
        <v>1210</v>
      </c>
    </row>
    <row r="829" spans="1:47" s="2" customFormat="1" ht="11.25">
      <c r="A829" s="36"/>
      <c r="B829" s="37"/>
      <c r="C829" s="38"/>
      <c r="D829" s="192" t="s">
        <v>418</v>
      </c>
      <c r="E829" s="38"/>
      <c r="F829" s="193" t="s">
        <v>1211</v>
      </c>
      <c r="G829" s="38"/>
      <c r="H829" s="38"/>
      <c r="I829" s="194"/>
      <c r="J829" s="38"/>
      <c r="K829" s="38"/>
      <c r="L829" s="41"/>
      <c r="M829" s="195"/>
      <c r="N829" s="196"/>
      <c r="O829" s="66"/>
      <c r="P829" s="66"/>
      <c r="Q829" s="66"/>
      <c r="R829" s="66"/>
      <c r="S829" s="66"/>
      <c r="T829" s="67"/>
      <c r="U829" s="36"/>
      <c r="V829" s="36"/>
      <c r="W829" s="36"/>
      <c r="X829" s="36"/>
      <c r="Y829" s="36"/>
      <c r="Z829" s="36"/>
      <c r="AA829" s="36"/>
      <c r="AB829" s="36"/>
      <c r="AC829" s="36"/>
      <c r="AD829" s="36"/>
      <c r="AE829" s="36"/>
      <c r="AT829" s="19" t="s">
        <v>418</v>
      </c>
      <c r="AU829" s="19" t="s">
        <v>86</v>
      </c>
    </row>
    <row r="830" spans="1:47" s="2" customFormat="1" ht="48.75">
      <c r="A830" s="36"/>
      <c r="B830" s="37"/>
      <c r="C830" s="38"/>
      <c r="D830" s="192" t="s">
        <v>423</v>
      </c>
      <c r="E830" s="38"/>
      <c r="F830" s="197" t="s">
        <v>1212</v>
      </c>
      <c r="G830" s="38"/>
      <c r="H830" s="38"/>
      <c r="I830" s="194"/>
      <c r="J830" s="38"/>
      <c r="K830" s="38"/>
      <c r="L830" s="41"/>
      <c r="M830" s="195"/>
      <c r="N830" s="196"/>
      <c r="O830" s="66"/>
      <c r="P830" s="66"/>
      <c r="Q830" s="66"/>
      <c r="R830" s="66"/>
      <c r="S830" s="66"/>
      <c r="T830" s="67"/>
      <c r="U830" s="36"/>
      <c r="V830" s="36"/>
      <c r="W830" s="36"/>
      <c r="X830" s="36"/>
      <c r="Y830" s="36"/>
      <c r="Z830" s="36"/>
      <c r="AA830" s="36"/>
      <c r="AB830" s="36"/>
      <c r="AC830" s="36"/>
      <c r="AD830" s="36"/>
      <c r="AE830" s="36"/>
      <c r="AT830" s="19" t="s">
        <v>423</v>
      </c>
      <c r="AU830" s="19" t="s">
        <v>86</v>
      </c>
    </row>
    <row r="831" spans="2:51" s="15" customFormat="1" ht="11.25">
      <c r="B831" s="221"/>
      <c r="C831" s="222"/>
      <c r="D831" s="192" t="s">
        <v>428</v>
      </c>
      <c r="E831" s="223" t="s">
        <v>19</v>
      </c>
      <c r="F831" s="224" t="s">
        <v>1213</v>
      </c>
      <c r="G831" s="222"/>
      <c r="H831" s="223" t="s">
        <v>19</v>
      </c>
      <c r="I831" s="225"/>
      <c r="J831" s="222"/>
      <c r="K831" s="222"/>
      <c r="L831" s="226"/>
      <c r="M831" s="227"/>
      <c r="N831" s="228"/>
      <c r="O831" s="228"/>
      <c r="P831" s="228"/>
      <c r="Q831" s="228"/>
      <c r="R831" s="228"/>
      <c r="S831" s="228"/>
      <c r="T831" s="229"/>
      <c r="AT831" s="230" t="s">
        <v>428</v>
      </c>
      <c r="AU831" s="230" t="s">
        <v>86</v>
      </c>
      <c r="AV831" s="15" t="s">
        <v>84</v>
      </c>
      <c r="AW831" s="15" t="s">
        <v>37</v>
      </c>
      <c r="AX831" s="15" t="s">
        <v>76</v>
      </c>
      <c r="AY831" s="230" t="s">
        <v>404</v>
      </c>
    </row>
    <row r="832" spans="2:51" s="15" customFormat="1" ht="11.25">
      <c r="B832" s="221"/>
      <c r="C832" s="222"/>
      <c r="D832" s="192" t="s">
        <v>428</v>
      </c>
      <c r="E832" s="223" t="s">
        <v>19</v>
      </c>
      <c r="F832" s="224" t="s">
        <v>1214</v>
      </c>
      <c r="G832" s="222"/>
      <c r="H832" s="223" t="s">
        <v>19</v>
      </c>
      <c r="I832" s="225"/>
      <c r="J832" s="222"/>
      <c r="K832" s="222"/>
      <c r="L832" s="226"/>
      <c r="M832" s="227"/>
      <c r="N832" s="228"/>
      <c r="O832" s="228"/>
      <c r="P832" s="228"/>
      <c r="Q832" s="228"/>
      <c r="R832" s="228"/>
      <c r="S832" s="228"/>
      <c r="T832" s="229"/>
      <c r="AT832" s="230" t="s">
        <v>428</v>
      </c>
      <c r="AU832" s="230" t="s">
        <v>86</v>
      </c>
      <c r="AV832" s="15" t="s">
        <v>84</v>
      </c>
      <c r="AW832" s="15" t="s">
        <v>37</v>
      </c>
      <c r="AX832" s="15" t="s">
        <v>76</v>
      </c>
      <c r="AY832" s="230" t="s">
        <v>404</v>
      </c>
    </row>
    <row r="833" spans="2:51" s="13" customFormat="1" ht="11.25">
      <c r="B833" s="198"/>
      <c r="C833" s="199"/>
      <c r="D833" s="192" t="s">
        <v>428</v>
      </c>
      <c r="E833" s="200" t="s">
        <v>19</v>
      </c>
      <c r="F833" s="201" t="s">
        <v>1215</v>
      </c>
      <c r="G833" s="199"/>
      <c r="H833" s="202">
        <v>75</v>
      </c>
      <c r="I833" s="203"/>
      <c r="J833" s="199"/>
      <c r="K833" s="199"/>
      <c r="L833" s="204"/>
      <c r="M833" s="205"/>
      <c r="N833" s="206"/>
      <c r="O833" s="206"/>
      <c r="P833" s="206"/>
      <c r="Q833" s="206"/>
      <c r="R833" s="206"/>
      <c r="S833" s="206"/>
      <c r="T833" s="207"/>
      <c r="AT833" s="208" t="s">
        <v>428</v>
      </c>
      <c r="AU833" s="208" t="s">
        <v>86</v>
      </c>
      <c r="AV833" s="13" t="s">
        <v>86</v>
      </c>
      <c r="AW833" s="13" t="s">
        <v>37</v>
      </c>
      <c r="AX833" s="13" t="s">
        <v>76</v>
      </c>
      <c r="AY833" s="208" t="s">
        <v>404</v>
      </c>
    </row>
    <row r="834" spans="2:51" s="13" customFormat="1" ht="11.25">
      <c r="B834" s="198"/>
      <c r="C834" s="199"/>
      <c r="D834" s="192" t="s">
        <v>428</v>
      </c>
      <c r="E834" s="200" t="s">
        <v>19</v>
      </c>
      <c r="F834" s="201" t="s">
        <v>1216</v>
      </c>
      <c r="G834" s="199"/>
      <c r="H834" s="202">
        <v>38</v>
      </c>
      <c r="I834" s="203"/>
      <c r="J834" s="199"/>
      <c r="K834" s="199"/>
      <c r="L834" s="204"/>
      <c r="M834" s="205"/>
      <c r="N834" s="206"/>
      <c r="O834" s="206"/>
      <c r="P834" s="206"/>
      <c r="Q834" s="206"/>
      <c r="R834" s="206"/>
      <c r="S834" s="206"/>
      <c r="T834" s="207"/>
      <c r="AT834" s="208" t="s">
        <v>428</v>
      </c>
      <c r="AU834" s="208" t="s">
        <v>86</v>
      </c>
      <c r="AV834" s="13" t="s">
        <v>86</v>
      </c>
      <c r="AW834" s="13" t="s">
        <v>37</v>
      </c>
      <c r="AX834" s="13" t="s">
        <v>76</v>
      </c>
      <c r="AY834" s="208" t="s">
        <v>404</v>
      </c>
    </row>
    <row r="835" spans="2:51" s="13" customFormat="1" ht="11.25">
      <c r="B835" s="198"/>
      <c r="C835" s="199"/>
      <c r="D835" s="192" t="s">
        <v>428</v>
      </c>
      <c r="E835" s="200" t="s">
        <v>19</v>
      </c>
      <c r="F835" s="201" t="s">
        <v>1217</v>
      </c>
      <c r="G835" s="199"/>
      <c r="H835" s="202">
        <v>54</v>
      </c>
      <c r="I835" s="203"/>
      <c r="J835" s="199"/>
      <c r="K835" s="199"/>
      <c r="L835" s="204"/>
      <c r="M835" s="205"/>
      <c r="N835" s="206"/>
      <c r="O835" s="206"/>
      <c r="P835" s="206"/>
      <c r="Q835" s="206"/>
      <c r="R835" s="206"/>
      <c r="S835" s="206"/>
      <c r="T835" s="207"/>
      <c r="AT835" s="208" t="s">
        <v>428</v>
      </c>
      <c r="AU835" s="208" t="s">
        <v>86</v>
      </c>
      <c r="AV835" s="13" t="s">
        <v>86</v>
      </c>
      <c r="AW835" s="13" t="s">
        <v>37</v>
      </c>
      <c r="AX835" s="13" t="s">
        <v>76</v>
      </c>
      <c r="AY835" s="208" t="s">
        <v>404</v>
      </c>
    </row>
    <row r="836" spans="2:51" s="13" customFormat="1" ht="11.25">
      <c r="B836" s="198"/>
      <c r="C836" s="199"/>
      <c r="D836" s="192" t="s">
        <v>428</v>
      </c>
      <c r="E836" s="200" t="s">
        <v>19</v>
      </c>
      <c r="F836" s="201" t="s">
        <v>1218</v>
      </c>
      <c r="G836" s="199"/>
      <c r="H836" s="202">
        <v>9</v>
      </c>
      <c r="I836" s="203"/>
      <c r="J836" s="199"/>
      <c r="K836" s="199"/>
      <c r="L836" s="204"/>
      <c r="M836" s="205"/>
      <c r="N836" s="206"/>
      <c r="O836" s="206"/>
      <c r="P836" s="206"/>
      <c r="Q836" s="206"/>
      <c r="R836" s="206"/>
      <c r="S836" s="206"/>
      <c r="T836" s="207"/>
      <c r="AT836" s="208" t="s">
        <v>428</v>
      </c>
      <c r="AU836" s="208" t="s">
        <v>86</v>
      </c>
      <c r="AV836" s="13" t="s">
        <v>86</v>
      </c>
      <c r="AW836" s="13" t="s">
        <v>37</v>
      </c>
      <c r="AX836" s="13" t="s">
        <v>76</v>
      </c>
      <c r="AY836" s="208" t="s">
        <v>404</v>
      </c>
    </row>
    <row r="837" spans="2:51" s="14" customFormat="1" ht="11.25">
      <c r="B837" s="210"/>
      <c r="C837" s="211"/>
      <c r="D837" s="192" t="s">
        <v>428</v>
      </c>
      <c r="E837" s="212" t="s">
        <v>166</v>
      </c>
      <c r="F837" s="213" t="s">
        <v>463</v>
      </c>
      <c r="G837" s="211"/>
      <c r="H837" s="214">
        <v>176</v>
      </c>
      <c r="I837" s="215"/>
      <c r="J837" s="211"/>
      <c r="K837" s="211"/>
      <c r="L837" s="216"/>
      <c r="M837" s="217"/>
      <c r="N837" s="218"/>
      <c r="O837" s="218"/>
      <c r="P837" s="218"/>
      <c r="Q837" s="218"/>
      <c r="R837" s="218"/>
      <c r="S837" s="218"/>
      <c r="T837" s="219"/>
      <c r="AT837" s="220" t="s">
        <v>428</v>
      </c>
      <c r="AU837" s="220" t="s">
        <v>86</v>
      </c>
      <c r="AV837" s="14" t="s">
        <v>273</v>
      </c>
      <c r="AW837" s="14" t="s">
        <v>37</v>
      </c>
      <c r="AX837" s="14" t="s">
        <v>84</v>
      </c>
      <c r="AY837" s="220" t="s">
        <v>404</v>
      </c>
    </row>
    <row r="838" spans="1:65" s="2" customFormat="1" ht="14.45" customHeight="1">
      <c r="A838" s="36"/>
      <c r="B838" s="37"/>
      <c r="C838" s="179" t="s">
        <v>1219</v>
      </c>
      <c r="D838" s="179" t="s">
        <v>410</v>
      </c>
      <c r="E838" s="180" t="s">
        <v>1220</v>
      </c>
      <c r="F838" s="181" t="s">
        <v>1221</v>
      </c>
      <c r="G838" s="182" t="s">
        <v>92</v>
      </c>
      <c r="H838" s="183">
        <v>659</v>
      </c>
      <c r="I838" s="184"/>
      <c r="J838" s="185">
        <f>ROUND(I838*H838,2)</f>
        <v>0</v>
      </c>
      <c r="K838" s="181" t="s">
        <v>413</v>
      </c>
      <c r="L838" s="41"/>
      <c r="M838" s="186" t="s">
        <v>19</v>
      </c>
      <c r="N838" s="187" t="s">
        <v>47</v>
      </c>
      <c r="O838" s="66"/>
      <c r="P838" s="188">
        <f>O838*H838</f>
        <v>0</v>
      </c>
      <c r="Q838" s="188">
        <v>0</v>
      </c>
      <c r="R838" s="188">
        <f>Q838*H838</f>
        <v>0</v>
      </c>
      <c r="S838" s="188">
        <v>0</v>
      </c>
      <c r="T838" s="189">
        <f>S838*H838</f>
        <v>0</v>
      </c>
      <c r="U838" s="36"/>
      <c r="V838" s="36"/>
      <c r="W838" s="36"/>
      <c r="X838" s="36"/>
      <c r="Y838" s="36"/>
      <c r="Z838" s="36"/>
      <c r="AA838" s="36"/>
      <c r="AB838" s="36"/>
      <c r="AC838" s="36"/>
      <c r="AD838" s="36"/>
      <c r="AE838" s="36"/>
      <c r="AR838" s="190" t="s">
        <v>273</v>
      </c>
      <c r="AT838" s="190" t="s">
        <v>410</v>
      </c>
      <c r="AU838" s="190" t="s">
        <v>86</v>
      </c>
      <c r="AY838" s="19" t="s">
        <v>404</v>
      </c>
      <c r="BE838" s="191">
        <f>IF(N838="základní",J838,0)</f>
        <v>0</v>
      </c>
      <c r="BF838" s="191">
        <f>IF(N838="snížená",J838,0)</f>
        <v>0</v>
      </c>
      <c r="BG838" s="191">
        <f>IF(N838="zákl. přenesená",J838,0)</f>
        <v>0</v>
      </c>
      <c r="BH838" s="191">
        <f>IF(N838="sníž. přenesená",J838,0)</f>
        <v>0</v>
      </c>
      <c r="BI838" s="191">
        <f>IF(N838="nulová",J838,0)</f>
        <v>0</v>
      </c>
      <c r="BJ838" s="19" t="s">
        <v>84</v>
      </c>
      <c r="BK838" s="191">
        <f>ROUND(I838*H838,2)</f>
        <v>0</v>
      </c>
      <c r="BL838" s="19" t="s">
        <v>273</v>
      </c>
      <c r="BM838" s="190" t="s">
        <v>1222</v>
      </c>
    </row>
    <row r="839" spans="1:47" s="2" customFormat="1" ht="19.5">
      <c r="A839" s="36"/>
      <c r="B839" s="37"/>
      <c r="C839" s="38"/>
      <c r="D839" s="192" t="s">
        <v>418</v>
      </c>
      <c r="E839" s="38"/>
      <c r="F839" s="193" t="s">
        <v>1223</v>
      </c>
      <c r="G839" s="38"/>
      <c r="H839" s="38"/>
      <c r="I839" s="194"/>
      <c r="J839" s="38"/>
      <c r="K839" s="38"/>
      <c r="L839" s="41"/>
      <c r="M839" s="195"/>
      <c r="N839" s="196"/>
      <c r="O839" s="66"/>
      <c r="P839" s="66"/>
      <c r="Q839" s="66"/>
      <c r="R839" s="66"/>
      <c r="S839" s="66"/>
      <c r="T839" s="67"/>
      <c r="U839" s="36"/>
      <c r="V839" s="36"/>
      <c r="W839" s="36"/>
      <c r="X839" s="36"/>
      <c r="Y839" s="36"/>
      <c r="Z839" s="36"/>
      <c r="AA839" s="36"/>
      <c r="AB839" s="36"/>
      <c r="AC839" s="36"/>
      <c r="AD839" s="36"/>
      <c r="AE839" s="36"/>
      <c r="AT839" s="19" t="s">
        <v>418</v>
      </c>
      <c r="AU839" s="19" t="s">
        <v>86</v>
      </c>
    </row>
    <row r="840" spans="1:47" s="2" customFormat="1" ht="48.75">
      <c r="A840" s="36"/>
      <c r="B840" s="37"/>
      <c r="C840" s="38"/>
      <c r="D840" s="192" t="s">
        <v>423</v>
      </c>
      <c r="E840" s="38"/>
      <c r="F840" s="197" t="s">
        <v>1212</v>
      </c>
      <c r="G840" s="38"/>
      <c r="H840" s="38"/>
      <c r="I840" s="194"/>
      <c r="J840" s="38"/>
      <c r="K840" s="38"/>
      <c r="L840" s="41"/>
      <c r="M840" s="195"/>
      <c r="N840" s="196"/>
      <c r="O840" s="66"/>
      <c r="P840" s="66"/>
      <c r="Q840" s="66"/>
      <c r="R840" s="66"/>
      <c r="S840" s="66"/>
      <c r="T840" s="67"/>
      <c r="U840" s="36"/>
      <c r="V840" s="36"/>
      <c r="W840" s="36"/>
      <c r="X840" s="36"/>
      <c r="Y840" s="36"/>
      <c r="Z840" s="36"/>
      <c r="AA840" s="36"/>
      <c r="AB840" s="36"/>
      <c r="AC840" s="36"/>
      <c r="AD840" s="36"/>
      <c r="AE840" s="36"/>
      <c r="AT840" s="19" t="s">
        <v>423</v>
      </c>
      <c r="AU840" s="19" t="s">
        <v>86</v>
      </c>
    </row>
    <row r="841" spans="2:51" s="15" customFormat="1" ht="11.25">
      <c r="B841" s="221"/>
      <c r="C841" s="222"/>
      <c r="D841" s="192" t="s">
        <v>428</v>
      </c>
      <c r="E841" s="223" t="s">
        <v>19</v>
      </c>
      <c r="F841" s="224" t="s">
        <v>1213</v>
      </c>
      <c r="G841" s="222"/>
      <c r="H841" s="223" t="s">
        <v>19</v>
      </c>
      <c r="I841" s="225"/>
      <c r="J841" s="222"/>
      <c r="K841" s="222"/>
      <c r="L841" s="226"/>
      <c r="M841" s="227"/>
      <c r="N841" s="228"/>
      <c r="O841" s="228"/>
      <c r="P841" s="228"/>
      <c r="Q841" s="228"/>
      <c r="R841" s="228"/>
      <c r="S841" s="228"/>
      <c r="T841" s="229"/>
      <c r="AT841" s="230" t="s">
        <v>428</v>
      </c>
      <c r="AU841" s="230" t="s">
        <v>86</v>
      </c>
      <c r="AV841" s="15" t="s">
        <v>84</v>
      </c>
      <c r="AW841" s="15" t="s">
        <v>37</v>
      </c>
      <c r="AX841" s="15" t="s">
        <v>76</v>
      </c>
      <c r="AY841" s="230" t="s">
        <v>404</v>
      </c>
    </row>
    <row r="842" spans="2:51" s="15" customFormat="1" ht="11.25">
      <c r="B842" s="221"/>
      <c r="C842" s="222"/>
      <c r="D842" s="192" t="s">
        <v>428</v>
      </c>
      <c r="E842" s="223" t="s">
        <v>19</v>
      </c>
      <c r="F842" s="224" t="s">
        <v>1214</v>
      </c>
      <c r="G842" s="222"/>
      <c r="H842" s="223" t="s">
        <v>19</v>
      </c>
      <c r="I842" s="225"/>
      <c r="J842" s="222"/>
      <c r="K842" s="222"/>
      <c r="L842" s="226"/>
      <c r="M842" s="227"/>
      <c r="N842" s="228"/>
      <c r="O842" s="228"/>
      <c r="P842" s="228"/>
      <c r="Q842" s="228"/>
      <c r="R842" s="228"/>
      <c r="S842" s="228"/>
      <c r="T842" s="229"/>
      <c r="AT842" s="230" t="s">
        <v>428</v>
      </c>
      <c r="AU842" s="230" t="s">
        <v>86</v>
      </c>
      <c r="AV842" s="15" t="s">
        <v>84</v>
      </c>
      <c r="AW842" s="15" t="s">
        <v>37</v>
      </c>
      <c r="AX842" s="15" t="s">
        <v>76</v>
      </c>
      <c r="AY842" s="230" t="s">
        <v>404</v>
      </c>
    </row>
    <row r="843" spans="2:51" s="13" customFormat="1" ht="11.25">
      <c r="B843" s="198"/>
      <c r="C843" s="199"/>
      <c r="D843" s="192" t="s">
        <v>428</v>
      </c>
      <c r="E843" s="200" t="s">
        <v>19</v>
      </c>
      <c r="F843" s="201" t="s">
        <v>1224</v>
      </c>
      <c r="G843" s="199"/>
      <c r="H843" s="202">
        <v>450</v>
      </c>
      <c r="I843" s="203"/>
      <c r="J843" s="199"/>
      <c r="K843" s="199"/>
      <c r="L843" s="204"/>
      <c r="M843" s="205"/>
      <c r="N843" s="206"/>
      <c r="O843" s="206"/>
      <c r="P843" s="206"/>
      <c r="Q843" s="206"/>
      <c r="R843" s="206"/>
      <c r="S843" s="206"/>
      <c r="T843" s="207"/>
      <c r="AT843" s="208" t="s">
        <v>428</v>
      </c>
      <c r="AU843" s="208" t="s">
        <v>86</v>
      </c>
      <c r="AV843" s="13" t="s">
        <v>86</v>
      </c>
      <c r="AW843" s="13" t="s">
        <v>37</v>
      </c>
      <c r="AX843" s="13" t="s">
        <v>76</v>
      </c>
      <c r="AY843" s="208" t="s">
        <v>404</v>
      </c>
    </row>
    <row r="844" spans="2:51" s="16" customFormat="1" ht="11.25">
      <c r="B844" s="231"/>
      <c r="C844" s="232"/>
      <c r="D844" s="192" t="s">
        <v>428</v>
      </c>
      <c r="E844" s="233" t="s">
        <v>169</v>
      </c>
      <c r="F844" s="234" t="s">
        <v>534</v>
      </c>
      <c r="G844" s="232"/>
      <c r="H844" s="235">
        <v>450</v>
      </c>
      <c r="I844" s="236"/>
      <c r="J844" s="232"/>
      <c r="K844" s="232"/>
      <c r="L844" s="237"/>
      <c r="M844" s="238"/>
      <c r="N844" s="239"/>
      <c r="O844" s="239"/>
      <c r="P844" s="239"/>
      <c r="Q844" s="239"/>
      <c r="R844" s="239"/>
      <c r="S844" s="239"/>
      <c r="T844" s="240"/>
      <c r="AT844" s="241" t="s">
        <v>428</v>
      </c>
      <c r="AU844" s="241" t="s">
        <v>86</v>
      </c>
      <c r="AV844" s="16" t="s">
        <v>467</v>
      </c>
      <c r="AW844" s="16" t="s">
        <v>37</v>
      </c>
      <c r="AX844" s="16" t="s">
        <v>76</v>
      </c>
      <c r="AY844" s="241" t="s">
        <v>404</v>
      </c>
    </row>
    <row r="845" spans="2:51" s="15" customFormat="1" ht="11.25">
      <c r="B845" s="221"/>
      <c r="C845" s="222"/>
      <c r="D845" s="192" t="s">
        <v>428</v>
      </c>
      <c r="E845" s="223" t="s">
        <v>19</v>
      </c>
      <c r="F845" s="224" t="s">
        <v>1225</v>
      </c>
      <c r="G845" s="222"/>
      <c r="H845" s="223" t="s">
        <v>19</v>
      </c>
      <c r="I845" s="225"/>
      <c r="J845" s="222"/>
      <c r="K845" s="222"/>
      <c r="L845" s="226"/>
      <c r="M845" s="227"/>
      <c r="N845" s="228"/>
      <c r="O845" s="228"/>
      <c r="P845" s="228"/>
      <c r="Q845" s="228"/>
      <c r="R845" s="228"/>
      <c r="S845" s="228"/>
      <c r="T845" s="229"/>
      <c r="AT845" s="230" t="s">
        <v>428</v>
      </c>
      <c r="AU845" s="230" t="s">
        <v>86</v>
      </c>
      <c r="AV845" s="15" t="s">
        <v>84</v>
      </c>
      <c r="AW845" s="15" t="s">
        <v>37</v>
      </c>
      <c r="AX845" s="15" t="s">
        <v>76</v>
      </c>
      <c r="AY845" s="230" t="s">
        <v>404</v>
      </c>
    </row>
    <row r="846" spans="2:51" s="13" customFormat="1" ht="11.25">
      <c r="B846" s="198"/>
      <c r="C846" s="199"/>
      <c r="D846" s="192" t="s">
        <v>428</v>
      </c>
      <c r="E846" s="200" t="s">
        <v>19</v>
      </c>
      <c r="F846" s="201" t="s">
        <v>1226</v>
      </c>
      <c r="G846" s="199"/>
      <c r="H846" s="202">
        <v>209</v>
      </c>
      <c r="I846" s="203"/>
      <c r="J846" s="199"/>
      <c r="K846" s="199"/>
      <c r="L846" s="204"/>
      <c r="M846" s="205"/>
      <c r="N846" s="206"/>
      <c r="O846" s="206"/>
      <c r="P846" s="206"/>
      <c r="Q846" s="206"/>
      <c r="R846" s="206"/>
      <c r="S846" s="206"/>
      <c r="T846" s="207"/>
      <c r="AT846" s="208" t="s">
        <v>428</v>
      </c>
      <c r="AU846" s="208" t="s">
        <v>86</v>
      </c>
      <c r="AV846" s="13" t="s">
        <v>86</v>
      </c>
      <c r="AW846" s="13" t="s">
        <v>37</v>
      </c>
      <c r="AX846" s="13" t="s">
        <v>76</v>
      </c>
      <c r="AY846" s="208" t="s">
        <v>404</v>
      </c>
    </row>
    <row r="847" spans="2:51" s="16" customFormat="1" ht="11.25">
      <c r="B847" s="231"/>
      <c r="C847" s="232"/>
      <c r="D847" s="192" t="s">
        <v>428</v>
      </c>
      <c r="E847" s="233" t="s">
        <v>171</v>
      </c>
      <c r="F847" s="234" t="s">
        <v>534</v>
      </c>
      <c r="G847" s="232"/>
      <c r="H847" s="235">
        <v>209</v>
      </c>
      <c r="I847" s="236"/>
      <c r="J847" s="232"/>
      <c r="K847" s="232"/>
      <c r="L847" s="237"/>
      <c r="M847" s="238"/>
      <c r="N847" s="239"/>
      <c r="O847" s="239"/>
      <c r="P847" s="239"/>
      <c r="Q847" s="239"/>
      <c r="R847" s="239"/>
      <c r="S847" s="239"/>
      <c r="T847" s="240"/>
      <c r="AT847" s="241" t="s">
        <v>428</v>
      </c>
      <c r="AU847" s="241" t="s">
        <v>86</v>
      </c>
      <c r="AV847" s="16" t="s">
        <v>467</v>
      </c>
      <c r="AW847" s="16" t="s">
        <v>37</v>
      </c>
      <c r="AX847" s="16" t="s">
        <v>76</v>
      </c>
      <c r="AY847" s="241" t="s">
        <v>404</v>
      </c>
    </row>
    <row r="848" spans="2:51" s="14" customFormat="1" ht="11.25">
      <c r="B848" s="210"/>
      <c r="C848" s="211"/>
      <c r="D848" s="192" t="s">
        <v>428</v>
      </c>
      <c r="E848" s="212" t="s">
        <v>19</v>
      </c>
      <c r="F848" s="213" t="s">
        <v>463</v>
      </c>
      <c r="G848" s="211"/>
      <c r="H848" s="214">
        <v>659</v>
      </c>
      <c r="I848" s="215"/>
      <c r="J848" s="211"/>
      <c r="K848" s="211"/>
      <c r="L848" s="216"/>
      <c r="M848" s="217"/>
      <c r="N848" s="218"/>
      <c r="O848" s="218"/>
      <c r="P848" s="218"/>
      <c r="Q848" s="218"/>
      <c r="R848" s="218"/>
      <c r="S848" s="218"/>
      <c r="T848" s="219"/>
      <c r="AT848" s="220" t="s">
        <v>428</v>
      </c>
      <c r="AU848" s="220" t="s">
        <v>86</v>
      </c>
      <c r="AV848" s="14" t="s">
        <v>273</v>
      </c>
      <c r="AW848" s="14" t="s">
        <v>37</v>
      </c>
      <c r="AX848" s="14" t="s">
        <v>84</v>
      </c>
      <c r="AY848" s="220" t="s">
        <v>404</v>
      </c>
    </row>
    <row r="849" spans="1:65" s="2" customFormat="1" ht="14.45" customHeight="1">
      <c r="A849" s="36"/>
      <c r="B849" s="37"/>
      <c r="C849" s="179" t="s">
        <v>416</v>
      </c>
      <c r="D849" s="179" t="s">
        <v>410</v>
      </c>
      <c r="E849" s="180" t="s">
        <v>1227</v>
      </c>
      <c r="F849" s="181" t="s">
        <v>1228</v>
      </c>
      <c r="G849" s="182" t="s">
        <v>92</v>
      </c>
      <c r="H849" s="183">
        <v>835</v>
      </c>
      <c r="I849" s="184"/>
      <c r="J849" s="185">
        <f>ROUND(I849*H849,2)</f>
        <v>0</v>
      </c>
      <c r="K849" s="181" t="s">
        <v>413</v>
      </c>
      <c r="L849" s="41"/>
      <c r="M849" s="186" t="s">
        <v>19</v>
      </c>
      <c r="N849" s="187" t="s">
        <v>47</v>
      </c>
      <c r="O849" s="66"/>
      <c r="P849" s="188">
        <f>O849*H849</f>
        <v>0</v>
      </c>
      <c r="Q849" s="188">
        <v>0</v>
      </c>
      <c r="R849" s="188">
        <f>Q849*H849</f>
        <v>0</v>
      </c>
      <c r="S849" s="188">
        <v>0</v>
      </c>
      <c r="T849" s="189">
        <f>S849*H849</f>
        <v>0</v>
      </c>
      <c r="U849" s="36"/>
      <c r="V849" s="36"/>
      <c r="W849" s="36"/>
      <c r="X849" s="36"/>
      <c r="Y849" s="36"/>
      <c r="Z849" s="36"/>
      <c r="AA849" s="36"/>
      <c r="AB849" s="36"/>
      <c r="AC849" s="36"/>
      <c r="AD849" s="36"/>
      <c r="AE849" s="36"/>
      <c r="AR849" s="190" t="s">
        <v>273</v>
      </c>
      <c r="AT849" s="190" t="s">
        <v>410</v>
      </c>
      <c r="AU849" s="190" t="s">
        <v>86</v>
      </c>
      <c r="AY849" s="19" t="s">
        <v>404</v>
      </c>
      <c r="BE849" s="191">
        <f>IF(N849="základní",J849,0)</f>
        <v>0</v>
      </c>
      <c r="BF849" s="191">
        <f>IF(N849="snížená",J849,0)</f>
        <v>0</v>
      </c>
      <c r="BG849" s="191">
        <f>IF(N849="zákl. přenesená",J849,0)</f>
        <v>0</v>
      </c>
      <c r="BH849" s="191">
        <f>IF(N849="sníž. přenesená",J849,0)</f>
        <v>0</v>
      </c>
      <c r="BI849" s="191">
        <f>IF(N849="nulová",J849,0)</f>
        <v>0</v>
      </c>
      <c r="BJ849" s="19" t="s">
        <v>84</v>
      </c>
      <c r="BK849" s="191">
        <f>ROUND(I849*H849,2)</f>
        <v>0</v>
      </c>
      <c r="BL849" s="19" t="s">
        <v>273</v>
      </c>
      <c r="BM849" s="190" t="s">
        <v>1229</v>
      </c>
    </row>
    <row r="850" spans="1:47" s="2" customFormat="1" ht="11.25">
      <c r="A850" s="36"/>
      <c r="B850" s="37"/>
      <c r="C850" s="38"/>
      <c r="D850" s="192" t="s">
        <v>418</v>
      </c>
      <c r="E850" s="38"/>
      <c r="F850" s="193" t="s">
        <v>1230</v>
      </c>
      <c r="G850" s="38"/>
      <c r="H850" s="38"/>
      <c r="I850" s="194"/>
      <c r="J850" s="38"/>
      <c r="K850" s="38"/>
      <c r="L850" s="41"/>
      <c r="M850" s="195"/>
      <c r="N850" s="196"/>
      <c r="O850" s="66"/>
      <c r="P850" s="66"/>
      <c r="Q850" s="66"/>
      <c r="R850" s="66"/>
      <c r="S850" s="66"/>
      <c r="T850" s="67"/>
      <c r="U850" s="36"/>
      <c r="V850" s="36"/>
      <c r="W850" s="36"/>
      <c r="X850" s="36"/>
      <c r="Y850" s="36"/>
      <c r="Z850" s="36"/>
      <c r="AA850" s="36"/>
      <c r="AB850" s="36"/>
      <c r="AC850" s="36"/>
      <c r="AD850" s="36"/>
      <c r="AE850" s="36"/>
      <c r="AT850" s="19" t="s">
        <v>418</v>
      </c>
      <c r="AU850" s="19" t="s">
        <v>86</v>
      </c>
    </row>
    <row r="851" spans="1:47" s="2" customFormat="1" ht="107.25">
      <c r="A851" s="36"/>
      <c r="B851" s="37"/>
      <c r="C851" s="38"/>
      <c r="D851" s="192" t="s">
        <v>423</v>
      </c>
      <c r="E851" s="38"/>
      <c r="F851" s="197" t="s">
        <v>1231</v>
      </c>
      <c r="G851" s="38"/>
      <c r="H851" s="38"/>
      <c r="I851" s="194"/>
      <c r="J851" s="38"/>
      <c r="K851" s="38"/>
      <c r="L851" s="41"/>
      <c r="M851" s="195"/>
      <c r="N851" s="196"/>
      <c r="O851" s="66"/>
      <c r="P851" s="66"/>
      <c r="Q851" s="66"/>
      <c r="R851" s="66"/>
      <c r="S851" s="66"/>
      <c r="T851" s="67"/>
      <c r="U851" s="36"/>
      <c r="V851" s="36"/>
      <c r="W851" s="36"/>
      <c r="X851" s="36"/>
      <c r="Y851" s="36"/>
      <c r="Z851" s="36"/>
      <c r="AA851" s="36"/>
      <c r="AB851" s="36"/>
      <c r="AC851" s="36"/>
      <c r="AD851" s="36"/>
      <c r="AE851" s="36"/>
      <c r="AT851" s="19" t="s">
        <v>423</v>
      </c>
      <c r="AU851" s="19" t="s">
        <v>86</v>
      </c>
    </row>
    <row r="852" spans="2:51" s="13" customFormat="1" ht="11.25">
      <c r="B852" s="198"/>
      <c r="C852" s="199"/>
      <c r="D852" s="192" t="s">
        <v>428</v>
      </c>
      <c r="E852" s="200" t="s">
        <v>19</v>
      </c>
      <c r="F852" s="201" t="s">
        <v>166</v>
      </c>
      <c r="G852" s="199"/>
      <c r="H852" s="202">
        <v>176</v>
      </c>
      <c r="I852" s="203"/>
      <c r="J852" s="199"/>
      <c r="K852" s="199"/>
      <c r="L852" s="204"/>
      <c r="M852" s="205"/>
      <c r="N852" s="206"/>
      <c r="O852" s="206"/>
      <c r="P852" s="206"/>
      <c r="Q852" s="206"/>
      <c r="R852" s="206"/>
      <c r="S852" s="206"/>
      <c r="T852" s="207"/>
      <c r="AT852" s="208" t="s">
        <v>428</v>
      </c>
      <c r="AU852" s="208" t="s">
        <v>86</v>
      </c>
      <c r="AV852" s="13" t="s">
        <v>86</v>
      </c>
      <c r="AW852" s="13" t="s">
        <v>37</v>
      </c>
      <c r="AX852" s="13" t="s">
        <v>76</v>
      </c>
      <c r="AY852" s="208" t="s">
        <v>404</v>
      </c>
    </row>
    <row r="853" spans="2:51" s="13" customFormat="1" ht="11.25">
      <c r="B853" s="198"/>
      <c r="C853" s="199"/>
      <c r="D853" s="192" t="s">
        <v>428</v>
      </c>
      <c r="E853" s="200" t="s">
        <v>19</v>
      </c>
      <c r="F853" s="201" t="s">
        <v>169</v>
      </c>
      <c r="G853" s="199"/>
      <c r="H853" s="202">
        <v>450</v>
      </c>
      <c r="I853" s="203"/>
      <c r="J853" s="199"/>
      <c r="K853" s="199"/>
      <c r="L853" s="204"/>
      <c r="M853" s="205"/>
      <c r="N853" s="206"/>
      <c r="O853" s="206"/>
      <c r="P853" s="206"/>
      <c r="Q853" s="206"/>
      <c r="R853" s="206"/>
      <c r="S853" s="206"/>
      <c r="T853" s="207"/>
      <c r="AT853" s="208" t="s">
        <v>428</v>
      </c>
      <c r="AU853" s="208" t="s">
        <v>86</v>
      </c>
      <c r="AV853" s="13" t="s">
        <v>86</v>
      </c>
      <c r="AW853" s="13" t="s">
        <v>37</v>
      </c>
      <c r="AX853" s="13" t="s">
        <v>76</v>
      </c>
      <c r="AY853" s="208" t="s">
        <v>404</v>
      </c>
    </row>
    <row r="854" spans="2:51" s="13" customFormat="1" ht="11.25">
      <c r="B854" s="198"/>
      <c r="C854" s="199"/>
      <c r="D854" s="192" t="s">
        <v>428</v>
      </c>
      <c r="E854" s="200" t="s">
        <v>19</v>
      </c>
      <c r="F854" s="201" t="s">
        <v>171</v>
      </c>
      <c r="G854" s="199"/>
      <c r="H854" s="202">
        <v>209</v>
      </c>
      <c r="I854" s="203"/>
      <c r="J854" s="199"/>
      <c r="K854" s="199"/>
      <c r="L854" s="204"/>
      <c r="M854" s="205"/>
      <c r="N854" s="206"/>
      <c r="O854" s="206"/>
      <c r="P854" s="206"/>
      <c r="Q854" s="206"/>
      <c r="R854" s="206"/>
      <c r="S854" s="206"/>
      <c r="T854" s="207"/>
      <c r="AT854" s="208" t="s">
        <v>428</v>
      </c>
      <c r="AU854" s="208" t="s">
        <v>86</v>
      </c>
      <c r="AV854" s="13" t="s">
        <v>86</v>
      </c>
      <c r="AW854" s="13" t="s">
        <v>37</v>
      </c>
      <c r="AX854" s="13" t="s">
        <v>76</v>
      </c>
      <c r="AY854" s="208" t="s">
        <v>404</v>
      </c>
    </row>
    <row r="855" spans="2:51" s="14" customFormat="1" ht="11.25">
      <c r="B855" s="210"/>
      <c r="C855" s="211"/>
      <c r="D855" s="192" t="s">
        <v>428</v>
      </c>
      <c r="E855" s="212" t="s">
        <v>174</v>
      </c>
      <c r="F855" s="213" t="s">
        <v>463</v>
      </c>
      <c r="G855" s="211"/>
      <c r="H855" s="214">
        <v>835</v>
      </c>
      <c r="I855" s="215"/>
      <c r="J855" s="211"/>
      <c r="K855" s="211"/>
      <c r="L855" s="216"/>
      <c r="M855" s="217"/>
      <c r="N855" s="218"/>
      <c r="O855" s="218"/>
      <c r="P855" s="218"/>
      <c r="Q855" s="218"/>
      <c r="R855" s="218"/>
      <c r="S855" s="218"/>
      <c r="T855" s="219"/>
      <c r="AT855" s="220" t="s">
        <v>428</v>
      </c>
      <c r="AU855" s="220" t="s">
        <v>86</v>
      </c>
      <c r="AV855" s="14" t="s">
        <v>273</v>
      </c>
      <c r="AW855" s="14" t="s">
        <v>37</v>
      </c>
      <c r="AX855" s="14" t="s">
        <v>84</v>
      </c>
      <c r="AY855" s="220" t="s">
        <v>404</v>
      </c>
    </row>
    <row r="856" spans="1:65" s="2" customFormat="1" ht="14.45" customHeight="1">
      <c r="A856" s="36"/>
      <c r="B856" s="37"/>
      <c r="C856" s="242" t="s">
        <v>1232</v>
      </c>
      <c r="D856" s="242" t="s">
        <v>812</v>
      </c>
      <c r="E856" s="243" t="s">
        <v>1233</v>
      </c>
      <c r="F856" s="244" t="s">
        <v>1234</v>
      </c>
      <c r="G856" s="245" t="s">
        <v>375</v>
      </c>
      <c r="H856" s="246">
        <v>25.05</v>
      </c>
      <c r="I856" s="247"/>
      <c r="J856" s="248">
        <f>ROUND(I856*H856,2)</f>
        <v>0</v>
      </c>
      <c r="K856" s="244" t="s">
        <v>413</v>
      </c>
      <c r="L856" s="249"/>
      <c r="M856" s="250" t="s">
        <v>19</v>
      </c>
      <c r="N856" s="251" t="s">
        <v>47</v>
      </c>
      <c r="O856" s="66"/>
      <c r="P856" s="188">
        <f>O856*H856</f>
        <v>0</v>
      </c>
      <c r="Q856" s="188">
        <v>0.001</v>
      </c>
      <c r="R856" s="188">
        <f>Q856*H856</f>
        <v>0.025050000000000003</v>
      </c>
      <c r="S856" s="188">
        <v>0</v>
      </c>
      <c r="T856" s="189">
        <f>S856*H856</f>
        <v>0</v>
      </c>
      <c r="U856" s="36"/>
      <c r="V856" s="36"/>
      <c r="W856" s="36"/>
      <c r="X856" s="36"/>
      <c r="Y856" s="36"/>
      <c r="Z856" s="36"/>
      <c r="AA856" s="36"/>
      <c r="AB856" s="36"/>
      <c r="AC856" s="36"/>
      <c r="AD856" s="36"/>
      <c r="AE856" s="36"/>
      <c r="AR856" s="190" t="s">
        <v>224</v>
      </c>
      <c r="AT856" s="190" t="s">
        <v>812</v>
      </c>
      <c r="AU856" s="190" t="s">
        <v>86</v>
      </c>
      <c r="AY856" s="19" t="s">
        <v>404</v>
      </c>
      <c r="BE856" s="191">
        <f>IF(N856="základní",J856,0)</f>
        <v>0</v>
      </c>
      <c r="BF856" s="191">
        <f>IF(N856="snížená",J856,0)</f>
        <v>0</v>
      </c>
      <c r="BG856" s="191">
        <f>IF(N856="zákl. přenesená",J856,0)</f>
        <v>0</v>
      </c>
      <c r="BH856" s="191">
        <f>IF(N856="sníž. přenesená",J856,0)</f>
        <v>0</v>
      </c>
      <c r="BI856" s="191">
        <f>IF(N856="nulová",J856,0)</f>
        <v>0</v>
      </c>
      <c r="BJ856" s="19" t="s">
        <v>84</v>
      </c>
      <c r="BK856" s="191">
        <f>ROUND(I856*H856,2)</f>
        <v>0</v>
      </c>
      <c r="BL856" s="19" t="s">
        <v>273</v>
      </c>
      <c r="BM856" s="190" t="s">
        <v>1235</v>
      </c>
    </row>
    <row r="857" spans="1:47" s="2" customFormat="1" ht="11.25">
      <c r="A857" s="36"/>
      <c r="B857" s="37"/>
      <c r="C857" s="38"/>
      <c r="D857" s="192" t="s">
        <v>418</v>
      </c>
      <c r="E857" s="38"/>
      <c r="F857" s="193" t="s">
        <v>1234</v>
      </c>
      <c r="G857" s="38"/>
      <c r="H857" s="38"/>
      <c r="I857" s="194"/>
      <c r="J857" s="38"/>
      <c r="K857" s="38"/>
      <c r="L857" s="41"/>
      <c r="M857" s="195"/>
      <c r="N857" s="196"/>
      <c r="O857" s="66"/>
      <c r="P857" s="66"/>
      <c r="Q857" s="66"/>
      <c r="R857" s="66"/>
      <c r="S857" s="66"/>
      <c r="T857" s="67"/>
      <c r="U857" s="36"/>
      <c r="V857" s="36"/>
      <c r="W857" s="36"/>
      <c r="X857" s="36"/>
      <c r="Y857" s="36"/>
      <c r="Z857" s="36"/>
      <c r="AA857" s="36"/>
      <c r="AB857" s="36"/>
      <c r="AC857" s="36"/>
      <c r="AD857" s="36"/>
      <c r="AE857" s="36"/>
      <c r="AT857" s="19" t="s">
        <v>418</v>
      </c>
      <c r="AU857" s="19" t="s">
        <v>86</v>
      </c>
    </row>
    <row r="858" spans="2:51" s="13" customFormat="1" ht="11.25">
      <c r="B858" s="198"/>
      <c r="C858" s="199"/>
      <c r="D858" s="192" t="s">
        <v>428</v>
      </c>
      <c r="E858" s="200" t="s">
        <v>19</v>
      </c>
      <c r="F858" s="201" t="s">
        <v>1236</v>
      </c>
      <c r="G858" s="199"/>
      <c r="H858" s="202">
        <v>25.05</v>
      </c>
      <c r="I858" s="203"/>
      <c r="J858" s="199"/>
      <c r="K858" s="199"/>
      <c r="L858" s="204"/>
      <c r="M858" s="205"/>
      <c r="N858" s="206"/>
      <c r="O858" s="206"/>
      <c r="P858" s="206"/>
      <c r="Q858" s="206"/>
      <c r="R858" s="206"/>
      <c r="S858" s="206"/>
      <c r="T858" s="207"/>
      <c r="AT858" s="208" t="s">
        <v>428</v>
      </c>
      <c r="AU858" s="208" t="s">
        <v>86</v>
      </c>
      <c r="AV858" s="13" t="s">
        <v>86</v>
      </c>
      <c r="AW858" s="13" t="s">
        <v>37</v>
      </c>
      <c r="AX858" s="13" t="s">
        <v>84</v>
      </c>
      <c r="AY858" s="208" t="s">
        <v>404</v>
      </c>
    </row>
    <row r="859" spans="1:65" s="2" customFormat="1" ht="14.45" customHeight="1">
      <c r="A859" s="36"/>
      <c r="B859" s="37"/>
      <c r="C859" s="179" t="s">
        <v>1237</v>
      </c>
      <c r="D859" s="179" t="s">
        <v>410</v>
      </c>
      <c r="E859" s="180" t="s">
        <v>1238</v>
      </c>
      <c r="F859" s="181" t="s">
        <v>1239</v>
      </c>
      <c r="G859" s="182" t="s">
        <v>92</v>
      </c>
      <c r="H859" s="183">
        <v>835</v>
      </c>
      <c r="I859" s="184"/>
      <c r="J859" s="185">
        <f>ROUND(I859*H859,2)</f>
        <v>0</v>
      </c>
      <c r="K859" s="181" t="s">
        <v>413</v>
      </c>
      <c r="L859" s="41"/>
      <c r="M859" s="186" t="s">
        <v>19</v>
      </c>
      <c r="N859" s="187" t="s">
        <v>47</v>
      </c>
      <c r="O859" s="66"/>
      <c r="P859" s="188">
        <f>O859*H859</f>
        <v>0</v>
      </c>
      <c r="Q859" s="188">
        <v>0</v>
      </c>
      <c r="R859" s="188">
        <f>Q859*H859</f>
        <v>0</v>
      </c>
      <c r="S859" s="188">
        <v>0</v>
      </c>
      <c r="T859" s="189">
        <f>S859*H859</f>
        <v>0</v>
      </c>
      <c r="U859" s="36"/>
      <c r="V859" s="36"/>
      <c r="W859" s="36"/>
      <c r="X859" s="36"/>
      <c r="Y859" s="36"/>
      <c r="Z859" s="36"/>
      <c r="AA859" s="36"/>
      <c r="AB859" s="36"/>
      <c r="AC859" s="36"/>
      <c r="AD859" s="36"/>
      <c r="AE859" s="36"/>
      <c r="AR859" s="190" t="s">
        <v>273</v>
      </c>
      <c r="AT859" s="190" t="s">
        <v>410</v>
      </c>
      <c r="AU859" s="190" t="s">
        <v>86</v>
      </c>
      <c r="AY859" s="19" t="s">
        <v>404</v>
      </c>
      <c r="BE859" s="191">
        <f>IF(N859="základní",J859,0)</f>
        <v>0</v>
      </c>
      <c r="BF859" s="191">
        <f>IF(N859="snížená",J859,0)</f>
        <v>0</v>
      </c>
      <c r="BG859" s="191">
        <f>IF(N859="zákl. přenesená",J859,0)</f>
        <v>0</v>
      </c>
      <c r="BH859" s="191">
        <f>IF(N859="sníž. přenesená",J859,0)</f>
        <v>0</v>
      </c>
      <c r="BI859" s="191">
        <f>IF(N859="nulová",J859,0)</f>
        <v>0</v>
      </c>
      <c r="BJ859" s="19" t="s">
        <v>84</v>
      </c>
      <c r="BK859" s="191">
        <f>ROUND(I859*H859,2)</f>
        <v>0</v>
      </c>
      <c r="BL859" s="19" t="s">
        <v>273</v>
      </c>
      <c r="BM859" s="190" t="s">
        <v>1240</v>
      </c>
    </row>
    <row r="860" spans="1:47" s="2" customFormat="1" ht="11.25">
      <c r="A860" s="36"/>
      <c r="B860" s="37"/>
      <c r="C860" s="38"/>
      <c r="D860" s="192" t="s">
        <v>418</v>
      </c>
      <c r="E860" s="38"/>
      <c r="F860" s="193" t="s">
        <v>1241</v>
      </c>
      <c r="G860" s="38"/>
      <c r="H860" s="38"/>
      <c r="I860" s="194"/>
      <c r="J860" s="38"/>
      <c r="K860" s="38"/>
      <c r="L860" s="41"/>
      <c r="M860" s="195"/>
      <c r="N860" s="196"/>
      <c r="O860" s="66"/>
      <c r="P860" s="66"/>
      <c r="Q860" s="66"/>
      <c r="R860" s="66"/>
      <c r="S860" s="66"/>
      <c r="T860" s="67"/>
      <c r="U860" s="36"/>
      <c r="V860" s="36"/>
      <c r="W860" s="36"/>
      <c r="X860" s="36"/>
      <c r="Y860" s="36"/>
      <c r="Z860" s="36"/>
      <c r="AA860" s="36"/>
      <c r="AB860" s="36"/>
      <c r="AC860" s="36"/>
      <c r="AD860" s="36"/>
      <c r="AE860" s="36"/>
      <c r="AT860" s="19" t="s">
        <v>418</v>
      </c>
      <c r="AU860" s="19" t="s">
        <v>86</v>
      </c>
    </row>
    <row r="861" spans="1:47" s="2" customFormat="1" ht="87.75">
      <c r="A861" s="36"/>
      <c r="B861" s="37"/>
      <c r="C861" s="38"/>
      <c r="D861" s="192" t="s">
        <v>423</v>
      </c>
      <c r="E861" s="38"/>
      <c r="F861" s="197" t="s">
        <v>1242</v>
      </c>
      <c r="G861" s="38"/>
      <c r="H861" s="38"/>
      <c r="I861" s="194"/>
      <c r="J861" s="38"/>
      <c r="K861" s="38"/>
      <c r="L861" s="41"/>
      <c r="M861" s="195"/>
      <c r="N861" s="196"/>
      <c r="O861" s="66"/>
      <c r="P861" s="66"/>
      <c r="Q861" s="66"/>
      <c r="R861" s="66"/>
      <c r="S861" s="66"/>
      <c r="T861" s="67"/>
      <c r="U861" s="36"/>
      <c r="V861" s="36"/>
      <c r="W861" s="36"/>
      <c r="X861" s="36"/>
      <c r="Y861" s="36"/>
      <c r="Z861" s="36"/>
      <c r="AA861" s="36"/>
      <c r="AB861" s="36"/>
      <c r="AC861" s="36"/>
      <c r="AD861" s="36"/>
      <c r="AE861" s="36"/>
      <c r="AT861" s="19" t="s">
        <v>423</v>
      </c>
      <c r="AU861" s="19" t="s">
        <v>86</v>
      </c>
    </row>
    <row r="862" spans="2:51" s="13" customFormat="1" ht="11.25">
      <c r="B862" s="198"/>
      <c r="C862" s="199"/>
      <c r="D862" s="192" t="s">
        <v>428</v>
      </c>
      <c r="E862" s="200" t="s">
        <v>19</v>
      </c>
      <c r="F862" s="201" t="s">
        <v>166</v>
      </c>
      <c r="G862" s="199"/>
      <c r="H862" s="202">
        <v>176</v>
      </c>
      <c r="I862" s="203"/>
      <c r="J862" s="199"/>
      <c r="K862" s="199"/>
      <c r="L862" s="204"/>
      <c r="M862" s="205"/>
      <c r="N862" s="206"/>
      <c r="O862" s="206"/>
      <c r="P862" s="206"/>
      <c r="Q862" s="206"/>
      <c r="R862" s="206"/>
      <c r="S862" s="206"/>
      <c r="T862" s="207"/>
      <c r="AT862" s="208" t="s">
        <v>428</v>
      </c>
      <c r="AU862" s="208" t="s">
        <v>86</v>
      </c>
      <c r="AV862" s="13" t="s">
        <v>86</v>
      </c>
      <c r="AW862" s="13" t="s">
        <v>37</v>
      </c>
      <c r="AX862" s="13" t="s">
        <v>76</v>
      </c>
      <c r="AY862" s="208" t="s">
        <v>404</v>
      </c>
    </row>
    <row r="863" spans="2:51" s="13" customFormat="1" ht="11.25">
      <c r="B863" s="198"/>
      <c r="C863" s="199"/>
      <c r="D863" s="192" t="s">
        <v>428</v>
      </c>
      <c r="E863" s="200" t="s">
        <v>19</v>
      </c>
      <c r="F863" s="201" t="s">
        <v>169</v>
      </c>
      <c r="G863" s="199"/>
      <c r="H863" s="202">
        <v>450</v>
      </c>
      <c r="I863" s="203"/>
      <c r="J863" s="199"/>
      <c r="K863" s="199"/>
      <c r="L863" s="204"/>
      <c r="M863" s="205"/>
      <c r="N863" s="206"/>
      <c r="O863" s="206"/>
      <c r="P863" s="206"/>
      <c r="Q863" s="206"/>
      <c r="R863" s="206"/>
      <c r="S863" s="206"/>
      <c r="T863" s="207"/>
      <c r="AT863" s="208" t="s">
        <v>428</v>
      </c>
      <c r="AU863" s="208" t="s">
        <v>86</v>
      </c>
      <c r="AV863" s="13" t="s">
        <v>86</v>
      </c>
      <c r="AW863" s="13" t="s">
        <v>37</v>
      </c>
      <c r="AX863" s="13" t="s">
        <v>76</v>
      </c>
      <c r="AY863" s="208" t="s">
        <v>404</v>
      </c>
    </row>
    <row r="864" spans="2:51" s="13" customFormat="1" ht="11.25">
      <c r="B864" s="198"/>
      <c r="C864" s="199"/>
      <c r="D864" s="192" t="s">
        <v>428</v>
      </c>
      <c r="E864" s="200" t="s">
        <v>19</v>
      </c>
      <c r="F864" s="201" t="s">
        <v>171</v>
      </c>
      <c r="G864" s="199"/>
      <c r="H864" s="202">
        <v>209</v>
      </c>
      <c r="I864" s="203"/>
      <c r="J864" s="199"/>
      <c r="K864" s="199"/>
      <c r="L864" s="204"/>
      <c r="M864" s="205"/>
      <c r="N864" s="206"/>
      <c r="O864" s="206"/>
      <c r="P864" s="206"/>
      <c r="Q864" s="206"/>
      <c r="R864" s="206"/>
      <c r="S864" s="206"/>
      <c r="T864" s="207"/>
      <c r="AT864" s="208" t="s">
        <v>428</v>
      </c>
      <c r="AU864" s="208" t="s">
        <v>86</v>
      </c>
      <c r="AV864" s="13" t="s">
        <v>86</v>
      </c>
      <c r="AW864" s="13" t="s">
        <v>37</v>
      </c>
      <c r="AX864" s="13" t="s">
        <v>76</v>
      </c>
      <c r="AY864" s="208" t="s">
        <v>404</v>
      </c>
    </row>
    <row r="865" spans="2:51" s="14" customFormat="1" ht="11.25">
      <c r="B865" s="210"/>
      <c r="C865" s="211"/>
      <c r="D865" s="192" t="s">
        <v>428</v>
      </c>
      <c r="E865" s="212" t="s">
        <v>19</v>
      </c>
      <c r="F865" s="213" t="s">
        <v>463</v>
      </c>
      <c r="G865" s="211"/>
      <c r="H865" s="214">
        <v>835</v>
      </c>
      <c r="I865" s="215"/>
      <c r="J865" s="211"/>
      <c r="K865" s="211"/>
      <c r="L865" s="216"/>
      <c r="M865" s="217"/>
      <c r="N865" s="218"/>
      <c r="O865" s="218"/>
      <c r="P865" s="218"/>
      <c r="Q865" s="218"/>
      <c r="R865" s="218"/>
      <c r="S865" s="218"/>
      <c r="T865" s="219"/>
      <c r="AT865" s="220" t="s">
        <v>428</v>
      </c>
      <c r="AU865" s="220" t="s">
        <v>86</v>
      </c>
      <c r="AV865" s="14" t="s">
        <v>273</v>
      </c>
      <c r="AW865" s="14" t="s">
        <v>37</v>
      </c>
      <c r="AX865" s="14" t="s">
        <v>84</v>
      </c>
      <c r="AY865" s="220" t="s">
        <v>404</v>
      </c>
    </row>
    <row r="866" spans="1:65" s="2" customFormat="1" ht="14.45" customHeight="1">
      <c r="A866" s="36"/>
      <c r="B866" s="37"/>
      <c r="C866" s="179" t="s">
        <v>1243</v>
      </c>
      <c r="D866" s="179" t="s">
        <v>410</v>
      </c>
      <c r="E866" s="180" t="s">
        <v>1244</v>
      </c>
      <c r="F866" s="181" t="s">
        <v>1245</v>
      </c>
      <c r="G866" s="182" t="s">
        <v>92</v>
      </c>
      <c r="H866" s="183">
        <v>623.365</v>
      </c>
      <c r="I866" s="184"/>
      <c r="J866" s="185">
        <f>ROUND(I866*H866,2)</f>
        <v>0</v>
      </c>
      <c r="K866" s="181" t="s">
        <v>19</v>
      </c>
      <c r="L866" s="41"/>
      <c r="M866" s="186" t="s">
        <v>19</v>
      </c>
      <c r="N866" s="187" t="s">
        <v>47</v>
      </c>
      <c r="O866" s="66"/>
      <c r="P866" s="188">
        <f>O866*H866</f>
        <v>0</v>
      </c>
      <c r="Q866" s="188">
        <v>0</v>
      </c>
      <c r="R866" s="188">
        <f>Q866*H866</f>
        <v>0</v>
      </c>
      <c r="S866" s="188">
        <v>0</v>
      </c>
      <c r="T866" s="189">
        <f>S866*H866</f>
        <v>0</v>
      </c>
      <c r="U866" s="36"/>
      <c r="V866" s="36"/>
      <c r="W866" s="36"/>
      <c r="X866" s="36"/>
      <c r="Y866" s="36"/>
      <c r="Z866" s="36"/>
      <c r="AA866" s="36"/>
      <c r="AB866" s="36"/>
      <c r="AC866" s="36"/>
      <c r="AD866" s="36"/>
      <c r="AE866" s="36"/>
      <c r="AR866" s="190" t="s">
        <v>273</v>
      </c>
      <c r="AT866" s="190" t="s">
        <v>410</v>
      </c>
      <c r="AU866" s="190" t="s">
        <v>86</v>
      </c>
      <c r="AY866" s="19" t="s">
        <v>404</v>
      </c>
      <c r="BE866" s="191">
        <f>IF(N866="základní",J866,0)</f>
        <v>0</v>
      </c>
      <c r="BF866" s="191">
        <f>IF(N866="snížená",J866,0)</f>
        <v>0</v>
      </c>
      <c r="BG866" s="191">
        <f>IF(N866="zákl. přenesená",J866,0)</f>
        <v>0</v>
      </c>
      <c r="BH866" s="191">
        <f>IF(N866="sníž. přenesená",J866,0)</f>
        <v>0</v>
      </c>
      <c r="BI866" s="191">
        <f>IF(N866="nulová",J866,0)</f>
        <v>0</v>
      </c>
      <c r="BJ866" s="19" t="s">
        <v>84</v>
      </c>
      <c r="BK866" s="191">
        <f>ROUND(I866*H866,2)</f>
        <v>0</v>
      </c>
      <c r="BL866" s="19" t="s">
        <v>273</v>
      </c>
      <c r="BM866" s="190" t="s">
        <v>1246</v>
      </c>
    </row>
    <row r="867" spans="1:47" s="2" customFormat="1" ht="11.25">
      <c r="A867" s="36"/>
      <c r="B867" s="37"/>
      <c r="C867" s="38"/>
      <c r="D867" s="192" t="s">
        <v>418</v>
      </c>
      <c r="E867" s="38"/>
      <c r="F867" s="193" t="s">
        <v>1241</v>
      </c>
      <c r="G867" s="38"/>
      <c r="H867" s="38"/>
      <c r="I867" s="194"/>
      <c r="J867" s="38"/>
      <c r="K867" s="38"/>
      <c r="L867" s="41"/>
      <c r="M867" s="195"/>
      <c r="N867" s="196"/>
      <c r="O867" s="66"/>
      <c r="P867" s="66"/>
      <c r="Q867" s="66"/>
      <c r="R867" s="66"/>
      <c r="S867" s="66"/>
      <c r="T867" s="67"/>
      <c r="U867" s="36"/>
      <c r="V867" s="36"/>
      <c r="W867" s="36"/>
      <c r="X867" s="36"/>
      <c r="Y867" s="36"/>
      <c r="Z867" s="36"/>
      <c r="AA867" s="36"/>
      <c r="AB867" s="36"/>
      <c r="AC867" s="36"/>
      <c r="AD867" s="36"/>
      <c r="AE867" s="36"/>
      <c r="AT867" s="19" t="s">
        <v>418</v>
      </c>
      <c r="AU867" s="19" t="s">
        <v>86</v>
      </c>
    </row>
    <row r="868" spans="1:47" s="2" customFormat="1" ht="87.75">
      <c r="A868" s="36"/>
      <c r="B868" s="37"/>
      <c r="C868" s="38"/>
      <c r="D868" s="192" t="s">
        <v>423</v>
      </c>
      <c r="E868" s="38"/>
      <c r="F868" s="197" t="s">
        <v>1242</v>
      </c>
      <c r="G868" s="38"/>
      <c r="H868" s="38"/>
      <c r="I868" s="194"/>
      <c r="J868" s="38"/>
      <c r="K868" s="38"/>
      <c r="L868" s="41"/>
      <c r="M868" s="195"/>
      <c r="N868" s="196"/>
      <c r="O868" s="66"/>
      <c r="P868" s="66"/>
      <c r="Q868" s="66"/>
      <c r="R868" s="66"/>
      <c r="S868" s="66"/>
      <c r="T868" s="67"/>
      <c r="U868" s="36"/>
      <c r="V868" s="36"/>
      <c r="W868" s="36"/>
      <c r="X868" s="36"/>
      <c r="Y868" s="36"/>
      <c r="Z868" s="36"/>
      <c r="AA868" s="36"/>
      <c r="AB868" s="36"/>
      <c r="AC868" s="36"/>
      <c r="AD868" s="36"/>
      <c r="AE868" s="36"/>
      <c r="AT868" s="19" t="s">
        <v>423</v>
      </c>
      <c r="AU868" s="19" t="s">
        <v>86</v>
      </c>
    </row>
    <row r="869" spans="2:51" s="15" customFormat="1" ht="11.25">
      <c r="B869" s="221"/>
      <c r="C869" s="222"/>
      <c r="D869" s="192" t="s">
        <v>428</v>
      </c>
      <c r="E869" s="223" t="s">
        <v>19</v>
      </c>
      <c r="F869" s="224" t="s">
        <v>1046</v>
      </c>
      <c r="G869" s="222"/>
      <c r="H869" s="223" t="s">
        <v>19</v>
      </c>
      <c r="I869" s="225"/>
      <c r="J869" s="222"/>
      <c r="K869" s="222"/>
      <c r="L869" s="226"/>
      <c r="M869" s="227"/>
      <c r="N869" s="228"/>
      <c r="O869" s="228"/>
      <c r="P869" s="228"/>
      <c r="Q869" s="228"/>
      <c r="R869" s="228"/>
      <c r="S869" s="228"/>
      <c r="T869" s="229"/>
      <c r="AT869" s="230" t="s">
        <v>428</v>
      </c>
      <c r="AU869" s="230" t="s">
        <v>86</v>
      </c>
      <c r="AV869" s="15" t="s">
        <v>84</v>
      </c>
      <c r="AW869" s="15" t="s">
        <v>37</v>
      </c>
      <c r="AX869" s="15" t="s">
        <v>76</v>
      </c>
      <c r="AY869" s="230" t="s">
        <v>404</v>
      </c>
    </row>
    <row r="870" spans="2:51" s="15" customFormat="1" ht="11.25">
      <c r="B870" s="221"/>
      <c r="C870" s="222"/>
      <c r="D870" s="192" t="s">
        <v>428</v>
      </c>
      <c r="E870" s="223" t="s">
        <v>19</v>
      </c>
      <c r="F870" s="224" t="s">
        <v>1247</v>
      </c>
      <c r="G870" s="222"/>
      <c r="H870" s="223" t="s">
        <v>19</v>
      </c>
      <c r="I870" s="225"/>
      <c r="J870" s="222"/>
      <c r="K870" s="222"/>
      <c r="L870" s="226"/>
      <c r="M870" s="227"/>
      <c r="N870" s="228"/>
      <c r="O870" s="228"/>
      <c r="P870" s="228"/>
      <c r="Q870" s="228"/>
      <c r="R870" s="228"/>
      <c r="S870" s="228"/>
      <c r="T870" s="229"/>
      <c r="AT870" s="230" t="s">
        <v>428</v>
      </c>
      <c r="AU870" s="230" t="s">
        <v>86</v>
      </c>
      <c r="AV870" s="15" t="s">
        <v>84</v>
      </c>
      <c r="AW870" s="15" t="s">
        <v>37</v>
      </c>
      <c r="AX870" s="15" t="s">
        <v>76</v>
      </c>
      <c r="AY870" s="230" t="s">
        <v>404</v>
      </c>
    </row>
    <row r="871" spans="2:51" s="15" customFormat="1" ht="11.25">
      <c r="B871" s="221"/>
      <c r="C871" s="222"/>
      <c r="D871" s="192" t="s">
        <v>428</v>
      </c>
      <c r="E871" s="223" t="s">
        <v>19</v>
      </c>
      <c r="F871" s="224" t="s">
        <v>1047</v>
      </c>
      <c r="G871" s="222"/>
      <c r="H871" s="223" t="s">
        <v>19</v>
      </c>
      <c r="I871" s="225"/>
      <c r="J871" s="222"/>
      <c r="K871" s="222"/>
      <c r="L871" s="226"/>
      <c r="M871" s="227"/>
      <c r="N871" s="228"/>
      <c r="O871" s="228"/>
      <c r="P871" s="228"/>
      <c r="Q871" s="228"/>
      <c r="R871" s="228"/>
      <c r="S871" s="228"/>
      <c r="T871" s="229"/>
      <c r="AT871" s="230" t="s">
        <v>428</v>
      </c>
      <c r="AU871" s="230" t="s">
        <v>86</v>
      </c>
      <c r="AV871" s="15" t="s">
        <v>84</v>
      </c>
      <c r="AW871" s="15" t="s">
        <v>37</v>
      </c>
      <c r="AX871" s="15" t="s">
        <v>76</v>
      </c>
      <c r="AY871" s="230" t="s">
        <v>404</v>
      </c>
    </row>
    <row r="872" spans="2:51" s="13" customFormat="1" ht="11.25">
      <c r="B872" s="198"/>
      <c r="C872" s="199"/>
      <c r="D872" s="192" t="s">
        <v>428</v>
      </c>
      <c r="E872" s="200" t="s">
        <v>19</v>
      </c>
      <c r="F872" s="201" t="s">
        <v>1048</v>
      </c>
      <c r="G872" s="199"/>
      <c r="H872" s="202">
        <v>617.865</v>
      </c>
      <c r="I872" s="203"/>
      <c r="J872" s="199"/>
      <c r="K872" s="199"/>
      <c r="L872" s="204"/>
      <c r="M872" s="205"/>
      <c r="N872" s="206"/>
      <c r="O872" s="206"/>
      <c r="P872" s="206"/>
      <c r="Q872" s="206"/>
      <c r="R872" s="206"/>
      <c r="S872" s="206"/>
      <c r="T872" s="207"/>
      <c r="AT872" s="208" t="s">
        <v>428</v>
      </c>
      <c r="AU872" s="208" t="s">
        <v>86</v>
      </c>
      <c r="AV872" s="13" t="s">
        <v>86</v>
      </c>
      <c r="AW872" s="13" t="s">
        <v>37</v>
      </c>
      <c r="AX872" s="13" t="s">
        <v>76</v>
      </c>
      <c r="AY872" s="208" t="s">
        <v>404</v>
      </c>
    </row>
    <row r="873" spans="2:51" s="15" customFormat="1" ht="22.5">
      <c r="B873" s="221"/>
      <c r="C873" s="222"/>
      <c r="D873" s="192" t="s">
        <v>428</v>
      </c>
      <c r="E873" s="223" t="s">
        <v>19</v>
      </c>
      <c r="F873" s="224" t="s">
        <v>1049</v>
      </c>
      <c r="G873" s="222"/>
      <c r="H873" s="223" t="s">
        <v>19</v>
      </c>
      <c r="I873" s="225"/>
      <c r="J873" s="222"/>
      <c r="K873" s="222"/>
      <c r="L873" s="226"/>
      <c r="M873" s="227"/>
      <c r="N873" s="228"/>
      <c r="O873" s="228"/>
      <c r="P873" s="228"/>
      <c r="Q873" s="228"/>
      <c r="R873" s="228"/>
      <c r="S873" s="228"/>
      <c r="T873" s="229"/>
      <c r="AT873" s="230" t="s">
        <v>428</v>
      </c>
      <c r="AU873" s="230" t="s">
        <v>86</v>
      </c>
      <c r="AV873" s="15" t="s">
        <v>84</v>
      </c>
      <c r="AW873" s="15" t="s">
        <v>37</v>
      </c>
      <c r="AX873" s="15" t="s">
        <v>76</v>
      </c>
      <c r="AY873" s="230" t="s">
        <v>404</v>
      </c>
    </row>
    <row r="874" spans="2:51" s="13" customFormat="1" ht="11.25">
      <c r="B874" s="198"/>
      <c r="C874" s="199"/>
      <c r="D874" s="192" t="s">
        <v>428</v>
      </c>
      <c r="E874" s="200" t="s">
        <v>19</v>
      </c>
      <c r="F874" s="201" t="s">
        <v>1050</v>
      </c>
      <c r="G874" s="199"/>
      <c r="H874" s="202">
        <v>2</v>
      </c>
      <c r="I874" s="203"/>
      <c r="J874" s="199"/>
      <c r="K874" s="199"/>
      <c r="L874" s="204"/>
      <c r="M874" s="205"/>
      <c r="N874" s="206"/>
      <c r="O874" s="206"/>
      <c r="P874" s="206"/>
      <c r="Q874" s="206"/>
      <c r="R874" s="206"/>
      <c r="S874" s="206"/>
      <c r="T874" s="207"/>
      <c r="AT874" s="208" t="s">
        <v>428</v>
      </c>
      <c r="AU874" s="208" t="s">
        <v>86</v>
      </c>
      <c r="AV874" s="13" t="s">
        <v>86</v>
      </c>
      <c r="AW874" s="13" t="s">
        <v>37</v>
      </c>
      <c r="AX874" s="13" t="s">
        <v>76</v>
      </c>
      <c r="AY874" s="208" t="s">
        <v>404</v>
      </c>
    </row>
    <row r="875" spans="2:51" s="15" customFormat="1" ht="11.25">
      <c r="B875" s="221"/>
      <c r="C875" s="222"/>
      <c r="D875" s="192" t="s">
        <v>428</v>
      </c>
      <c r="E875" s="223" t="s">
        <v>19</v>
      </c>
      <c r="F875" s="224" t="s">
        <v>1051</v>
      </c>
      <c r="G875" s="222"/>
      <c r="H875" s="223" t="s">
        <v>19</v>
      </c>
      <c r="I875" s="225"/>
      <c r="J875" s="222"/>
      <c r="K875" s="222"/>
      <c r="L875" s="226"/>
      <c r="M875" s="227"/>
      <c r="N875" s="228"/>
      <c r="O875" s="228"/>
      <c r="P875" s="228"/>
      <c r="Q875" s="228"/>
      <c r="R875" s="228"/>
      <c r="S875" s="228"/>
      <c r="T875" s="229"/>
      <c r="AT875" s="230" t="s">
        <v>428</v>
      </c>
      <c r="AU875" s="230" t="s">
        <v>86</v>
      </c>
      <c r="AV875" s="15" t="s">
        <v>84</v>
      </c>
      <c r="AW875" s="15" t="s">
        <v>37</v>
      </c>
      <c r="AX875" s="15" t="s">
        <v>76</v>
      </c>
      <c r="AY875" s="230" t="s">
        <v>404</v>
      </c>
    </row>
    <row r="876" spans="2:51" s="13" customFormat="1" ht="11.25">
      <c r="B876" s="198"/>
      <c r="C876" s="199"/>
      <c r="D876" s="192" t="s">
        <v>428</v>
      </c>
      <c r="E876" s="200" t="s">
        <v>19</v>
      </c>
      <c r="F876" s="201" t="s">
        <v>1052</v>
      </c>
      <c r="G876" s="199"/>
      <c r="H876" s="202">
        <v>3.5</v>
      </c>
      <c r="I876" s="203"/>
      <c r="J876" s="199"/>
      <c r="K876" s="199"/>
      <c r="L876" s="204"/>
      <c r="M876" s="205"/>
      <c r="N876" s="206"/>
      <c r="O876" s="206"/>
      <c r="P876" s="206"/>
      <c r="Q876" s="206"/>
      <c r="R876" s="206"/>
      <c r="S876" s="206"/>
      <c r="T876" s="207"/>
      <c r="AT876" s="208" t="s">
        <v>428</v>
      </c>
      <c r="AU876" s="208" t="s">
        <v>86</v>
      </c>
      <c r="AV876" s="13" t="s">
        <v>86</v>
      </c>
      <c r="AW876" s="13" t="s">
        <v>37</v>
      </c>
      <c r="AX876" s="13" t="s">
        <v>76</v>
      </c>
      <c r="AY876" s="208" t="s">
        <v>404</v>
      </c>
    </row>
    <row r="877" spans="2:51" s="14" customFormat="1" ht="11.25">
      <c r="B877" s="210"/>
      <c r="C877" s="211"/>
      <c r="D877" s="192" t="s">
        <v>428</v>
      </c>
      <c r="E877" s="212" t="s">
        <v>19</v>
      </c>
      <c r="F877" s="213" t="s">
        <v>463</v>
      </c>
      <c r="G877" s="211"/>
      <c r="H877" s="214">
        <v>623.365</v>
      </c>
      <c r="I877" s="215"/>
      <c r="J877" s="211"/>
      <c r="K877" s="211"/>
      <c r="L877" s="216"/>
      <c r="M877" s="217"/>
      <c r="N877" s="218"/>
      <c r="O877" s="218"/>
      <c r="P877" s="218"/>
      <c r="Q877" s="218"/>
      <c r="R877" s="218"/>
      <c r="S877" s="218"/>
      <c r="T877" s="219"/>
      <c r="AT877" s="220" t="s">
        <v>428</v>
      </c>
      <c r="AU877" s="220" t="s">
        <v>86</v>
      </c>
      <c r="AV877" s="14" t="s">
        <v>273</v>
      </c>
      <c r="AW877" s="14" t="s">
        <v>37</v>
      </c>
      <c r="AX877" s="14" t="s">
        <v>84</v>
      </c>
      <c r="AY877" s="220" t="s">
        <v>404</v>
      </c>
    </row>
    <row r="878" spans="1:65" s="2" customFormat="1" ht="14.45" customHeight="1">
      <c r="A878" s="36"/>
      <c r="B878" s="37"/>
      <c r="C878" s="179" t="s">
        <v>1248</v>
      </c>
      <c r="D878" s="179" t="s">
        <v>410</v>
      </c>
      <c r="E878" s="180" t="s">
        <v>1249</v>
      </c>
      <c r="F878" s="181" t="s">
        <v>1250</v>
      </c>
      <c r="G878" s="182" t="s">
        <v>92</v>
      </c>
      <c r="H878" s="183">
        <v>715.799</v>
      </c>
      <c r="I878" s="184"/>
      <c r="J878" s="185">
        <f>ROUND(I878*H878,2)</f>
        <v>0</v>
      </c>
      <c r="K878" s="181" t="s">
        <v>413</v>
      </c>
      <c r="L878" s="41"/>
      <c r="M878" s="186" t="s">
        <v>19</v>
      </c>
      <c r="N878" s="187" t="s">
        <v>47</v>
      </c>
      <c r="O878" s="66"/>
      <c r="P878" s="188">
        <f>O878*H878</f>
        <v>0</v>
      </c>
      <c r="Q878" s="188">
        <v>0</v>
      </c>
      <c r="R878" s="188">
        <f>Q878*H878</f>
        <v>0</v>
      </c>
      <c r="S878" s="188">
        <v>0</v>
      </c>
      <c r="T878" s="189">
        <f>S878*H878</f>
        <v>0</v>
      </c>
      <c r="U878" s="36"/>
      <c r="V878" s="36"/>
      <c r="W878" s="36"/>
      <c r="X878" s="36"/>
      <c r="Y878" s="36"/>
      <c r="Z878" s="36"/>
      <c r="AA878" s="36"/>
      <c r="AB878" s="36"/>
      <c r="AC878" s="36"/>
      <c r="AD878" s="36"/>
      <c r="AE878" s="36"/>
      <c r="AR878" s="190" t="s">
        <v>273</v>
      </c>
      <c r="AT878" s="190" t="s">
        <v>410</v>
      </c>
      <c r="AU878" s="190" t="s">
        <v>86</v>
      </c>
      <c r="AY878" s="19" t="s">
        <v>404</v>
      </c>
      <c r="BE878" s="191">
        <f>IF(N878="základní",J878,0)</f>
        <v>0</v>
      </c>
      <c r="BF878" s="191">
        <f>IF(N878="snížená",J878,0)</f>
        <v>0</v>
      </c>
      <c r="BG878" s="191">
        <f>IF(N878="zákl. přenesená",J878,0)</f>
        <v>0</v>
      </c>
      <c r="BH878" s="191">
        <f>IF(N878="sníž. přenesená",J878,0)</f>
        <v>0</v>
      </c>
      <c r="BI878" s="191">
        <f>IF(N878="nulová",J878,0)</f>
        <v>0</v>
      </c>
      <c r="BJ878" s="19" t="s">
        <v>84</v>
      </c>
      <c r="BK878" s="191">
        <f>ROUND(I878*H878,2)</f>
        <v>0</v>
      </c>
      <c r="BL878" s="19" t="s">
        <v>273</v>
      </c>
      <c r="BM878" s="190" t="s">
        <v>1251</v>
      </c>
    </row>
    <row r="879" spans="1:47" s="2" customFormat="1" ht="11.25">
      <c r="A879" s="36"/>
      <c r="B879" s="37"/>
      <c r="C879" s="38"/>
      <c r="D879" s="192" t="s">
        <v>418</v>
      </c>
      <c r="E879" s="38"/>
      <c r="F879" s="193" t="s">
        <v>1252</v>
      </c>
      <c r="G879" s="38"/>
      <c r="H879" s="38"/>
      <c r="I879" s="194"/>
      <c r="J879" s="38"/>
      <c r="K879" s="38"/>
      <c r="L879" s="41"/>
      <c r="M879" s="195"/>
      <c r="N879" s="196"/>
      <c r="O879" s="66"/>
      <c r="P879" s="66"/>
      <c r="Q879" s="66"/>
      <c r="R879" s="66"/>
      <c r="S879" s="66"/>
      <c r="T879" s="67"/>
      <c r="U879" s="36"/>
      <c r="V879" s="36"/>
      <c r="W879" s="36"/>
      <c r="X879" s="36"/>
      <c r="Y879" s="36"/>
      <c r="Z879" s="36"/>
      <c r="AA879" s="36"/>
      <c r="AB879" s="36"/>
      <c r="AC879" s="36"/>
      <c r="AD879" s="36"/>
      <c r="AE879" s="36"/>
      <c r="AT879" s="19" t="s">
        <v>418</v>
      </c>
      <c r="AU879" s="19" t="s">
        <v>86</v>
      </c>
    </row>
    <row r="880" spans="1:47" s="2" customFormat="1" ht="87.75">
      <c r="A880" s="36"/>
      <c r="B880" s="37"/>
      <c r="C880" s="38"/>
      <c r="D880" s="192" t="s">
        <v>423</v>
      </c>
      <c r="E880" s="38"/>
      <c r="F880" s="197" t="s">
        <v>1242</v>
      </c>
      <c r="G880" s="38"/>
      <c r="H880" s="38"/>
      <c r="I880" s="194"/>
      <c r="J880" s="38"/>
      <c r="K880" s="38"/>
      <c r="L880" s="41"/>
      <c r="M880" s="195"/>
      <c r="N880" s="196"/>
      <c r="O880" s="66"/>
      <c r="P880" s="66"/>
      <c r="Q880" s="66"/>
      <c r="R880" s="66"/>
      <c r="S880" s="66"/>
      <c r="T880" s="67"/>
      <c r="U880" s="36"/>
      <c r="V880" s="36"/>
      <c r="W880" s="36"/>
      <c r="X880" s="36"/>
      <c r="Y880" s="36"/>
      <c r="Z880" s="36"/>
      <c r="AA880" s="36"/>
      <c r="AB880" s="36"/>
      <c r="AC880" s="36"/>
      <c r="AD880" s="36"/>
      <c r="AE880" s="36"/>
      <c r="AT880" s="19" t="s">
        <v>423</v>
      </c>
      <c r="AU880" s="19" t="s">
        <v>86</v>
      </c>
    </row>
    <row r="881" spans="2:51" s="15" customFormat="1" ht="11.25">
      <c r="B881" s="221"/>
      <c r="C881" s="222"/>
      <c r="D881" s="192" t="s">
        <v>428</v>
      </c>
      <c r="E881" s="223" t="s">
        <v>19</v>
      </c>
      <c r="F881" s="224" t="s">
        <v>1253</v>
      </c>
      <c r="G881" s="222"/>
      <c r="H881" s="223" t="s">
        <v>19</v>
      </c>
      <c r="I881" s="225"/>
      <c r="J881" s="222"/>
      <c r="K881" s="222"/>
      <c r="L881" s="226"/>
      <c r="M881" s="227"/>
      <c r="N881" s="228"/>
      <c r="O881" s="228"/>
      <c r="P881" s="228"/>
      <c r="Q881" s="228"/>
      <c r="R881" s="228"/>
      <c r="S881" s="228"/>
      <c r="T881" s="229"/>
      <c r="AT881" s="230" t="s">
        <v>428</v>
      </c>
      <c r="AU881" s="230" t="s">
        <v>86</v>
      </c>
      <c r="AV881" s="15" t="s">
        <v>84</v>
      </c>
      <c r="AW881" s="15" t="s">
        <v>37</v>
      </c>
      <c r="AX881" s="15" t="s">
        <v>76</v>
      </c>
      <c r="AY881" s="230" t="s">
        <v>404</v>
      </c>
    </row>
    <row r="882" spans="2:51" s="13" customFormat="1" ht="11.25">
      <c r="B882" s="198"/>
      <c r="C882" s="199"/>
      <c r="D882" s="192" t="s">
        <v>428</v>
      </c>
      <c r="E882" s="200" t="s">
        <v>19</v>
      </c>
      <c r="F882" s="201" t="s">
        <v>345</v>
      </c>
      <c r="G882" s="199"/>
      <c r="H882" s="202">
        <v>715.799</v>
      </c>
      <c r="I882" s="203"/>
      <c r="J882" s="199"/>
      <c r="K882" s="199"/>
      <c r="L882" s="204"/>
      <c r="M882" s="205"/>
      <c r="N882" s="206"/>
      <c r="O882" s="206"/>
      <c r="P882" s="206"/>
      <c r="Q882" s="206"/>
      <c r="R882" s="206"/>
      <c r="S882" s="206"/>
      <c r="T882" s="207"/>
      <c r="AT882" s="208" t="s">
        <v>428</v>
      </c>
      <c r="AU882" s="208" t="s">
        <v>86</v>
      </c>
      <c r="AV882" s="13" t="s">
        <v>86</v>
      </c>
      <c r="AW882" s="13" t="s">
        <v>37</v>
      </c>
      <c r="AX882" s="13" t="s">
        <v>84</v>
      </c>
      <c r="AY882" s="208" t="s">
        <v>404</v>
      </c>
    </row>
    <row r="883" spans="1:65" s="2" customFormat="1" ht="14.45" customHeight="1">
      <c r="A883" s="36"/>
      <c r="B883" s="37"/>
      <c r="C883" s="179" t="s">
        <v>1254</v>
      </c>
      <c r="D883" s="179" t="s">
        <v>410</v>
      </c>
      <c r="E883" s="180" t="s">
        <v>1255</v>
      </c>
      <c r="F883" s="181" t="s">
        <v>1256</v>
      </c>
      <c r="G883" s="182" t="s">
        <v>92</v>
      </c>
      <c r="H883" s="183">
        <v>16.5</v>
      </c>
      <c r="I883" s="184"/>
      <c r="J883" s="185">
        <f>ROUND(I883*H883,2)</f>
        <v>0</v>
      </c>
      <c r="K883" s="181" t="s">
        <v>413</v>
      </c>
      <c r="L883" s="41"/>
      <c r="M883" s="186" t="s">
        <v>19</v>
      </c>
      <c r="N883" s="187" t="s">
        <v>47</v>
      </c>
      <c r="O883" s="66"/>
      <c r="P883" s="188">
        <f>O883*H883</f>
        <v>0</v>
      </c>
      <c r="Q883" s="188">
        <v>0</v>
      </c>
      <c r="R883" s="188">
        <f>Q883*H883</f>
        <v>0</v>
      </c>
      <c r="S883" s="188">
        <v>0</v>
      </c>
      <c r="T883" s="189">
        <f>S883*H883</f>
        <v>0</v>
      </c>
      <c r="U883" s="36"/>
      <c r="V883" s="36"/>
      <c r="W883" s="36"/>
      <c r="X883" s="36"/>
      <c r="Y883" s="36"/>
      <c r="Z883" s="36"/>
      <c r="AA883" s="36"/>
      <c r="AB883" s="36"/>
      <c r="AC883" s="36"/>
      <c r="AD883" s="36"/>
      <c r="AE883" s="36"/>
      <c r="AR883" s="190" t="s">
        <v>273</v>
      </c>
      <c r="AT883" s="190" t="s">
        <v>410</v>
      </c>
      <c r="AU883" s="190" t="s">
        <v>86</v>
      </c>
      <c r="AY883" s="19" t="s">
        <v>404</v>
      </c>
      <c r="BE883" s="191">
        <f>IF(N883="základní",J883,0)</f>
        <v>0</v>
      </c>
      <c r="BF883" s="191">
        <f>IF(N883="snížená",J883,0)</f>
        <v>0</v>
      </c>
      <c r="BG883" s="191">
        <f>IF(N883="zákl. přenesená",J883,0)</f>
        <v>0</v>
      </c>
      <c r="BH883" s="191">
        <f>IF(N883="sníž. přenesená",J883,0)</f>
        <v>0</v>
      </c>
      <c r="BI883" s="191">
        <f>IF(N883="nulová",J883,0)</f>
        <v>0</v>
      </c>
      <c r="BJ883" s="19" t="s">
        <v>84</v>
      </c>
      <c r="BK883" s="191">
        <f>ROUND(I883*H883,2)</f>
        <v>0</v>
      </c>
      <c r="BL883" s="19" t="s">
        <v>273</v>
      </c>
      <c r="BM883" s="190" t="s">
        <v>1257</v>
      </c>
    </row>
    <row r="884" spans="1:47" s="2" customFormat="1" ht="19.5">
      <c r="A884" s="36"/>
      <c r="B884" s="37"/>
      <c r="C884" s="38"/>
      <c r="D884" s="192" t="s">
        <v>418</v>
      </c>
      <c r="E884" s="38"/>
      <c r="F884" s="193" t="s">
        <v>1258</v>
      </c>
      <c r="G884" s="38"/>
      <c r="H884" s="38"/>
      <c r="I884" s="194"/>
      <c r="J884" s="38"/>
      <c r="K884" s="38"/>
      <c r="L884" s="41"/>
      <c r="M884" s="195"/>
      <c r="N884" s="196"/>
      <c r="O884" s="66"/>
      <c r="P884" s="66"/>
      <c r="Q884" s="66"/>
      <c r="R884" s="66"/>
      <c r="S884" s="66"/>
      <c r="T884" s="67"/>
      <c r="U884" s="36"/>
      <c r="V884" s="36"/>
      <c r="W884" s="36"/>
      <c r="X884" s="36"/>
      <c r="Y884" s="36"/>
      <c r="Z884" s="36"/>
      <c r="AA884" s="36"/>
      <c r="AB884" s="36"/>
      <c r="AC884" s="36"/>
      <c r="AD884" s="36"/>
      <c r="AE884" s="36"/>
      <c r="AT884" s="19" t="s">
        <v>418</v>
      </c>
      <c r="AU884" s="19" t="s">
        <v>86</v>
      </c>
    </row>
    <row r="885" spans="1:47" s="2" customFormat="1" ht="48.75">
      <c r="A885" s="36"/>
      <c r="B885" s="37"/>
      <c r="C885" s="38"/>
      <c r="D885" s="192" t="s">
        <v>423</v>
      </c>
      <c r="E885" s="38"/>
      <c r="F885" s="197" t="s">
        <v>1259</v>
      </c>
      <c r="G885" s="38"/>
      <c r="H885" s="38"/>
      <c r="I885" s="194"/>
      <c r="J885" s="38"/>
      <c r="K885" s="38"/>
      <c r="L885" s="41"/>
      <c r="M885" s="195"/>
      <c r="N885" s="196"/>
      <c r="O885" s="66"/>
      <c r="P885" s="66"/>
      <c r="Q885" s="66"/>
      <c r="R885" s="66"/>
      <c r="S885" s="66"/>
      <c r="T885" s="67"/>
      <c r="U885" s="36"/>
      <c r="V885" s="36"/>
      <c r="W885" s="36"/>
      <c r="X885" s="36"/>
      <c r="Y885" s="36"/>
      <c r="Z885" s="36"/>
      <c r="AA885" s="36"/>
      <c r="AB885" s="36"/>
      <c r="AC885" s="36"/>
      <c r="AD885" s="36"/>
      <c r="AE885" s="36"/>
      <c r="AT885" s="19" t="s">
        <v>423</v>
      </c>
      <c r="AU885" s="19" t="s">
        <v>86</v>
      </c>
    </row>
    <row r="886" spans="2:51" s="15" customFormat="1" ht="11.25">
      <c r="B886" s="221"/>
      <c r="C886" s="222"/>
      <c r="D886" s="192" t="s">
        <v>428</v>
      </c>
      <c r="E886" s="223" t="s">
        <v>19</v>
      </c>
      <c r="F886" s="224" t="s">
        <v>1260</v>
      </c>
      <c r="G886" s="222"/>
      <c r="H886" s="223" t="s">
        <v>19</v>
      </c>
      <c r="I886" s="225"/>
      <c r="J886" s="222"/>
      <c r="K886" s="222"/>
      <c r="L886" s="226"/>
      <c r="M886" s="227"/>
      <c r="N886" s="228"/>
      <c r="O886" s="228"/>
      <c r="P886" s="228"/>
      <c r="Q886" s="228"/>
      <c r="R886" s="228"/>
      <c r="S886" s="228"/>
      <c r="T886" s="229"/>
      <c r="AT886" s="230" t="s">
        <v>428</v>
      </c>
      <c r="AU886" s="230" t="s">
        <v>86</v>
      </c>
      <c r="AV886" s="15" t="s">
        <v>84</v>
      </c>
      <c r="AW886" s="15" t="s">
        <v>37</v>
      </c>
      <c r="AX886" s="15" t="s">
        <v>76</v>
      </c>
      <c r="AY886" s="230" t="s">
        <v>404</v>
      </c>
    </row>
    <row r="887" spans="2:51" s="13" customFormat="1" ht="11.25">
      <c r="B887" s="198"/>
      <c r="C887" s="199"/>
      <c r="D887" s="192" t="s">
        <v>428</v>
      </c>
      <c r="E887" s="200" t="s">
        <v>19</v>
      </c>
      <c r="F887" s="201" t="s">
        <v>1261</v>
      </c>
      <c r="G887" s="199"/>
      <c r="H887" s="202">
        <v>16.5</v>
      </c>
      <c r="I887" s="203"/>
      <c r="J887" s="199"/>
      <c r="K887" s="199"/>
      <c r="L887" s="204"/>
      <c r="M887" s="205"/>
      <c r="N887" s="206"/>
      <c r="O887" s="206"/>
      <c r="P887" s="206"/>
      <c r="Q887" s="206"/>
      <c r="R887" s="206"/>
      <c r="S887" s="206"/>
      <c r="T887" s="207"/>
      <c r="AT887" s="208" t="s">
        <v>428</v>
      </c>
      <c r="AU887" s="208" t="s">
        <v>86</v>
      </c>
      <c r="AV887" s="13" t="s">
        <v>86</v>
      </c>
      <c r="AW887" s="13" t="s">
        <v>37</v>
      </c>
      <c r="AX887" s="13" t="s">
        <v>84</v>
      </c>
      <c r="AY887" s="208" t="s">
        <v>404</v>
      </c>
    </row>
    <row r="888" spans="1:65" s="2" customFormat="1" ht="14.45" customHeight="1">
      <c r="A888" s="36"/>
      <c r="B888" s="37"/>
      <c r="C888" s="179" t="s">
        <v>1262</v>
      </c>
      <c r="D888" s="179" t="s">
        <v>410</v>
      </c>
      <c r="E888" s="180" t="s">
        <v>1263</v>
      </c>
      <c r="F888" s="181" t="s">
        <v>1264</v>
      </c>
      <c r="G888" s="182" t="s">
        <v>110</v>
      </c>
      <c r="H888" s="183">
        <v>20</v>
      </c>
      <c r="I888" s="184"/>
      <c r="J888" s="185">
        <f>ROUND(I888*H888,2)</f>
        <v>0</v>
      </c>
      <c r="K888" s="181" t="s">
        <v>413</v>
      </c>
      <c r="L888" s="41"/>
      <c r="M888" s="186" t="s">
        <v>19</v>
      </c>
      <c r="N888" s="187" t="s">
        <v>47</v>
      </c>
      <c r="O888" s="66"/>
      <c r="P888" s="188">
        <f>O888*H888</f>
        <v>0</v>
      </c>
      <c r="Q888" s="188">
        <v>0</v>
      </c>
      <c r="R888" s="188">
        <f>Q888*H888</f>
        <v>0</v>
      </c>
      <c r="S888" s="188">
        <v>0</v>
      </c>
      <c r="T888" s="189">
        <f>S888*H888</f>
        <v>0</v>
      </c>
      <c r="U888" s="36"/>
      <c r="V888" s="36"/>
      <c r="W888" s="36"/>
      <c r="X888" s="36"/>
      <c r="Y888" s="36"/>
      <c r="Z888" s="36"/>
      <c r="AA888" s="36"/>
      <c r="AB888" s="36"/>
      <c r="AC888" s="36"/>
      <c r="AD888" s="36"/>
      <c r="AE888" s="36"/>
      <c r="AR888" s="190" t="s">
        <v>273</v>
      </c>
      <c r="AT888" s="190" t="s">
        <v>410</v>
      </c>
      <c r="AU888" s="190" t="s">
        <v>86</v>
      </c>
      <c r="AY888" s="19" t="s">
        <v>404</v>
      </c>
      <c r="BE888" s="191">
        <f>IF(N888="základní",J888,0)</f>
        <v>0</v>
      </c>
      <c r="BF888" s="191">
        <f>IF(N888="snížená",J888,0)</f>
        <v>0</v>
      </c>
      <c r="BG888" s="191">
        <f>IF(N888="zákl. přenesená",J888,0)</f>
        <v>0</v>
      </c>
      <c r="BH888" s="191">
        <f>IF(N888="sníž. přenesená",J888,0)</f>
        <v>0</v>
      </c>
      <c r="BI888" s="191">
        <f>IF(N888="nulová",J888,0)</f>
        <v>0</v>
      </c>
      <c r="BJ888" s="19" t="s">
        <v>84</v>
      </c>
      <c r="BK888" s="191">
        <f>ROUND(I888*H888,2)</f>
        <v>0</v>
      </c>
      <c r="BL888" s="19" t="s">
        <v>273</v>
      </c>
      <c r="BM888" s="190" t="s">
        <v>1265</v>
      </c>
    </row>
    <row r="889" spans="1:47" s="2" customFormat="1" ht="19.5">
      <c r="A889" s="36"/>
      <c r="B889" s="37"/>
      <c r="C889" s="38"/>
      <c r="D889" s="192" t="s">
        <v>418</v>
      </c>
      <c r="E889" s="38"/>
      <c r="F889" s="193" t="s">
        <v>1266</v>
      </c>
      <c r="G889" s="38"/>
      <c r="H889" s="38"/>
      <c r="I889" s="194"/>
      <c r="J889" s="38"/>
      <c r="K889" s="38"/>
      <c r="L889" s="41"/>
      <c r="M889" s="195"/>
      <c r="N889" s="196"/>
      <c r="O889" s="66"/>
      <c r="P889" s="66"/>
      <c r="Q889" s="66"/>
      <c r="R889" s="66"/>
      <c r="S889" s="66"/>
      <c r="T889" s="67"/>
      <c r="U889" s="36"/>
      <c r="V889" s="36"/>
      <c r="W889" s="36"/>
      <c r="X889" s="36"/>
      <c r="Y889" s="36"/>
      <c r="Z889" s="36"/>
      <c r="AA889" s="36"/>
      <c r="AB889" s="36"/>
      <c r="AC889" s="36"/>
      <c r="AD889" s="36"/>
      <c r="AE889" s="36"/>
      <c r="AT889" s="19" t="s">
        <v>418</v>
      </c>
      <c r="AU889" s="19" t="s">
        <v>86</v>
      </c>
    </row>
    <row r="890" spans="1:47" s="2" customFormat="1" ht="68.25">
      <c r="A890" s="36"/>
      <c r="B890" s="37"/>
      <c r="C890" s="38"/>
      <c r="D890" s="192" t="s">
        <v>423</v>
      </c>
      <c r="E890" s="38"/>
      <c r="F890" s="197" t="s">
        <v>1267</v>
      </c>
      <c r="G890" s="38"/>
      <c r="H890" s="38"/>
      <c r="I890" s="194"/>
      <c r="J890" s="38"/>
      <c r="K890" s="38"/>
      <c r="L890" s="41"/>
      <c r="M890" s="195"/>
      <c r="N890" s="196"/>
      <c r="O890" s="66"/>
      <c r="P890" s="66"/>
      <c r="Q890" s="66"/>
      <c r="R890" s="66"/>
      <c r="S890" s="66"/>
      <c r="T890" s="67"/>
      <c r="U890" s="36"/>
      <c r="V890" s="36"/>
      <c r="W890" s="36"/>
      <c r="X890" s="36"/>
      <c r="Y890" s="36"/>
      <c r="Z890" s="36"/>
      <c r="AA890" s="36"/>
      <c r="AB890" s="36"/>
      <c r="AC890" s="36"/>
      <c r="AD890" s="36"/>
      <c r="AE890" s="36"/>
      <c r="AT890" s="19" t="s">
        <v>423</v>
      </c>
      <c r="AU890" s="19" t="s">
        <v>86</v>
      </c>
    </row>
    <row r="891" spans="2:51" s="13" customFormat="1" ht="11.25">
      <c r="B891" s="198"/>
      <c r="C891" s="199"/>
      <c r="D891" s="192" t="s">
        <v>428</v>
      </c>
      <c r="E891" s="200" t="s">
        <v>19</v>
      </c>
      <c r="F891" s="201" t="s">
        <v>118</v>
      </c>
      <c r="G891" s="199"/>
      <c r="H891" s="202">
        <v>20</v>
      </c>
      <c r="I891" s="203"/>
      <c r="J891" s="199"/>
      <c r="K891" s="199"/>
      <c r="L891" s="204"/>
      <c r="M891" s="205"/>
      <c r="N891" s="206"/>
      <c r="O891" s="206"/>
      <c r="P891" s="206"/>
      <c r="Q891" s="206"/>
      <c r="R891" s="206"/>
      <c r="S891" s="206"/>
      <c r="T891" s="207"/>
      <c r="AT891" s="208" t="s">
        <v>428</v>
      </c>
      <c r="AU891" s="208" t="s">
        <v>86</v>
      </c>
      <c r="AV891" s="13" t="s">
        <v>86</v>
      </c>
      <c r="AW891" s="13" t="s">
        <v>37</v>
      </c>
      <c r="AX891" s="13" t="s">
        <v>84</v>
      </c>
      <c r="AY891" s="208" t="s">
        <v>404</v>
      </c>
    </row>
    <row r="892" spans="1:65" s="2" customFormat="1" ht="14.45" customHeight="1">
      <c r="A892" s="36"/>
      <c r="B892" s="37"/>
      <c r="C892" s="179" t="s">
        <v>1268</v>
      </c>
      <c r="D892" s="179" t="s">
        <v>410</v>
      </c>
      <c r="E892" s="180" t="s">
        <v>1269</v>
      </c>
      <c r="F892" s="181" t="s">
        <v>1270</v>
      </c>
      <c r="G892" s="182" t="s">
        <v>92</v>
      </c>
      <c r="H892" s="183">
        <v>20</v>
      </c>
      <c r="I892" s="184"/>
      <c r="J892" s="185">
        <f>ROUND(I892*H892,2)</f>
        <v>0</v>
      </c>
      <c r="K892" s="181" t="s">
        <v>413</v>
      </c>
      <c r="L892" s="41"/>
      <c r="M892" s="186" t="s">
        <v>19</v>
      </c>
      <c r="N892" s="187" t="s">
        <v>47</v>
      </c>
      <c r="O892" s="66"/>
      <c r="P892" s="188">
        <f>O892*H892</f>
        <v>0</v>
      </c>
      <c r="Q892" s="188">
        <v>0</v>
      </c>
      <c r="R892" s="188">
        <f>Q892*H892</f>
        <v>0</v>
      </c>
      <c r="S892" s="188">
        <v>0</v>
      </c>
      <c r="T892" s="189">
        <f>S892*H892</f>
        <v>0</v>
      </c>
      <c r="U892" s="36"/>
      <c r="V892" s="36"/>
      <c r="W892" s="36"/>
      <c r="X892" s="36"/>
      <c r="Y892" s="36"/>
      <c r="Z892" s="36"/>
      <c r="AA892" s="36"/>
      <c r="AB892" s="36"/>
      <c r="AC892" s="36"/>
      <c r="AD892" s="36"/>
      <c r="AE892" s="36"/>
      <c r="AR892" s="190" t="s">
        <v>273</v>
      </c>
      <c r="AT892" s="190" t="s">
        <v>410</v>
      </c>
      <c r="AU892" s="190" t="s">
        <v>86</v>
      </c>
      <c r="AY892" s="19" t="s">
        <v>404</v>
      </c>
      <c r="BE892" s="191">
        <f>IF(N892="základní",J892,0)</f>
        <v>0</v>
      </c>
      <c r="BF892" s="191">
        <f>IF(N892="snížená",J892,0)</f>
        <v>0</v>
      </c>
      <c r="BG892" s="191">
        <f>IF(N892="zákl. přenesená",J892,0)</f>
        <v>0</v>
      </c>
      <c r="BH892" s="191">
        <f>IF(N892="sníž. přenesená",J892,0)</f>
        <v>0</v>
      </c>
      <c r="BI892" s="191">
        <f>IF(N892="nulová",J892,0)</f>
        <v>0</v>
      </c>
      <c r="BJ892" s="19" t="s">
        <v>84</v>
      </c>
      <c r="BK892" s="191">
        <f>ROUND(I892*H892,2)</f>
        <v>0</v>
      </c>
      <c r="BL892" s="19" t="s">
        <v>273</v>
      </c>
      <c r="BM892" s="190" t="s">
        <v>1271</v>
      </c>
    </row>
    <row r="893" spans="1:47" s="2" customFormat="1" ht="11.25">
      <c r="A893" s="36"/>
      <c r="B893" s="37"/>
      <c r="C893" s="38"/>
      <c r="D893" s="192" t="s">
        <v>418</v>
      </c>
      <c r="E893" s="38"/>
      <c r="F893" s="193" t="s">
        <v>1272</v>
      </c>
      <c r="G893" s="38"/>
      <c r="H893" s="38"/>
      <c r="I893" s="194"/>
      <c r="J893" s="38"/>
      <c r="K893" s="38"/>
      <c r="L893" s="41"/>
      <c r="M893" s="195"/>
      <c r="N893" s="196"/>
      <c r="O893" s="66"/>
      <c r="P893" s="66"/>
      <c r="Q893" s="66"/>
      <c r="R893" s="66"/>
      <c r="S893" s="66"/>
      <c r="T893" s="67"/>
      <c r="U893" s="36"/>
      <c r="V893" s="36"/>
      <c r="W893" s="36"/>
      <c r="X893" s="36"/>
      <c r="Y893" s="36"/>
      <c r="Z893" s="36"/>
      <c r="AA893" s="36"/>
      <c r="AB893" s="36"/>
      <c r="AC893" s="36"/>
      <c r="AD893" s="36"/>
      <c r="AE893" s="36"/>
      <c r="AT893" s="19" t="s">
        <v>418</v>
      </c>
      <c r="AU893" s="19" t="s">
        <v>86</v>
      </c>
    </row>
    <row r="894" spans="1:47" s="2" customFormat="1" ht="39">
      <c r="A894" s="36"/>
      <c r="B894" s="37"/>
      <c r="C894" s="38"/>
      <c r="D894" s="192" t="s">
        <v>423</v>
      </c>
      <c r="E894" s="38"/>
      <c r="F894" s="197" t="s">
        <v>1273</v>
      </c>
      <c r="G894" s="38"/>
      <c r="H894" s="38"/>
      <c r="I894" s="194"/>
      <c r="J894" s="38"/>
      <c r="K894" s="38"/>
      <c r="L894" s="41"/>
      <c r="M894" s="195"/>
      <c r="N894" s="196"/>
      <c r="O894" s="66"/>
      <c r="P894" s="66"/>
      <c r="Q894" s="66"/>
      <c r="R894" s="66"/>
      <c r="S894" s="66"/>
      <c r="T894" s="67"/>
      <c r="U894" s="36"/>
      <c r="V894" s="36"/>
      <c r="W894" s="36"/>
      <c r="X894" s="36"/>
      <c r="Y894" s="36"/>
      <c r="Z894" s="36"/>
      <c r="AA894" s="36"/>
      <c r="AB894" s="36"/>
      <c r="AC894" s="36"/>
      <c r="AD894" s="36"/>
      <c r="AE894" s="36"/>
      <c r="AT894" s="19" t="s">
        <v>423</v>
      </c>
      <c r="AU894" s="19" t="s">
        <v>86</v>
      </c>
    </row>
    <row r="895" spans="2:51" s="13" customFormat="1" ht="11.25">
      <c r="B895" s="198"/>
      <c r="C895" s="199"/>
      <c r="D895" s="192" t="s">
        <v>428</v>
      </c>
      <c r="E895" s="200" t="s">
        <v>121</v>
      </c>
      <c r="F895" s="201" t="s">
        <v>1274</v>
      </c>
      <c r="G895" s="199"/>
      <c r="H895" s="202">
        <v>20</v>
      </c>
      <c r="I895" s="203"/>
      <c r="J895" s="199"/>
      <c r="K895" s="199"/>
      <c r="L895" s="204"/>
      <c r="M895" s="205"/>
      <c r="N895" s="206"/>
      <c r="O895" s="206"/>
      <c r="P895" s="206"/>
      <c r="Q895" s="206"/>
      <c r="R895" s="206"/>
      <c r="S895" s="206"/>
      <c r="T895" s="207"/>
      <c r="AT895" s="208" t="s">
        <v>428</v>
      </c>
      <c r="AU895" s="208" t="s">
        <v>86</v>
      </c>
      <c r="AV895" s="13" t="s">
        <v>86</v>
      </c>
      <c r="AW895" s="13" t="s">
        <v>37</v>
      </c>
      <c r="AX895" s="13" t="s">
        <v>84</v>
      </c>
      <c r="AY895" s="208" t="s">
        <v>404</v>
      </c>
    </row>
    <row r="896" spans="1:65" s="2" customFormat="1" ht="14.45" customHeight="1">
      <c r="A896" s="36"/>
      <c r="B896" s="37"/>
      <c r="C896" s="179" t="s">
        <v>1275</v>
      </c>
      <c r="D896" s="179" t="s">
        <v>410</v>
      </c>
      <c r="E896" s="180" t="s">
        <v>1276</v>
      </c>
      <c r="F896" s="181" t="s">
        <v>1277</v>
      </c>
      <c r="G896" s="182" t="s">
        <v>92</v>
      </c>
      <c r="H896" s="183">
        <v>158</v>
      </c>
      <c r="I896" s="184"/>
      <c r="J896" s="185">
        <f>ROUND(I896*H896,2)</f>
        <v>0</v>
      </c>
      <c r="K896" s="181" t="s">
        <v>413</v>
      </c>
      <c r="L896" s="41"/>
      <c r="M896" s="186" t="s">
        <v>19</v>
      </c>
      <c r="N896" s="187" t="s">
        <v>47</v>
      </c>
      <c r="O896" s="66"/>
      <c r="P896" s="188">
        <f>O896*H896</f>
        <v>0</v>
      </c>
      <c r="Q896" s="188">
        <v>0</v>
      </c>
      <c r="R896" s="188">
        <f>Q896*H896</f>
        <v>0</v>
      </c>
      <c r="S896" s="188">
        <v>0</v>
      </c>
      <c r="T896" s="189">
        <f>S896*H896</f>
        <v>0</v>
      </c>
      <c r="U896" s="36"/>
      <c r="V896" s="36"/>
      <c r="W896" s="36"/>
      <c r="X896" s="36"/>
      <c r="Y896" s="36"/>
      <c r="Z896" s="36"/>
      <c r="AA896" s="36"/>
      <c r="AB896" s="36"/>
      <c r="AC896" s="36"/>
      <c r="AD896" s="36"/>
      <c r="AE896" s="36"/>
      <c r="AR896" s="190" t="s">
        <v>273</v>
      </c>
      <c r="AT896" s="190" t="s">
        <v>410</v>
      </c>
      <c r="AU896" s="190" t="s">
        <v>86</v>
      </c>
      <c r="AY896" s="19" t="s">
        <v>404</v>
      </c>
      <c r="BE896" s="191">
        <f>IF(N896="základní",J896,0)</f>
        <v>0</v>
      </c>
      <c r="BF896" s="191">
        <f>IF(N896="snížená",J896,0)</f>
        <v>0</v>
      </c>
      <c r="BG896" s="191">
        <f>IF(N896="zákl. přenesená",J896,0)</f>
        <v>0</v>
      </c>
      <c r="BH896" s="191">
        <f>IF(N896="sníž. přenesená",J896,0)</f>
        <v>0</v>
      </c>
      <c r="BI896" s="191">
        <f>IF(N896="nulová",J896,0)</f>
        <v>0</v>
      </c>
      <c r="BJ896" s="19" t="s">
        <v>84</v>
      </c>
      <c r="BK896" s="191">
        <f>ROUND(I896*H896,2)</f>
        <v>0</v>
      </c>
      <c r="BL896" s="19" t="s">
        <v>273</v>
      </c>
      <c r="BM896" s="190" t="s">
        <v>1278</v>
      </c>
    </row>
    <row r="897" spans="1:47" s="2" customFormat="1" ht="11.25">
      <c r="A897" s="36"/>
      <c r="B897" s="37"/>
      <c r="C897" s="38"/>
      <c r="D897" s="192" t="s">
        <v>418</v>
      </c>
      <c r="E897" s="38"/>
      <c r="F897" s="193" t="s">
        <v>1279</v>
      </c>
      <c r="G897" s="38"/>
      <c r="H897" s="38"/>
      <c r="I897" s="194"/>
      <c r="J897" s="38"/>
      <c r="K897" s="38"/>
      <c r="L897" s="41"/>
      <c r="M897" s="195"/>
      <c r="N897" s="196"/>
      <c r="O897" s="66"/>
      <c r="P897" s="66"/>
      <c r="Q897" s="66"/>
      <c r="R897" s="66"/>
      <c r="S897" s="66"/>
      <c r="T897" s="67"/>
      <c r="U897" s="36"/>
      <c r="V897" s="36"/>
      <c r="W897" s="36"/>
      <c r="X897" s="36"/>
      <c r="Y897" s="36"/>
      <c r="Z897" s="36"/>
      <c r="AA897" s="36"/>
      <c r="AB897" s="36"/>
      <c r="AC897" s="36"/>
      <c r="AD897" s="36"/>
      <c r="AE897" s="36"/>
      <c r="AT897" s="19" t="s">
        <v>418</v>
      </c>
      <c r="AU897" s="19" t="s">
        <v>86</v>
      </c>
    </row>
    <row r="898" spans="1:47" s="2" customFormat="1" ht="39">
      <c r="A898" s="36"/>
      <c r="B898" s="37"/>
      <c r="C898" s="38"/>
      <c r="D898" s="192" t="s">
        <v>423</v>
      </c>
      <c r="E898" s="38"/>
      <c r="F898" s="197" t="s">
        <v>1273</v>
      </c>
      <c r="G898" s="38"/>
      <c r="H898" s="38"/>
      <c r="I898" s="194"/>
      <c r="J898" s="38"/>
      <c r="K898" s="38"/>
      <c r="L898" s="41"/>
      <c r="M898" s="195"/>
      <c r="N898" s="196"/>
      <c r="O898" s="66"/>
      <c r="P898" s="66"/>
      <c r="Q898" s="66"/>
      <c r="R898" s="66"/>
      <c r="S898" s="66"/>
      <c r="T898" s="67"/>
      <c r="U898" s="36"/>
      <c r="V898" s="36"/>
      <c r="W898" s="36"/>
      <c r="X898" s="36"/>
      <c r="Y898" s="36"/>
      <c r="Z898" s="36"/>
      <c r="AA898" s="36"/>
      <c r="AB898" s="36"/>
      <c r="AC898" s="36"/>
      <c r="AD898" s="36"/>
      <c r="AE898" s="36"/>
      <c r="AT898" s="19" t="s">
        <v>423</v>
      </c>
      <c r="AU898" s="19" t="s">
        <v>86</v>
      </c>
    </row>
    <row r="899" spans="2:51" s="13" customFormat="1" ht="11.25">
      <c r="B899" s="198"/>
      <c r="C899" s="199"/>
      <c r="D899" s="192" t="s">
        <v>428</v>
      </c>
      <c r="E899" s="200" t="s">
        <v>19</v>
      </c>
      <c r="F899" s="201" t="s">
        <v>157</v>
      </c>
      <c r="G899" s="199"/>
      <c r="H899" s="202">
        <v>158</v>
      </c>
      <c r="I899" s="203"/>
      <c r="J899" s="199"/>
      <c r="K899" s="199"/>
      <c r="L899" s="204"/>
      <c r="M899" s="205"/>
      <c r="N899" s="206"/>
      <c r="O899" s="206"/>
      <c r="P899" s="206"/>
      <c r="Q899" s="206"/>
      <c r="R899" s="206"/>
      <c r="S899" s="206"/>
      <c r="T899" s="207"/>
      <c r="AT899" s="208" t="s">
        <v>428</v>
      </c>
      <c r="AU899" s="208" t="s">
        <v>86</v>
      </c>
      <c r="AV899" s="13" t="s">
        <v>86</v>
      </c>
      <c r="AW899" s="13" t="s">
        <v>37</v>
      </c>
      <c r="AX899" s="13" t="s">
        <v>84</v>
      </c>
      <c r="AY899" s="208" t="s">
        <v>404</v>
      </c>
    </row>
    <row r="900" spans="1:65" s="2" customFormat="1" ht="14.45" customHeight="1">
      <c r="A900" s="36"/>
      <c r="B900" s="37"/>
      <c r="C900" s="179" t="s">
        <v>1280</v>
      </c>
      <c r="D900" s="179" t="s">
        <v>410</v>
      </c>
      <c r="E900" s="180" t="s">
        <v>1281</v>
      </c>
      <c r="F900" s="181" t="s">
        <v>1282</v>
      </c>
      <c r="G900" s="182" t="s">
        <v>127</v>
      </c>
      <c r="H900" s="183">
        <v>1871.008</v>
      </c>
      <c r="I900" s="184"/>
      <c r="J900" s="185">
        <f>ROUND(I900*H900,2)</f>
        <v>0</v>
      </c>
      <c r="K900" s="181" t="s">
        <v>413</v>
      </c>
      <c r="L900" s="41"/>
      <c r="M900" s="186" t="s">
        <v>19</v>
      </c>
      <c r="N900" s="187" t="s">
        <v>47</v>
      </c>
      <c r="O900" s="66"/>
      <c r="P900" s="188">
        <f>O900*H900</f>
        <v>0</v>
      </c>
      <c r="Q900" s="188">
        <v>0</v>
      </c>
      <c r="R900" s="188">
        <f>Q900*H900</f>
        <v>0</v>
      </c>
      <c r="S900" s="188">
        <v>0</v>
      </c>
      <c r="T900" s="189">
        <f>S900*H900</f>
        <v>0</v>
      </c>
      <c r="U900" s="36"/>
      <c r="V900" s="36"/>
      <c r="W900" s="36"/>
      <c r="X900" s="36"/>
      <c r="Y900" s="36"/>
      <c r="Z900" s="36"/>
      <c r="AA900" s="36"/>
      <c r="AB900" s="36"/>
      <c r="AC900" s="36"/>
      <c r="AD900" s="36"/>
      <c r="AE900" s="36"/>
      <c r="AR900" s="190" t="s">
        <v>273</v>
      </c>
      <c r="AT900" s="190" t="s">
        <v>410</v>
      </c>
      <c r="AU900" s="190" t="s">
        <v>86</v>
      </c>
      <c r="AY900" s="19" t="s">
        <v>404</v>
      </c>
      <c r="BE900" s="191">
        <f>IF(N900="základní",J900,0)</f>
        <v>0</v>
      </c>
      <c r="BF900" s="191">
        <f>IF(N900="snížená",J900,0)</f>
        <v>0</v>
      </c>
      <c r="BG900" s="191">
        <f>IF(N900="zákl. přenesená",J900,0)</f>
        <v>0</v>
      </c>
      <c r="BH900" s="191">
        <f>IF(N900="sníž. přenesená",J900,0)</f>
        <v>0</v>
      </c>
      <c r="BI900" s="191">
        <f>IF(N900="nulová",J900,0)</f>
        <v>0</v>
      </c>
      <c r="BJ900" s="19" t="s">
        <v>84</v>
      </c>
      <c r="BK900" s="191">
        <f>ROUND(I900*H900,2)</f>
        <v>0</v>
      </c>
      <c r="BL900" s="19" t="s">
        <v>273</v>
      </c>
      <c r="BM900" s="190" t="s">
        <v>1283</v>
      </c>
    </row>
    <row r="901" spans="1:47" s="2" customFormat="1" ht="19.5">
      <c r="A901" s="36"/>
      <c r="B901" s="37"/>
      <c r="C901" s="38"/>
      <c r="D901" s="192" t="s">
        <v>418</v>
      </c>
      <c r="E901" s="38"/>
      <c r="F901" s="193" t="s">
        <v>1284</v>
      </c>
      <c r="G901" s="38"/>
      <c r="H901" s="38"/>
      <c r="I901" s="194"/>
      <c r="J901" s="38"/>
      <c r="K901" s="38"/>
      <c r="L901" s="41"/>
      <c r="M901" s="195"/>
      <c r="N901" s="196"/>
      <c r="O901" s="66"/>
      <c r="P901" s="66"/>
      <c r="Q901" s="66"/>
      <c r="R901" s="66"/>
      <c r="S901" s="66"/>
      <c r="T901" s="67"/>
      <c r="U901" s="36"/>
      <c r="V901" s="36"/>
      <c r="W901" s="36"/>
      <c r="X901" s="36"/>
      <c r="Y901" s="36"/>
      <c r="Z901" s="36"/>
      <c r="AA901" s="36"/>
      <c r="AB901" s="36"/>
      <c r="AC901" s="36"/>
      <c r="AD901" s="36"/>
      <c r="AE901" s="36"/>
      <c r="AT901" s="19" t="s">
        <v>418</v>
      </c>
      <c r="AU901" s="19" t="s">
        <v>86</v>
      </c>
    </row>
    <row r="902" spans="1:47" s="2" customFormat="1" ht="39">
      <c r="A902" s="36"/>
      <c r="B902" s="37"/>
      <c r="C902" s="38"/>
      <c r="D902" s="192" t="s">
        <v>423</v>
      </c>
      <c r="E902" s="38"/>
      <c r="F902" s="197" t="s">
        <v>1285</v>
      </c>
      <c r="G902" s="38"/>
      <c r="H902" s="38"/>
      <c r="I902" s="194"/>
      <c r="J902" s="38"/>
      <c r="K902" s="38"/>
      <c r="L902" s="41"/>
      <c r="M902" s="195"/>
      <c r="N902" s="196"/>
      <c r="O902" s="66"/>
      <c r="P902" s="66"/>
      <c r="Q902" s="66"/>
      <c r="R902" s="66"/>
      <c r="S902" s="66"/>
      <c r="T902" s="67"/>
      <c r="U902" s="36"/>
      <c r="V902" s="36"/>
      <c r="W902" s="36"/>
      <c r="X902" s="36"/>
      <c r="Y902" s="36"/>
      <c r="Z902" s="36"/>
      <c r="AA902" s="36"/>
      <c r="AB902" s="36"/>
      <c r="AC902" s="36"/>
      <c r="AD902" s="36"/>
      <c r="AE902" s="36"/>
      <c r="AT902" s="19" t="s">
        <v>423</v>
      </c>
      <c r="AU902" s="19" t="s">
        <v>86</v>
      </c>
    </row>
    <row r="903" spans="2:51" s="13" customFormat="1" ht="11.25">
      <c r="B903" s="198"/>
      <c r="C903" s="199"/>
      <c r="D903" s="192" t="s">
        <v>428</v>
      </c>
      <c r="E903" s="200" t="s">
        <v>19</v>
      </c>
      <c r="F903" s="201" t="s">
        <v>1286</v>
      </c>
      <c r="G903" s="199"/>
      <c r="H903" s="202">
        <v>1840.657</v>
      </c>
      <c r="I903" s="203"/>
      <c r="J903" s="199"/>
      <c r="K903" s="199"/>
      <c r="L903" s="204"/>
      <c r="M903" s="205"/>
      <c r="N903" s="206"/>
      <c r="O903" s="206"/>
      <c r="P903" s="206"/>
      <c r="Q903" s="206"/>
      <c r="R903" s="206"/>
      <c r="S903" s="206"/>
      <c r="T903" s="207"/>
      <c r="AT903" s="208" t="s">
        <v>428</v>
      </c>
      <c r="AU903" s="208" t="s">
        <v>86</v>
      </c>
      <c r="AV903" s="13" t="s">
        <v>86</v>
      </c>
      <c r="AW903" s="13" t="s">
        <v>37</v>
      </c>
      <c r="AX903" s="13" t="s">
        <v>76</v>
      </c>
      <c r="AY903" s="208" t="s">
        <v>404</v>
      </c>
    </row>
    <row r="904" spans="2:51" s="13" customFormat="1" ht="11.25">
      <c r="B904" s="198"/>
      <c r="C904" s="199"/>
      <c r="D904" s="192" t="s">
        <v>428</v>
      </c>
      <c r="E904" s="200" t="s">
        <v>19</v>
      </c>
      <c r="F904" s="201" t="s">
        <v>1287</v>
      </c>
      <c r="G904" s="199"/>
      <c r="H904" s="202">
        <v>30.351</v>
      </c>
      <c r="I904" s="203"/>
      <c r="J904" s="199"/>
      <c r="K904" s="199"/>
      <c r="L904" s="204"/>
      <c r="M904" s="205"/>
      <c r="N904" s="206"/>
      <c r="O904" s="206"/>
      <c r="P904" s="206"/>
      <c r="Q904" s="206"/>
      <c r="R904" s="206"/>
      <c r="S904" s="206"/>
      <c r="T904" s="207"/>
      <c r="AT904" s="208" t="s">
        <v>428</v>
      </c>
      <c r="AU904" s="208" t="s">
        <v>86</v>
      </c>
      <c r="AV904" s="13" t="s">
        <v>86</v>
      </c>
      <c r="AW904" s="13" t="s">
        <v>37</v>
      </c>
      <c r="AX904" s="13" t="s">
        <v>76</v>
      </c>
      <c r="AY904" s="208" t="s">
        <v>404</v>
      </c>
    </row>
    <row r="905" spans="2:51" s="14" customFormat="1" ht="11.25">
      <c r="B905" s="210"/>
      <c r="C905" s="211"/>
      <c r="D905" s="192" t="s">
        <v>428</v>
      </c>
      <c r="E905" s="212" t="s">
        <v>19</v>
      </c>
      <c r="F905" s="213" t="s">
        <v>463</v>
      </c>
      <c r="G905" s="211"/>
      <c r="H905" s="214">
        <v>1871.008</v>
      </c>
      <c r="I905" s="215"/>
      <c r="J905" s="211"/>
      <c r="K905" s="211"/>
      <c r="L905" s="216"/>
      <c r="M905" s="217"/>
      <c r="N905" s="218"/>
      <c r="O905" s="218"/>
      <c r="P905" s="218"/>
      <c r="Q905" s="218"/>
      <c r="R905" s="218"/>
      <c r="S905" s="218"/>
      <c r="T905" s="219"/>
      <c r="AT905" s="220" t="s">
        <v>428</v>
      </c>
      <c r="AU905" s="220" t="s">
        <v>86</v>
      </c>
      <c r="AV905" s="14" t="s">
        <v>273</v>
      </c>
      <c r="AW905" s="14" t="s">
        <v>37</v>
      </c>
      <c r="AX905" s="14" t="s">
        <v>84</v>
      </c>
      <c r="AY905" s="220" t="s">
        <v>404</v>
      </c>
    </row>
    <row r="906" spans="1:65" s="2" customFormat="1" ht="14.45" customHeight="1">
      <c r="A906" s="36"/>
      <c r="B906" s="37"/>
      <c r="C906" s="179" t="s">
        <v>1288</v>
      </c>
      <c r="D906" s="179" t="s">
        <v>410</v>
      </c>
      <c r="E906" s="180" t="s">
        <v>1289</v>
      </c>
      <c r="F906" s="181" t="s">
        <v>1290</v>
      </c>
      <c r="G906" s="182" t="s">
        <v>92</v>
      </c>
      <c r="H906" s="183">
        <v>20</v>
      </c>
      <c r="I906" s="184"/>
      <c r="J906" s="185">
        <f>ROUND(I906*H906,2)</f>
        <v>0</v>
      </c>
      <c r="K906" s="181" t="s">
        <v>413</v>
      </c>
      <c r="L906" s="41"/>
      <c r="M906" s="186" t="s">
        <v>19</v>
      </c>
      <c r="N906" s="187" t="s">
        <v>47</v>
      </c>
      <c r="O906" s="66"/>
      <c r="P906" s="188">
        <f>O906*H906</f>
        <v>0</v>
      </c>
      <c r="Q906" s="188">
        <v>0</v>
      </c>
      <c r="R906" s="188">
        <f>Q906*H906</f>
        <v>0</v>
      </c>
      <c r="S906" s="188">
        <v>0</v>
      </c>
      <c r="T906" s="189">
        <f>S906*H906</f>
        <v>0</v>
      </c>
      <c r="U906" s="36"/>
      <c r="V906" s="36"/>
      <c r="W906" s="36"/>
      <c r="X906" s="36"/>
      <c r="Y906" s="36"/>
      <c r="Z906" s="36"/>
      <c r="AA906" s="36"/>
      <c r="AB906" s="36"/>
      <c r="AC906" s="36"/>
      <c r="AD906" s="36"/>
      <c r="AE906" s="36"/>
      <c r="AR906" s="190" t="s">
        <v>273</v>
      </c>
      <c r="AT906" s="190" t="s">
        <v>410</v>
      </c>
      <c r="AU906" s="190" t="s">
        <v>86</v>
      </c>
      <c r="AY906" s="19" t="s">
        <v>404</v>
      </c>
      <c r="BE906" s="191">
        <f>IF(N906="základní",J906,0)</f>
        <v>0</v>
      </c>
      <c r="BF906" s="191">
        <f>IF(N906="snížená",J906,0)</f>
        <v>0</v>
      </c>
      <c r="BG906" s="191">
        <f>IF(N906="zákl. přenesená",J906,0)</f>
        <v>0</v>
      </c>
      <c r="BH906" s="191">
        <f>IF(N906="sníž. přenesená",J906,0)</f>
        <v>0</v>
      </c>
      <c r="BI906" s="191">
        <f>IF(N906="nulová",J906,0)</f>
        <v>0</v>
      </c>
      <c r="BJ906" s="19" t="s">
        <v>84</v>
      </c>
      <c r="BK906" s="191">
        <f>ROUND(I906*H906,2)</f>
        <v>0</v>
      </c>
      <c r="BL906" s="19" t="s">
        <v>273</v>
      </c>
      <c r="BM906" s="190" t="s">
        <v>1291</v>
      </c>
    </row>
    <row r="907" spans="1:47" s="2" customFormat="1" ht="11.25">
      <c r="A907" s="36"/>
      <c r="B907" s="37"/>
      <c r="C907" s="38"/>
      <c r="D907" s="192" t="s">
        <v>418</v>
      </c>
      <c r="E907" s="38"/>
      <c r="F907" s="193" t="s">
        <v>1292</v>
      </c>
      <c r="G907" s="38"/>
      <c r="H907" s="38"/>
      <c r="I907" s="194"/>
      <c r="J907" s="38"/>
      <c r="K907" s="38"/>
      <c r="L907" s="41"/>
      <c r="M907" s="195"/>
      <c r="N907" s="196"/>
      <c r="O907" s="66"/>
      <c r="P907" s="66"/>
      <c r="Q907" s="66"/>
      <c r="R907" s="66"/>
      <c r="S907" s="66"/>
      <c r="T907" s="67"/>
      <c r="U907" s="36"/>
      <c r="V907" s="36"/>
      <c r="W907" s="36"/>
      <c r="X907" s="36"/>
      <c r="Y907" s="36"/>
      <c r="Z907" s="36"/>
      <c r="AA907" s="36"/>
      <c r="AB907" s="36"/>
      <c r="AC907" s="36"/>
      <c r="AD907" s="36"/>
      <c r="AE907" s="36"/>
      <c r="AT907" s="19" t="s">
        <v>418</v>
      </c>
      <c r="AU907" s="19" t="s">
        <v>86</v>
      </c>
    </row>
    <row r="908" spans="1:47" s="2" customFormat="1" ht="39">
      <c r="A908" s="36"/>
      <c r="B908" s="37"/>
      <c r="C908" s="38"/>
      <c r="D908" s="192" t="s">
        <v>423</v>
      </c>
      <c r="E908" s="38"/>
      <c r="F908" s="197" t="s">
        <v>1273</v>
      </c>
      <c r="G908" s="38"/>
      <c r="H908" s="38"/>
      <c r="I908" s="194"/>
      <c r="J908" s="38"/>
      <c r="K908" s="38"/>
      <c r="L908" s="41"/>
      <c r="M908" s="195"/>
      <c r="N908" s="196"/>
      <c r="O908" s="66"/>
      <c r="P908" s="66"/>
      <c r="Q908" s="66"/>
      <c r="R908" s="66"/>
      <c r="S908" s="66"/>
      <c r="T908" s="67"/>
      <c r="U908" s="36"/>
      <c r="V908" s="36"/>
      <c r="W908" s="36"/>
      <c r="X908" s="36"/>
      <c r="Y908" s="36"/>
      <c r="Z908" s="36"/>
      <c r="AA908" s="36"/>
      <c r="AB908" s="36"/>
      <c r="AC908" s="36"/>
      <c r="AD908" s="36"/>
      <c r="AE908" s="36"/>
      <c r="AT908" s="19" t="s">
        <v>423</v>
      </c>
      <c r="AU908" s="19" t="s">
        <v>86</v>
      </c>
    </row>
    <row r="909" spans="2:51" s="13" customFormat="1" ht="11.25">
      <c r="B909" s="198"/>
      <c r="C909" s="199"/>
      <c r="D909" s="192" t="s">
        <v>428</v>
      </c>
      <c r="E909" s="200" t="s">
        <v>19</v>
      </c>
      <c r="F909" s="201" t="s">
        <v>121</v>
      </c>
      <c r="G909" s="199"/>
      <c r="H909" s="202">
        <v>20</v>
      </c>
      <c r="I909" s="203"/>
      <c r="J909" s="199"/>
      <c r="K909" s="199"/>
      <c r="L909" s="204"/>
      <c r="M909" s="205"/>
      <c r="N909" s="206"/>
      <c r="O909" s="206"/>
      <c r="P909" s="206"/>
      <c r="Q909" s="206"/>
      <c r="R909" s="206"/>
      <c r="S909" s="206"/>
      <c r="T909" s="207"/>
      <c r="AT909" s="208" t="s">
        <v>428</v>
      </c>
      <c r="AU909" s="208" t="s">
        <v>86</v>
      </c>
      <c r="AV909" s="13" t="s">
        <v>86</v>
      </c>
      <c r="AW909" s="13" t="s">
        <v>37</v>
      </c>
      <c r="AX909" s="13" t="s">
        <v>84</v>
      </c>
      <c r="AY909" s="208" t="s">
        <v>404</v>
      </c>
    </row>
    <row r="910" spans="1:65" s="2" customFormat="1" ht="14.45" customHeight="1">
      <c r="A910" s="36"/>
      <c r="B910" s="37"/>
      <c r="C910" s="179" t="s">
        <v>1293</v>
      </c>
      <c r="D910" s="179" t="s">
        <v>410</v>
      </c>
      <c r="E910" s="180" t="s">
        <v>1294</v>
      </c>
      <c r="F910" s="181" t="s">
        <v>1295</v>
      </c>
      <c r="G910" s="182" t="s">
        <v>92</v>
      </c>
      <c r="H910" s="183">
        <v>158</v>
      </c>
      <c r="I910" s="184"/>
      <c r="J910" s="185">
        <f>ROUND(I910*H910,2)</f>
        <v>0</v>
      </c>
      <c r="K910" s="181" t="s">
        <v>413</v>
      </c>
      <c r="L910" s="41"/>
      <c r="M910" s="186" t="s">
        <v>19</v>
      </c>
      <c r="N910" s="187" t="s">
        <v>47</v>
      </c>
      <c r="O910" s="66"/>
      <c r="P910" s="188">
        <f>O910*H910</f>
        <v>0</v>
      </c>
      <c r="Q910" s="188">
        <v>0</v>
      </c>
      <c r="R910" s="188">
        <f>Q910*H910</f>
        <v>0</v>
      </c>
      <c r="S910" s="188">
        <v>0</v>
      </c>
      <c r="T910" s="189">
        <f>S910*H910</f>
        <v>0</v>
      </c>
      <c r="U910" s="36"/>
      <c r="V910" s="36"/>
      <c r="W910" s="36"/>
      <c r="X910" s="36"/>
      <c r="Y910" s="36"/>
      <c r="Z910" s="36"/>
      <c r="AA910" s="36"/>
      <c r="AB910" s="36"/>
      <c r="AC910" s="36"/>
      <c r="AD910" s="36"/>
      <c r="AE910" s="36"/>
      <c r="AR910" s="190" t="s">
        <v>273</v>
      </c>
      <c r="AT910" s="190" t="s">
        <v>410</v>
      </c>
      <c r="AU910" s="190" t="s">
        <v>86</v>
      </c>
      <c r="AY910" s="19" t="s">
        <v>404</v>
      </c>
      <c r="BE910" s="191">
        <f>IF(N910="základní",J910,0)</f>
        <v>0</v>
      </c>
      <c r="BF910" s="191">
        <f>IF(N910="snížená",J910,0)</f>
        <v>0</v>
      </c>
      <c r="BG910" s="191">
        <f>IF(N910="zákl. přenesená",J910,0)</f>
        <v>0</v>
      </c>
      <c r="BH910" s="191">
        <f>IF(N910="sníž. přenesená",J910,0)</f>
        <v>0</v>
      </c>
      <c r="BI910" s="191">
        <f>IF(N910="nulová",J910,0)</f>
        <v>0</v>
      </c>
      <c r="BJ910" s="19" t="s">
        <v>84</v>
      </c>
      <c r="BK910" s="191">
        <f>ROUND(I910*H910,2)</f>
        <v>0</v>
      </c>
      <c r="BL910" s="19" t="s">
        <v>273</v>
      </c>
      <c r="BM910" s="190" t="s">
        <v>1296</v>
      </c>
    </row>
    <row r="911" spans="1:47" s="2" customFormat="1" ht="11.25">
      <c r="A911" s="36"/>
      <c r="B911" s="37"/>
      <c r="C911" s="38"/>
      <c r="D911" s="192" t="s">
        <v>418</v>
      </c>
      <c r="E911" s="38"/>
      <c r="F911" s="193" t="s">
        <v>1297</v>
      </c>
      <c r="G911" s="38"/>
      <c r="H911" s="38"/>
      <c r="I911" s="194"/>
      <c r="J911" s="38"/>
      <c r="K911" s="38"/>
      <c r="L911" s="41"/>
      <c r="M911" s="195"/>
      <c r="N911" s="196"/>
      <c r="O911" s="66"/>
      <c r="P911" s="66"/>
      <c r="Q911" s="66"/>
      <c r="R911" s="66"/>
      <c r="S911" s="66"/>
      <c r="T911" s="67"/>
      <c r="U911" s="36"/>
      <c r="V911" s="36"/>
      <c r="W911" s="36"/>
      <c r="X911" s="36"/>
      <c r="Y911" s="36"/>
      <c r="Z911" s="36"/>
      <c r="AA911" s="36"/>
      <c r="AB911" s="36"/>
      <c r="AC911" s="36"/>
      <c r="AD911" s="36"/>
      <c r="AE911" s="36"/>
      <c r="AT911" s="19" t="s">
        <v>418</v>
      </c>
      <c r="AU911" s="19" t="s">
        <v>86</v>
      </c>
    </row>
    <row r="912" spans="1:47" s="2" customFormat="1" ht="39">
      <c r="A912" s="36"/>
      <c r="B912" s="37"/>
      <c r="C912" s="38"/>
      <c r="D912" s="192" t="s">
        <v>423</v>
      </c>
      <c r="E912" s="38"/>
      <c r="F912" s="197" t="s">
        <v>1273</v>
      </c>
      <c r="G912" s="38"/>
      <c r="H912" s="38"/>
      <c r="I912" s="194"/>
      <c r="J912" s="38"/>
      <c r="K912" s="38"/>
      <c r="L912" s="41"/>
      <c r="M912" s="195"/>
      <c r="N912" s="196"/>
      <c r="O912" s="66"/>
      <c r="P912" s="66"/>
      <c r="Q912" s="66"/>
      <c r="R912" s="66"/>
      <c r="S912" s="66"/>
      <c r="T912" s="67"/>
      <c r="U912" s="36"/>
      <c r="V912" s="36"/>
      <c r="W912" s="36"/>
      <c r="X912" s="36"/>
      <c r="Y912" s="36"/>
      <c r="Z912" s="36"/>
      <c r="AA912" s="36"/>
      <c r="AB912" s="36"/>
      <c r="AC912" s="36"/>
      <c r="AD912" s="36"/>
      <c r="AE912" s="36"/>
      <c r="AT912" s="19" t="s">
        <v>423</v>
      </c>
      <c r="AU912" s="19" t="s">
        <v>86</v>
      </c>
    </row>
    <row r="913" spans="2:51" s="13" customFormat="1" ht="11.25">
      <c r="B913" s="198"/>
      <c r="C913" s="199"/>
      <c r="D913" s="192" t="s">
        <v>428</v>
      </c>
      <c r="E913" s="200" t="s">
        <v>157</v>
      </c>
      <c r="F913" s="201" t="s">
        <v>1298</v>
      </c>
      <c r="G913" s="199"/>
      <c r="H913" s="202">
        <v>158</v>
      </c>
      <c r="I913" s="203"/>
      <c r="J913" s="199"/>
      <c r="K913" s="199"/>
      <c r="L913" s="204"/>
      <c r="M913" s="205"/>
      <c r="N913" s="206"/>
      <c r="O913" s="206"/>
      <c r="P913" s="206"/>
      <c r="Q913" s="206"/>
      <c r="R913" s="206"/>
      <c r="S913" s="206"/>
      <c r="T913" s="207"/>
      <c r="AT913" s="208" t="s">
        <v>428</v>
      </c>
      <c r="AU913" s="208" t="s">
        <v>86</v>
      </c>
      <c r="AV913" s="13" t="s">
        <v>86</v>
      </c>
      <c r="AW913" s="13" t="s">
        <v>37</v>
      </c>
      <c r="AX913" s="13" t="s">
        <v>84</v>
      </c>
      <c r="AY913" s="208" t="s">
        <v>404</v>
      </c>
    </row>
    <row r="914" spans="1:65" s="2" customFormat="1" ht="14.45" customHeight="1">
      <c r="A914" s="36"/>
      <c r="B914" s="37"/>
      <c r="C914" s="179" t="s">
        <v>1299</v>
      </c>
      <c r="D914" s="179" t="s">
        <v>410</v>
      </c>
      <c r="E914" s="180" t="s">
        <v>1300</v>
      </c>
      <c r="F914" s="181" t="s">
        <v>1301</v>
      </c>
      <c r="G914" s="182" t="s">
        <v>110</v>
      </c>
      <c r="H914" s="183">
        <v>20</v>
      </c>
      <c r="I914" s="184"/>
      <c r="J914" s="185">
        <f>ROUND(I914*H914,2)</f>
        <v>0</v>
      </c>
      <c r="K914" s="181" t="s">
        <v>413</v>
      </c>
      <c r="L914" s="41"/>
      <c r="M914" s="186" t="s">
        <v>19</v>
      </c>
      <c r="N914" s="187" t="s">
        <v>47</v>
      </c>
      <c r="O914" s="66"/>
      <c r="P914" s="188">
        <f>O914*H914</f>
        <v>0</v>
      </c>
      <c r="Q914" s="188">
        <v>0</v>
      </c>
      <c r="R914" s="188">
        <f>Q914*H914</f>
        <v>0</v>
      </c>
      <c r="S914" s="188">
        <v>0</v>
      </c>
      <c r="T914" s="189">
        <f>S914*H914</f>
        <v>0</v>
      </c>
      <c r="U914" s="36"/>
      <c r="V914" s="36"/>
      <c r="W914" s="36"/>
      <c r="X914" s="36"/>
      <c r="Y914" s="36"/>
      <c r="Z914" s="36"/>
      <c r="AA914" s="36"/>
      <c r="AB914" s="36"/>
      <c r="AC914" s="36"/>
      <c r="AD914" s="36"/>
      <c r="AE914" s="36"/>
      <c r="AR914" s="190" t="s">
        <v>273</v>
      </c>
      <c r="AT914" s="190" t="s">
        <v>410</v>
      </c>
      <c r="AU914" s="190" t="s">
        <v>86</v>
      </c>
      <c r="AY914" s="19" t="s">
        <v>404</v>
      </c>
      <c r="BE914" s="191">
        <f>IF(N914="základní",J914,0)</f>
        <v>0</v>
      </c>
      <c r="BF914" s="191">
        <f>IF(N914="snížená",J914,0)</f>
        <v>0</v>
      </c>
      <c r="BG914" s="191">
        <f>IF(N914="zákl. přenesená",J914,0)</f>
        <v>0</v>
      </c>
      <c r="BH914" s="191">
        <f>IF(N914="sníž. přenesená",J914,0)</f>
        <v>0</v>
      </c>
      <c r="BI914" s="191">
        <f>IF(N914="nulová",J914,0)</f>
        <v>0</v>
      </c>
      <c r="BJ914" s="19" t="s">
        <v>84</v>
      </c>
      <c r="BK914" s="191">
        <f>ROUND(I914*H914,2)</f>
        <v>0</v>
      </c>
      <c r="BL914" s="19" t="s">
        <v>273</v>
      </c>
      <c r="BM914" s="190" t="s">
        <v>1302</v>
      </c>
    </row>
    <row r="915" spans="1:47" s="2" customFormat="1" ht="11.25">
      <c r="A915" s="36"/>
      <c r="B915" s="37"/>
      <c r="C915" s="38"/>
      <c r="D915" s="192" t="s">
        <v>418</v>
      </c>
      <c r="E915" s="38"/>
      <c r="F915" s="193" t="s">
        <v>1303</v>
      </c>
      <c r="G915" s="38"/>
      <c r="H915" s="38"/>
      <c r="I915" s="194"/>
      <c r="J915" s="38"/>
      <c r="K915" s="38"/>
      <c r="L915" s="41"/>
      <c r="M915" s="195"/>
      <c r="N915" s="196"/>
      <c r="O915" s="66"/>
      <c r="P915" s="66"/>
      <c r="Q915" s="66"/>
      <c r="R915" s="66"/>
      <c r="S915" s="66"/>
      <c r="T915" s="67"/>
      <c r="U915" s="36"/>
      <c r="V915" s="36"/>
      <c r="W915" s="36"/>
      <c r="X915" s="36"/>
      <c r="Y915" s="36"/>
      <c r="Z915" s="36"/>
      <c r="AA915" s="36"/>
      <c r="AB915" s="36"/>
      <c r="AC915" s="36"/>
      <c r="AD915" s="36"/>
      <c r="AE915" s="36"/>
      <c r="AT915" s="19" t="s">
        <v>418</v>
      </c>
      <c r="AU915" s="19" t="s">
        <v>86</v>
      </c>
    </row>
    <row r="916" spans="1:47" s="2" customFormat="1" ht="58.5">
      <c r="A916" s="36"/>
      <c r="B916" s="37"/>
      <c r="C916" s="38"/>
      <c r="D916" s="192" t="s">
        <v>423</v>
      </c>
      <c r="E916" s="38"/>
      <c r="F916" s="197" t="s">
        <v>1304</v>
      </c>
      <c r="G916" s="38"/>
      <c r="H916" s="38"/>
      <c r="I916" s="194"/>
      <c r="J916" s="38"/>
      <c r="K916" s="38"/>
      <c r="L916" s="41"/>
      <c r="M916" s="195"/>
      <c r="N916" s="196"/>
      <c r="O916" s="66"/>
      <c r="P916" s="66"/>
      <c r="Q916" s="66"/>
      <c r="R916" s="66"/>
      <c r="S916" s="66"/>
      <c r="T916" s="67"/>
      <c r="U916" s="36"/>
      <c r="V916" s="36"/>
      <c r="W916" s="36"/>
      <c r="X916" s="36"/>
      <c r="Y916" s="36"/>
      <c r="Z916" s="36"/>
      <c r="AA916" s="36"/>
      <c r="AB916" s="36"/>
      <c r="AC916" s="36"/>
      <c r="AD916" s="36"/>
      <c r="AE916" s="36"/>
      <c r="AT916" s="19" t="s">
        <v>423</v>
      </c>
      <c r="AU916" s="19" t="s">
        <v>86</v>
      </c>
    </row>
    <row r="917" spans="1:47" s="2" customFormat="1" ht="19.5">
      <c r="A917" s="36"/>
      <c r="B917" s="37"/>
      <c r="C917" s="38"/>
      <c r="D917" s="192" t="s">
        <v>473</v>
      </c>
      <c r="E917" s="38"/>
      <c r="F917" s="197" t="s">
        <v>1305</v>
      </c>
      <c r="G917" s="38"/>
      <c r="H917" s="38"/>
      <c r="I917" s="194"/>
      <c r="J917" s="38"/>
      <c r="K917" s="38"/>
      <c r="L917" s="41"/>
      <c r="M917" s="195"/>
      <c r="N917" s="196"/>
      <c r="O917" s="66"/>
      <c r="P917" s="66"/>
      <c r="Q917" s="66"/>
      <c r="R917" s="66"/>
      <c r="S917" s="66"/>
      <c r="T917" s="67"/>
      <c r="U917" s="36"/>
      <c r="V917" s="36"/>
      <c r="W917" s="36"/>
      <c r="X917" s="36"/>
      <c r="Y917" s="36"/>
      <c r="Z917" s="36"/>
      <c r="AA917" s="36"/>
      <c r="AB917" s="36"/>
      <c r="AC917" s="36"/>
      <c r="AD917" s="36"/>
      <c r="AE917" s="36"/>
      <c r="AT917" s="19" t="s">
        <v>473</v>
      </c>
      <c r="AU917" s="19" t="s">
        <v>86</v>
      </c>
    </row>
    <row r="918" spans="2:51" s="13" customFormat="1" ht="11.25">
      <c r="B918" s="198"/>
      <c r="C918" s="199"/>
      <c r="D918" s="192" t="s">
        <v>428</v>
      </c>
      <c r="E918" s="200" t="s">
        <v>19</v>
      </c>
      <c r="F918" s="201" t="s">
        <v>1306</v>
      </c>
      <c r="G918" s="199"/>
      <c r="H918" s="202">
        <v>13</v>
      </c>
      <c r="I918" s="203"/>
      <c r="J918" s="199"/>
      <c r="K918" s="199"/>
      <c r="L918" s="204"/>
      <c r="M918" s="205"/>
      <c r="N918" s="206"/>
      <c r="O918" s="206"/>
      <c r="P918" s="206"/>
      <c r="Q918" s="206"/>
      <c r="R918" s="206"/>
      <c r="S918" s="206"/>
      <c r="T918" s="207"/>
      <c r="AT918" s="208" t="s">
        <v>428</v>
      </c>
      <c r="AU918" s="208" t="s">
        <v>86</v>
      </c>
      <c r="AV918" s="13" t="s">
        <v>86</v>
      </c>
      <c r="AW918" s="13" t="s">
        <v>37</v>
      </c>
      <c r="AX918" s="13" t="s">
        <v>76</v>
      </c>
      <c r="AY918" s="208" t="s">
        <v>404</v>
      </c>
    </row>
    <row r="919" spans="2:51" s="13" customFormat="1" ht="11.25">
      <c r="B919" s="198"/>
      <c r="C919" s="199"/>
      <c r="D919" s="192" t="s">
        <v>428</v>
      </c>
      <c r="E919" s="200" t="s">
        <v>19</v>
      </c>
      <c r="F919" s="201" t="s">
        <v>1307</v>
      </c>
      <c r="G919" s="199"/>
      <c r="H919" s="202">
        <v>7</v>
      </c>
      <c r="I919" s="203"/>
      <c r="J919" s="199"/>
      <c r="K919" s="199"/>
      <c r="L919" s="204"/>
      <c r="M919" s="205"/>
      <c r="N919" s="206"/>
      <c r="O919" s="206"/>
      <c r="P919" s="206"/>
      <c r="Q919" s="206"/>
      <c r="R919" s="206"/>
      <c r="S919" s="206"/>
      <c r="T919" s="207"/>
      <c r="AT919" s="208" t="s">
        <v>428</v>
      </c>
      <c r="AU919" s="208" t="s">
        <v>86</v>
      </c>
      <c r="AV919" s="13" t="s">
        <v>86</v>
      </c>
      <c r="AW919" s="13" t="s">
        <v>37</v>
      </c>
      <c r="AX919" s="13" t="s">
        <v>76</v>
      </c>
      <c r="AY919" s="208" t="s">
        <v>404</v>
      </c>
    </row>
    <row r="920" spans="2:51" s="14" customFormat="1" ht="11.25">
      <c r="B920" s="210"/>
      <c r="C920" s="211"/>
      <c r="D920" s="192" t="s">
        <v>428</v>
      </c>
      <c r="E920" s="212" t="s">
        <v>118</v>
      </c>
      <c r="F920" s="213" t="s">
        <v>463</v>
      </c>
      <c r="G920" s="211"/>
      <c r="H920" s="214">
        <v>20</v>
      </c>
      <c r="I920" s="215"/>
      <c r="J920" s="211"/>
      <c r="K920" s="211"/>
      <c r="L920" s="216"/>
      <c r="M920" s="217"/>
      <c r="N920" s="218"/>
      <c r="O920" s="218"/>
      <c r="P920" s="218"/>
      <c r="Q920" s="218"/>
      <c r="R920" s="218"/>
      <c r="S920" s="218"/>
      <c r="T920" s="219"/>
      <c r="AT920" s="220" t="s">
        <v>428</v>
      </c>
      <c r="AU920" s="220" t="s">
        <v>86</v>
      </c>
      <c r="AV920" s="14" t="s">
        <v>273</v>
      </c>
      <c r="AW920" s="14" t="s">
        <v>37</v>
      </c>
      <c r="AX920" s="14" t="s">
        <v>84</v>
      </c>
      <c r="AY920" s="220" t="s">
        <v>404</v>
      </c>
    </row>
    <row r="921" spans="1:65" s="2" customFormat="1" ht="24.2" customHeight="1">
      <c r="A921" s="36"/>
      <c r="B921" s="37"/>
      <c r="C921" s="242" t="s">
        <v>1308</v>
      </c>
      <c r="D921" s="242" t="s">
        <v>812</v>
      </c>
      <c r="E921" s="243" t="s">
        <v>1309</v>
      </c>
      <c r="F921" s="244" t="s">
        <v>1310</v>
      </c>
      <c r="G921" s="245" t="s">
        <v>110</v>
      </c>
      <c r="H921" s="246">
        <v>7</v>
      </c>
      <c r="I921" s="247"/>
      <c r="J921" s="248">
        <f>ROUND(I921*H921,2)</f>
        <v>0</v>
      </c>
      <c r="K921" s="244" t="s">
        <v>19</v>
      </c>
      <c r="L921" s="249"/>
      <c r="M921" s="250" t="s">
        <v>19</v>
      </c>
      <c r="N921" s="251" t="s">
        <v>47</v>
      </c>
      <c r="O921" s="66"/>
      <c r="P921" s="188">
        <f>O921*H921</f>
        <v>0</v>
      </c>
      <c r="Q921" s="188">
        <v>0</v>
      </c>
      <c r="R921" s="188">
        <f>Q921*H921</f>
        <v>0</v>
      </c>
      <c r="S921" s="188">
        <v>0</v>
      </c>
      <c r="T921" s="189">
        <f>S921*H921</f>
        <v>0</v>
      </c>
      <c r="U921" s="36"/>
      <c r="V921" s="36"/>
      <c r="W921" s="36"/>
      <c r="X921" s="36"/>
      <c r="Y921" s="36"/>
      <c r="Z921" s="36"/>
      <c r="AA921" s="36"/>
      <c r="AB921" s="36"/>
      <c r="AC921" s="36"/>
      <c r="AD921" s="36"/>
      <c r="AE921" s="36"/>
      <c r="AR921" s="190" t="s">
        <v>224</v>
      </c>
      <c r="AT921" s="190" t="s">
        <v>812</v>
      </c>
      <c r="AU921" s="190" t="s">
        <v>86</v>
      </c>
      <c r="AY921" s="19" t="s">
        <v>404</v>
      </c>
      <c r="BE921" s="191">
        <f>IF(N921="základní",J921,0)</f>
        <v>0</v>
      </c>
      <c r="BF921" s="191">
        <f>IF(N921="snížená",J921,0)</f>
        <v>0</v>
      </c>
      <c r="BG921" s="191">
        <f>IF(N921="zákl. přenesená",J921,0)</f>
        <v>0</v>
      </c>
      <c r="BH921" s="191">
        <f>IF(N921="sníž. přenesená",J921,0)</f>
        <v>0</v>
      </c>
      <c r="BI921" s="191">
        <f>IF(N921="nulová",J921,0)</f>
        <v>0</v>
      </c>
      <c r="BJ921" s="19" t="s">
        <v>84</v>
      </c>
      <c r="BK921" s="191">
        <f>ROUND(I921*H921,2)</f>
        <v>0</v>
      </c>
      <c r="BL921" s="19" t="s">
        <v>273</v>
      </c>
      <c r="BM921" s="190" t="s">
        <v>1311</v>
      </c>
    </row>
    <row r="922" spans="1:47" s="2" customFormat="1" ht="11.25">
      <c r="A922" s="36"/>
      <c r="B922" s="37"/>
      <c r="C922" s="38"/>
      <c r="D922" s="192" t="s">
        <v>418</v>
      </c>
      <c r="E922" s="38"/>
      <c r="F922" s="193" t="s">
        <v>1310</v>
      </c>
      <c r="G922" s="38"/>
      <c r="H922" s="38"/>
      <c r="I922" s="194"/>
      <c r="J922" s="38"/>
      <c r="K922" s="38"/>
      <c r="L922" s="41"/>
      <c r="M922" s="195"/>
      <c r="N922" s="196"/>
      <c r="O922" s="66"/>
      <c r="P922" s="66"/>
      <c r="Q922" s="66"/>
      <c r="R922" s="66"/>
      <c r="S922" s="66"/>
      <c r="T922" s="67"/>
      <c r="U922" s="36"/>
      <c r="V922" s="36"/>
      <c r="W922" s="36"/>
      <c r="X922" s="36"/>
      <c r="Y922" s="36"/>
      <c r="Z922" s="36"/>
      <c r="AA922" s="36"/>
      <c r="AB922" s="36"/>
      <c r="AC922" s="36"/>
      <c r="AD922" s="36"/>
      <c r="AE922" s="36"/>
      <c r="AT922" s="19" t="s">
        <v>418</v>
      </c>
      <c r="AU922" s="19" t="s">
        <v>86</v>
      </c>
    </row>
    <row r="923" spans="1:47" s="2" customFormat="1" ht="19.5">
      <c r="A923" s="36"/>
      <c r="B923" s="37"/>
      <c r="C923" s="38"/>
      <c r="D923" s="192" t="s">
        <v>473</v>
      </c>
      <c r="E923" s="38"/>
      <c r="F923" s="197" t="s">
        <v>1312</v>
      </c>
      <c r="G923" s="38"/>
      <c r="H923" s="38"/>
      <c r="I923" s="194"/>
      <c r="J923" s="38"/>
      <c r="K923" s="38"/>
      <c r="L923" s="41"/>
      <c r="M923" s="195"/>
      <c r="N923" s="196"/>
      <c r="O923" s="66"/>
      <c r="P923" s="66"/>
      <c r="Q923" s="66"/>
      <c r="R923" s="66"/>
      <c r="S923" s="66"/>
      <c r="T923" s="67"/>
      <c r="U923" s="36"/>
      <c r="V923" s="36"/>
      <c r="W923" s="36"/>
      <c r="X923" s="36"/>
      <c r="Y923" s="36"/>
      <c r="Z923" s="36"/>
      <c r="AA923" s="36"/>
      <c r="AB923" s="36"/>
      <c r="AC923" s="36"/>
      <c r="AD923" s="36"/>
      <c r="AE923" s="36"/>
      <c r="AT923" s="19" t="s">
        <v>473</v>
      </c>
      <c r="AU923" s="19" t="s">
        <v>86</v>
      </c>
    </row>
    <row r="924" spans="1:65" s="2" customFormat="1" ht="14.45" customHeight="1">
      <c r="A924" s="36"/>
      <c r="B924" s="37"/>
      <c r="C924" s="179" t="s">
        <v>209</v>
      </c>
      <c r="D924" s="179" t="s">
        <v>410</v>
      </c>
      <c r="E924" s="180" t="s">
        <v>1313</v>
      </c>
      <c r="F924" s="181" t="s">
        <v>1314</v>
      </c>
      <c r="G924" s="182" t="s">
        <v>110</v>
      </c>
      <c r="H924" s="183">
        <v>20</v>
      </c>
      <c r="I924" s="184"/>
      <c r="J924" s="185">
        <f>ROUND(I924*H924,2)</f>
        <v>0</v>
      </c>
      <c r="K924" s="181" t="s">
        <v>413</v>
      </c>
      <c r="L924" s="41"/>
      <c r="M924" s="186" t="s">
        <v>19</v>
      </c>
      <c r="N924" s="187" t="s">
        <v>47</v>
      </c>
      <c r="O924" s="66"/>
      <c r="P924" s="188">
        <f>O924*H924</f>
        <v>0</v>
      </c>
      <c r="Q924" s="188">
        <v>0</v>
      </c>
      <c r="R924" s="188">
        <f>Q924*H924</f>
        <v>0</v>
      </c>
      <c r="S924" s="188">
        <v>0</v>
      </c>
      <c r="T924" s="189">
        <f>S924*H924</f>
        <v>0</v>
      </c>
      <c r="U924" s="36"/>
      <c r="V924" s="36"/>
      <c r="W924" s="36"/>
      <c r="X924" s="36"/>
      <c r="Y924" s="36"/>
      <c r="Z924" s="36"/>
      <c r="AA924" s="36"/>
      <c r="AB924" s="36"/>
      <c r="AC924" s="36"/>
      <c r="AD924" s="36"/>
      <c r="AE924" s="36"/>
      <c r="AR924" s="190" t="s">
        <v>273</v>
      </c>
      <c r="AT924" s="190" t="s">
        <v>410</v>
      </c>
      <c r="AU924" s="190" t="s">
        <v>86</v>
      </c>
      <c r="AY924" s="19" t="s">
        <v>404</v>
      </c>
      <c r="BE924" s="191">
        <f>IF(N924="základní",J924,0)</f>
        <v>0</v>
      </c>
      <c r="BF924" s="191">
        <f>IF(N924="snížená",J924,0)</f>
        <v>0</v>
      </c>
      <c r="BG924" s="191">
        <f>IF(N924="zákl. přenesená",J924,0)</f>
        <v>0</v>
      </c>
      <c r="BH924" s="191">
        <f>IF(N924="sníž. přenesená",J924,0)</f>
        <v>0</v>
      </c>
      <c r="BI924" s="191">
        <f>IF(N924="nulová",J924,0)</f>
        <v>0</v>
      </c>
      <c r="BJ924" s="19" t="s">
        <v>84</v>
      </c>
      <c r="BK924" s="191">
        <f>ROUND(I924*H924,2)</f>
        <v>0</v>
      </c>
      <c r="BL924" s="19" t="s">
        <v>273</v>
      </c>
      <c r="BM924" s="190" t="s">
        <v>1315</v>
      </c>
    </row>
    <row r="925" spans="1:47" s="2" customFormat="1" ht="11.25">
      <c r="A925" s="36"/>
      <c r="B925" s="37"/>
      <c r="C925" s="38"/>
      <c r="D925" s="192" t="s">
        <v>418</v>
      </c>
      <c r="E925" s="38"/>
      <c r="F925" s="193" t="s">
        <v>1316</v>
      </c>
      <c r="G925" s="38"/>
      <c r="H925" s="38"/>
      <c r="I925" s="194"/>
      <c r="J925" s="38"/>
      <c r="K925" s="38"/>
      <c r="L925" s="41"/>
      <c r="M925" s="195"/>
      <c r="N925" s="196"/>
      <c r="O925" s="66"/>
      <c r="P925" s="66"/>
      <c r="Q925" s="66"/>
      <c r="R925" s="66"/>
      <c r="S925" s="66"/>
      <c r="T925" s="67"/>
      <c r="U925" s="36"/>
      <c r="V925" s="36"/>
      <c r="W925" s="36"/>
      <c r="X925" s="36"/>
      <c r="Y925" s="36"/>
      <c r="Z925" s="36"/>
      <c r="AA925" s="36"/>
      <c r="AB925" s="36"/>
      <c r="AC925" s="36"/>
      <c r="AD925" s="36"/>
      <c r="AE925" s="36"/>
      <c r="AT925" s="19" t="s">
        <v>418</v>
      </c>
      <c r="AU925" s="19" t="s">
        <v>86</v>
      </c>
    </row>
    <row r="926" spans="1:47" s="2" customFormat="1" ht="117">
      <c r="A926" s="36"/>
      <c r="B926" s="37"/>
      <c r="C926" s="38"/>
      <c r="D926" s="192" t="s">
        <v>423</v>
      </c>
      <c r="E926" s="38"/>
      <c r="F926" s="197" t="s">
        <v>1317</v>
      </c>
      <c r="G926" s="38"/>
      <c r="H926" s="38"/>
      <c r="I926" s="194"/>
      <c r="J926" s="38"/>
      <c r="K926" s="38"/>
      <c r="L926" s="41"/>
      <c r="M926" s="195"/>
      <c r="N926" s="196"/>
      <c r="O926" s="66"/>
      <c r="P926" s="66"/>
      <c r="Q926" s="66"/>
      <c r="R926" s="66"/>
      <c r="S926" s="66"/>
      <c r="T926" s="67"/>
      <c r="U926" s="36"/>
      <c r="V926" s="36"/>
      <c r="W926" s="36"/>
      <c r="X926" s="36"/>
      <c r="Y926" s="36"/>
      <c r="Z926" s="36"/>
      <c r="AA926" s="36"/>
      <c r="AB926" s="36"/>
      <c r="AC926" s="36"/>
      <c r="AD926" s="36"/>
      <c r="AE926" s="36"/>
      <c r="AT926" s="19" t="s">
        <v>423</v>
      </c>
      <c r="AU926" s="19" t="s">
        <v>86</v>
      </c>
    </row>
    <row r="927" spans="2:51" s="13" customFormat="1" ht="11.25">
      <c r="B927" s="198"/>
      <c r="C927" s="199"/>
      <c r="D927" s="192" t="s">
        <v>428</v>
      </c>
      <c r="E927" s="200" t="s">
        <v>19</v>
      </c>
      <c r="F927" s="201" t="s">
        <v>118</v>
      </c>
      <c r="G927" s="199"/>
      <c r="H927" s="202">
        <v>20</v>
      </c>
      <c r="I927" s="203"/>
      <c r="J927" s="199"/>
      <c r="K927" s="199"/>
      <c r="L927" s="204"/>
      <c r="M927" s="205"/>
      <c r="N927" s="206"/>
      <c r="O927" s="206"/>
      <c r="P927" s="206"/>
      <c r="Q927" s="206"/>
      <c r="R927" s="206"/>
      <c r="S927" s="206"/>
      <c r="T927" s="207"/>
      <c r="AT927" s="208" t="s">
        <v>428</v>
      </c>
      <c r="AU927" s="208" t="s">
        <v>86</v>
      </c>
      <c r="AV927" s="13" t="s">
        <v>86</v>
      </c>
      <c r="AW927" s="13" t="s">
        <v>37</v>
      </c>
      <c r="AX927" s="13" t="s">
        <v>84</v>
      </c>
      <c r="AY927" s="208" t="s">
        <v>404</v>
      </c>
    </row>
    <row r="928" spans="1:65" s="2" customFormat="1" ht="14.45" customHeight="1">
      <c r="A928" s="36"/>
      <c r="B928" s="37"/>
      <c r="C928" s="179" t="s">
        <v>1318</v>
      </c>
      <c r="D928" s="179" t="s">
        <v>410</v>
      </c>
      <c r="E928" s="180" t="s">
        <v>1319</v>
      </c>
      <c r="F928" s="181" t="s">
        <v>1320</v>
      </c>
      <c r="G928" s="182" t="s">
        <v>110</v>
      </c>
      <c r="H928" s="183">
        <v>57</v>
      </c>
      <c r="I928" s="184"/>
      <c r="J928" s="185">
        <f>ROUND(I928*H928,2)</f>
        <v>0</v>
      </c>
      <c r="K928" s="181" t="s">
        <v>413</v>
      </c>
      <c r="L928" s="41"/>
      <c r="M928" s="186" t="s">
        <v>19</v>
      </c>
      <c r="N928" s="187" t="s">
        <v>47</v>
      </c>
      <c r="O928" s="66"/>
      <c r="P928" s="188">
        <f>O928*H928</f>
        <v>0</v>
      </c>
      <c r="Q928" s="188">
        <v>0.03203</v>
      </c>
      <c r="R928" s="188">
        <f>Q928*H928</f>
        <v>1.8257100000000002</v>
      </c>
      <c r="S928" s="188">
        <v>0</v>
      </c>
      <c r="T928" s="189">
        <f>S928*H928</f>
        <v>0</v>
      </c>
      <c r="U928" s="36"/>
      <c r="V928" s="36"/>
      <c r="W928" s="36"/>
      <c r="X928" s="36"/>
      <c r="Y928" s="36"/>
      <c r="Z928" s="36"/>
      <c r="AA928" s="36"/>
      <c r="AB928" s="36"/>
      <c r="AC928" s="36"/>
      <c r="AD928" s="36"/>
      <c r="AE928" s="36"/>
      <c r="AR928" s="190" t="s">
        <v>273</v>
      </c>
      <c r="AT928" s="190" t="s">
        <v>410</v>
      </c>
      <c r="AU928" s="190" t="s">
        <v>86</v>
      </c>
      <c r="AY928" s="19" t="s">
        <v>404</v>
      </c>
      <c r="BE928" s="191">
        <f>IF(N928="základní",J928,0)</f>
        <v>0</v>
      </c>
      <c r="BF928" s="191">
        <f>IF(N928="snížená",J928,0)</f>
        <v>0</v>
      </c>
      <c r="BG928" s="191">
        <f>IF(N928="zákl. přenesená",J928,0)</f>
        <v>0</v>
      </c>
      <c r="BH928" s="191">
        <f>IF(N928="sníž. přenesená",J928,0)</f>
        <v>0</v>
      </c>
      <c r="BI928" s="191">
        <f>IF(N928="nulová",J928,0)</f>
        <v>0</v>
      </c>
      <c r="BJ928" s="19" t="s">
        <v>84</v>
      </c>
      <c r="BK928" s="191">
        <f>ROUND(I928*H928,2)</f>
        <v>0</v>
      </c>
      <c r="BL928" s="19" t="s">
        <v>273</v>
      </c>
      <c r="BM928" s="190" t="s">
        <v>1321</v>
      </c>
    </row>
    <row r="929" spans="1:47" s="2" customFormat="1" ht="19.5">
      <c r="A929" s="36"/>
      <c r="B929" s="37"/>
      <c r="C929" s="38"/>
      <c r="D929" s="192" t="s">
        <v>418</v>
      </c>
      <c r="E929" s="38"/>
      <c r="F929" s="193" t="s">
        <v>1322</v>
      </c>
      <c r="G929" s="38"/>
      <c r="H929" s="38"/>
      <c r="I929" s="194"/>
      <c r="J929" s="38"/>
      <c r="K929" s="38"/>
      <c r="L929" s="41"/>
      <c r="M929" s="195"/>
      <c r="N929" s="196"/>
      <c r="O929" s="66"/>
      <c r="P929" s="66"/>
      <c r="Q929" s="66"/>
      <c r="R929" s="66"/>
      <c r="S929" s="66"/>
      <c r="T929" s="67"/>
      <c r="U929" s="36"/>
      <c r="V929" s="36"/>
      <c r="W929" s="36"/>
      <c r="X929" s="36"/>
      <c r="Y929" s="36"/>
      <c r="Z929" s="36"/>
      <c r="AA929" s="36"/>
      <c r="AB929" s="36"/>
      <c r="AC929" s="36"/>
      <c r="AD929" s="36"/>
      <c r="AE929" s="36"/>
      <c r="AT929" s="19" t="s">
        <v>418</v>
      </c>
      <c r="AU929" s="19" t="s">
        <v>86</v>
      </c>
    </row>
    <row r="930" spans="1:47" s="2" customFormat="1" ht="48.75">
      <c r="A930" s="36"/>
      <c r="B930" s="37"/>
      <c r="C930" s="38"/>
      <c r="D930" s="192" t="s">
        <v>473</v>
      </c>
      <c r="E930" s="38"/>
      <c r="F930" s="197" t="s">
        <v>1323</v>
      </c>
      <c r="G930" s="38"/>
      <c r="H930" s="38"/>
      <c r="I930" s="194"/>
      <c r="J930" s="38"/>
      <c r="K930" s="38"/>
      <c r="L930" s="41"/>
      <c r="M930" s="195"/>
      <c r="N930" s="196"/>
      <c r="O930" s="66"/>
      <c r="P930" s="66"/>
      <c r="Q930" s="66"/>
      <c r="R930" s="66"/>
      <c r="S930" s="66"/>
      <c r="T930" s="67"/>
      <c r="U930" s="36"/>
      <c r="V930" s="36"/>
      <c r="W930" s="36"/>
      <c r="X930" s="36"/>
      <c r="Y930" s="36"/>
      <c r="Z930" s="36"/>
      <c r="AA930" s="36"/>
      <c r="AB930" s="36"/>
      <c r="AC930" s="36"/>
      <c r="AD930" s="36"/>
      <c r="AE930" s="36"/>
      <c r="AT930" s="19" t="s">
        <v>473</v>
      </c>
      <c r="AU930" s="19" t="s">
        <v>86</v>
      </c>
    </row>
    <row r="931" spans="2:51" s="13" customFormat="1" ht="11.25">
      <c r="B931" s="198"/>
      <c r="C931" s="199"/>
      <c r="D931" s="192" t="s">
        <v>428</v>
      </c>
      <c r="E931" s="200" t="s">
        <v>19</v>
      </c>
      <c r="F931" s="201" t="s">
        <v>1324</v>
      </c>
      <c r="G931" s="199"/>
      <c r="H931" s="202">
        <v>57</v>
      </c>
      <c r="I931" s="203"/>
      <c r="J931" s="199"/>
      <c r="K931" s="199"/>
      <c r="L931" s="204"/>
      <c r="M931" s="205"/>
      <c r="N931" s="206"/>
      <c r="O931" s="206"/>
      <c r="P931" s="206"/>
      <c r="Q931" s="206"/>
      <c r="R931" s="206"/>
      <c r="S931" s="206"/>
      <c r="T931" s="207"/>
      <c r="AT931" s="208" t="s">
        <v>428</v>
      </c>
      <c r="AU931" s="208" t="s">
        <v>86</v>
      </c>
      <c r="AV931" s="13" t="s">
        <v>86</v>
      </c>
      <c r="AW931" s="13" t="s">
        <v>37</v>
      </c>
      <c r="AX931" s="13" t="s">
        <v>84</v>
      </c>
      <c r="AY931" s="208" t="s">
        <v>404</v>
      </c>
    </row>
    <row r="932" spans="1:65" s="2" customFormat="1" ht="14.45" customHeight="1">
      <c r="A932" s="36"/>
      <c r="B932" s="37"/>
      <c r="C932" s="179" t="s">
        <v>1325</v>
      </c>
      <c r="D932" s="179" t="s">
        <v>410</v>
      </c>
      <c r="E932" s="180" t="s">
        <v>1326</v>
      </c>
      <c r="F932" s="181" t="s">
        <v>1327</v>
      </c>
      <c r="G932" s="182" t="s">
        <v>92</v>
      </c>
      <c r="H932" s="183">
        <v>20</v>
      </c>
      <c r="I932" s="184"/>
      <c r="J932" s="185">
        <f>ROUND(I932*H932,2)</f>
        <v>0</v>
      </c>
      <c r="K932" s="181" t="s">
        <v>413</v>
      </c>
      <c r="L932" s="41"/>
      <c r="M932" s="186" t="s">
        <v>19</v>
      </c>
      <c r="N932" s="187" t="s">
        <v>47</v>
      </c>
      <c r="O932" s="66"/>
      <c r="P932" s="188">
        <f>O932*H932</f>
        <v>0</v>
      </c>
      <c r="Q932" s="188">
        <v>0</v>
      </c>
      <c r="R932" s="188">
        <f>Q932*H932</f>
        <v>0</v>
      </c>
      <c r="S932" s="188">
        <v>0</v>
      </c>
      <c r="T932" s="189">
        <f>S932*H932</f>
        <v>0</v>
      </c>
      <c r="U932" s="36"/>
      <c r="V932" s="36"/>
      <c r="W932" s="36"/>
      <c r="X932" s="36"/>
      <c r="Y932" s="36"/>
      <c r="Z932" s="36"/>
      <c r="AA932" s="36"/>
      <c r="AB932" s="36"/>
      <c r="AC932" s="36"/>
      <c r="AD932" s="36"/>
      <c r="AE932" s="36"/>
      <c r="AR932" s="190" t="s">
        <v>273</v>
      </c>
      <c r="AT932" s="190" t="s">
        <v>410</v>
      </c>
      <c r="AU932" s="190" t="s">
        <v>86</v>
      </c>
      <c r="AY932" s="19" t="s">
        <v>404</v>
      </c>
      <c r="BE932" s="191">
        <f>IF(N932="základní",J932,0)</f>
        <v>0</v>
      </c>
      <c r="BF932" s="191">
        <f>IF(N932="snížená",J932,0)</f>
        <v>0</v>
      </c>
      <c r="BG932" s="191">
        <f>IF(N932="zákl. přenesená",J932,0)</f>
        <v>0</v>
      </c>
      <c r="BH932" s="191">
        <f>IF(N932="sníž. přenesená",J932,0)</f>
        <v>0</v>
      </c>
      <c r="BI932" s="191">
        <f>IF(N932="nulová",J932,0)</f>
        <v>0</v>
      </c>
      <c r="BJ932" s="19" t="s">
        <v>84</v>
      </c>
      <c r="BK932" s="191">
        <f>ROUND(I932*H932,2)</f>
        <v>0</v>
      </c>
      <c r="BL932" s="19" t="s">
        <v>273</v>
      </c>
      <c r="BM932" s="190" t="s">
        <v>1328</v>
      </c>
    </row>
    <row r="933" spans="1:47" s="2" customFormat="1" ht="11.25">
      <c r="A933" s="36"/>
      <c r="B933" s="37"/>
      <c r="C933" s="38"/>
      <c r="D933" s="192" t="s">
        <v>418</v>
      </c>
      <c r="E933" s="38"/>
      <c r="F933" s="193" t="s">
        <v>1329</v>
      </c>
      <c r="G933" s="38"/>
      <c r="H933" s="38"/>
      <c r="I933" s="194"/>
      <c r="J933" s="38"/>
      <c r="K933" s="38"/>
      <c r="L933" s="41"/>
      <c r="M933" s="195"/>
      <c r="N933" s="196"/>
      <c r="O933" s="66"/>
      <c r="P933" s="66"/>
      <c r="Q933" s="66"/>
      <c r="R933" s="66"/>
      <c r="S933" s="66"/>
      <c r="T933" s="67"/>
      <c r="U933" s="36"/>
      <c r="V933" s="36"/>
      <c r="W933" s="36"/>
      <c r="X933" s="36"/>
      <c r="Y933" s="36"/>
      <c r="Z933" s="36"/>
      <c r="AA933" s="36"/>
      <c r="AB933" s="36"/>
      <c r="AC933" s="36"/>
      <c r="AD933" s="36"/>
      <c r="AE933" s="36"/>
      <c r="AT933" s="19" t="s">
        <v>418</v>
      </c>
      <c r="AU933" s="19" t="s">
        <v>86</v>
      </c>
    </row>
    <row r="934" spans="1:47" s="2" customFormat="1" ht="78">
      <c r="A934" s="36"/>
      <c r="B934" s="37"/>
      <c r="C934" s="38"/>
      <c r="D934" s="192" t="s">
        <v>423</v>
      </c>
      <c r="E934" s="38"/>
      <c r="F934" s="197" t="s">
        <v>1330</v>
      </c>
      <c r="G934" s="38"/>
      <c r="H934" s="38"/>
      <c r="I934" s="194"/>
      <c r="J934" s="38"/>
      <c r="K934" s="38"/>
      <c r="L934" s="41"/>
      <c r="M934" s="195"/>
      <c r="N934" s="196"/>
      <c r="O934" s="66"/>
      <c r="P934" s="66"/>
      <c r="Q934" s="66"/>
      <c r="R934" s="66"/>
      <c r="S934" s="66"/>
      <c r="T934" s="67"/>
      <c r="U934" s="36"/>
      <c r="V934" s="36"/>
      <c r="W934" s="36"/>
      <c r="X934" s="36"/>
      <c r="Y934" s="36"/>
      <c r="Z934" s="36"/>
      <c r="AA934" s="36"/>
      <c r="AB934" s="36"/>
      <c r="AC934" s="36"/>
      <c r="AD934" s="36"/>
      <c r="AE934" s="36"/>
      <c r="AT934" s="19" t="s">
        <v>423</v>
      </c>
      <c r="AU934" s="19" t="s">
        <v>86</v>
      </c>
    </row>
    <row r="935" spans="2:51" s="13" customFormat="1" ht="11.25">
      <c r="B935" s="198"/>
      <c r="C935" s="199"/>
      <c r="D935" s="192" t="s">
        <v>428</v>
      </c>
      <c r="E935" s="200" t="s">
        <v>123</v>
      </c>
      <c r="F935" s="201" t="s">
        <v>1274</v>
      </c>
      <c r="G935" s="199"/>
      <c r="H935" s="202">
        <v>20</v>
      </c>
      <c r="I935" s="203"/>
      <c r="J935" s="199"/>
      <c r="K935" s="199"/>
      <c r="L935" s="204"/>
      <c r="M935" s="205"/>
      <c r="N935" s="206"/>
      <c r="O935" s="206"/>
      <c r="P935" s="206"/>
      <c r="Q935" s="206"/>
      <c r="R935" s="206"/>
      <c r="S935" s="206"/>
      <c r="T935" s="207"/>
      <c r="AT935" s="208" t="s">
        <v>428</v>
      </c>
      <c r="AU935" s="208" t="s">
        <v>86</v>
      </c>
      <c r="AV935" s="13" t="s">
        <v>86</v>
      </c>
      <c r="AW935" s="13" t="s">
        <v>37</v>
      </c>
      <c r="AX935" s="13" t="s">
        <v>84</v>
      </c>
      <c r="AY935" s="208" t="s">
        <v>404</v>
      </c>
    </row>
    <row r="936" spans="1:65" s="2" customFormat="1" ht="14.45" customHeight="1">
      <c r="A936" s="36"/>
      <c r="B936" s="37"/>
      <c r="C936" s="242" t="s">
        <v>1331</v>
      </c>
      <c r="D936" s="242" t="s">
        <v>812</v>
      </c>
      <c r="E936" s="243" t="s">
        <v>1332</v>
      </c>
      <c r="F936" s="244" t="s">
        <v>1333</v>
      </c>
      <c r="G936" s="245" t="s">
        <v>106</v>
      </c>
      <c r="H936" s="246">
        <v>3</v>
      </c>
      <c r="I936" s="247"/>
      <c r="J936" s="248">
        <f>ROUND(I936*H936,2)</f>
        <v>0</v>
      </c>
      <c r="K936" s="244" t="s">
        <v>413</v>
      </c>
      <c r="L936" s="249"/>
      <c r="M936" s="250" t="s">
        <v>19</v>
      </c>
      <c r="N936" s="251" t="s">
        <v>47</v>
      </c>
      <c r="O936" s="66"/>
      <c r="P936" s="188">
        <f>O936*H936</f>
        <v>0</v>
      </c>
      <c r="Q936" s="188">
        <v>0.2</v>
      </c>
      <c r="R936" s="188">
        <f>Q936*H936</f>
        <v>0.6000000000000001</v>
      </c>
      <c r="S936" s="188">
        <v>0</v>
      </c>
      <c r="T936" s="189">
        <f>S936*H936</f>
        <v>0</v>
      </c>
      <c r="U936" s="36"/>
      <c r="V936" s="36"/>
      <c r="W936" s="36"/>
      <c r="X936" s="36"/>
      <c r="Y936" s="36"/>
      <c r="Z936" s="36"/>
      <c r="AA936" s="36"/>
      <c r="AB936" s="36"/>
      <c r="AC936" s="36"/>
      <c r="AD936" s="36"/>
      <c r="AE936" s="36"/>
      <c r="AR936" s="190" t="s">
        <v>224</v>
      </c>
      <c r="AT936" s="190" t="s">
        <v>812</v>
      </c>
      <c r="AU936" s="190" t="s">
        <v>86</v>
      </c>
      <c r="AY936" s="19" t="s">
        <v>404</v>
      </c>
      <c r="BE936" s="191">
        <f>IF(N936="základní",J936,0)</f>
        <v>0</v>
      </c>
      <c r="BF936" s="191">
        <f>IF(N936="snížená",J936,0)</f>
        <v>0</v>
      </c>
      <c r="BG936" s="191">
        <f>IF(N936="zákl. přenesená",J936,0)</f>
        <v>0</v>
      </c>
      <c r="BH936" s="191">
        <f>IF(N936="sníž. přenesená",J936,0)</f>
        <v>0</v>
      </c>
      <c r="BI936" s="191">
        <f>IF(N936="nulová",J936,0)</f>
        <v>0</v>
      </c>
      <c r="BJ936" s="19" t="s">
        <v>84</v>
      </c>
      <c r="BK936" s="191">
        <f>ROUND(I936*H936,2)</f>
        <v>0</v>
      </c>
      <c r="BL936" s="19" t="s">
        <v>273</v>
      </c>
      <c r="BM936" s="190" t="s">
        <v>1334</v>
      </c>
    </row>
    <row r="937" spans="1:47" s="2" customFormat="1" ht="11.25">
      <c r="A937" s="36"/>
      <c r="B937" s="37"/>
      <c r="C937" s="38"/>
      <c r="D937" s="192" t="s">
        <v>418</v>
      </c>
      <c r="E937" s="38"/>
      <c r="F937" s="193" t="s">
        <v>1333</v>
      </c>
      <c r="G937" s="38"/>
      <c r="H937" s="38"/>
      <c r="I937" s="194"/>
      <c r="J937" s="38"/>
      <c r="K937" s="38"/>
      <c r="L937" s="41"/>
      <c r="M937" s="195"/>
      <c r="N937" s="196"/>
      <c r="O937" s="66"/>
      <c r="P937" s="66"/>
      <c r="Q937" s="66"/>
      <c r="R937" s="66"/>
      <c r="S937" s="66"/>
      <c r="T937" s="67"/>
      <c r="U937" s="36"/>
      <c r="V937" s="36"/>
      <c r="W937" s="36"/>
      <c r="X937" s="36"/>
      <c r="Y937" s="36"/>
      <c r="Z937" s="36"/>
      <c r="AA937" s="36"/>
      <c r="AB937" s="36"/>
      <c r="AC937" s="36"/>
      <c r="AD937" s="36"/>
      <c r="AE937" s="36"/>
      <c r="AT937" s="19" t="s">
        <v>418</v>
      </c>
      <c r="AU937" s="19" t="s">
        <v>86</v>
      </c>
    </row>
    <row r="938" spans="2:51" s="13" customFormat="1" ht="11.25">
      <c r="B938" s="198"/>
      <c r="C938" s="199"/>
      <c r="D938" s="192" t="s">
        <v>428</v>
      </c>
      <c r="E938" s="200" t="s">
        <v>19</v>
      </c>
      <c r="F938" s="201" t="s">
        <v>1335</v>
      </c>
      <c r="G938" s="199"/>
      <c r="H938" s="202">
        <v>3</v>
      </c>
      <c r="I938" s="203"/>
      <c r="J938" s="199"/>
      <c r="K938" s="199"/>
      <c r="L938" s="204"/>
      <c r="M938" s="205"/>
      <c r="N938" s="206"/>
      <c r="O938" s="206"/>
      <c r="P938" s="206"/>
      <c r="Q938" s="206"/>
      <c r="R938" s="206"/>
      <c r="S938" s="206"/>
      <c r="T938" s="207"/>
      <c r="AT938" s="208" t="s">
        <v>428</v>
      </c>
      <c r="AU938" s="208" t="s">
        <v>86</v>
      </c>
      <c r="AV938" s="13" t="s">
        <v>86</v>
      </c>
      <c r="AW938" s="13" t="s">
        <v>37</v>
      </c>
      <c r="AX938" s="13" t="s">
        <v>84</v>
      </c>
      <c r="AY938" s="208" t="s">
        <v>404</v>
      </c>
    </row>
    <row r="939" spans="1:65" s="2" customFormat="1" ht="14.45" customHeight="1">
      <c r="A939" s="36"/>
      <c r="B939" s="37"/>
      <c r="C939" s="179" t="s">
        <v>1336</v>
      </c>
      <c r="D939" s="179" t="s">
        <v>410</v>
      </c>
      <c r="E939" s="180" t="s">
        <v>1337</v>
      </c>
      <c r="F939" s="181" t="s">
        <v>1338</v>
      </c>
      <c r="G939" s="182" t="s">
        <v>127</v>
      </c>
      <c r="H939" s="183">
        <v>0.005</v>
      </c>
      <c r="I939" s="184"/>
      <c r="J939" s="185">
        <f>ROUND(I939*H939,2)</f>
        <v>0</v>
      </c>
      <c r="K939" s="181" t="s">
        <v>413</v>
      </c>
      <c r="L939" s="41"/>
      <c r="M939" s="186" t="s">
        <v>19</v>
      </c>
      <c r="N939" s="187" t="s">
        <v>47</v>
      </c>
      <c r="O939" s="66"/>
      <c r="P939" s="188">
        <f>O939*H939</f>
        <v>0</v>
      </c>
      <c r="Q939" s="188">
        <v>0</v>
      </c>
      <c r="R939" s="188">
        <f>Q939*H939</f>
        <v>0</v>
      </c>
      <c r="S939" s="188">
        <v>0</v>
      </c>
      <c r="T939" s="189">
        <f>S939*H939</f>
        <v>0</v>
      </c>
      <c r="U939" s="36"/>
      <c r="V939" s="36"/>
      <c r="W939" s="36"/>
      <c r="X939" s="36"/>
      <c r="Y939" s="36"/>
      <c r="Z939" s="36"/>
      <c r="AA939" s="36"/>
      <c r="AB939" s="36"/>
      <c r="AC939" s="36"/>
      <c r="AD939" s="36"/>
      <c r="AE939" s="36"/>
      <c r="AR939" s="190" t="s">
        <v>273</v>
      </c>
      <c r="AT939" s="190" t="s">
        <v>410</v>
      </c>
      <c r="AU939" s="190" t="s">
        <v>86</v>
      </c>
      <c r="AY939" s="19" t="s">
        <v>404</v>
      </c>
      <c r="BE939" s="191">
        <f>IF(N939="základní",J939,0)</f>
        <v>0</v>
      </c>
      <c r="BF939" s="191">
        <f>IF(N939="snížená",J939,0)</f>
        <v>0</v>
      </c>
      <c r="BG939" s="191">
        <f>IF(N939="zákl. přenesená",J939,0)</f>
        <v>0</v>
      </c>
      <c r="BH939" s="191">
        <f>IF(N939="sníž. přenesená",J939,0)</f>
        <v>0</v>
      </c>
      <c r="BI939" s="191">
        <f>IF(N939="nulová",J939,0)</f>
        <v>0</v>
      </c>
      <c r="BJ939" s="19" t="s">
        <v>84</v>
      </c>
      <c r="BK939" s="191">
        <f>ROUND(I939*H939,2)</f>
        <v>0</v>
      </c>
      <c r="BL939" s="19" t="s">
        <v>273</v>
      </c>
      <c r="BM939" s="190" t="s">
        <v>1339</v>
      </c>
    </row>
    <row r="940" spans="1:47" s="2" customFormat="1" ht="11.25">
      <c r="A940" s="36"/>
      <c r="B940" s="37"/>
      <c r="C940" s="38"/>
      <c r="D940" s="192" t="s">
        <v>418</v>
      </c>
      <c r="E940" s="38"/>
      <c r="F940" s="193" t="s">
        <v>1340</v>
      </c>
      <c r="G940" s="38"/>
      <c r="H940" s="38"/>
      <c r="I940" s="194"/>
      <c r="J940" s="38"/>
      <c r="K940" s="38"/>
      <c r="L940" s="41"/>
      <c r="M940" s="195"/>
      <c r="N940" s="196"/>
      <c r="O940" s="66"/>
      <c r="P940" s="66"/>
      <c r="Q940" s="66"/>
      <c r="R940" s="66"/>
      <c r="S940" s="66"/>
      <c r="T940" s="67"/>
      <c r="U940" s="36"/>
      <c r="V940" s="36"/>
      <c r="W940" s="36"/>
      <c r="X940" s="36"/>
      <c r="Y940" s="36"/>
      <c r="Z940" s="36"/>
      <c r="AA940" s="36"/>
      <c r="AB940" s="36"/>
      <c r="AC940" s="36"/>
      <c r="AD940" s="36"/>
      <c r="AE940" s="36"/>
      <c r="AT940" s="19" t="s">
        <v>418</v>
      </c>
      <c r="AU940" s="19" t="s">
        <v>86</v>
      </c>
    </row>
    <row r="941" spans="1:47" s="2" customFormat="1" ht="48.75">
      <c r="A941" s="36"/>
      <c r="B941" s="37"/>
      <c r="C941" s="38"/>
      <c r="D941" s="192" t="s">
        <v>423</v>
      </c>
      <c r="E941" s="38"/>
      <c r="F941" s="197" t="s">
        <v>1341</v>
      </c>
      <c r="G941" s="38"/>
      <c r="H941" s="38"/>
      <c r="I941" s="194"/>
      <c r="J941" s="38"/>
      <c r="K941" s="38"/>
      <c r="L941" s="41"/>
      <c r="M941" s="195"/>
      <c r="N941" s="196"/>
      <c r="O941" s="66"/>
      <c r="P941" s="66"/>
      <c r="Q941" s="66"/>
      <c r="R941" s="66"/>
      <c r="S941" s="66"/>
      <c r="T941" s="67"/>
      <c r="U941" s="36"/>
      <c r="V941" s="36"/>
      <c r="W941" s="36"/>
      <c r="X941" s="36"/>
      <c r="Y941" s="36"/>
      <c r="Z941" s="36"/>
      <c r="AA941" s="36"/>
      <c r="AB941" s="36"/>
      <c r="AC941" s="36"/>
      <c r="AD941" s="36"/>
      <c r="AE941" s="36"/>
      <c r="AT941" s="19" t="s">
        <v>423</v>
      </c>
      <c r="AU941" s="19" t="s">
        <v>86</v>
      </c>
    </row>
    <row r="942" spans="2:51" s="13" customFormat="1" ht="11.25">
      <c r="B942" s="198"/>
      <c r="C942" s="199"/>
      <c r="D942" s="192" t="s">
        <v>428</v>
      </c>
      <c r="E942" s="200" t="s">
        <v>19</v>
      </c>
      <c r="F942" s="201" t="s">
        <v>1342</v>
      </c>
      <c r="G942" s="199"/>
      <c r="H942" s="202">
        <v>0.005</v>
      </c>
      <c r="I942" s="203"/>
      <c r="J942" s="199"/>
      <c r="K942" s="199"/>
      <c r="L942" s="204"/>
      <c r="M942" s="205"/>
      <c r="N942" s="206"/>
      <c r="O942" s="206"/>
      <c r="P942" s="206"/>
      <c r="Q942" s="206"/>
      <c r="R942" s="206"/>
      <c r="S942" s="206"/>
      <c r="T942" s="207"/>
      <c r="AT942" s="208" t="s">
        <v>428</v>
      </c>
      <c r="AU942" s="208" t="s">
        <v>86</v>
      </c>
      <c r="AV942" s="13" t="s">
        <v>86</v>
      </c>
      <c r="AW942" s="13" t="s">
        <v>37</v>
      </c>
      <c r="AX942" s="13" t="s">
        <v>76</v>
      </c>
      <c r="AY942" s="208" t="s">
        <v>404</v>
      </c>
    </row>
    <row r="943" spans="2:51" s="14" customFormat="1" ht="11.25">
      <c r="B943" s="210"/>
      <c r="C943" s="211"/>
      <c r="D943" s="192" t="s">
        <v>428</v>
      </c>
      <c r="E943" s="212" t="s">
        <v>125</v>
      </c>
      <c r="F943" s="213" t="s">
        <v>463</v>
      </c>
      <c r="G943" s="211"/>
      <c r="H943" s="214">
        <v>0.005</v>
      </c>
      <c r="I943" s="215"/>
      <c r="J943" s="211"/>
      <c r="K943" s="211"/>
      <c r="L943" s="216"/>
      <c r="M943" s="217"/>
      <c r="N943" s="218"/>
      <c r="O943" s="218"/>
      <c r="P943" s="218"/>
      <c r="Q943" s="218"/>
      <c r="R943" s="218"/>
      <c r="S943" s="218"/>
      <c r="T943" s="219"/>
      <c r="AT943" s="220" t="s">
        <v>428</v>
      </c>
      <c r="AU943" s="220" t="s">
        <v>86</v>
      </c>
      <c r="AV943" s="14" t="s">
        <v>273</v>
      </c>
      <c r="AW943" s="14" t="s">
        <v>37</v>
      </c>
      <c r="AX943" s="14" t="s">
        <v>84</v>
      </c>
      <c r="AY943" s="220" t="s">
        <v>404</v>
      </c>
    </row>
    <row r="944" spans="1:65" s="2" customFormat="1" ht="14.45" customHeight="1">
      <c r="A944" s="36"/>
      <c r="B944" s="37"/>
      <c r="C944" s="242" t="s">
        <v>1343</v>
      </c>
      <c r="D944" s="242" t="s">
        <v>812</v>
      </c>
      <c r="E944" s="243" t="s">
        <v>1344</v>
      </c>
      <c r="F944" s="244" t="s">
        <v>1345</v>
      </c>
      <c r="G944" s="245" t="s">
        <v>375</v>
      </c>
      <c r="H944" s="246">
        <v>5</v>
      </c>
      <c r="I944" s="247"/>
      <c r="J944" s="248">
        <f>ROUND(I944*H944,2)</f>
        <v>0</v>
      </c>
      <c r="K944" s="244" t="s">
        <v>413</v>
      </c>
      <c r="L944" s="249"/>
      <c r="M944" s="250" t="s">
        <v>19</v>
      </c>
      <c r="N944" s="251" t="s">
        <v>47</v>
      </c>
      <c r="O944" s="66"/>
      <c r="P944" s="188">
        <f>O944*H944</f>
        <v>0</v>
      </c>
      <c r="Q944" s="188">
        <v>0.001</v>
      </c>
      <c r="R944" s="188">
        <f>Q944*H944</f>
        <v>0.005</v>
      </c>
      <c r="S944" s="188">
        <v>0</v>
      </c>
      <c r="T944" s="189">
        <f>S944*H944</f>
        <v>0</v>
      </c>
      <c r="U944" s="36"/>
      <c r="V944" s="36"/>
      <c r="W944" s="36"/>
      <c r="X944" s="36"/>
      <c r="Y944" s="36"/>
      <c r="Z944" s="36"/>
      <c r="AA944" s="36"/>
      <c r="AB944" s="36"/>
      <c r="AC944" s="36"/>
      <c r="AD944" s="36"/>
      <c r="AE944" s="36"/>
      <c r="AR944" s="190" t="s">
        <v>224</v>
      </c>
      <c r="AT944" s="190" t="s">
        <v>812</v>
      </c>
      <c r="AU944" s="190" t="s">
        <v>86</v>
      </c>
      <c r="AY944" s="19" t="s">
        <v>404</v>
      </c>
      <c r="BE944" s="191">
        <f>IF(N944="základní",J944,0)</f>
        <v>0</v>
      </c>
      <c r="BF944" s="191">
        <f>IF(N944="snížená",J944,0)</f>
        <v>0</v>
      </c>
      <c r="BG944" s="191">
        <f>IF(N944="zákl. přenesená",J944,0)</f>
        <v>0</v>
      </c>
      <c r="BH944" s="191">
        <f>IF(N944="sníž. přenesená",J944,0)</f>
        <v>0</v>
      </c>
      <c r="BI944" s="191">
        <f>IF(N944="nulová",J944,0)</f>
        <v>0</v>
      </c>
      <c r="BJ944" s="19" t="s">
        <v>84</v>
      </c>
      <c r="BK944" s="191">
        <f>ROUND(I944*H944,2)</f>
        <v>0</v>
      </c>
      <c r="BL944" s="19" t="s">
        <v>273</v>
      </c>
      <c r="BM944" s="190" t="s">
        <v>1346</v>
      </c>
    </row>
    <row r="945" spans="1:47" s="2" customFormat="1" ht="11.25">
      <c r="A945" s="36"/>
      <c r="B945" s="37"/>
      <c r="C945" s="38"/>
      <c r="D945" s="192" t="s">
        <v>418</v>
      </c>
      <c r="E945" s="38"/>
      <c r="F945" s="193" t="s">
        <v>1345</v>
      </c>
      <c r="G945" s="38"/>
      <c r="H945" s="38"/>
      <c r="I945" s="194"/>
      <c r="J945" s="38"/>
      <c r="K945" s="38"/>
      <c r="L945" s="41"/>
      <c r="M945" s="195"/>
      <c r="N945" s="196"/>
      <c r="O945" s="66"/>
      <c r="P945" s="66"/>
      <c r="Q945" s="66"/>
      <c r="R945" s="66"/>
      <c r="S945" s="66"/>
      <c r="T945" s="67"/>
      <c r="U945" s="36"/>
      <c r="V945" s="36"/>
      <c r="W945" s="36"/>
      <c r="X945" s="36"/>
      <c r="Y945" s="36"/>
      <c r="Z945" s="36"/>
      <c r="AA945" s="36"/>
      <c r="AB945" s="36"/>
      <c r="AC945" s="36"/>
      <c r="AD945" s="36"/>
      <c r="AE945" s="36"/>
      <c r="AT945" s="19" t="s">
        <v>418</v>
      </c>
      <c r="AU945" s="19" t="s">
        <v>86</v>
      </c>
    </row>
    <row r="946" spans="2:51" s="13" customFormat="1" ht="11.25">
      <c r="B946" s="198"/>
      <c r="C946" s="199"/>
      <c r="D946" s="192" t="s">
        <v>428</v>
      </c>
      <c r="E946" s="200" t="s">
        <v>19</v>
      </c>
      <c r="F946" s="201" t="s">
        <v>1347</v>
      </c>
      <c r="G946" s="199"/>
      <c r="H946" s="202">
        <v>5</v>
      </c>
      <c r="I946" s="203"/>
      <c r="J946" s="199"/>
      <c r="K946" s="199"/>
      <c r="L946" s="204"/>
      <c r="M946" s="205"/>
      <c r="N946" s="206"/>
      <c r="O946" s="206"/>
      <c r="P946" s="206"/>
      <c r="Q946" s="206"/>
      <c r="R946" s="206"/>
      <c r="S946" s="206"/>
      <c r="T946" s="207"/>
      <c r="AT946" s="208" t="s">
        <v>428</v>
      </c>
      <c r="AU946" s="208" t="s">
        <v>86</v>
      </c>
      <c r="AV946" s="13" t="s">
        <v>86</v>
      </c>
      <c r="AW946" s="13" t="s">
        <v>37</v>
      </c>
      <c r="AX946" s="13" t="s">
        <v>84</v>
      </c>
      <c r="AY946" s="208" t="s">
        <v>404</v>
      </c>
    </row>
    <row r="947" spans="1:65" s="2" customFormat="1" ht="14.45" customHeight="1">
      <c r="A947" s="36"/>
      <c r="B947" s="37"/>
      <c r="C947" s="179" t="s">
        <v>1348</v>
      </c>
      <c r="D947" s="179" t="s">
        <v>410</v>
      </c>
      <c r="E947" s="180" t="s">
        <v>1349</v>
      </c>
      <c r="F947" s="181" t="s">
        <v>1350</v>
      </c>
      <c r="G947" s="182" t="s">
        <v>92</v>
      </c>
      <c r="H947" s="183">
        <v>835</v>
      </c>
      <c r="I947" s="184"/>
      <c r="J947" s="185">
        <f>ROUND(I947*H947,2)</f>
        <v>0</v>
      </c>
      <c r="K947" s="181" t="s">
        <v>413</v>
      </c>
      <c r="L947" s="41"/>
      <c r="M947" s="186" t="s">
        <v>19</v>
      </c>
      <c r="N947" s="187" t="s">
        <v>47</v>
      </c>
      <c r="O947" s="66"/>
      <c r="P947" s="188">
        <f>O947*H947</f>
        <v>0</v>
      </c>
      <c r="Q947" s="188">
        <v>0</v>
      </c>
      <c r="R947" s="188">
        <f>Q947*H947</f>
        <v>0</v>
      </c>
      <c r="S947" s="188">
        <v>0</v>
      </c>
      <c r="T947" s="189">
        <f>S947*H947</f>
        <v>0</v>
      </c>
      <c r="U947" s="36"/>
      <c r="V947" s="36"/>
      <c r="W947" s="36"/>
      <c r="X947" s="36"/>
      <c r="Y947" s="36"/>
      <c r="Z947" s="36"/>
      <c r="AA947" s="36"/>
      <c r="AB947" s="36"/>
      <c r="AC947" s="36"/>
      <c r="AD947" s="36"/>
      <c r="AE947" s="36"/>
      <c r="AR947" s="190" t="s">
        <v>273</v>
      </c>
      <c r="AT947" s="190" t="s">
        <v>410</v>
      </c>
      <c r="AU947" s="190" t="s">
        <v>86</v>
      </c>
      <c r="AY947" s="19" t="s">
        <v>404</v>
      </c>
      <c r="BE947" s="191">
        <f>IF(N947="základní",J947,0)</f>
        <v>0</v>
      </c>
      <c r="BF947" s="191">
        <f>IF(N947="snížená",J947,0)</f>
        <v>0</v>
      </c>
      <c r="BG947" s="191">
        <f>IF(N947="zákl. přenesená",J947,0)</f>
        <v>0</v>
      </c>
      <c r="BH947" s="191">
        <f>IF(N947="sníž. přenesená",J947,0)</f>
        <v>0</v>
      </c>
      <c r="BI947" s="191">
        <f>IF(N947="nulová",J947,0)</f>
        <v>0</v>
      </c>
      <c r="BJ947" s="19" t="s">
        <v>84</v>
      </c>
      <c r="BK947" s="191">
        <f>ROUND(I947*H947,2)</f>
        <v>0</v>
      </c>
      <c r="BL947" s="19" t="s">
        <v>273</v>
      </c>
      <c r="BM947" s="190" t="s">
        <v>1351</v>
      </c>
    </row>
    <row r="948" spans="1:47" s="2" customFormat="1" ht="11.25">
      <c r="A948" s="36"/>
      <c r="B948" s="37"/>
      <c r="C948" s="38"/>
      <c r="D948" s="192" t="s">
        <v>418</v>
      </c>
      <c r="E948" s="38"/>
      <c r="F948" s="193" t="s">
        <v>1352</v>
      </c>
      <c r="G948" s="38"/>
      <c r="H948" s="38"/>
      <c r="I948" s="194"/>
      <c r="J948" s="38"/>
      <c r="K948" s="38"/>
      <c r="L948" s="41"/>
      <c r="M948" s="195"/>
      <c r="N948" s="196"/>
      <c r="O948" s="66"/>
      <c r="P948" s="66"/>
      <c r="Q948" s="66"/>
      <c r="R948" s="66"/>
      <c r="S948" s="66"/>
      <c r="T948" s="67"/>
      <c r="U948" s="36"/>
      <c r="V948" s="36"/>
      <c r="W948" s="36"/>
      <c r="X948" s="36"/>
      <c r="Y948" s="36"/>
      <c r="Z948" s="36"/>
      <c r="AA948" s="36"/>
      <c r="AB948" s="36"/>
      <c r="AC948" s="36"/>
      <c r="AD948" s="36"/>
      <c r="AE948" s="36"/>
      <c r="AT948" s="19" t="s">
        <v>418</v>
      </c>
      <c r="AU948" s="19" t="s">
        <v>86</v>
      </c>
    </row>
    <row r="949" spans="1:47" s="2" customFormat="1" ht="107.25">
      <c r="A949" s="36"/>
      <c r="B949" s="37"/>
      <c r="C949" s="38"/>
      <c r="D949" s="192" t="s">
        <v>423</v>
      </c>
      <c r="E949" s="38"/>
      <c r="F949" s="197" t="s">
        <v>1353</v>
      </c>
      <c r="G949" s="38"/>
      <c r="H949" s="38"/>
      <c r="I949" s="194"/>
      <c r="J949" s="38"/>
      <c r="K949" s="38"/>
      <c r="L949" s="41"/>
      <c r="M949" s="195"/>
      <c r="N949" s="196"/>
      <c r="O949" s="66"/>
      <c r="P949" s="66"/>
      <c r="Q949" s="66"/>
      <c r="R949" s="66"/>
      <c r="S949" s="66"/>
      <c r="T949" s="67"/>
      <c r="U949" s="36"/>
      <c r="V949" s="36"/>
      <c r="W949" s="36"/>
      <c r="X949" s="36"/>
      <c r="Y949" s="36"/>
      <c r="Z949" s="36"/>
      <c r="AA949" s="36"/>
      <c r="AB949" s="36"/>
      <c r="AC949" s="36"/>
      <c r="AD949" s="36"/>
      <c r="AE949" s="36"/>
      <c r="AT949" s="19" t="s">
        <v>423</v>
      </c>
      <c r="AU949" s="19" t="s">
        <v>86</v>
      </c>
    </row>
    <row r="950" spans="2:51" s="13" customFormat="1" ht="11.25">
      <c r="B950" s="198"/>
      <c r="C950" s="199"/>
      <c r="D950" s="192" t="s">
        <v>428</v>
      </c>
      <c r="E950" s="200" t="s">
        <v>19</v>
      </c>
      <c r="F950" s="201" t="s">
        <v>174</v>
      </c>
      <c r="G950" s="199"/>
      <c r="H950" s="202">
        <v>835</v>
      </c>
      <c r="I950" s="203"/>
      <c r="J950" s="199"/>
      <c r="K950" s="199"/>
      <c r="L950" s="204"/>
      <c r="M950" s="205"/>
      <c r="N950" s="206"/>
      <c r="O950" s="206"/>
      <c r="P950" s="206"/>
      <c r="Q950" s="206"/>
      <c r="R950" s="206"/>
      <c r="S950" s="206"/>
      <c r="T950" s="207"/>
      <c r="AT950" s="208" t="s">
        <v>428</v>
      </c>
      <c r="AU950" s="208" t="s">
        <v>86</v>
      </c>
      <c r="AV950" s="13" t="s">
        <v>86</v>
      </c>
      <c r="AW950" s="13" t="s">
        <v>37</v>
      </c>
      <c r="AX950" s="13" t="s">
        <v>84</v>
      </c>
      <c r="AY950" s="208" t="s">
        <v>404</v>
      </c>
    </row>
    <row r="951" spans="1:65" s="2" customFormat="1" ht="14.45" customHeight="1">
      <c r="A951" s="36"/>
      <c r="B951" s="37"/>
      <c r="C951" s="179" t="s">
        <v>1354</v>
      </c>
      <c r="D951" s="179" t="s">
        <v>410</v>
      </c>
      <c r="E951" s="180" t="s">
        <v>1355</v>
      </c>
      <c r="F951" s="181" t="s">
        <v>1356</v>
      </c>
      <c r="G951" s="182" t="s">
        <v>106</v>
      </c>
      <c r="H951" s="183">
        <v>26.25</v>
      </c>
      <c r="I951" s="184"/>
      <c r="J951" s="185">
        <f>ROUND(I951*H951,2)</f>
        <v>0</v>
      </c>
      <c r="K951" s="181" t="s">
        <v>413</v>
      </c>
      <c r="L951" s="41"/>
      <c r="M951" s="186" t="s">
        <v>19</v>
      </c>
      <c r="N951" s="187" t="s">
        <v>47</v>
      </c>
      <c r="O951" s="66"/>
      <c r="P951" s="188">
        <f>O951*H951</f>
        <v>0</v>
      </c>
      <c r="Q951" s="188">
        <v>0</v>
      </c>
      <c r="R951" s="188">
        <f>Q951*H951</f>
        <v>0</v>
      </c>
      <c r="S951" s="188">
        <v>0</v>
      </c>
      <c r="T951" s="189">
        <f>S951*H951</f>
        <v>0</v>
      </c>
      <c r="U951" s="36"/>
      <c r="V951" s="36"/>
      <c r="W951" s="36"/>
      <c r="X951" s="36"/>
      <c r="Y951" s="36"/>
      <c r="Z951" s="36"/>
      <c r="AA951" s="36"/>
      <c r="AB951" s="36"/>
      <c r="AC951" s="36"/>
      <c r="AD951" s="36"/>
      <c r="AE951" s="36"/>
      <c r="AR951" s="190" t="s">
        <v>273</v>
      </c>
      <c r="AT951" s="190" t="s">
        <v>410</v>
      </c>
      <c r="AU951" s="190" t="s">
        <v>86</v>
      </c>
      <c r="AY951" s="19" t="s">
        <v>404</v>
      </c>
      <c r="BE951" s="191">
        <f>IF(N951="základní",J951,0)</f>
        <v>0</v>
      </c>
      <c r="BF951" s="191">
        <f>IF(N951="snížená",J951,0)</f>
        <v>0</v>
      </c>
      <c r="BG951" s="191">
        <f>IF(N951="zákl. přenesená",J951,0)</f>
        <v>0</v>
      </c>
      <c r="BH951" s="191">
        <f>IF(N951="sníž. přenesená",J951,0)</f>
        <v>0</v>
      </c>
      <c r="BI951" s="191">
        <f>IF(N951="nulová",J951,0)</f>
        <v>0</v>
      </c>
      <c r="BJ951" s="19" t="s">
        <v>84</v>
      </c>
      <c r="BK951" s="191">
        <f>ROUND(I951*H951,2)</f>
        <v>0</v>
      </c>
      <c r="BL951" s="19" t="s">
        <v>273</v>
      </c>
      <c r="BM951" s="190" t="s">
        <v>1357</v>
      </c>
    </row>
    <row r="952" spans="1:47" s="2" customFormat="1" ht="11.25">
      <c r="A952" s="36"/>
      <c r="B952" s="37"/>
      <c r="C952" s="38"/>
      <c r="D952" s="192" t="s">
        <v>418</v>
      </c>
      <c r="E952" s="38"/>
      <c r="F952" s="193" t="s">
        <v>1358</v>
      </c>
      <c r="G952" s="38"/>
      <c r="H952" s="38"/>
      <c r="I952" s="194"/>
      <c r="J952" s="38"/>
      <c r="K952" s="38"/>
      <c r="L952" s="41"/>
      <c r="M952" s="195"/>
      <c r="N952" s="196"/>
      <c r="O952" s="66"/>
      <c r="P952" s="66"/>
      <c r="Q952" s="66"/>
      <c r="R952" s="66"/>
      <c r="S952" s="66"/>
      <c r="T952" s="67"/>
      <c r="U952" s="36"/>
      <c r="V952" s="36"/>
      <c r="W952" s="36"/>
      <c r="X952" s="36"/>
      <c r="Y952" s="36"/>
      <c r="Z952" s="36"/>
      <c r="AA952" s="36"/>
      <c r="AB952" s="36"/>
      <c r="AC952" s="36"/>
      <c r="AD952" s="36"/>
      <c r="AE952" s="36"/>
      <c r="AT952" s="19" t="s">
        <v>418</v>
      </c>
      <c r="AU952" s="19" t="s">
        <v>86</v>
      </c>
    </row>
    <row r="953" spans="2:51" s="13" customFormat="1" ht="11.25">
      <c r="B953" s="198"/>
      <c r="C953" s="199"/>
      <c r="D953" s="192" t="s">
        <v>428</v>
      </c>
      <c r="E953" s="200" t="s">
        <v>19</v>
      </c>
      <c r="F953" s="201" t="s">
        <v>1359</v>
      </c>
      <c r="G953" s="199"/>
      <c r="H953" s="202">
        <v>1.2</v>
      </c>
      <c r="I953" s="203"/>
      <c r="J953" s="199"/>
      <c r="K953" s="199"/>
      <c r="L953" s="204"/>
      <c r="M953" s="205"/>
      <c r="N953" s="206"/>
      <c r="O953" s="206"/>
      <c r="P953" s="206"/>
      <c r="Q953" s="206"/>
      <c r="R953" s="206"/>
      <c r="S953" s="206"/>
      <c r="T953" s="207"/>
      <c r="AT953" s="208" t="s">
        <v>428</v>
      </c>
      <c r="AU953" s="208" t="s">
        <v>86</v>
      </c>
      <c r="AV953" s="13" t="s">
        <v>86</v>
      </c>
      <c r="AW953" s="13" t="s">
        <v>37</v>
      </c>
      <c r="AX953" s="13" t="s">
        <v>76</v>
      </c>
      <c r="AY953" s="208" t="s">
        <v>404</v>
      </c>
    </row>
    <row r="954" spans="2:51" s="13" customFormat="1" ht="11.25">
      <c r="B954" s="198"/>
      <c r="C954" s="199"/>
      <c r="D954" s="192" t="s">
        <v>428</v>
      </c>
      <c r="E954" s="200" t="s">
        <v>19</v>
      </c>
      <c r="F954" s="201" t="s">
        <v>1360</v>
      </c>
      <c r="G954" s="199"/>
      <c r="H954" s="202">
        <v>25.05</v>
      </c>
      <c r="I954" s="203"/>
      <c r="J954" s="199"/>
      <c r="K954" s="199"/>
      <c r="L954" s="204"/>
      <c r="M954" s="205"/>
      <c r="N954" s="206"/>
      <c r="O954" s="206"/>
      <c r="P954" s="206"/>
      <c r="Q954" s="206"/>
      <c r="R954" s="206"/>
      <c r="S954" s="206"/>
      <c r="T954" s="207"/>
      <c r="AT954" s="208" t="s">
        <v>428</v>
      </c>
      <c r="AU954" s="208" t="s">
        <v>86</v>
      </c>
      <c r="AV954" s="13" t="s">
        <v>86</v>
      </c>
      <c r="AW954" s="13" t="s">
        <v>37</v>
      </c>
      <c r="AX954" s="13" t="s">
        <v>76</v>
      </c>
      <c r="AY954" s="208" t="s">
        <v>404</v>
      </c>
    </row>
    <row r="955" spans="2:51" s="14" customFormat="1" ht="11.25">
      <c r="B955" s="210"/>
      <c r="C955" s="211"/>
      <c r="D955" s="192" t="s">
        <v>428</v>
      </c>
      <c r="E955" s="212" t="s">
        <v>129</v>
      </c>
      <c r="F955" s="213" t="s">
        <v>463</v>
      </c>
      <c r="G955" s="211"/>
      <c r="H955" s="214">
        <v>26.25</v>
      </c>
      <c r="I955" s="215"/>
      <c r="J955" s="211"/>
      <c r="K955" s="211"/>
      <c r="L955" s="216"/>
      <c r="M955" s="217"/>
      <c r="N955" s="218"/>
      <c r="O955" s="218"/>
      <c r="P955" s="218"/>
      <c r="Q955" s="218"/>
      <c r="R955" s="218"/>
      <c r="S955" s="218"/>
      <c r="T955" s="219"/>
      <c r="AT955" s="220" t="s">
        <v>428</v>
      </c>
      <c r="AU955" s="220" t="s">
        <v>86</v>
      </c>
      <c r="AV955" s="14" t="s">
        <v>273</v>
      </c>
      <c r="AW955" s="14" t="s">
        <v>37</v>
      </c>
      <c r="AX955" s="14" t="s">
        <v>84</v>
      </c>
      <c r="AY955" s="220" t="s">
        <v>404</v>
      </c>
    </row>
    <row r="956" spans="1:65" s="2" customFormat="1" ht="14.45" customHeight="1">
      <c r="A956" s="36"/>
      <c r="B956" s="37"/>
      <c r="C956" s="179" t="s">
        <v>1361</v>
      </c>
      <c r="D956" s="179" t="s">
        <v>410</v>
      </c>
      <c r="E956" s="180" t="s">
        <v>1362</v>
      </c>
      <c r="F956" s="181" t="s">
        <v>1363</v>
      </c>
      <c r="G956" s="182" t="s">
        <v>106</v>
      </c>
      <c r="H956" s="183">
        <v>26.25</v>
      </c>
      <c r="I956" s="184"/>
      <c r="J956" s="185">
        <f>ROUND(I956*H956,2)</f>
        <v>0</v>
      </c>
      <c r="K956" s="181" t="s">
        <v>413</v>
      </c>
      <c r="L956" s="41"/>
      <c r="M956" s="186" t="s">
        <v>19</v>
      </c>
      <c r="N956" s="187" t="s">
        <v>47</v>
      </c>
      <c r="O956" s="66"/>
      <c r="P956" s="188">
        <f>O956*H956</f>
        <v>0</v>
      </c>
      <c r="Q956" s="188">
        <v>0</v>
      </c>
      <c r="R956" s="188">
        <f>Q956*H956</f>
        <v>0</v>
      </c>
      <c r="S956" s="188">
        <v>0</v>
      </c>
      <c r="T956" s="189">
        <f>S956*H956</f>
        <v>0</v>
      </c>
      <c r="U956" s="36"/>
      <c r="V956" s="36"/>
      <c r="W956" s="36"/>
      <c r="X956" s="36"/>
      <c r="Y956" s="36"/>
      <c r="Z956" s="36"/>
      <c r="AA956" s="36"/>
      <c r="AB956" s="36"/>
      <c r="AC956" s="36"/>
      <c r="AD956" s="36"/>
      <c r="AE956" s="36"/>
      <c r="AR956" s="190" t="s">
        <v>273</v>
      </c>
      <c r="AT956" s="190" t="s">
        <v>410</v>
      </c>
      <c r="AU956" s="190" t="s">
        <v>86</v>
      </c>
      <c r="AY956" s="19" t="s">
        <v>404</v>
      </c>
      <c r="BE956" s="191">
        <f>IF(N956="základní",J956,0)</f>
        <v>0</v>
      </c>
      <c r="BF956" s="191">
        <f>IF(N956="snížená",J956,0)</f>
        <v>0</v>
      </c>
      <c r="BG956" s="191">
        <f>IF(N956="zákl. přenesená",J956,0)</f>
        <v>0</v>
      </c>
      <c r="BH956" s="191">
        <f>IF(N956="sníž. přenesená",J956,0)</f>
        <v>0</v>
      </c>
      <c r="BI956" s="191">
        <f>IF(N956="nulová",J956,0)</f>
        <v>0</v>
      </c>
      <c r="BJ956" s="19" t="s">
        <v>84</v>
      </c>
      <c r="BK956" s="191">
        <f>ROUND(I956*H956,2)</f>
        <v>0</v>
      </c>
      <c r="BL956" s="19" t="s">
        <v>273</v>
      </c>
      <c r="BM956" s="190" t="s">
        <v>1364</v>
      </c>
    </row>
    <row r="957" spans="1:47" s="2" customFormat="1" ht="11.25">
      <c r="A957" s="36"/>
      <c r="B957" s="37"/>
      <c r="C957" s="38"/>
      <c r="D957" s="192" t="s">
        <v>418</v>
      </c>
      <c r="E957" s="38"/>
      <c r="F957" s="193" t="s">
        <v>1365</v>
      </c>
      <c r="G957" s="38"/>
      <c r="H957" s="38"/>
      <c r="I957" s="194"/>
      <c r="J957" s="38"/>
      <c r="K957" s="38"/>
      <c r="L957" s="41"/>
      <c r="M957" s="195"/>
      <c r="N957" s="196"/>
      <c r="O957" s="66"/>
      <c r="P957" s="66"/>
      <c r="Q957" s="66"/>
      <c r="R957" s="66"/>
      <c r="S957" s="66"/>
      <c r="T957" s="67"/>
      <c r="U957" s="36"/>
      <c r="V957" s="36"/>
      <c r="W957" s="36"/>
      <c r="X957" s="36"/>
      <c r="Y957" s="36"/>
      <c r="Z957" s="36"/>
      <c r="AA957" s="36"/>
      <c r="AB957" s="36"/>
      <c r="AC957" s="36"/>
      <c r="AD957" s="36"/>
      <c r="AE957" s="36"/>
      <c r="AT957" s="19" t="s">
        <v>418</v>
      </c>
      <c r="AU957" s="19" t="s">
        <v>86</v>
      </c>
    </row>
    <row r="958" spans="1:47" s="2" customFormat="1" ht="48.75">
      <c r="A958" s="36"/>
      <c r="B958" s="37"/>
      <c r="C958" s="38"/>
      <c r="D958" s="192" t="s">
        <v>423</v>
      </c>
      <c r="E958" s="38"/>
      <c r="F958" s="197" t="s">
        <v>1366</v>
      </c>
      <c r="G958" s="38"/>
      <c r="H958" s="38"/>
      <c r="I958" s="194"/>
      <c r="J958" s="38"/>
      <c r="K958" s="38"/>
      <c r="L958" s="41"/>
      <c r="M958" s="195"/>
      <c r="N958" s="196"/>
      <c r="O958" s="66"/>
      <c r="P958" s="66"/>
      <c r="Q958" s="66"/>
      <c r="R958" s="66"/>
      <c r="S958" s="66"/>
      <c r="T958" s="67"/>
      <c r="U958" s="36"/>
      <c r="V958" s="36"/>
      <c r="W958" s="36"/>
      <c r="X958" s="36"/>
      <c r="Y958" s="36"/>
      <c r="Z958" s="36"/>
      <c r="AA958" s="36"/>
      <c r="AB958" s="36"/>
      <c r="AC958" s="36"/>
      <c r="AD958" s="36"/>
      <c r="AE958" s="36"/>
      <c r="AT958" s="19" t="s">
        <v>423</v>
      </c>
      <c r="AU958" s="19" t="s">
        <v>86</v>
      </c>
    </row>
    <row r="959" spans="2:51" s="13" customFormat="1" ht="11.25">
      <c r="B959" s="198"/>
      <c r="C959" s="199"/>
      <c r="D959" s="192" t="s">
        <v>428</v>
      </c>
      <c r="E959" s="200" t="s">
        <v>19</v>
      </c>
      <c r="F959" s="201" t="s">
        <v>129</v>
      </c>
      <c r="G959" s="199"/>
      <c r="H959" s="202">
        <v>26.25</v>
      </c>
      <c r="I959" s="203"/>
      <c r="J959" s="199"/>
      <c r="K959" s="199"/>
      <c r="L959" s="204"/>
      <c r="M959" s="205"/>
      <c r="N959" s="206"/>
      <c r="O959" s="206"/>
      <c r="P959" s="206"/>
      <c r="Q959" s="206"/>
      <c r="R959" s="206"/>
      <c r="S959" s="206"/>
      <c r="T959" s="207"/>
      <c r="AT959" s="208" t="s">
        <v>428</v>
      </c>
      <c r="AU959" s="208" t="s">
        <v>86</v>
      </c>
      <c r="AV959" s="13" t="s">
        <v>86</v>
      </c>
      <c r="AW959" s="13" t="s">
        <v>37</v>
      </c>
      <c r="AX959" s="13" t="s">
        <v>84</v>
      </c>
      <c r="AY959" s="208" t="s">
        <v>404</v>
      </c>
    </row>
    <row r="960" spans="1:65" s="2" customFormat="1" ht="14.45" customHeight="1">
      <c r="A960" s="36"/>
      <c r="B960" s="37"/>
      <c r="C960" s="179" t="s">
        <v>1367</v>
      </c>
      <c r="D960" s="209" t="s">
        <v>410</v>
      </c>
      <c r="E960" s="180" t="s">
        <v>1368</v>
      </c>
      <c r="F960" s="181" t="s">
        <v>1369</v>
      </c>
      <c r="G960" s="182" t="s">
        <v>622</v>
      </c>
      <c r="H960" s="183">
        <v>1</v>
      </c>
      <c r="I960" s="184"/>
      <c r="J960" s="185">
        <f>ROUND(I960*H960,2)</f>
        <v>0</v>
      </c>
      <c r="K960" s="181" t="s">
        <v>19</v>
      </c>
      <c r="L960" s="41"/>
      <c r="M960" s="186" t="s">
        <v>19</v>
      </c>
      <c r="N960" s="187" t="s">
        <v>47</v>
      </c>
      <c r="O960" s="66"/>
      <c r="P960" s="188">
        <f>O960*H960</f>
        <v>0</v>
      </c>
      <c r="Q960" s="188">
        <v>0</v>
      </c>
      <c r="R960" s="188">
        <f>Q960*H960</f>
        <v>0</v>
      </c>
      <c r="S960" s="188">
        <v>0</v>
      </c>
      <c r="T960" s="189">
        <f>S960*H960</f>
        <v>0</v>
      </c>
      <c r="U960" s="36"/>
      <c r="V960" s="36"/>
      <c r="W960" s="36"/>
      <c r="X960" s="36"/>
      <c r="Y960" s="36"/>
      <c r="Z960" s="36"/>
      <c r="AA960" s="36"/>
      <c r="AB960" s="36"/>
      <c r="AC960" s="36"/>
      <c r="AD960" s="36"/>
      <c r="AE960" s="36"/>
      <c r="AR960" s="190" t="s">
        <v>273</v>
      </c>
      <c r="AT960" s="190" t="s">
        <v>410</v>
      </c>
      <c r="AU960" s="190" t="s">
        <v>86</v>
      </c>
      <c r="AY960" s="19" t="s">
        <v>404</v>
      </c>
      <c r="BE960" s="191">
        <f>IF(N960="základní",J960,0)</f>
        <v>0</v>
      </c>
      <c r="BF960" s="191">
        <f>IF(N960="snížená",J960,0)</f>
        <v>0</v>
      </c>
      <c r="BG960" s="191">
        <f>IF(N960="zákl. přenesená",J960,0)</f>
        <v>0</v>
      </c>
      <c r="BH960" s="191">
        <f>IF(N960="sníž. přenesená",J960,0)</f>
        <v>0</v>
      </c>
      <c r="BI960" s="191">
        <f>IF(N960="nulová",J960,0)</f>
        <v>0</v>
      </c>
      <c r="BJ960" s="19" t="s">
        <v>84</v>
      </c>
      <c r="BK960" s="191">
        <f>ROUND(I960*H960,2)</f>
        <v>0</v>
      </c>
      <c r="BL960" s="19" t="s">
        <v>273</v>
      </c>
      <c r="BM960" s="190" t="s">
        <v>1370</v>
      </c>
    </row>
    <row r="961" spans="1:47" s="2" customFormat="1" ht="11.25">
      <c r="A961" s="36"/>
      <c r="B961" s="37"/>
      <c r="C961" s="38"/>
      <c r="D961" s="192" t="s">
        <v>418</v>
      </c>
      <c r="E961" s="38"/>
      <c r="F961" s="193" t="s">
        <v>1369</v>
      </c>
      <c r="G961" s="38"/>
      <c r="H961" s="38"/>
      <c r="I961" s="194"/>
      <c r="J961" s="38"/>
      <c r="K961" s="38"/>
      <c r="L961" s="41"/>
      <c r="M961" s="195"/>
      <c r="N961" s="196"/>
      <c r="O961" s="66"/>
      <c r="P961" s="66"/>
      <c r="Q961" s="66"/>
      <c r="R961" s="66"/>
      <c r="S961" s="66"/>
      <c r="T961" s="67"/>
      <c r="U961" s="36"/>
      <c r="V961" s="36"/>
      <c r="W961" s="36"/>
      <c r="X961" s="36"/>
      <c r="Y961" s="36"/>
      <c r="Z961" s="36"/>
      <c r="AA961" s="36"/>
      <c r="AB961" s="36"/>
      <c r="AC961" s="36"/>
      <c r="AD961" s="36"/>
      <c r="AE961" s="36"/>
      <c r="AT961" s="19" t="s">
        <v>418</v>
      </c>
      <c r="AU961" s="19" t="s">
        <v>86</v>
      </c>
    </row>
    <row r="962" spans="1:47" s="2" customFormat="1" ht="19.5">
      <c r="A962" s="36"/>
      <c r="B962" s="37"/>
      <c r="C962" s="38"/>
      <c r="D962" s="192" t="s">
        <v>473</v>
      </c>
      <c r="E962" s="38"/>
      <c r="F962" s="197" t="s">
        <v>1371</v>
      </c>
      <c r="G962" s="38"/>
      <c r="H962" s="38"/>
      <c r="I962" s="194"/>
      <c r="J962" s="38"/>
      <c r="K962" s="38"/>
      <c r="L962" s="41"/>
      <c r="M962" s="195"/>
      <c r="N962" s="196"/>
      <c r="O962" s="66"/>
      <c r="P962" s="66"/>
      <c r="Q962" s="66"/>
      <c r="R962" s="66"/>
      <c r="S962" s="66"/>
      <c r="T962" s="67"/>
      <c r="U962" s="36"/>
      <c r="V962" s="36"/>
      <c r="W962" s="36"/>
      <c r="X962" s="36"/>
      <c r="Y962" s="36"/>
      <c r="Z962" s="36"/>
      <c r="AA962" s="36"/>
      <c r="AB962" s="36"/>
      <c r="AC962" s="36"/>
      <c r="AD962" s="36"/>
      <c r="AE962" s="36"/>
      <c r="AT962" s="19" t="s">
        <v>473</v>
      </c>
      <c r="AU962" s="19" t="s">
        <v>86</v>
      </c>
    </row>
    <row r="963" spans="1:65" s="2" customFormat="1" ht="14.45" customHeight="1">
      <c r="A963" s="36"/>
      <c r="B963" s="37"/>
      <c r="C963" s="179" t="s">
        <v>1372</v>
      </c>
      <c r="D963" s="179" t="s">
        <v>410</v>
      </c>
      <c r="E963" s="180" t="s">
        <v>1373</v>
      </c>
      <c r="F963" s="181" t="s">
        <v>1374</v>
      </c>
      <c r="G963" s="182" t="s">
        <v>622</v>
      </c>
      <c r="H963" s="183">
        <v>1</v>
      </c>
      <c r="I963" s="184"/>
      <c r="J963" s="185">
        <f>ROUND(I963*H963,2)</f>
        <v>0</v>
      </c>
      <c r="K963" s="181" t="s">
        <v>19</v>
      </c>
      <c r="L963" s="41"/>
      <c r="M963" s="186" t="s">
        <v>19</v>
      </c>
      <c r="N963" s="187" t="s">
        <v>47</v>
      </c>
      <c r="O963" s="66"/>
      <c r="P963" s="188">
        <f>O963*H963</f>
        <v>0</v>
      </c>
      <c r="Q963" s="188">
        <v>0</v>
      </c>
      <c r="R963" s="188">
        <f>Q963*H963</f>
        <v>0</v>
      </c>
      <c r="S963" s="188">
        <v>0</v>
      </c>
      <c r="T963" s="189">
        <f>S963*H963</f>
        <v>0</v>
      </c>
      <c r="U963" s="36"/>
      <c r="V963" s="36"/>
      <c r="W963" s="36"/>
      <c r="X963" s="36"/>
      <c r="Y963" s="36"/>
      <c r="Z963" s="36"/>
      <c r="AA963" s="36"/>
      <c r="AB963" s="36"/>
      <c r="AC963" s="36"/>
      <c r="AD963" s="36"/>
      <c r="AE963" s="36"/>
      <c r="AR963" s="190" t="s">
        <v>273</v>
      </c>
      <c r="AT963" s="190" t="s">
        <v>410</v>
      </c>
      <c r="AU963" s="190" t="s">
        <v>86</v>
      </c>
      <c r="AY963" s="19" t="s">
        <v>404</v>
      </c>
      <c r="BE963" s="191">
        <f>IF(N963="základní",J963,0)</f>
        <v>0</v>
      </c>
      <c r="BF963" s="191">
        <f>IF(N963="snížená",J963,0)</f>
        <v>0</v>
      </c>
      <c r="BG963" s="191">
        <f>IF(N963="zákl. přenesená",J963,0)</f>
        <v>0</v>
      </c>
      <c r="BH963" s="191">
        <f>IF(N963="sníž. přenesená",J963,0)</f>
        <v>0</v>
      </c>
      <c r="BI963" s="191">
        <f>IF(N963="nulová",J963,0)</f>
        <v>0</v>
      </c>
      <c r="BJ963" s="19" t="s">
        <v>84</v>
      </c>
      <c r="BK963" s="191">
        <f>ROUND(I963*H963,2)</f>
        <v>0</v>
      </c>
      <c r="BL963" s="19" t="s">
        <v>273</v>
      </c>
      <c r="BM963" s="190" t="s">
        <v>1375</v>
      </c>
    </row>
    <row r="964" spans="1:47" s="2" customFormat="1" ht="11.25">
      <c r="A964" s="36"/>
      <c r="B964" s="37"/>
      <c r="C964" s="38"/>
      <c r="D964" s="192" t="s">
        <v>418</v>
      </c>
      <c r="E964" s="38"/>
      <c r="F964" s="193" t="s">
        <v>1374</v>
      </c>
      <c r="G964" s="38"/>
      <c r="H964" s="38"/>
      <c r="I964" s="194"/>
      <c r="J964" s="38"/>
      <c r="K964" s="38"/>
      <c r="L964" s="41"/>
      <c r="M964" s="195"/>
      <c r="N964" s="196"/>
      <c r="O964" s="66"/>
      <c r="P964" s="66"/>
      <c r="Q964" s="66"/>
      <c r="R964" s="66"/>
      <c r="S964" s="66"/>
      <c r="T964" s="67"/>
      <c r="U964" s="36"/>
      <c r="V964" s="36"/>
      <c r="W964" s="36"/>
      <c r="X964" s="36"/>
      <c r="Y964" s="36"/>
      <c r="Z964" s="36"/>
      <c r="AA964" s="36"/>
      <c r="AB964" s="36"/>
      <c r="AC964" s="36"/>
      <c r="AD964" s="36"/>
      <c r="AE964" s="36"/>
      <c r="AT964" s="19" t="s">
        <v>418</v>
      </c>
      <c r="AU964" s="19" t="s">
        <v>86</v>
      </c>
    </row>
    <row r="965" spans="2:63" s="12" customFormat="1" ht="22.9" customHeight="1">
      <c r="B965" s="163"/>
      <c r="C965" s="164"/>
      <c r="D965" s="165" t="s">
        <v>75</v>
      </c>
      <c r="E965" s="177" t="s">
        <v>86</v>
      </c>
      <c r="F965" s="177" t="s">
        <v>1376</v>
      </c>
      <c r="G965" s="164"/>
      <c r="H965" s="164"/>
      <c r="I965" s="167"/>
      <c r="J965" s="178">
        <f>BK965</f>
        <v>0</v>
      </c>
      <c r="K965" s="164"/>
      <c r="L965" s="169"/>
      <c r="M965" s="170"/>
      <c r="N965" s="171"/>
      <c r="O965" s="171"/>
      <c r="P965" s="172">
        <f>SUM(P966:P1133)</f>
        <v>0</v>
      </c>
      <c r="Q965" s="171"/>
      <c r="R965" s="172">
        <f>SUM(R966:R1133)</f>
        <v>60.13151819</v>
      </c>
      <c r="S965" s="171"/>
      <c r="T965" s="173">
        <f>SUM(T966:T1133)</f>
        <v>0</v>
      </c>
      <c r="AR965" s="174" t="s">
        <v>84</v>
      </c>
      <c r="AT965" s="175" t="s">
        <v>75</v>
      </c>
      <c r="AU965" s="175" t="s">
        <v>84</v>
      </c>
      <c r="AY965" s="174" t="s">
        <v>404</v>
      </c>
      <c r="BK965" s="176">
        <f>SUM(BK966:BK1133)</f>
        <v>0</v>
      </c>
    </row>
    <row r="966" spans="1:65" s="2" customFormat="1" ht="14.45" customHeight="1">
      <c r="A966" s="36"/>
      <c r="B966" s="37"/>
      <c r="C966" s="179" t="s">
        <v>1377</v>
      </c>
      <c r="D966" s="179" t="s">
        <v>410</v>
      </c>
      <c r="E966" s="180" t="s">
        <v>1378</v>
      </c>
      <c r="F966" s="181" t="s">
        <v>1379</v>
      </c>
      <c r="G966" s="182" t="s">
        <v>92</v>
      </c>
      <c r="H966" s="183">
        <v>791.9</v>
      </c>
      <c r="I966" s="184"/>
      <c r="J966" s="185">
        <f>ROUND(I966*H966,2)</f>
        <v>0</v>
      </c>
      <c r="K966" s="181" t="s">
        <v>413</v>
      </c>
      <c r="L966" s="41"/>
      <c r="M966" s="186" t="s">
        <v>19</v>
      </c>
      <c r="N966" s="187" t="s">
        <v>47</v>
      </c>
      <c r="O966" s="66"/>
      <c r="P966" s="188">
        <f>O966*H966</f>
        <v>0</v>
      </c>
      <c r="Q966" s="188">
        <v>0</v>
      </c>
      <c r="R966" s="188">
        <f>Q966*H966</f>
        <v>0</v>
      </c>
      <c r="S966" s="188">
        <v>0</v>
      </c>
      <c r="T966" s="189">
        <f>S966*H966</f>
        <v>0</v>
      </c>
      <c r="U966" s="36"/>
      <c r="V966" s="36"/>
      <c r="W966" s="36"/>
      <c r="X966" s="36"/>
      <c r="Y966" s="36"/>
      <c r="Z966" s="36"/>
      <c r="AA966" s="36"/>
      <c r="AB966" s="36"/>
      <c r="AC966" s="36"/>
      <c r="AD966" s="36"/>
      <c r="AE966" s="36"/>
      <c r="AR966" s="190" t="s">
        <v>273</v>
      </c>
      <c r="AT966" s="190" t="s">
        <v>410</v>
      </c>
      <c r="AU966" s="190" t="s">
        <v>86</v>
      </c>
      <c r="AY966" s="19" t="s">
        <v>404</v>
      </c>
      <c r="BE966" s="191">
        <f>IF(N966="základní",J966,0)</f>
        <v>0</v>
      </c>
      <c r="BF966" s="191">
        <f>IF(N966="snížená",J966,0)</f>
        <v>0</v>
      </c>
      <c r="BG966" s="191">
        <f>IF(N966="zákl. přenesená",J966,0)</f>
        <v>0</v>
      </c>
      <c r="BH966" s="191">
        <f>IF(N966="sníž. přenesená",J966,0)</f>
        <v>0</v>
      </c>
      <c r="BI966" s="191">
        <f>IF(N966="nulová",J966,0)</f>
        <v>0</v>
      </c>
      <c r="BJ966" s="19" t="s">
        <v>84</v>
      </c>
      <c r="BK966" s="191">
        <f>ROUND(I966*H966,2)</f>
        <v>0</v>
      </c>
      <c r="BL966" s="19" t="s">
        <v>273</v>
      </c>
      <c r="BM966" s="190" t="s">
        <v>1380</v>
      </c>
    </row>
    <row r="967" spans="1:47" s="2" customFormat="1" ht="11.25">
      <c r="A967" s="36"/>
      <c r="B967" s="37"/>
      <c r="C967" s="38"/>
      <c r="D967" s="192" t="s">
        <v>418</v>
      </c>
      <c r="E967" s="38"/>
      <c r="F967" s="193" t="s">
        <v>1381</v>
      </c>
      <c r="G967" s="38"/>
      <c r="H967" s="38"/>
      <c r="I967" s="194"/>
      <c r="J967" s="38"/>
      <c r="K967" s="38"/>
      <c r="L967" s="41"/>
      <c r="M967" s="195"/>
      <c r="N967" s="196"/>
      <c r="O967" s="66"/>
      <c r="P967" s="66"/>
      <c r="Q967" s="66"/>
      <c r="R967" s="66"/>
      <c r="S967" s="66"/>
      <c r="T967" s="67"/>
      <c r="U967" s="36"/>
      <c r="V967" s="36"/>
      <c r="W967" s="36"/>
      <c r="X967" s="36"/>
      <c r="Y967" s="36"/>
      <c r="Z967" s="36"/>
      <c r="AA967" s="36"/>
      <c r="AB967" s="36"/>
      <c r="AC967" s="36"/>
      <c r="AD967" s="36"/>
      <c r="AE967" s="36"/>
      <c r="AT967" s="19" t="s">
        <v>418</v>
      </c>
      <c r="AU967" s="19" t="s">
        <v>86</v>
      </c>
    </row>
    <row r="968" spans="1:47" s="2" customFormat="1" ht="117">
      <c r="A968" s="36"/>
      <c r="B968" s="37"/>
      <c r="C968" s="38"/>
      <c r="D968" s="192" t="s">
        <v>423</v>
      </c>
      <c r="E968" s="38"/>
      <c r="F968" s="197" t="s">
        <v>1382</v>
      </c>
      <c r="G968" s="38"/>
      <c r="H968" s="38"/>
      <c r="I968" s="194"/>
      <c r="J968" s="38"/>
      <c r="K968" s="38"/>
      <c r="L968" s="41"/>
      <c r="M968" s="195"/>
      <c r="N968" s="196"/>
      <c r="O968" s="66"/>
      <c r="P968" s="66"/>
      <c r="Q968" s="66"/>
      <c r="R968" s="66"/>
      <c r="S968" s="66"/>
      <c r="T968" s="67"/>
      <c r="U968" s="36"/>
      <c r="V968" s="36"/>
      <c r="W968" s="36"/>
      <c r="X968" s="36"/>
      <c r="Y968" s="36"/>
      <c r="Z968" s="36"/>
      <c r="AA968" s="36"/>
      <c r="AB968" s="36"/>
      <c r="AC968" s="36"/>
      <c r="AD968" s="36"/>
      <c r="AE968" s="36"/>
      <c r="AT968" s="19" t="s">
        <v>423</v>
      </c>
      <c r="AU968" s="19" t="s">
        <v>86</v>
      </c>
    </row>
    <row r="969" spans="1:47" s="2" customFormat="1" ht="19.5">
      <c r="A969" s="36"/>
      <c r="B969" s="37"/>
      <c r="C969" s="38"/>
      <c r="D969" s="192" t="s">
        <v>473</v>
      </c>
      <c r="E969" s="38"/>
      <c r="F969" s="197" t="s">
        <v>1383</v>
      </c>
      <c r="G969" s="38"/>
      <c r="H969" s="38"/>
      <c r="I969" s="194"/>
      <c r="J969" s="38"/>
      <c r="K969" s="38"/>
      <c r="L969" s="41"/>
      <c r="M969" s="195"/>
      <c r="N969" s="196"/>
      <c r="O969" s="66"/>
      <c r="P969" s="66"/>
      <c r="Q969" s="66"/>
      <c r="R969" s="66"/>
      <c r="S969" s="66"/>
      <c r="T969" s="67"/>
      <c r="U969" s="36"/>
      <c r="V969" s="36"/>
      <c r="W969" s="36"/>
      <c r="X969" s="36"/>
      <c r="Y969" s="36"/>
      <c r="Z969" s="36"/>
      <c r="AA969" s="36"/>
      <c r="AB969" s="36"/>
      <c r="AC969" s="36"/>
      <c r="AD969" s="36"/>
      <c r="AE969" s="36"/>
      <c r="AT969" s="19" t="s">
        <v>473</v>
      </c>
      <c r="AU969" s="19" t="s">
        <v>86</v>
      </c>
    </row>
    <row r="970" spans="2:51" s="15" customFormat="1" ht="11.25">
      <c r="B970" s="221"/>
      <c r="C970" s="222"/>
      <c r="D970" s="192" t="s">
        <v>428</v>
      </c>
      <c r="E970" s="223" t="s">
        <v>19</v>
      </c>
      <c r="F970" s="224" t="s">
        <v>1384</v>
      </c>
      <c r="G970" s="222"/>
      <c r="H970" s="223" t="s">
        <v>19</v>
      </c>
      <c r="I970" s="225"/>
      <c r="J970" s="222"/>
      <c r="K970" s="222"/>
      <c r="L970" s="226"/>
      <c r="M970" s="227"/>
      <c r="N970" s="228"/>
      <c r="O970" s="228"/>
      <c r="P970" s="228"/>
      <c r="Q970" s="228"/>
      <c r="R970" s="228"/>
      <c r="S970" s="228"/>
      <c r="T970" s="229"/>
      <c r="AT970" s="230" t="s">
        <v>428</v>
      </c>
      <c r="AU970" s="230" t="s">
        <v>86</v>
      </c>
      <c r="AV970" s="15" t="s">
        <v>84</v>
      </c>
      <c r="AW970" s="15" t="s">
        <v>37</v>
      </c>
      <c r="AX970" s="15" t="s">
        <v>76</v>
      </c>
      <c r="AY970" s="230" t="s">
        <v>404</v>
      </c>
    </row>
    <row r="971" spans="2:51" s="15" customFormat="1" ht="11.25">
      <c r="B971" s="221"/>
      <c r="C971" s="222"/>
      <c r="D971" s="192" t="s">
        <v>428</v>
      </c>
      <c r="E971" s="223" t="s">
        <v>19</v>
      </c>
      <c r="F971" s="224" t="s">
        <v>1385</v>
      </c>
      <c r="G971" s="222"/>
      <c r="H971" s="223" t="s">
        <v>19</v>
      </c>
      <c r="I971" s="225"/>
      <c r="J971" s="222"/>
      <c r="K971" s="222"/>
      <c r="L971" s="226"/>
      <c r="M971" s="227"/>
      <c r="N971" s="228"/>
      <c r="O971" s="228"/>
      <c r="P971" s="228"/>
      <c r="Q971" s="228"/>
      <c r="R971" s="228"/>
      <c r="S971" s="228"/>
      <c r="T971" s="229"/>
      <c r="AT971" s="230" t="s">
        <v>428</v>
      </c>
      <c r="AU971" s="230" t="s">
        <v>86</v>
      </c>
      <c r="AV971" s="15" t="s">
        <v>84</v>
      </c>
      <c r="AW971" s="15" t="s">
        <v>37</v>
      </c>
      <c r="AX971" s="15" t="s">
        <v>76</v>
      </c>
      <c r="AY971" s="230" t="s">
        <v>404</v>
      </c>
    </row>
    <row r="972" spans="2:51" s="13" customFormat="1" ht="11.25">
      <c r="B972" s="198"/>
      <c r="C972" s="199"/>
      <c r="D972" s="192" t="s">
        <v>428</v>
      </c>
      <c r="E972" s="200" t="s">
        <v>19</v>
      </c>
      <c r="F972" s="201" t="s">
        <v>1386</v>
      </c>
      <c r="G972" s="199"/>
      <c r="H972" s="202">
        <v>10.8</v>
      </c>
      <c r="I972" s="203"/>
      <c r="J972" s="199"/>
      <c r="K972" s="199"/>
      <c r="L972" s="204"/>
      <c r="M972" s="205"/>
      <c r="N972" s="206"/>
      <c r="O972" s="206"/>
      <c r="P972" s="206"/>
      <c r="Q972" s="206"/>
      <c r="R972" s="206"/>
      <c r="S972" s="206"/>
      <c r="T972" s="207"/>
      <c r="AT972" s="208" t="s">
        <v>428</v>
      </c>
      <c r="AU972" s="208" t="s">
        <v>86</v>
      </c>
      <c r="AV972" s="13" t="s">
        <v>86</v>
      </c>
      <c r="AW972" s="13" t="s">
        <v>37</v>
      </c>
      <c r="AX972" s="13" t="s">
        <v>76</v>
      </c>
      <c r="AY972" s="208" t="s">
        <v>404</v>
      </c>
    </row>
    <row r="973" spans="2:51" s="13" customFormat="1" ht="11.25">
      <c r="B973" s="198"/>
      <c r="C973" s="199"/>
      <c r="D973" s="192" t="s">
        <v>428</v>
      </c>
      <c r="E973" s="200" t="s">
        <v>19</v>
      </c>
      <c r="F973" s="201" t="s">
        <v>1387</v>
      </c>
      <c r="G973" s="199"/>
      <c r="H973" s="202">
        <v>609</v>
      </c>
      <c r="I973" s="203"/>
      <c r="J973" s="199"/>
      <c r="K973" s="199"/>
      <c r="L973" s="204"/>
      <c r="M973" s="205"/>
      <c r="N973" s="206"/>
      <c r="O973" s="206"/>
      <c r="P973" s="206"/>
      <c r="Q973" s="206"/>
      <c r="R973" s="206"/>
      <c r="S973" s="206"/>
      <c r="T973" s="207"/>
      <c r="AT973" s="208" t="s">
        <v>428</v>
      </c>
      <c r="AU973" s="208" t="s">
        <v>86</v>
      </c>
      <c r="AV973" s="13" t="s">
        <v>86</v>
      </c>
      <c r="AW973" s="13" t="s">
        <v>37</v>
      </c>
      <c r="AX973" s="13" t="s">
        <v>76</v>
      </c>
      <c r="AY973" s="208" t="s">
        <v>404</v>
      </c>
    </row>
    <row r="974" spans="2:51" s="13" customFormat="1" ht="11.25">
      <c r="B974" s="198"/>
      <c r="C974" s="199"/>
      <c r="D974" s="192" t="s">
        <v>428</v>
      </c>
      <c r="E974" s="200" t="s">
        <v>19</v>
      </c>
      <c r="F974" s="201" t="s">
        <v>1388</v>
      </c>
      <c r="G974" s="199"/>
      <c r="H974" s="202">
        <v>42</v>
      </c>
      <c r="I974" s="203"/>
      <c r="J974" s="199"/>
      <c r="K974" s="199"/>
      <c r="L974" s="204"/>
      <c r="M974" s="205"/>
      <c r="N974" s="206"/>
      <c r="O974" s="206"/>
      <c r="P974" s="206"/>
      <c r="Q974" s="206"/>
      <c r="R974" s="206"/>
      <c r="S974" s="206"/>
      <c r="T974" s="207"/>
      <c r="AT974" s="208" t="s">
        <v>428</v>
      </c>
      <c r="AU974" s="208" t="s">
        <v>86</v>
      </c>
      <c r="AV974" s="13" t="s">
        <v>86</v>
      </c>
      <c r="AW974" s="13" t="s">
        <v>37</v>
      </c>
      <c r="AX974" s="13" t="s">
        <v>76</v>
      </c>
      <c r="AY974" s="208" t="s">
        <v>404</v>
      </c>
    </row>
    <row r="975" spans="2:51" s="13" customFormat="1" ht="11.25">
      <c r="B975" s="198"/>
      <c r="C975" s="199"/>
      <c r="D975" s="192" t="s">
        <v>428</v>
      </c>
      <c r="E975" s="200" t="s">
        <v>19</v>
      </c>
      <c r="F975" s="201" t="s">
        <v>1389</v>
      </c>
      <c r="G975" s="199"/>
      <c r="H975" s="202">
        <v>63</v>
      </c>
      <c r="I975" s="203"/>
      <c r="J975" s="199"/>
      <c r="K975" s="199"/>
      <c r="L975" s="204"/>
      <c r="M975" s="205"/>
      <c r="N975" s="206"/>
      <c r="O975" s="206"/>
      <c r="P975" s="206"/>
      <c r="Q975" s="206"/>
      <c r="R975" s="206"/>
      <c r="S975" s="206"/>
      <c r="T975" s="207"/>
      <c r="AT975" s="208" t="s">
        <v>428</v>
      </c>
      <c r="AU975" s="208" t="s">
        <v>86</v>
      </c>
      <c r="AV975" s="13" t="s">
        <v>86</v>
      </c>
      <c r="AW975" s="13" t="s">
        <v>37</v>
      </c>
      <c r="AX975" s="13" t="s">
        <v>76</v>
      </c>
      <c r="AY975" s="208" t="s">
        <v>404</v>
      </c>
    </row>
    <row r="976" spans="2:51" s="13" customFormat="1" ht="11.25">
      <c r="B976" s="198"/>
      <c r="C976" s="199"/>
      <c r="D976" s="192" t="s">
        <v>428</v>
      </c>
      <c r="E976" s="200" t="s">
        <v>19</v>
      </c>
      <c r="F976" s="201" t="s">
        <v>1390</v>
      </c>
      <c r="G976" s="199"/>
      <c r="H976" s="202">
        <v>27</v>
      </c>
      <c r="I976" s="203"/>
      <c r="J976" s="199"/>
      <c r="K976" s="199"/>
      <c r="L976" s="204"/>
      <c r="M976" s="205"/>
      <c r="N976" s="206"/>
      <c r="O976" s="206"/>
      <c r="P976" s="206"/>
      <c r="Q976" s="206"/>
      <c r="R976" s="206"/>
      <c r="S976" s="206"/>
      <c r="T976" s="207"/>
      <c r="AT976" s="208" t="s">
        <v>428</v>
      </c>
      <c r="AU976" s="208" t="s">
        <v>86</v>
      </c>
      <c r="AV976" s="13" t="s">
        <v>86</v>
      </c>
      <c r="AW976" s="13" t="s">
        <v>37</v>
      </c>
      <c r="AX976" s="13" t="s">
        <v>76</v>
      </c>
      <c r="AY976" s="208" t="s">
        <v>404</v>
      </c>
    </row>
    <row r="977" spans="2:51" s="13" customFormat="1" ht="11.25">
      <c r="B977" s="198"/>
      <c r="C977" s="199"/>
      <c r="D977" s="192" t="s">
        <v>428</v>
      </c>
      <c r="E977" s="200" t="s">
        <v>19</v>
      </c>
      <c r="F977" s="201" t="s">
        <v>1391</v>
      </c>
      <c r="G977" s="199"/>
      <c r="H977" s="202">
        <v>10</v>
      </c>
      <c r="I977" s="203"/>
      <c r="J977" s="199"/>
      <c r="K977" s="199"/>
      <c r="L977" s="204"/>
      <c r="M977" s="205"/>
      <c r="N977" s="206"/>
      <c r="O977" s="206"/>
      <c r="P977" s="206"/>
      <c r="Q977" s="206"/>
      <c r="R977" s="206"/>
      <c r="S977" s="206"/>
      <c r="T977" s="207"/>
      <c r="AT977" s="208" t="s">
        <v>428</v>
      </c>
      <c r="AU977" s="208" t="s">
        <v>86</v>
      </c>
      <c r="AV977" s="13" t="s">
        <v>86</v>
      </c>
      <c r="AW977" s="13" t="s">
        <v>37</v>
      </c>
      <c r="AX977" s="13" t="s">
        <v>76</v>
      </c>
      <c r="AY977" s="208" t="s">
        <v>404</v>
      </c>
    </row>
    <row r="978" spans="2:51" s="13" customFormat="1" ht="11.25">
      <c r="B978" s="198"/>
      <c r="C978" s="199"/>
      <c r="D978" s="192" t="s">
        <v>428</v>
      </c>
      <c r="E978" s="200" t="s">
        <v>19</v>
      </c>
      <c r="F978" s="201" t="s">
        <v>1392</v>
      </c>
      <c r="G978" s="199"/>
      <c r="H978" s="202">
        <v>10</v>
      </c>
      <c r="I978" s="203"/>
      <c r="J978" s="199"/>
      <c r="K978" s="199"/>
      <c r="L978" s="204"/>
      <c r="M978" s="205"/>
      <c r="N978" s="206"/>
      <c r="O978" s="206"/>
      <c r="P978" s="206"/>
      <c r="Q978" s="206"/>
      <c r="R978" s="206"/>
      <c r="S978" s="206"/>
      <c r="T978" s="207"/>
      <c r="AT978" s="208" t="s">
        <v>428</v>
      </c>
      <c r="AU978" s="208" t="s">
        <v>86</v>
      </c>
      <c r="AV978" s="13" t="s">
        <v>86</v>
      </c>
      <c r="AW978" s="13" t="s">
        <v>37</v>
      </c>
      <c r="AX978" s="13" t="s">
        <v>76</v>
      </c>
      <c r="AY978" s="208" t="s">
        <v>404</v>
      </c>
    </row>
    <row r="979" spans="2:51" s="15" customFormat="1" ht="22.5">
      <c r="B979" s="221"/>
      <c r="C979" s="222"/>
      <c r="D979" s="192" t="s">
        <v>428</v>
      </c>
      <c r="E979" s="223" t="s">
        <v>19</v>
      </c>
      <c r="F979" s="224" t="s">
        <v>1393</v>
      </c>
      <c r="G979" s="222"/>
      <c r="H979" s="223" t="s">
        <v>19</v>
      </c>
      <c r="I979" s="225"/>
      <c r="J979" s="222"/>
      <c r="K979" s="222"/>
      <c r="L979" s="226"/>
      <c r="M979" s="227"/>
      <c r="N979" s="228"/>
      <c r="O979" s="228"/>
      <c r="P979" s="228"/>
      <c r="Q979" s="228"/>
      <c r="R979" s="228"/>
      <c r="S979" s="228"/>
      <c r="T979" s="229"/>
      <c r="AT979" s="230" t="s">
        <v>428</v>
      </c>
      <c r="AU979" s="230" t="s">
        <v>86</v>
      </c>
      <c r="AV979" s="15" t="s">
        <v>84</v>
      </c>
      <c r="AW979" s="15" t="s">
        <v>37</v>
      </c>
      <c r="AX979" s="15" t="s">
        <v>76</v>
      </c>
      <c r="AY979" s="230" t="s">
        <v>404</v>
      </c>
    </row>
    <row r="980" spans="2:51" s="13" customFormat="1" ht="11.25">
      <c r="B980" s="198"/>
      <c r="C980" s="199"/>
      <c r="D980" s="192" t="s">
        <v>428</v>
      </c>
      <c r="E980" s="200" t="s">
        <v>19</v>
      </c>
      <c r="F980" s="201" t="s">
        <v>1394</v>
      </c>
      <c r="G980" s="199"/>
      <c r="H980" s="202">
        <v>20.1</v>
      </c>
      <c r="I980" s="203"/>
      <c r="J980" s="199"/>
      <c r="K980" s="199"/>
      <c r="L980" s="204"/>
      <c r="M980" s="205"/>
      <c r="N980" s="206"/>
      <c r="O980" s="206"/>
      <c r="P980" s="206"/>
      <c r="Q980" s="206"/>
      <c r="R980" s="206"/>
      <c r="S980" s="206"/>
      <c r="T980" s="207"/>
      <c r="AT980" s="208" t="s">
        <v>428</v>
      </c>
      <c r="AU980" s="208" t="s">
        <v>86</v>
      </c>
      <c r="AV980" s="13" t="s">
        <v>86</v>
      </c>
      <c r="AW980" s="13" t="s">
        <v>37</v>
      </c>
      <c r="AX980" s="13" t="s">
        <v>76</v>
      </c>
      <c r="AY980" s="208" t="s">
        <v>404</v>
      </c>
    </row>
    <row r="981" spans="2:51" s="14" customFormat="1" ht="11.25">
      <c r="B981" s="210"/>
      <c r="C981" s="211"/>
      <c r="D981" s="192" t="s">
        <v>428</v>
      </c>
      <c r="E981" s="212" t="s">
        <v>192</v>
      </c>
      <c r="F981" s="213" t="s">
        <v>463</v>
      </c>
      <c r="G981" s="211"/>
      <c r="H981" s="214">
        <v>791.9</v>
      </c>
      <c r="I981" s="215"/>
      <c r="J981" s="211"/>
      <c r="K981" s="211"/>
      <c r="L981" s="216"/>
      <c r="M981" s="217"/>
      <c r="N981" s="218"/>
      <c r="O981" s="218"/>
      <c r="P981" s="218"/>
      <c r="Q981" s="218"/>
      <c r="R981" s="218"/>
      <c r="S981" s="218"/>
      <c r="T981" s="219"/>
      <c r="AT981" s="220" t="s">
        <v>428</v>
      </c>
      <c r="AU981" s="220" t="s">
        <v>86</v>
      </c>
      <c r="AV981" s="14" t="s">
        <v>273</v>
      </c>
      <c r="AW981" s="14" t="s">
        <v>37</v>
      </c>
      <c r="AX981" s="14" t="s">
        <v>84</v>
      </c>
      <c r="AY981" s="220" t="s">
        <v>404</v>
      </c>
    </row>
    <row r="982" spans="1:65" s="2" customFormat="1" ht="14.45" customHeight="1">
      <c r="A982" s="36"/>
      <c r="B982" s="37"/>
      <c r="C982" s="242" t="s">
        <v>1395</v>
      </c>
      <c r="D982" s="242" t="s">
        <v>812</v>
      </c>
      <c r="E982" s="243" t="s">
        <v>1396</v>
      </c>
      <c r="F982" s="244" t="s">
        <v>1397</v>
      </c>
      <c r="G982" s="245" t="s">
        <v>106</v>
      </c>
      <c r="H982" s="246">
        <v>69.687</v>
      </c>
      <c r="I982" s="247"/>
      <c r="J982" s="248">
        <f>ROUND(I982*H982,2)</f>
        <v>0</v>
      </c>
      <c r="K982" s="244" t="s">
        <v>413</v>
      </c>
      <c r="L982" s="249"/>
      <c r="M982" s="250" t="s">
        <v>19</v>
      </c>
      <c r="N982" s="251" t="s">
        <v>47</v>
      </c>
      <c r="O982" s="66"/>
      <c r="P982" s="188">
        <f>O982*H982</f>
        <v>0</v>
      </c>
      <c r="Q982" s="188">
        <v>0</v>
      </c>
      <c r="R982" s="188">
        <f>Q982*H982</f>
        <v>0</v>
      </c>
      <c r="S982" s="188">
        <v>0</v>
      </c>
      <c r="T982" s="189">
        <f>S982*H982</f>
        <v>0</v>
      </c>
      <c r="U982" s="36"/>
      <c r="V982" s="36"/>
      <c r="W982" s="36"/>
      <c r="X982" s="36"/>
      <c r="Y982" s="36"/>
      <c r="Z982" s="36"/>
      <c r="AA982" s="36"/>
      <c r="AB982" s="36"/>
      <c r="AC982" s="36"/>
      <c r="AD982" s="36"/>
      <c r="AE982" s="36"/>
      <c r="AR982" s="190" t="s">
        <v>224</v>
      </c>
      <c r="AT982" s="190" t="s">
        <v>812</v>
      </c>
      <c r="AU982" s="190" t="s">
        <v>86</v>
      </c>
      <c r="AY982" s="19" t="s">
        <v>404</v>
      </c>
      <c r="BE982" s="191">
        <f>IF(N982="základní",J982,0)</f>
        <v>0</v>
      </c>
      <c r="BF982" s="191">
        <f>IF(N982="snížená",J982,0)</f>
        <v>0</v>
      </c>
      <c r="BG982" s="191">
        <f>IF(N982="zákl. přenesená",J982,0)</f>
        <v>0</v>
      </c>
      <c r="BH982" s="191">
        <f>IF(N982="sníž. přenesená",J982,0)</f>
        <v>0</v>
      </c>
      <c r="BI982" s="191">
        <f>IF(N982="nulová",J982,0)</f>
        <v>0</v>
      </c>
      <c r="BJ982" s="19" t="s">
        <v>84</v>
      </c>
      <c r="BK982" s="191">
        <f>ROUND(I982*H982,2)</f>
        <v>0</v>
      </c>
      <c r="BL982" s="19" t="s">
        <v>273</v>
      </c>
      <c r="BM982" s="190" t="s">
        <v>1398</v>
      </c>
    </row>
    <row r="983" spans="1:47" s="2" customFormat="1" ht="11.25">
      <c r="A983" s="36"/>
      <c r="B983" s="37"/>
      <c r="C983" s="38"/>
      <c r="D983" s="192" t="s">
        <v>418</v>
      </c>
      <c r="E983" s="38"/>
      <c r="F983" s="193" t="s">
        <v>1397</v>
      </c>
      <c r="G983" s="38"/>
      <c r="H983" s="38"/>
      <c r="I983" s="194"/>
      <c r="J983" s="38"/>
      <c r="K983" s="38"/>
      <c r="L983" s="41"/>
      <c r="M983" s="195"/>
      <c r="N983" s="196"/>
      <c r="O983" s="66"/>
      <c r="P983" s="66"/>
      <c r="Q983" s="66"/>
      <c r="R983" s="66"/>
      <c r="S983" s="66"/>
      <c r="T983" s="67"/>
      <c r="U983" s="36"/>
      <c r="V983" s="36"/>
      <c r="W983" s="36"/>
      <c r="X983" s="36"/>
      <c r="Y983" s="36"/>
      <c r="Z983" s="36"/>
      <c r="AA983" s="36"/>
      <c r="AB983" s="36"/>
      <c r="AC983" s="36"/>
      <c r="AD983" s="36"/>
      <c r="AE983" s="36"/>
      <c r="AT983" s="19" t="s">
        <v>418</v>
      </c>
      <c r="AU983" s="19" t="s">
        <v>86</v>
      </c>
    </row>
    <row r="984" spans="1:47" s="2" customFormat="1" ht="29.25">
      <c r="A984" s="36"/>
      <c r="B984" s="37"/>
      <c r="C984" s="38"/>
      <c r="D984" s="192" t="s">
        <v>473</v>
      </c>
      <c r="E984" s="38"/>
      <c r="F984" s="197" t="s">
        <v>1399</v>
      </c>
      <c r="G984" s="38"/>
      <c r="H984" s="38"/>
      <c r="I984" s="194"/>
      <c r="J984" s="38"/>
      <c r="K984" s="38"/>
      <c r="L984" s="41"/>
      <c r="M984" s="195"/>
      <c r="N984" s="196"/>
      <c r="O984" s="66"/>
      <c r="P984" s="66"/>
      <c r="Q984" s="66"/>
      <c r="R984" s="66"/>
      <c r="S984" s="66"/>
      <c r="T984" s="67"/>
      <c r="U984" s="36"/>
      <c r="V984" s="36"/>
      <c r="W984" s="36"/>
      <c r="X984" s="36"/>
      <c r="Y984" s="36"/>
      <c r="Z984" s="36"/>
      <c r="AA984" s="36"/>
      <c r="AB984" s="36"/>
      <c r="AC984" s="36"/>
      <c r="AD984" s="36"/>
      <c r="AE984" s="36"/>
      <c r="AT984" s="19" t="s">
        <v>473</v>
      </c>
      <c r="AU984" s="19" t="s">
        <v>86</v>
      </c>
    </row>
    <row r="985" spans="2:51" s="13" customFormat="1" ht="11.25">
      <c r="B985" s="198"/>
      <c r="C985" s="199"/>
      <c r="D985" s="192" t="s">
        <v>428</v>
      </c>
      <c r="E985" s="200" t="s">
        <v>19</v>
      </c>
      <c r="F985" s="201" t="s">
        <v>1400</v>
      </c>
      <c r="G985" s="199"/>
      <c r="H985" s="202">
        <v>69.687</v>
      </c>
      <c r="I985" s="203"/>
      <c r="J985" s="199"/>
      <c r="K985" s="199"/>
      <c r="L985" s="204"/>
      <c r="M985" s="205"/>
      <c r="N985" s="206"/>
      <c r="O985" s="206"/>
      <c r="P985" s="206"/>
      <c r="Q985" s="206"/>
      <c r="R985" s="206"/>
      <c r="S985" s="206"/>
      <c r="T985" s="207"/>
      <c r="AT985" s="208" t="s">
        <v>428</v>
      </c>
      <c r="AU985" s="208" t="s">
        <v>86</v>
      </c>
      <c r="AV985" s="13" t="s">
        <v>86</v>
      </c>
      <c r="AW985" s="13" t="s">
        <v>37</v>
      </c>
      <c r="AX985" s="13" t="s">
        <v>84</v>
      </c>
      <c r="AY985" s="208" t="s">
        <v>404</v>
      </c>
    </row>
    <row r="986" spans="1:65" s="2" customFormat="1" ht="14.45" customHeight="1">
      <c r="A986" s="36"/>
      <c r="B986" s="37"/>
      <c r="C986" s="179" t="s">
        <v>1401</v>
      </c>
      <c r="D986" s="179" t="s">
        <v>410</v>
      </c>
      <c r="E986" s="180" t="s">
        <v>1402</v>
      </c>
      <c r="F986" s="181" t="s">
        <v>1403</v>
      </c>
      <c r="G986" s="182" t="s">
        <v>92</v>
      </c>
      <c r="H986" s="183">
        <v>194.7</v>
      </c>
      <c r="I986" s="184"/>
      <c r="J986" s="185">
        <f>ROUND(I986*H986,2)</f>
        <v>0</v>
      </c>
      <c r="K986" s="181" t="s">
        <v>413</v>
      </c>
      <c r="L986" s="41"/>
      <c r="M986" s="186" t="s">
        <v>19</v>
      </c>
      <c r="N986" s="187" t="s">
        <v>47</v>
      </c>
      <c r="O986" s="66"/>
      <c r="P986" s="188">
        <f>O986*H986</f>
        <v>0</v>
      </c>
      <c r="Q986" s="188">
        <v>0</v>
      </c>
      <c r="R986" s="188">
        <f>Q986*H986</f>
        <v>0</v>
      </c>
      <c r="S986" s="188">
        <v>0</v>
      </c>
      <c r="T986" s="189">
        <f>S986*H986</f>
        <v>0</v>
      </c>
      <c r="U986" s="36"/>
      <c r="V986" s="36"/>
      <c r="W986" s="36"/>
      <c r="X986" s="36"/>
      <c r="Y986" s="36"/>
      <c r="Z986" s="36"/>
      <c r="AA986" s="36"/>
      <c r="AB986" s="36"/>
      <c r="AC986" s="36"/>
      <c r="AD986" s="36"/>
      <c r="AE986" s="36"/>
      <c r="AR986" s="190" t="s">
        <v>273</v>
      </c>
      <c r="AT986" s="190" t="s">
        <v>410</v>
      </c>
      <c r="AU986" s="190" t="s">
        <v>86</v>
      </c>
      <c r="AY986" s="19" t="s">
        <v>404</v>
      </c>
      <c r="BE986" s="191">
        <f>IF(N986="základní",J986,0)</f>
        <v>0</v>
      </c>
      <c r="BF986" s="191">
        <f>IF(N986="snížená",J986,0)</f>
        <v>0</v>
      </c>
      <c r="BG986" s="191">
        <f>IF(N986="zákl. přenesená",J986,0)</f>
        <v>0</v>
      </c>
      <c r="BH986" s="191">
        <f>IF(N986="sníž. přenesená",J986,0)</f>
        <v>0</v>
      </c>
      <c r="BI986" s="191">
        <f>IF(N986="nulová",J986,0)</f>
        <v>0</v>
      </c>
      <c r="BJ986" s="19" t="s">
        <v>84</v>
      </c>
      <c r="BK986" s="191">
        <f>ROUND(I986*H986,2)</f>
        <v>0</v>
      </c>
      <c r="BL986" s="19" t="s">
        <v>273</v>
      </c>
      <c r="BM986" s="190" t="s">
        <v>1404</v>
      </c>
    </row>
    <row r="987" spans="1:47" s="2" customFormat="1" ht="11.25">
      <c r="A987" s="36"/>
      <c r="B987" s="37"/>
      <c r="C987" s="38"/>
      <c r="D987" s="192" t="s">
        <v>418</v>
      </c>
      <c r="E987" s="38"/>
      <c r="F987" s="193" t="s">
        <v>1405</v>
      </c>
      <c r="G987" s="38"/>
      <c r="H987" s="38"/>
      <c r="I987" s="194"/>
      <c r="J987" s="38"/>
      <c r="K987" s="38"/>
      <c r="L987" s="41"/>
      <c r="M987" s="195"/>
      <c r="N987" s="196"/>
      <c r="O987" s="66"/>
      <c r="P987" s="66"/>
      <c r="Q987" s="66"/>
      <c r="R987" s="66"/>
      <c r="S987" s="66"/>
      <c r="T987" s="67"/>
      <c r="U987" s="36"/>
      <c r="V987" s="36"/>
      <c r="W987" s="36"/>
      <c r="X987" s="36"/>
      <c r="Y987" s="36"/>
      <c r="Z987" s="36"/>
      <c r="AA987" s="36"/>
      <c r="AB987" s="36"/>
      <c r="AC987" s="36"/>
      <c r="AD987" s="36"/>
      <c r="AE987" s="36"/>
      <c r="AT987" s="19" t="s">
        <v>418</v>
      </c>
      <c r="AU987" s="19" t="s">
        <v>86</v>
      </c>
    </row>
    <row r="988" spans="1:47" s="2" customFormat="1" ht="117">
      <c r="A988" s="36"/>
      <c r="B988" s="37"/>
      <c r="C988" s="38"/>
      <c r="D988" s="192" t="s">
        <v>423</v>
      </c>
      <c r="E988" s="38"/>
      <c r="F988" s="197" t="s">
        <v>1382</v>
      </c>
      <c r="G988" s="38"/>
      <c r="H988" s="38"/>
      <c r="I988" s="194"/>
      <c r="J988" s="38"/>
      <c r="K988" s="38"/>
      <c r="L988" s="41"/>
      <c r="M988" s="195"/>
      <c r="N988" s="196"/>
      <c r="O988" s="66"/>
      <c r="P988" s="66"/>
      <c r="Q988" s="66"/>
      <c r="R988" s="66"/>
      <c r="S988" s="66"/>
      <c r="T988" s="67"/>
      <c r="U988" s="36"/>
      <c r="V988" s="36"/>
      <c r="W988" s="36"/>
      <c r="X988" s="36"/>
      <c r="Y988" s="36"/>
      <c r="Z988" s="36"/>
      <c r="AA988" s="36"/>
      <c r="AB988" s="36"/>
      <c r="AC988" s="36"/>
      <c r="AD988" s="36"/>
      <c r="AE988" s="36"/>
      <c r="AT988" s="19" t="s">
        <v>423</v>
      </c>
      <c r="AU988" s="19" t="s">
        <v>86</v>
      </c>
    </row>
    <row r="989" spans="1:47" s="2" customFormat="1" ht="19.5">
      <c r="A989" s="36"/>
      <c r="B989" s="37"/>
      <c r="C989" s="38"/>
      <c r="D989" s="192" t="s">
        <v>473</v>
      </c>
      <c r="E989" s="38"/>
      <c r="F989" s="197" t="s">
        <v>1406</v>
      </c>
      <c r="G989" s="38"/>
      <c r="H989" s="38"/>
      <c r="I989" s="194"/>
      <c r="J989" s="38"/>
      <c r="K989" s="38"/>
      <c r="L989" s="41"/>
      <c r="M989" s="195"/>
      <c r="N989" s="196"/>
      <c r="O989" s="66"/>
      <c r="P989" s="66"/>
      <c r="Q989" s="66"/>
      <c r="R989" s="66"/>
      <c r="S989" s="66"/>
      <c r="T989" s="67"/>
      <c r="U989" s="36"/>
      <c r="V989" s="36"/>
      <c r="W989" s="36"/>
      <c r="X989" s="36"/>
      <c r="Y989" s="36"/>
      <c r="Z989" s="36"/>
      <c r="AA989" s="36"/>
      <c r="AB989" s="36"/>
      <c r="AC989" s="36"/>
      <c r="AD989" s="36"/>
      <c r="AE989" s="36"/>
      <c r="AT989" s="19" t="s">
        <v>473</v>
      </c>
      <c r="AU989" s="19" t="s">
        <v>86</v>
      </c>
    </row>
    <row r="990" spans="2:51" s="15" customFormat="1" ht="11.25">
      <c r="B990" s="221"/>
      <c r="C990" s="222"/>
      <c r="D990" s="192" t="s">
        <v>428</v>
      </c>
      <c r="E990" s="223" t="s">
        <v>19</v>
      </c>
      <c r="F990" s="224" t="s">
        <v>1384</v>
      </c>
      <c r="G990" s="222"/>
      <c r="H990" s="223" t="s">
        <v>19</v>
      </c>
      <c r="I990" s="225"/>
      <c r="J990" s="222"/>
      <c r="K990" s="222"/>
      <c r="L990" s="226"/>
      <c r="M990" s="227"/>
      <c r="N990" s="228"/>
      <c r="O990" s="228"/>
      <c r="P990" s="228"/>
      <c r="Q990" s="228"/>
      <c r="R990" s="228"/>
      <c r="S990" s="228"/>
      <c r="T990" s="229"/>
      <c r="AT990" s="230" t="s">
        <v>428</v>
      </c>
      <c r="AU990" s="230" t="s">
        <v>86</v>
      </c>
      <c r="AV990" s="15" t="s">
        <v>84</v>
      </c>
      <c r="AW990" s="15" t="s">
        <v>37</v>
      </c>
      <c r="AX990" s="15" t="s">
        <v>76</v>
      </c>
      <c r="AY990" s="230" t="s">
        <v>404</v>
      </c>
    </row>
    <row r="991" spans="2:51" s="15" customFormat="1" ht="22.5">
      <c r="B991" s="221"/>
      <c r="C991" s="222"/>
      <c r="D991" s="192" t="s">
        <v>428</v>
      </c>
      <c r="E991" s="223" t="s">
        <v>19</v>
      </c>
      <c r="F991" s="224" t="s">
        <v>1407</v>
      </c>
      <c r="G991" s="222"/>
      <c r="H991" s="223" t="s">
        <v>19</v>
      </c>
      <c r="I991" s="225"/>
      <c r="J991" s="222"/>
      <c r="K991" s="222"/>
      <c r="L991" s="226"/>
      <c r="M991" s="227"/>
      <c r="N991" s="228"/>
      <c r="O991" s="228"/>
      <c r="P991" s="228"/>
      <c r="Q991" s="228"/>
      <c r="R991" s="228"/>
      <c r="S991" s="228"/>
      <c r="T991" s="229"/>
      <c r="AT991" s="230" t="s">
        <v>428</v>
      </c>
      <c r="AU991" s="230" t="s">
        <v>86</v>
      </c>
      <c r="AV991" s="15" t="s">
        <v>84</v>
      </c>
      <c r="AW991" s="15" t="s">
        <v>37</v>
      </c>
      <c r="AX991" s="15" t="s">
        <v>76</v>
      </c>
      <c r="AY991" s="230" t="s">
        <v>404</v>
      </c>
    </row>
    <row r="992" spans="2:51" s="13" customFormat="1" ht="11.25">
      <c r="B992" s="198"/>
      <c r="C992" s="199"/>
      <c r="D992" s="192" t="s">
        <v>428</v>
      </c>
      <c r="E992" s="200" t="s">
        <v>19</v>
      </c>
      <c r="F992" s="201" t="s">
        <v>1408</v>
      </c>
      <c r="G992" s="199"/>
      <c r="H992" s="202">
        <v>2.28</v>
      </c>
      <c r="I992" s="203"/>
      <c r="J992" s="199"/>
      <c r="K992" s="199"/>
      <c r="L992" s="204"/>
      <c r="M992" s="205"/>
      <c r="N992" s="206"/>
      <c r="O992" s="206"/>
      <c r="P992" s="206"/>
      <c r="Q992" s="206"/>
      <c r="R992" s="206"/>
      <c r="S992" s="206"/>
      <c r="T992" s="207"/>
      <c r="AT992" s="208" t="s">
        <v>428</v>
      </c>
      <c r="AU992" s="208" t="s">
        <v>86</v>
      </c>
      <c r="AV992" s="13" t="s">
        <v>86</v>
      </c>
      <c r="AW992" s="13" t="s">
        <v>37</v>
      </c>
      <c r="AX992" s="13" t="s">
        <v>76</v>
      </c>
      <c r="AY992" s="208" t="s">
        <v>404</v>
      </c>
    </row>
    <row r="993" spans="2:51" s="15" customFormat="1" ht="11.25">
      <c r="B993" s="221"/>
      <c r="C993" s="222"/>
      <c r="D993" s="192" t="s">
        <v>428</v>
      </c>
      <c r="E993" s="223" t="s">
        <v>19</v>
      </c>
      <c r="F993" s="224" t="s">
        <v>1409</v>
      </c>
      <c r="G993" s="222"/>
      <c r="H993" s="223" t="s">
        <v>19</v>
      </c>
      <c r="I993" s="225"/>
      <c r="J993" s="222"/>
      <c r="K993" s="222"/>
      <c r="L993" s="226"/>
      <c r="M993" s="227"/>
      <c r="N993" s="228"/>
      <c r="O993" s="228"/>
      <c r="P993" s="228"/>
      <c r="Q993" s="228"/>
      <c r="R993" s="228"/>
      <c r="S993" s="228"/>
      <c r="T993" s="229"/>
      <c r="AT993" s="230" t="s">
        <v>428</v>
      </c>
      <c r="AU993" s="230" t="s">
        <v>86</v>
      </c>
      <c r="AV993" s="15" t="s">
        <v>84</v>
      </c>
      <c r="AW993" s="15" t="s">
        <v>37</v>
      </c>
      <c r="AX993" s="15" t="s">
        <v>76</v>
      </c>
      <c r="AY993" s="230" t="s">
        <v>404</v>
      </c>
    </row>
    <row r="994" spans="2:51" s="13" customFormat="1" ht="11.25">
      <c r="B994" s="198"/>
      <c r="C994" s="199"/>
      <c r="D994" s="192" t="s">
        <v>428</v>
      </c>
      <c r="E994" s="200" t="s">
        <v>19</v>
      </c>
      <c r="F994" s="201" t="s">
        <v>1410</v>
      </c>
      <c r="G994" s="199"/>
      <c r="H994" s="202">
        <v>151.68</v>
      </c>
      <c r="I994" s="203"/>
      <c r="J994" s="199"/>
      <c r="K994" s="199"/>
      <c r="L994" s="204"/>
      <c r="M994" s="205"/>
      <c r="N994" s="206"/>
      <c r="O994" s="206"/>
      <c r="P994" s="206"/>
      <c r="Q994" s="206"/>
      <c r="R994" s="206"/>
      <c r="S994" s="206"/>
      <c r="T994" s="207"/>
      <c r="AT994" s="208" t="s">
        <v>428</v>
      </c>
      <c r="AU994" s="208" t="s">
        <v>86</v>
      </c>
      <c r="AV994" s="13" t="s">
        <v>86</v>
      </c>
      <c r="AW994" s="13" t="s">
        <v>37</v>
      </c>
      <c r="AX994" s="13" t="s">
        <v>76</v>
      </c>
      <c r="AY994" s="208" t="s">
        <v>404</v>
      </c>
    </row>
    <row r="995" spans="2:51" s="15" customFormat="1" ht="11.25">
      <c r="B995" s="221"/>
      <c r="C995" s="222"/>
      <c r="D995" s="192" t="s">
        <v>428</v>
      </c>
      <c r="E995" s="223" t="s">
        <v>19</v>
      </c>
      <c r="F995" s="224" t="s">
        <v>1411</v>
      </c>
      <c r="G995" s="222"/>
      <c r="H995" s="223" t="s">
        <v>19</v>
      </c>
      <c r="I995" s="225"/>
      <c r="J995" s="222"/>
      <c r="K995" s="222"/>
      <c r="L995" s="226"/>
      <c r="M995" s="227"/>
      <c r="N995" s="228"/>
      <c r="O995" s="228"/>
      <c r="P995" s="228"/>
      <c r="Q995" s="228"/>
      <c r="R995" s="228"/>
      <c r="S995" s="228"/>
      <c r="T995" s="229"/>
      <c r="AT995" s="230" t="s">
        <v>428</v>
      </c>
      <c r="AU995" s="230" t="s">
        <v>86</v>
      </c>
      <c r="AV995" s="15" t="s">
        <v>84</v>
      </c>
      <c r="AW995" s="15" t="s">
        <v>37</v>
      </c>
      <c r="AX995" s="15" t="s">
        <v>76</v>
      </c>
      <c r="AY995" s="230" t="s">
        <v>404</v>
      </c>
    </row>
    <row r="996" spans="2:51" s="13" customFormat="1" ht="11.25">
      <c r="B996" s="198"/>
      <c r="C996" s="199"/>
      <c r="D996" s="192" t="s">
        <v>428</v>
      </c>
      <c r="E996" s="200" t="s">
        <v>19</v>
      </c>
      <c r="F996" s="201" t="s">
        <v>1412</v>
      </c>
      <c r="G996" s="199"/>
      <c r="H996" s="202">
        <v>13.26</v>
      </c>
      <c r="I996" s="203"/>
      <c r="J996" s="199"/>
      <c r="K996" s="199"/>
      <c r="L996" s="204"/>
      <c r="M996" s="205"/>
      <c r="N996" s="206"/>
      <c r="O996" s="206"/>
      <c r="P996" s="206"/>
      <c r="Q996" s="206"/>
      <c r="R996" s="206"/>
      <c r="S996" s="206"/>
      <c r="T996" s="207"/>
      <c r="AT996" s="208" t="s">
        <v>428</v>
      </c>
      <c r="AU996" s="208" t="s">
        <v>86</v>
      </c>
      <c r="AV996" s="13" t="s">
        <v>86</v>
      </c>
      <c r="AW996" s="13" t="s">
        <v>37</v>
      </c>
      <c r="AX996" s="13" t="s">
        <v>76</v>
      </c>
      <c r="AY996" s="208" t="s">
        <v>404</v>
      </c>
    </row>
    <row r="997" spans="2:51" s="15" customFormat="1" ht="11.25">
      <c r="B997" s="221"/>
      <c r="C997" s="222"/>
      <c r="D997" s="192" t="s">
        <v>428</v>
      </c>
      <c r="E997" s="223" t="s">
        <v>19</v>
      </c>
      <c r="F997" s="224" t="s">
        <v>1413</v>
      </c>
      <c r="G997" s="222"/>
      <c r="H997" s="223" t="s">
        <v>19</v>
      </c>
      <c r="I997" s="225"/>
      <c r="J997" s="222"/>
      <c r="K997" s="222"/>
      <c r="L997" s="226"/>
      <c r="M997" s="227"/>
      <c r="N997" s="228"/>
      <c r="O997" s="228"/>
      <c r="P997" s="228"/>
      <c r="Q997" s="228"/>
      <c r="R997" s="228"/>
      <c r="S997" s="228"/>
      <c r="T997" s="229"/>
      <c r="AT997" s="230" t="s">
        <v>428</v>
      </c>
      <c r="AU997" s="230" t="s">
        <v>86</v>
      </c>
      <c r="AV997" s="15" t="s">
        <v>84</v>
      </c>
      <c r="AW997" s="15" t="s">
        <v>37</v>
      </c>
      <c r="AX997" s="15" t="s">
        <v>76</v>
      </c>
      <c r="AY997" s="230" t="s">
        <v>404</v>
      </c>
    </row>
    <row r="998" spans="2:51" s="13" customFormat="1" ht="11.25">
      <c r="B998" s="198"/>
      <c r="C998" s="199"/>
      <c r="D998" s="192" t="s">
        <v>428</v>
      </c>
      <c r="E998" s="200" t="s">
        <v>19</v>
      </c>
      <c r="F998" s="201" t="s">
        <v>1414</v>
      </c>
      <c r="G998" s="199"/>
      <c r="H998" s="202">
        <v>13.86</v>
      </c>
      <c r="I998" s="203"/>
      <c r="J998" s="199"/>
      <c r="K998" s="199"/>
      <c r="L998" s="204"/>
      <c r="M998" s="205"/>
      <c r="N998" s="206"/>
      <c r="O998" s="206"/>
      <c r="P998" s="206"/>
      <c r="Q998" s="206"/>
      <c r="R998" s="206"/>
      <c r="S998" s="206"/>
      <c r="T998" s="207"/>
      <c r="AT998" s="208" t="s">
        <v>428</v>
      </c>
      <c r="AU998" s="208" t="s">
        <v>86</v>
      </c>
      <c r="AV998" s="13" t="s">
        <v>86</v>
      </c>
      <c r="AW998" s="13" t="s">
        <v>37</v>
      </c>
      <c r="AX998" s="13" t="s">
        <v>76</v>
      </c>
      <c r="AY998" s="208" t="s">
        <v>404</v>
      </c>
    </row>
    <row r="999" spans="2:51" s="15" customFormat="1" ht="11.25">
      <c r="B999" s="221"/>
      <c r="C999" s="222"/>
      <c r="D999" s="192" t="s">
        <v>428</v>
      </c>
      <c r="E999" s="223" t="s">
        <v>19</v>
      </c>
      <c r="F999" s="224" t="s">
        <v>1415</v>
      </c>
      <c r="G999" s="222"/>
      <c r="H999" s="223" t="s">
        <v>19</v>
      </c>
      <c r="I999" s="225"/>
      <c r="J999" s="222"/>
      <c r="K999" s="222"/>
      <c r="L999" s="226"/>
      <c r="M999" s="227"/>
      <c r="N999" s="228"/>
      <c r="O999" s="228"/>
      <c r="P999" s="228"/>
      <c r="Q999" s="228"/>
      <c r="R999" s="228"/>
      <c r="S999" s="228"/>
      <c r="T999" s="229"/>
      <c r="AT999" s="230" t="s">
        <v>428</v>
      </c>
      <c r="AU999" s="230" t="s">
        <v>86</v>
      </c>
      <c r="AV999" s="15" t="s">
        <v>84</v>
      </c>
      <c r="AW999" s="15" t="s">
        <v>37</v>
      </c>
      <c r="AX999" s="15" t="s">
        <v>76</v>
      </c>
      <c r="AY999" s="230" t="s">
        <v>404</v>
      </c>
    </row>
    <row r="1000" spans="2:51" s="13" customFormat="1" ht="11.25">
      <c r="B1000" s="198"/>
      <c r="C1000" s="199"/>
      <c r="D1000" s="192" t="s">
        <v>428</v>
      </c>
      <c r="E1000" s="200" t="s">
        <v>19</v>
      </c>
      <c r="F1000" s="201" t="s">
        <v>1416</v>
      </c>
      <c r="G1000" s="199"/>
      <c r="H1000" s="202">
        <v>5.94</v>
      </c>
      <c r="I1000" s="203"/>
      <c r="J1000" s="199"/>
      <c r="K1000" s="199"/>
      <c r="L1000" s="204"/>
      <c r="M1000" s="205"/>
      <c r="N1000" s="206"/>
      <c r="O1000" s="206"/>
      <c r="P1000" s="206"/>
      <c r="Q1000" s="206"/>
      <c r="R1000" s="206"/>
      <c r="S1000" s="206"/>
      <c r="T1000" s="207"/>
      <c r="AT1000" s="208" t="s">
        <v>428</v>
      </c>
      <c r="AU1000" s="208" t="s">
        <v>86</v>
      </c>
      <c r="AV1000" s="13" t="s">
        <v>86</v>
      </c>
      <c r="AW1000" s="13" t="s">
        <v>37</v>
      </c>
      <c r="AX1000" s="13" t="s">
        <v>76</v>
      </c>
      <c r="AY1000" s="208" t="s">
        <v>404</v>
      </c>
    </row>
    <row r="1001" spans="2:51" s="15" customFormat="1" ht="11.25">
      <c r="B1001" s="221"/>
      <c r="C1001" s="222"/>
      <c r="D1001" s="192" t="s">
        <v>428</v>
      </c>
      <c r="E1001" s="223" t="s">
        <v>19</v>
      </c>
      <c r="F1001" s="224" t="s">
        <v>1417</v>
      </c>
      <c r="G1001" s="222"/>
      <c r="H1001" s="223" t="s">
        <v>19</v>
      </c>
      <c r="I1001" s="225"/>
      <c r="J1001" s="222"/>
      <c r="K1001" s="222"/>
      <c r="L1001" s="226"/>
      <c r="M1001" s="227"/>
      <c r="N1001" s="228"/>
      <c r="O1001" s="228"/>
      <c r="P1001" s="228"/>
      <c r="Q1001" s="228"/>
      <c r="R1001" s="228"/>
      <c r="S1001" s="228"/>
      <c r="T1001" s="229"/>
      <c r="AT1001" s="230" t="s">
        <v>428</v>
      </c>
      <c r="AU1001" s="230" t="s">
        <v>86</v>
      </c>
      <c r="AV1001" s="15" t="s">
        <v>84</v>
      </c>
      <c r="AW1001" s="15" t="s">
        <v>37</v>
      </c>
      <c r="AX1001" s="15" t="s">
        <v>76</v>
      </c>
      <c r="AY1001" s="230" t="s">
        <v>404</v>
      </c>
    </row>
    <row r="1002" spans="2:51" s="13" customFormat="1" ht="11.25">
      <c r="B1002" s="198"/>
      <c r="C1002" s="199"/>
      <c r="D1002" s="192" t="s">
        <v>428</v>
      </c>
      <c r="E1002" s="200" t="s">
        <v>19</v>
      </c>
      <c r="F1002" s="201" t="s">
        <v>1418</v>
      </c>
      <c r="G1002" s="199"/>
      <c r="H1002" s="202">
        <v>7.68</v>
      </c>
      <c r="I1002" s="203"/>
      <c r="J1002" s="199"/>
      <c r="K1002" s="199"/>
      <c r="L1002" s="204"/>
      <c r="M1002" s="205"/>
      <c r="N1002" s="206"/>
      <c r="O1002" s="206"/>
      <c r="P1002" s="206"/>
      <c r="Q1002" s="206"/>
      <c r="R1002" s="206"/>
      <c r="S1002" s="206"/>
      <c r="T1002" s="207"/>
      <c r="AT1002" s="208" t="s">
        <v>428</v>
      </c>
      <c r="AU1002" s="208" t="s">
        <v>86</v>
      </c>
      <c r="AV1002" s="13" t="s">
        <v>86</v>
      </c>
      <c r="AW1002" s="13" t="s">
        <v>37</v>
      </c>
      <c r="AX1002" s="13" t="s">
        <v>76</v>
      </c>
      <c r="AY1002" s="208" t="s">
        <v>404</v>
      </c>
    </row>
    <row r="1003" spans="2:51" s="14" customFormat="1" ht="11.25">
      <c r="B1003" s="210"/>
      <c r="C1003" s="211"/>
      <c r="D1003" s="192" t="s">
        <v>428</v>
      </c>
      <c r="E1003" s="212" t="s">
        <v>195</v>
      </c>
      <c r="F1003" s="213" t="s">
        <v>463</v>
      </c>
      <c r="G1003" s="211"/>
      <c r="H1003" s="214">
        <v>194.7</v>
      </c>
      <c r="I1003" s="215"/>
      <c r="J1003" s="211"/>
      <c r="K1003" s="211"/>
      <c r="L1003" s="216"/>
      <c r="M1003" s="217"/>
      <c r="N1003" s="218"/>
      <c r="O1003" s="218"/>
      <c r="P1003" s="218"/>
      <c r="Q1003" s="218"/>
      <c r="R1003" s="218"/>
      <c r="S1003" s="218"/>
      <c r="T1003" s="219"/>
      <c r="AT1003" s="220" t="s">
        <v>428</v>
      </c>
      <c r="AU1003" s="220" t="s">
        <v>86</v>
      </c>
      <c r="AV1003" s="14" t="s">
        <v>273</v>
      </c>
      <c r="AW1003" s="14" t="s">
        <v>37</v>
      </c>
      <c r="AX1003" s="14" t="s">
        <v>84</v>
      </c>
      <c r="AY1003" s="220" t="s">
        <v>404</v>
      </c>
    </row>
    <row r="1004" spans="1:65" s="2" customFormat="1" ht="14.45" customHeight="1">
      <c r="A1004" s="36"/>
      <c r="B1004" s="37"/>
      <c r="C1004" s="242" t="s">
        <v>1419</v>
      </c>
      <c r="D1004" s="242" t="s">
        <v>812</v>
      </c>
      <c r="E1004" s="243" t="s">
        <v>1396</v>
      </c>
      <c r="F1004" s="244" t="s">
        <v>1397</v>
      </c>
      <c r="G1004" s="245" t="s">
        <v>106</v>
      </c>
      <c r="H1004" s="246">
        <v>23.559</v>
      </c>
      <c r="I1004" s="247"/>
      <c r="J1004" s="248">
        <f>ROUND(I1004*H1004,2)</f>
        <v>0</v>
      </c>
      <c r="K1004" s="244" t="s">
        <v>413</v>
      </c>
      <c r="L1004" s="249"/>
      <c r="M1004" s="250" t="s">
        <v>19</v>
      </c>
      <c r="N1004" s="251" t="s">
        <v>47</v>
      </c>
      <c r="O1004" s="66"/>
      <c r="P1004" s="188">
        <f>O1004*H1004</f>
        <v>0</v>
      </c>
      <c r="Q1004" s="188">
        <v>0</v>
      </c>
      <c r="R1004" s="188">
        <f>Q1004*H1004</f>
        <v>0</v>
      </c>
      <c r="S1004" s="188">
        <v>0</v>
      </c>
      <c r="T1004" s="189">
        <f>S1004*H1004</f>
        <v>0</v>
      </c>
      <c r="U1004" s="36"/>
      <c r="V1004" s="36"/>
      <c r="W1004" s="36"/>
      <c r="X1004" s="36"/>
      <c r="Y1004" s="36"/>
      <c r="Z1004" s="36"/>
      <c r="AA1004" s="36"/>
      <c r="AB1004" s="36"/>
      <c r="AC1004" s="36"/>
      <c r="AD1004" s="36"/>
      <c r="AE1004" s="36"/>
      <c r="AR1004" s="190" t="s">
        <v>224</v>
      </c>
      <c r="AT1004" s="190" t="s">
        <v>812</v>
      </c>
      <c r="AU1004" s="190" t="s">
        <v>86</v>
      </c>
      <c r="AY1004" s="19" t="s">
        <v>404</v>
      </c>
      <c r="BE1004" s="191">
        <f>IF(N1004="základní",J1004,0)</f>
        <v>0</v>
      </c>
      <c r="BF1004" s="191">
        <f>IF(N1004="snížená",J1004,0)</f>
        <v>0</v>
      </c>
      <c r="BG1004" s="191">
        <f>IF(N1004="zákl. přenesená",J1004,0)</f>
        <v>0</v>
      </c>
      <c r="BH1004" s="191">
        <f>IF(N1004="sníž. přenesená",J1004,0)</f>
        <v>0</v>
      </c>
      <c r="BI1004" s="191">
        <f>IF(N1004="nulová",J1004,0)</f>
        <v>0</v>
      </c>
      <c r="BJ1004" s="19" t="s">
        <v>84</v>
      </c>
      <c r="BK1004" s="191">
        <f>ROUND(I1004*H1004,2)</f>
        <v>0</v>
      </c>
      <c r="BL1004" s="19" t="s">
        <v>273</v>
      </c>
      <c r="BM1004" s="190" t="s">
        <v>1420</v>
      </c>
    </row>
    <row r="1005" spans="1:47" s="2" customFormat="1" ht="11.25">
      <c r="A1005" s="36"/>
      <c r="B1005" s="37"/>
      <c r="C1005" s="38"/>
      <c r="D1005" s="192" t="s">
        <v>418</v>
      </c>
      <c r="E1005" s="38"/>
      <c r="F1005" s="193" t="s">
        <v>1397</v>
      </c>
      <c r="G1005" s="38"/>
      <c r="H1005" s="38"/>
      <c r="I1005" s="194"/>
      <c r="J1005" s="38"/>
      <c r="K1005" s="38"/>
      <c r="L1005" s="41"/>
      <c r="M1005" s="195"/>
      <c r="N1005" s="196"/>
      <c r="O1005" s="66"/>
      <c r="P1005" s="66"/>
      <c r="Q1005" s="66"/>
      <c r="R1005" s="66"/>
      <c r="S1005" s="66"/>
      <c r="T1005" s="67"/>
      <c r="U1005" s="36"/>
      <c r="V1005" s="36"/>
      <c r="W1005" s="36"/>
      <c r="X1005" s="36"/>
      <c r="Y1005" s="36"/>
      <c r="Z1005" s="36"/>
      <c r="AA1005" s="36"/>
      <c r="AB1005" s="36"/>
      <c r="AC1005" s="36"/>
      <c r="AD1005" s="36"/>
      <c r="AE1005" s="36"/>
      <c r="AT1005" s="19" t="s">
        <v>418</v>
      </c>
      <c r="AU1005" s="19" t="s">
        <v>86</v>
      </c>
    </row>
    <row r="1006" spans="1:47" s="2" customFormat="1" ht="29.25">
      <c r="A1006" s="36"/>
      <c r="B1006" s="37"/>
      <c r="C1006" s="38"/>
      <c r="D1006" s="192" t="s">
        <v>473</v>
      </c>
      <c r="E1006" s="38"/>
      <c r="F1006" s="197" t="s">
        <v>1399</v>
      </c>
      <c r="G1006" s="38"/>
      <c r="H1006" s="38"/>
      <c r="I1006" s="194"/>
      <c r="J1006" s="38"/>
      <c r="K1006" s="38"/>
      <c r="L1006" s="41"/>
      <c r="M1006" s="195"/>
      <c r="N1006" s="196"/>
      <c r="O1006" s="66"/>
      <c r="P1006" s="66"/>
      <c r="Q1006" s="66"/>
      <c r="R1006" s="66"/>
      <c r="S1006" s="66"/>
      <c r="T1006" s="67"/>
      <c r="U1006" s="36"/>
      <c r="V1006" s="36"/>
      <c r="W1006" s="36"/>
      <c r="X1006" s="36"/>
      <c r="Y1006" s="36"/>
      <c r="Z1006" s="36"/>
      <c r="AA1006" s="36"/>
      <c r="AB1006" s="36"/>
      <c r="AC1006" s="36"/>
      <c r="AD1006" s="36"/>
      <c r="AE1006" s="36"/>
      <c r="AT1006" s="19" t="s">
        <v>473</v>
      </c>
      <c r="AU1006" s="19" t="s">
        <v>86</v>
      </c>
    </row>
    <row r="1007" spans="2:51" s="13" customFormat="1" ht="11.25">
      <c r="B1007" s="198"/>
      <c r="C1007" s="199"/>
      <c r="D1007" s="192" t="s">
        <v>428</v>
      </c>
      <c r="E1007" s="200" t="s">
        <v>19</v>
      </c>
      <c r="F1007" s="201" t="s">
        <v>1421</v>
      </c>
      <c r="G1007" s="199"/>
      <c r="H1007" s="202">
        <v>23.559</v>
      </c>
      <c r="I1007" s="203"/>
      <c r="J1007" s="199"/>
      <c r="K1007" s="199"/>
      <c r="L1007" s="204"/>
      <c r="M1007" s="205"/>
      <c r="N1007" s="206"/>
      <c r="O1007" s="206"/>
      <c r="P1007" s="206"/>
      <c r="Q1007" s="206"/>
      <c r="R1007" s="206"/>
      <c r="S1007" s="206"/>
      <c r="T1007" s="207"/>
      <c r="AT1007" s="208" t="s">
        <v>428</v>
      </c>
      <c r="AU1007" s="208" t="s">
        <v>86</v>
      </c>
      <c r="AV1007" s="13" t="s">
        <v>86</v>
      </c>
      <c r="AW1007" s="13" t="s">
        <v>37</v>
      </c>
      <c r="AX1007" s="13" t="s">
        <v>84</v>
      </c>
      <c r="AY1007" s="208" t="s">
        <v>404</v>
      </c>
    </row>
    <row r="1008" spans="1:65" s="2" customFormat="1" ht="14.45" customHeight="1">
      <c r="A1008" s="36"/>
      <c r="B1008" s="37"/>
      <c r="C1008" s="179" t="s">
        <v>1422</v>
      </c>
      <c r="D1008" s="179" t="s">
        <v>410</v>
      </c>
      <c r="E1008" s="180" t="s">
        <v>1423</v>
      </c>
      <c r="F1008" s="181" t="s">
        <v>1424</v>
      </c>
      <c r="G1008" s="182" t="s">
        <v>92</v>
      </c>
      <c r="H1008" s="183">
        <v>950.28</v>
      </c>
      <c r="I1008" s="184"/>
      <c r="J1008" s="185">
        <f>ROUND(I1008*H1008,2)</f>
        <v>0</v>
      </c>
      <c r="K1008" s="181" t="s">
        <v>413</v>
      </c>
      <c r="L1008" s="41"/>
      <c r="M1008" s="186" t="s">
        <v>19</v>
      </c>
      <c r="N1008" s="187" t="s">
        <v>47</v>
      </c>
      <c r="O1008" s="66"/>
      <c r="P1008" s="188">
        <f>O1008*H1008</f>
        <v>0</v>
      </c>
      <c r="Q1008" s="188">
        <v>0.00538</v>
      </c>
      <c r="R1008" s="188">
        <f>Q1008*H1008</f>
        <v>5.1125064</v>
      </c>
      <c r="S1008" s="188">
        <v>0</v>
      </c>
      <c r="T1008" s="189">
        <f>S1008*H1008</f>
        <v>0</v>
      </c>
      <c r="U1008" s="36"/>
      <c r="V1008" s="36"/>
      <c r="W1008" s="36"/>
      <c r="X1008" s="36"/>
      <c r="Y1008" s="36"/>
      <c r="Z1008" s="36"/>
      <c r="AA1008" s="36"/>
      <c r="AB1008" s="36"/>
      <c r="AC1008" s="36"/>
      <c r="AD1008" s="36"/>
      <c r="AE1008" s="36"/>
      <c r="AR1008" s="190" t="s">
        <v>273</v>
      </c>
      <c r="AT1008" s="190" t="s">
        <v>410</v>
      </c>
      <c r="AU1008" s="190" t="s">
        <v>86</v>
      </c>
      <c r="AY1008" s="19" t="s">
        <v>404</v>
      </c>
      <c r="BE1008" s="191">
        <f>IF(N1008="základní",J1008,0)</f>
        <v>0</v>
      </c>
      <c r="BF1008" s="191">
        <f>IF(N1008="snížená",J1008,0)</f>
        <v>0</v>
      </c>
      <c r="BG1008" s="191">
        <f>IF(N1008="zákl. přenesená",J1008,0)</f>
        <v>0</v>
      </c>
      <c r="BH1008" s="191">
        <f>IF(N1008="sníž. přenesená",J1008,0)</f>
        <v>0</v>
      </c>
      <c r="BI1008" s="191">
        <f>IF(N1008="nulová",J1008,0)</f>
        <v>0</v>
      </c>
      <c r="BJ1008" s="19" t="s">
        <v>84</v>
      </c>
      <c r="BK1008" s="191">
        <f>ROUND(I1008*H1008,2)</f>
        <v>0</v>
      </c>
      <c r="BL1008" s="19" t="s">
        <v>273</v>
      </c>
      <c r="BM1008" s="190" t="s">
        <v>1425</v>
      </c>
    </row>
    <row r="1009" spans="1:47" s="2" customFormat="1" ht="11.25">
      <c r="A1009" s="36"/>
      <c r="B1009" s="37"/>
      <c r="C1009" s="38"/>
      <c r="D1009" s="192" t="s">
        <v>418</v>
      </c>
      <c r="E1009" s="38"/>
      <c r="F1009" s="193" t="s">
        <v>1426</v>
      </c>
      <c r="G1009" s="38"/>
      <c r="H1009" s="38"/>
      <c r="I1009" s="194"/>
      <c r="J1009" s="38"/>
      <c r="K1009" s="38"/>
      <c r="L1009" s="41"/>
      <c r="M1009" s="195"/>
      <c r="N1009" s="196"/>
      <c r="O1009" s="66"/>
      <c r="P1009" s="66"/>
      <c r="Q1009" s="66"/>
      <c r="R1009" s="66"/>
      <c r="S1009" s="66"/>
      <c r="T1009" s="67"/>
      <c r="U1009" s="36"/>
      <c r="V1009" s="36"/>
      <c r="W1009" s="36"/>
      <c r="X1009" s="36"/>
      <c r="Y1009" s="36"/>
      <c r="Z1009" s="36"/>
      <c r="AA1009" s="36"/>
      <c r="AB1009" s="36"/>
      <c r="AC1009" s="36"/>
      <c r="AD1009" s="36"/>
      <c r="AE1009" s="36"/>
      <c r="AT1009" s="19" t="s">
        <v>418</v>
      </c>
      <c r="AU1009" s="19" t="s">
        <v>86</v>
      </c>
    </row>
    <row r="1010" spans="1:47" s="2" customFormat="1" ht="58.5">
      <c r="A1010" s="36"/>
      <c r="B1010" s="37"/>
      <c r="C1010" s="38"/>
      <c r="D1010" s="192" t="s">
        <v>423</v>
      </c>
      <c r="E1010" s="38"/>
      <c r="F1010" s="197" t="s">
        <v>1427</v>
      </c>
      <c r="G1010" s="38"/>
      <c r="H1010" s="38"/>
      <c r="I1010" s="194"/>
      <c r="J1010" s="38"/>
      <c r="K1010" s="38"/>
      <c r="L1010" s="41"/>
      <c r="M1010" s="195"/>
      <c r="N1010" s="196"/>
      <c r="O1010" s="66"/>
      <c r="P1010" s="66"/>
      <c r="Q1010" s="66"/>
      <c r="R1010" s="66"/>
      <c r="S1010" s="66"/>
      <c r="T1010" s="67"/>
      <c r="U1010" s="36"/>
      <c r="V1010" s="36"/>
      <c r="W1010" s="36"/>
      <c r="X1010" s="36"/>
      <c r="Y1010" s="36"/>
      <c r="Z1010" s="36"/>
      <c r="AA1010" s="36"/>
      <c r="AB1010" s="36"/>
      <c r="AC1010" s="36"/>
      <c r="AD1010" s="36"/>
      <c r="AE1010" s="36"/>
      <c r="AT1010" s="19" t="s">
        <v>423</v>
      </c>
      <c r="AU1010" s="19" t="s">
        <v>86</v>
      </c>
    </row>
    <row r="1011" spans="2:51" s="13" customFormat="1" ht="11.25">
      <c r="B1011" s="198"/>
      <c r="C1011" s="199"/>
      <c r="D1011" s="192" t="s">
        <v>428</v>
      </c>
      <c r="E1011" s="200" t="s">
        <v>19</v>
      </c>
      <c r="F1011" s="201" t="s">
        <v>1428</v>
      </c>
      <c r="G1011" s="199"/>
      <c r="H1011" s="202">
        <v>950.28</v>
      </c>
      <c r="I1011" s="203"/>
      <c r="J1011" s="199"/>
      <c r="K1011" s="199"/>
      <c r="L1011" s="204"/>
      <c r="M1011" s="205"/>
      <c r="N1011" s="206"/>
      <c r="O1011" s="206"/>
      <c r="P1011" s="206"/>
      <c r="Q1011" s="206"/>
      <c r="R1011" s="206"/>
      <c r="S1011" s="206"/>
      <c r="T1011" s="207"/>
      <c r="AT1011" s="208" t="s">
        <v>428</v>
      </c>
      <c r="AU1011" s="208" t="s">
        <v>86</v>
      </c>
      <c r="AV1011" s="13" t="s">
        <v>86</v>
      </c>
      <c r="AW1011" s="13" t="s">
        <v>37</v>
      </c>
      <c r="AX1011" s="13" t="s">
        <v>84</v>
      </c>
      <c r="AY1011" s="208" t="s">
        <v>404</v>
      </c>
    </row>
    <row r="1012" spans="1:65" s="2" customFormat="1" ht="14.45" customHeight="1">
      <c r="A1012" s="36"/>
      <c r="B1012" s="37"/>
      <c r="C1012" s="179" t="s">
        <v>1429</v>
      </c>
      <c r="D1012" s="179" t="s">
        <v>410</v>
      </c>
      <c r="E1012" s="180" t="s">
        <v>1430</v>
      </c>
      <c r="F1012" s="181" t="s">
        <v>1431</v>
      </c>
      <c r="G1012" s="182" t="s">
        <v>134</v>
      </c>
      <c r="H1012" s="183">
        <v>842.5</v>
      </c>
      <c r="I1012" s="184"/>
      <c r="J1012" s="185">
        <f>ROUND(I1012*H1012,2)</f>
        <v>0</v>
      </c>
      <c r="K1012" s="181" t="s">
        <v>19</v>
      </c>
      <c r="L1012" s="41"/>
      <c r="M1012" s="186" t="s">
        <v>19</v>
      </c>
      <c r="N1012" s="187" t="s">
        <v>47</v>
      </c>
      <c r="O1012" s="66"/>
      <c r="P1012" s="188">
        <f>O1012*H1012</f>
        <v>0</v>
      </c>
      <c r="Q1012" s="188">
        <v>0.00019</v>
      </c>
      <c r="R1012" s="188">
        <f>Q1012*H1012</f>
        <v>0.160075</v>
      </c>
      <c r="S1012" s="188">
        <v>0</v>
      </c>
      <c r="T1012" s="189">
        <f>S1012*H1012</f>
        <v>0</v>
      </c>
      <c r="U1012" s="36"/>
      <c r="V1012" s="36"/>
      <c r="W1012" s="36"/>
      <c r="X1012" s="36"/>
      <c r="Y1012" s="36"/>
      <c r="Z1012" s="36"/>
      <c r="AA1012" s="36"/>
      <c r="AB1012" s="36"/>
      <c r="AC1012" s="36"/>
      <c r="AD1012" s="36"/>
      <c r="AE1012" s="36"/>
      <c r="AR1012" s="190" t="s">
        <v>273</v>
      </c>
      <c r="AT1012" s="190" t="s">
        <v>410</v>
      </c>
      <c r="AU1012" s="190" t="s">
        <v>86</v>
      </c>
      <c r="AY1012" s="19" t="s">
        <v>404</v>
      </c>
      <c r="BE1012" s="191">
        <f>IF(N1012="základní",J1012,0)</f>
        <v>0</v>
      </c>
      <c r="BF1012" s="191">
        <f>IF(N1012="snížená",J1012,0)</f>
        <v>0</v>
      </c>
      <c r="BG1012" s="191">
        <f>IF(N1012="zákl. přenesená",J1012,0)</f>
        <v>0</v>
      </c>
      <c r="BH1012" s="191">
        <f>IF(N1012="sníž. přenesená",J1012,0)</f>
        <v>0</v>
      </c>
      <c r="BI1012" s="191">
        <f>IF(N1012="nulová",J1012,0)</f>
        <v>0</v>
      </c>
      <c r="BJ1012" s="19" t="s">
        <v>84</v>
      </c>
      <c r="BK1012" s="191">
        <f>ROUND(I1012*H1012,2)</f>
        <v>0</v>
      </c>
      <c r="BL1012" s="19" t="s">
        <v>273</v>
      </c>
      <c r="BM1012" s="190" t="s">
        <v>1432</v>
      </c>
    </row>
    <row r="1013" spans="1:47" s="2" customFormat="1" ht="11.25">
      <c r="A1013" s="36"/>
      <c r="B1013" s="37"/>
      <c r="C1013" s="38"/>
      <c r="D1013" s="192" t="s">
        <v>418</v>
      </c>
      <c r="E1013" s="38"/>
      <c r="F1013" s="193" t="s">
        <v>1433</v>
      </c>
      <c r="G1013" s="38"/>
      <c r="H1013" s="38"/>
      <c r="I1013" s="194"/>
      <c r="J1013" s="38"/>
      <c r="K1013" s="38"/>
      <c r="L1013" s="41"/>
      <c r="M1013" s="195"/>
      <c r="N1013" s="196"/>
      <c r="O1013" s="66"/>
      <c r="P1013" s="66"/>
      <c r="Q1013" s="66"/>
      <c r="R1013" s="66"/>
      <c r="S1013" s="66"/>
      <c r="T1013" s="67"/>
      <c r="U1013" s="36"/>
      <c r="V1013" s="36"/>
      <c r="W1013" s="36"/>
      <c r="X1013" s="36"/>
      <c r="Y1013" s="36"/>
      <c r="Z1013" s="36"/>
      <c r="AA1013" s="36"/>
      <c r="AB1013" s="36"/>
      <c r="AC1013" s="36"/>
      <c r="AD1013" s="36"/>
      <c r="AE1013" s="36"/>
      <c r="AT1013" s="19" t="s">
        <v>418</v>
      </c>
      <c r="AU1013" s="19" t="s">
        <v>86</v>
      </c>
    </row>
    <row r="1014" spans="2:51" s="15" customFormat="1" ht="11.25">
      <c r="B1014" s="221"/>
      <c r="C1014" s="222"/>
      <c r="D1014" s="192" t="s">
        <v>428</v>
      </c>
      <c r="E1014" s="223" t="s">
        <v>19</v>
      </c>
      <c r="F1014" s="224" t="s">
        <v>229</v>
      </c>
      <c r="G1014" s="222"/>
      <c r="H1014" s="223" t="s">
        <v>19</v>
      </c>
      <c r="I1014" s="225"/>
      <c r="J1014" s="222"/>
      <c r="K1014" s="222"/>
      <c r="L1014" s="226"/>
      <c r="M1014" s="227"/>
      <c r="N1014" s="228"/>
      <c r="O1014" s="228"/>
      <c r="P1014" s="228"/>
      <c r="Q1014" s="228"/>
      <c r="R1014" s="228"/>
      <c r="S1014" s="228"/>
      <c r="T1014" s="229"/>
      <c r="AT1014" s="230" t="s">
        <v>428</v>
      </c>
      <c r="AU1014" s="230" t="s">
        <v>86</v>
      </c>
      <c r="AV1014" s="15" t="s">
        <v>84</v>
      </c>
      <c r="AW1014" s="15" t="s">
        <v>37</v>
      </c>
      <c r="AX1014" s="15" t="s">
        <v>76</v>
      </c>
      <c r="AY1014" s="230" t="s">
        <v>404</v>
      </c>
    </row>
    <row r="1015" spans="2:51" s="13" customFormat="1" ht="11.25">
      <c r="B1015" s="198"/>
      <c r="C1015" s="199"/>
      <c r="D1015" s="192" t="s">
        <v>428</v>
      </c>
      <c r="E1015" s="200" t="s">
        <v>19</v>
      </c>
      <c r="F1015" s="201" t="s">
        <v>218</v>
      </c>
      <c r="G1015" s="199"/>
      <c r="H1015" s="202">
        <v>8.5</v>
      </c>
      <c r="I1015" s="203"/>
      <c r="J1015" s="199"/>
      <c r="K1015" s="199"/>
      <c r="L1015" s="204"/>
      <c r="M1015" s="205"/>
      <c r="N1015" s="206"/>
      <c r="O1015" s="206"/>
      <c r="P1015" s="206"/>
      <c r="Q1015" s="206"/>
      <c r="R1015" s="206"/>
      <c r="S1015" s="206"/>
      <c r="T1015" s="207"/>
      <c r="AT1015" s="208" t="s">
        <v>428</v>
      </c>
      <c r="AU1015" s="208" t="s">
        <v>86</v>
      </c>
      <c r="AV1015" s="13" t="s">
        <v>86</v>
      </c>
      <c r="AW1015" s="13" t="s">
        <v>37</v>
      </c>
      <c r="AX1015" s="13" t="s">
        <v>76</v>
      </c>
      <c r="AY1015" s="208" t="s">
        <v>404</v>
      </c>
    </row>
    <row r="1016" spans="2:51" s="13" customFormat="1" ht="11.25">
      <c r="B1016" s="198"/>
      <c r="C1016" s="199"/>
      <c r="D1016" s="192" t="s">
        <v>428</v>
      </c>
      <c r="E1016" s="200" t="s">
        <v>19</v>
      </c>
      <c r="F1016" s="201" t="s">
        <v>210</v>
      </c>
      <c r="G1016" s="199"/>
      <c r="H1016" s="202">
        <v>782</v>
      </c>
      <c r="I1016" s="203"/>
      <c r="J1016" s="199"/>
      <c r="K1016" s="199"/>
      <c r="L1016" s="204"/>
      <c r="M1016" s="205"/>
      <c r="N1016" s="206"/>
      <c r="O1016" s="206"/>
      <c r="P1016" s="206"/>
      <c r="Q1016" s="206"/>
      <c r="R1016" s="206"/>
      <c r="S1016" s="206"/>
      <c r="T1016" s="207"/>
      <c r="AT1016" s="208" t="s">
        <v>428</v>
      </c>
      <c r="AU1016" s="208" t="s">
        <v>86</v>
      </c>
      <c r="AV1016" s="13" t="s">
        <v>86</v>
      </c>
      <c r="AW1016" s="13" t="s">
        <v>37</v>
      </c>
      <c r="AX1016" s="13" t="s">
        <v>76</v>
      </c>
      <c r="AY1016" s="208" t="s">
        <v>404</v>
      </c>
    </row>
    <row r="1017" spans="2:51" s="13" customFormat="1" ht="11.25">
      <c r="B1017" s="198"/>
      <c r="C1017" s="199"/>
      <c r="D1017" s="192" t="s">
        <v>428</v>
      </c>
      <c r="E1017" s="200" t="s">
        <v>19</v>
      </c>
      <c r="F1017" s="201" t="s">
        <v>225</v>
      </c>
      <c r="G1017" s="199"/>
      <c r="H1017" s="202">
        <v>52</v>
      </c>
      <c r="I1017" s="203"/>
      <c r="J1017" s="199"/>
      <c r="K1017" s="199"/>
      <c r="L1017" s="204"/>
      <c r="M1017" s="205"/>
      <c r="N1017" s="206"/>
      <c r="O1017" s="206"/>
      <c r="P1017" s="206"/>
      <c r="Q1017" s="206"/>
      <c r="R1017" s="206"/>
      <c r="S1017" s="206"/>
      <c r="T1017" s="207"/>
      <c r="AT1017" s="208" t="s">
        <v>428</v>
      </c>
      <c r="AU1017" s="208" t="s">
        <v>86</v>
      </c>
      <c r="AV1017" s="13" t="s">
        <v>86</v>
      </c>
      <c r="AW1017" s="13" t="s">
        <v>37</v>
      </c>
      <c r="AX1017" s="13" t="s">
        <v>76</v>
      </c>
      <c r="AY1017" s="208" t="s">
        <v>404</v>
      </c>
    </row>
    <row r="1018" spans="2:51" s="14" customFormat="1" ht="11.25">
      <c r="B1018" s="210"/>
      <c r="C1018" s="211"/>
      <c r="D1018" s="192" t="s">
        <v>428</v>
      </c>
      <c r="E1018" s="212" t="s">
        <v>228</v>
      </c>
      <c r="F1018" s="213" t="s">
        <v>463</v>
      </c>
      <c r="G1018" s="211"/>
      <c r="H1018" s="214">
        <v>842.5</v>
      </c>
      <c r="I1018" s="215"/>
      <c r="J1018" s="211"/>
      <c r="K1018" s="211"/>
      <c r="L1018" s="216"/>
      <c r="M1018" s="217"/>
      <c r="N1018" s="218"/>
      <c r="O1018" s="218"/>
      <c r="P1018" s="218"/>
      <c r="Q1018" s="218"/>
      <c r="R1018" s="218"/>
      <c r="S1018" s="218"/>
      <c r="T1018" s="219"/>
      <c r="AT1018" s="220" t="s">
        <v>428</v>
      </c>
      <c r="AU1018" s="220" t="s">
        <v>86</v>
      </c>
      <c r="AV1018" s="14" t="s">
        <v>273</v>
      </c>
      <c r="AW1018" s="14" t="s">
        <v>37</v>
      </c>
      <c r="AX1018" s="14" t="s">
        <v>84</v>
      </c>
      <c r="AY1018" s="220" t="s">
        <v>404</v>
      </c>
    </row>
    <row r="1019" spans="2:51" s="13" customFormat="1" ht="11.25">
      <c r="B1019" s="198"/>
      <c r="C1019" s="199"/>
      <c r="D1019" s="192" t="s">
        <v>428</v>
      </c>
      <c r="E1019" s="200" t="s">
        <v>19</v>
      </c>
      <c r="F1019" s="201" t="s">
        <v>1434</v>
      </c>
      <c r="G1019" s="199"/>
      <c r="H1019" s="202">
        <v>758.25</v>
      </c>
      <c r="I1019" s="203"/>
      <c r="J1019" s="199"/>
      <c r="K1019" s="199"/>
      <c r="L1019" s="204"/>
      <c r="M1019" s="205"/>
      <c r="N1019" s="206"/>
      <c r="O1019" s="206"/>
      <c r="P1019" s="206"/>
      <c r="Q1019" s="206"/>
      <c r="R1019" s="206"/>
      <c r="S1019" s="206"/>
      <c r="T1019" s="207"/>
      <c r="AT1019" s="208" t="s">
        <v>428</v>
      </c>
      <c r="AU1019" s="208" t="s">
        <v>86</v>
      </c>
      <c r="AV1019" s="13" t="s">
        <v>86</v>
      </c>
      <c r="AW1019" s="13" t="s">
        <v>37</v>
      </c>
      <c r="AX1019" s="13" t="s">
        <v>76</v>
      </c>
      <c r="AY1019" s="208" t="s">
        <v>404</v>
      </c>
    </row>
    <row r="1020" spans="1:65" s="2" customFormat="1" ht="14.45" customHeight="1">
      <c r="A1020" s="36"/>
      <c r="B1020" s="37"/>
      <c r="C1020" s="179" t="s">
        <v>1435</v>
      </c>
      <c r="D1020" s="179" t="s">
        <v>410</v>
      </c>
      <c r="E1020" s="180" t="s">
        <v>1430</v>
      </c>
      <c r="F1020" s="181" t="s">
        <v>1431</v>
      </c>
      <c r="G1020" s="182" t="s">
        <v>134</v>
      </c>
      <c r="H1020" s="183">
        <v>11.2</v>
      </c>
      <c r="I1020" s="184"/>
      <c r="J1020" s="185">
        <f>ROUND(I1020*H1020,2)</f>
        <v>0</v>
      </c>
      <c r="K1020" s="181" t="s">
        <v>19</v>
      </c>
      <c r="L1020" s="41"/>
      <c r="M1020" s="186" t="s">
        <v>19</v>
      </c>
      <c r="N1020" s="187" t="s">
        <v>47</v>
      </c>
      <c r="O1020" s="66"/>
      <c r="P1020" s="188">
        <f>O1020*H1020</f>
        <v>0</v>
      </c>
      <c r="Q1020" s="188">
        <v>0.00019</v>
      </c>
      <c r="R1020" s="188">
        <f>Q1020*H1020</f>
        <v>0.002128</v>
      </c>
      <c r="S1020" s="188">
        <v>0</v>
      </c>
      <c r="T1020" s="189">
        <f>S1020*H1020</f>
        <v>0</v>
      </c>
      <c r="U1020" s="36"/>
      <c r="V1020" s="36"/>
      <c r="W1020" s="36"/>
      <c r="X1020" s="36"/>
      <c r="Y1020" s="36"/>
      <c r="Z1020" s="36"/>
      <c r="AA1020" s="36"/>
      <c r="AB1020" s="36"/>
      <c r="AC1020" s="36"/>
      <c r="AD1020" s="36"/>
      <c r="AE1020" s="36"/>
      <c r="AR1020" s="190" t="s">
        <v>273</v>
      </c>
      <c r="AT1020" s="190" t="s">
        <v>410</v>
      </c>
      <c r="AU1020" s="190" t="s">
        <v>86</v>
      </c>
      <c r="AY1020" s="19" t="s">
        <v>404</v>
      </c>
      <c r="BE1020" s="191">
        <f>IF(N1020="základní",J1020,0)</f>
        <v>0</v>
      </c>
      <c r="BF1020" s="191">
        <f>IF(N1020="snížená",J1020,0)</f>
        <v>0</v>
      </c>
      <c r="BG1020" s="191">
        <f>IF(N1020="zákl. přenesená",J1020,0)</f>
        <v>0</v>
      </c>
      <c r="BH1020" s="191">
        <f>IF(N1020="sníž. přenesená",J1020,0)</f>
        <v>0</v>
      </c>
      <c r="BI1020" s="191">
        <f>IF(N1020="nulová",J1020,0)</f>
        <v>0</v>
      </c>
      <c r="BJ1020" s="19" t="s">
        <v>84</v>
      </c>
      <c r="BK1020" s="191">
        <f>ROUND(I1020*H1020,2)</f>
        <v>0</v>
      </c>
      <c r="BL1020" s="19" t="s">
        <v>273</v>
      </c>
      <c r="BM1020" s="190" t="s">
        <v>1436</v>
      </c>
    </row>
    <row r="1021" spans="1:47" s="2" customFormat="1" ht="11.25">
      <c r="A1021" s="36"/>
      <c r="B1021" s="37"/>
      <c r="C1021" s="38"/>
      <c r="D1021" s="192" t="s">
        <v>418</v>
      </c>
      <c r="E1021" s="38"/>
      <c r="F1021" s="193" t="s">
        <v>1433</v>
      </c>
      <c r="G1021" s="38"/>
      <c r="H1021" s="38"/>
      <c r="I1021" s="194"/>
      <c r="J1021" s="38"/>
      <c r="K1021" s="38"/>
      <c r="L1021" s="41"/>
      <c r="M1021" s="195"/>
      <c r="N1021" s="196"/>
      <c r="O1021" s="66"/>
      <c r="P1021" s="66"/>
      <c r="Q1021" s="66"/>
      <c r="R1021" s="66"/>
      <c r="S1021" s="66"/>
      <c r="T1021" s="67"/>
      <c r="U1021" s="36"/>
      <c r="V1021" s="36"/>
      <c r="W1021" s="36"/>
      <c r="X1021" s="36"/>
      <c r="Y1021" s="36"/>
      <c r="Z1021" s="36"/>
      <c r="AA1021" s="36"/>
      <c r="AB1021" s="36"/>
      <c r="AC1021" s="36"/>
      <c r="AD1021" s="36"/>
      <c r="AE1021" s="36"/>
      <c r="AT1021" s="19" t="s">
        <v>418</v>
      </c>
      <c r="AU1021" s="19" t="s">
        <v>86</v>
      </c>
    </row>
    <row r="1022" spans="2:51" s="15" customFormat="1" ht="11.25">
      <c r="B1022" s="221"/>
      <c r="C1022" s="222"/>
      <c r="D1022" s="192" t="s">
        <v>428</v>
      </c>
      <c r="E1022" s="223" t="s">
        <v>19</v>
      </c>
      <c r="F1022" s="224" t="s">
        <v>1437</v>
      </c>
      <c r="G1022" s="222"/>
      <c r="H1022" s="223" t="s">
        <v>19</v>
      </c>
      <c r="I1022" s="225"/>
      <c r="J1022" s="222"/>
      <c r="K1022" s="222"/>
      <c r="L1022" s="226"/>
      <c r="M1022" s="227"/>
      <c r="N1022" s="228"/>
      <c r="O1022" s="228"/>
      <c r="P1022" s="228"/>
      <c r="Q1022" s="228"/>
      <c r="R1022" s="228"/>
      <c r="S1022" s="228"/>
      <c r="T1022" s="229"/>
      <c r="AT1022" s="230" t="s">
        <v>428</v>
      </c>
      <c r="AU1022" s="230" t="s">
        <v>86</v>
      </c>
      <c r="AV1022" s="15" t="s">
        <v>84</v>
      </c>
      <c r="AW1022" s="15" t="s">
        <v>37</v>
      </c>
      <c r="AX1022" s="15" t="s">
        <v>76</v>
      </c>
      <c r="AY1022" s="230" t="s">
        <v>404</v>
      </c>
    </row>
    <row r="1023" spans="2:51" s="15" customFormat="1" ht="11.25">
      <c r="B1023" s="221"/>
      <c r="C1023" s="222"/>
      <c r="D1023" s="192" t="s">
        <v>428</v>
      </c>
      <c r="E1023" s="223" t="s">
        <v>19</v>
      </c>
      <c r="F1023" s="224" t="s">
        <v>1438</v>
      </c>
      <c r="G1023" s="222"/>
      <c r="H1023" s="223" t="s">
        <v>19</v>
      </c>
      <c r="I1023" s="225"/>
      <c r="J1023" s="222"/>
      <c r="K1023" s="222"/>
      <c r="L1023" s="226"/>
      <c r="M1023" s="227"/>
      <c r="N1023" s="228"/>
      <c r="O1023" s="228"/>
      <c r="P1023" s="228"/>
      <c r="Q1023" s="228"/>
      <c r="R1023" s="228"/>
      <c r="S1023" s="228"/>
      <c r="T1023" s="229"/>
      <c r="AT1023" s="230" t="s">
        <v>428</v>
      </c>
      <c r="AU1023" s="230" t="s">
        <v>86</v>
      </c>
      <c r="AV1023" s="15" t="s">
        <v>84</v>
      </c>
      <c r="AW1023" s="15" t="s">
        <v>37</v>
      </c>
      <c r="AX1023" s="15" t="s">
        <v>76</v>
      </c>
      <c r="AY1023" s="230" t="s">
        <v>404</v>
      </c>
    </row>
    <row r="1024" spans="2:51" s="13" customFormat="1" ht="11.25">
      <c r="B1024" s="198"/>
      <c r="C1024" s="199"/>
      <c r="D1024" s="192" t="s">
        <v>428</v>
      </c>
      <c r="E1024" s="200" t="s">
        <v>19</v>
      </c>
      <c r="F1024" s="201" t="s">
        <v>1439</v>
      </c>
      <c r="G1024" s="199"/>
      <c r="H1024" s="202">
        <v>11.2</v>
      </c>
      <c r="I1024" s="203"/>
      <c r="J1024" s="199"/>
      <c r="K1024" s="199"/>
      <c r="L1024" s="204"/>
      <c r="M1024" s="205"/>
      <c r="N1024" s="206"/>
      <c r="O1024" s="206"/>
      <c r="P1024" s="206"/>
      <c r="Q1024" s="206"/>
      <c r="R1024" s="206"/>
      <c r="S1024" s="206"/>
      <c r="T1024" s="207"/>
      <c r="AT1024" s="208" t="s">
        <v>428</v>
      </c>
      <c r="AU1024" s="208" t="s">
        <v>86</v>
      </c>
      <c r="AV1024" s="13" t="s">
        <v>86</v>
      </c>
      <c r="AW1024" s="13" t="s">
        <v>37</v>
      </c>
      <c r="AX1024" s="13" t="s">
        <v>84</v>
      </c>
      <c r="AY1024" s="208" t="s">
        <v>404</v>
      </c>
    </row>
    <row r="1025" spans="1:65" s="2" customFormat="1" ht="14.45" customHeight="1">
      <c r="A1025" s="36"/>
      <c r="B1025" s="37"/>
      <c r="C1025" s="179" t="s">
        <v>1440</v>
      </c>
      <c r="D1025" s="179" t="s">
        <v>410</v>
      </c>
      <c r="E1025" s="180" t="s">
        <v>1441</v>
      </c>
      <c r="F1025" s="181" t="s">
        <v>1442</v>
      </c>
      <c r="G1025" s="182" t="s">
        <v>134</v>
      </c>
      <c r="H1025" s="183">
        <v>84.25</v>
      </c>
      <c r="I1025" s="184"/>
      <c r="J1025" s="185">
        <f>ROUND(I1025*H1025,2)</f>
        <v>0</v>
      </c>
      <c r="K1025" s="181" t="s">
        <v>19</v>
      </c>
      <c r="L1025" s="41"/>
      <c r="M1025" s="186" t="s">
        <v>19</v>
      </c>
      <c r="N1025" s="187" t="s">
        <v>47</v>
      </c>
      <c r="O1025" s="66"/>
      <c r="P1025" s="188">
        <f>O1025*H1025</f>
        <v>0</v>
      </c>
      <c r="Q1025" s="188">
        <v>0.00039</v>
      </c>
      <c r="R1025" s="188">
        <f>Q1025*H1025</f>
        <v>0.0328575</v>
      </c>
      <c r="S1025" s="188">
        <v>0</v>
      </c>
      <c r="T1025" s="189">
        <f>S1025*H1025</f>
        <v>0</v>
      </c>
      <c r="U1025" s="36"/>
      <c r="V1025" s="36"/>
      <c r="W1025" s="36"/>
      <c r="X1025" s="36"/>
      <c r="Y1025" s="36"/>
      <c r="Z1025" s="36"/>
      <c r="AA1025" s="36"/>
      <c r="AB1025" s="36"/>
      <c r="AC1025" s="36"/>
      <c r="AD1025" s="36"/>
      <c r="AE1025" s="36"/>
      <c r="AR1025" s="190" t="s">
        <v>273</v>
      </c>
      <c r="AT1025" s="190" t="s">
        <v>410</v>
      </c>
      <c r="AU1025" s="190" t="s">
        <v>86</v>
      </c>
      <c r="AY1025" s="19" t="s">
        <v>404</v>
      </c>
      <c r="BE1025" s="191">
        <f>IF(N1025="základní",J1025,0)</f>
        <v>0</v>
      </c>
      <c r="BF1025" s="191">
        <f>IF(N1025="snížená",J1025,0)</f>
        <v>0</v>
      </c>
      <c r="BG1025" s="191">
        <f>IF(N1025="zákl. přenesená",J1025,0)</f>
        <v>0</v>
      </c>
      <c r="BH1025" s="191">
        <f>IF(N1025="sníž. přenesená",J1025,0)</f>
        <v>0</v>
      </c>
      <c r="BI1025" s="191">
        <f>IF(N1025="nulová",J1025,0)</f>
        <v>0</v>
      </c>
      <c r="BJ1025" s="19" t="s">
        <v>84</v>
      </c>
      <c r="BK1025" s="191">
        <f>ROUND(I1025*H1025,2)</f>
        <v>0</v>
      </c>
      <c r="BL1025" s="19" t="s">
        <v>273</v>
      </c>
      <c r="BM1025" s="190" t="s">
        <v>1443</v>
      </c>
    </row>
    <row r="1026" spans="1:47" s="2" customFormat="1" ht="11.25">
      <c r="A1026" s="36"/>
      <c r="B1026" s="37"/>
      <c r="C1026" s="38"/>
      <c r="D1026" s="192" t="s">
        <v>418</v>
      </c>
      <c r="E1026" s="38"/>
      <c r="F1026" s="193" t="s">
        <v>1444</v>
      </c>
      <c r="G1026" s="38"/>
      <c r="H1026" s="38"/>
      <c r="I1026" s="194"/>
      <c r="J1026" s="38"/>
      <c r="K1026" s="38"/>
      <c r="L1026" s="41"/>
      <c r="M1026" s="195"/>
      <c r="N1026" s="196"/>
      <c r="O1026" s="66"/>
      <c r="P1026" s="66"/>
      <c r="Q1026" s="66"/>
      <c r="R1026" s="66"/>
      <c r="S1026" s="66"/>
      <c r="T1026" s="67"/>
      <c r="U1026" s="36"/>
      <c r="V1026" s="36"/>
      <c r="W1026" s="36"/>
      <c r="X1026" s="36"/>
      <c r="Y1026" s="36"/>
      <c r="Z1026" s="36"/>
      <c r="AA1026" s="36"/>
      <c r="AB1026" s="36"/>
      <c r="AC1026" s="36"/>
      <c r="AD1026" s="36"/>
      <c r="AE1026" s="36"/>
      <c r="AT1026" s="19" t="s">
        <v>418</v>
      </c>
      <c r="AU1026" s="19" t="s">
        <v>86</v>
      </c>
    </row>
    <row r="1027" spans="2:51" s="13" customFormat="1" ht="11.25">
      <c r="B1027" s="198"/>
      <c r="C1027" s="199"/>
      <c r="D1027" s="192" t="s">
        <v>428</v>
      </c>
      <c r="E1027" s="200" t="s">
        <v>19</v>
      </c>
      <c r="F1027" s="201" t="s">
        <v>1445</v>
      </c>
      <c r="G1027" s="199"/>
      <c r="H1027" s="202">
        <v>84.25</v>
      </c>
      <c r="I1027" s="203"/>
      <c r="J1027" s="199"/>
      <c r="K1027" s="199"/>
      <c r="L1027" s="204"/>
      <c r="M1027" s="205"/>
      <c r="N1027" s="206"/>
      <c r="O1027" s="206"/>
      <c r="P1027" s="206"/>
      <c r="Q1027" s="206"/>
      <c r="R1027" s="206"/>
      <c r="S1027" s="206"/>
      <c r="T1027" s="207"/>
      <c r="AT1027" s="208" t="s">
        <v>428</v>
      </c>
      <c r="AU1027" s="208" t="s">
        <v>86</v>
      </c>
      <c r="AV1027" s="13" t="s">
        <v>86</v>
      </c>
      <c r="AW1027" s="13" t="s">
        <v>37</v>
      </c>
      <c r="AX1027" s="13" t="s">
        <v>84</v>
      </c>
      <c r="AY1027" s="208" t="s">
        <v>404</v>
      </c>
    </row>
    <row r="1028" spans="1:65" s="2" customFormat="1" ht="14.45" customHeight="1">
      <c r="A1028" s="36"/>
      <c r="B1028" s="37"/>
      <c r="C1028" s="179" t="s">
        <v>1446</v>
      </c>
      <c r="D1028" s="179" t="s">
        <v>410</v>
      </c>
      <c r="E1028" s="180" t="s">
        <v>1447</v>
      </c>
      <c r="F1028" s="181" t="s">
        <v>1448</v>
      </c>
      <c r="G1028" s="182" t="s">
        <v>134</v>
      </c>
      <c r="H1028" s="183">
        <v>1015.2</v>
      </c>
      <c r="I1028" s="184"/>
      <c r="J1028" s="185">
        <f>ROUND(I1028*H1028,2)</f>
        <v>0</v>
      </c>
      <c r="K1028" s="181" t="s">
        <v>19</v>
      </c>
      <c r="L1028" s="41"/>
      <c r="M1028" s="186" t="s">
        <v>19</v>
      </c>
      <c r="N1028" s="187" t="s">
        <v>47</v>
      </c>
      <c r="O1028" s="66"/>
      <c r="P1028" s="188">
        <f>O1028*H1028</f>
        <v>0</v>
      </c>
      <c r="Q1028" s="188">
        <v>0.00028</v>
      </c>
      <c r="R1028" s="188">
        <f>Q1028*H1028</f>
        <v>0.284256</v>
      </c>
      <c r="S1028" s="188">
        <v>0</v>
      </c>
      <c r="T1028" s="189">
        <f>S1028*H1028</f>
        <v>0</v>
      </c>
      <c r="U1028" s="36"/>
      <c r="V1028" s="36"/>
      <c r="W1028" s="36"/>
      <c r="X1028" s="36"/>
      <c r="Y1028" s="36"/>
      <c r="Z1028" s="36"/>
      <c r="AA1028" s="36"/>
      <c r="AB1028" s="36"/>
      <c r="AC1028" s="36"/>
      <c r="AD1028" s="36"/>
      <c r="AE1028" s="36"/>
      <c r="AR1028" s="190" t="s">
        <v>273</v>
      </c>
      <c r="AT1028" s="190" t="s">
        <v>410</v>
      </c>
      <c r="AU1028" s="190" t="s">
        <v>86</v>
      </c>
      <c r="AY1028" s="19" t="s">
        <v>404</v>
      </c>
      <c r="BE1028" s="191">
        <f>IF(N1028="základní",J1028,0)</f>
        <v>0</v>
      </c>
      <c r="BF1028" s="191">
        <f>IF(N1028="snížená",J1028,0)</f>
        <v>0</v>
      </c>
      <c r="BG1028" s="191">
        <f>IF(N1028="zákl. přenesená",J1028,0)</f>
        <v>0</v>
      </c>
      <c r="BH1028" s="191">
        <f>IF(N1028="sníž. přenesená",J1028,0)</f>
        <v>0</v>
      </c>
      <c r="BI1028" s="191">
        <f>IF(N1028="nulová",J1028,0)</f>
        <v>0</v>
      </c>
      <c r="BJ1028" s="19" t="s">
        <v>84</v>
      </c>
      <c r="BK1028" s="191">
        <f>ROUND(I1028*H1028,2)</f>
        <v>0</v>
      </c>
      <c r="BL1028" s="19" t="s">
        <v>273</v>
      </c>
      <c r="BM1028" s="190" t="s">
        <v>1449</v>
      </c>
    </row>
    <row r="1029" spans="1:47" s="2" customFormat="1" ht="11.25">
      <c r="A1029" s="36"/>
      <c r="B1029" s="37"/>
      <c r="C1029" s="38"/>
      <c r="D1029" s="192" t="s">
        <v>418</v>
      </c>
      <c r="E1029" s="38"/>
      <c r="F1029" s="193" t="s">
        <v>1450</v>
      </c>
      <c r="G1029" s="38"/>
      <c r="H1029" s="38"/>
      <c r="I1029" s="194"/>
      <c r="J1029" s="38"/>
      <c r="K1029" s="38"/>
      <c r="L1029" s="41"/>
      <c r="M1029" s="195"/>
      <c r="N1029" s="196"/>
      <c r="O1029" s="66"/>
      <c r="P1029" s="66"/>
      <c r="Q1029" s="66"/>
      <c r="R1029" s="66"/>
      <c r="S1029" s="66"/>
      <c r="T1029" s="67"/>
      <c r="U1029" s="36"/>
      <c r="V1029" s="36"/>
      <c r="W1029" s="36"/>
      <c r="X1029" s="36"/>
      <c r="Y1029" s="36"/>
      <c r="Z1029" s="36"/>
      <c r="AA1029" s="36"/>
      <c r="AB1029" s="36"/>
      <c r="AC1029" s="36"/>
      <c r="AD1029" s="36"/>
      <c r="AE1029" s="36"/>
      <c r="AT1029" s="19" t="s">
        <v>418</v>
      </c>
      <c r="AU1029" s="19" t="s">
        <v>86</v>
      </c>
    </row>
    <row r="1030" spans="2:51" s="13" customFormat="1" ht="11.25">
      <c r="B1030" s="198"/>
      <c r="C1030" s="199"/>
      <c r="D1030" s="192" t="s">
        <v>428</v>
      </c>
      <c r="E1030" s="200" t="s">
        <v>19</v>
      </c>
      <c r="F1030" s="201" t="s">
        <v>1451</v>
      </c>
      <c r="G1030" s="199"/>
      <c r="H1030" s="202">
        <v>1015.2</v>
      </c>
      <c r="I1030" s="203"/>
      <c r="J1030" s="199"/>
      <c r="K1030" s="199"/>
      <c r="L1030" s="204"/>
      <c r="M1030" s="205"/>
      <c r="N1030" s="206"/>
      <c r="O1030" s="206"/>
      <c r="P1030" s="206"/>
      <c r="Q1030" s="206"/>
      <c r="R1030" s="206"/>
      <c r="S1030" s="206"/>
      <c r="T1030" s="207"/>
      <c r="AT1030" s="208" t="s">
        <v>428</v>
      </c>
      <c r="AU1030" s="208" t="s">
        <v>86</v>
      </c>
      <c r="AV1030" s="13" t="s">
        <v>86</v>
      </c>
      <c r="AW1030" s="13" t="s">
        <v>37</v>
      </c>
      <c r="AX1030" s="13" t="s">
        <v>84</v>
      </c>
      <c r="AY1030" s="208" t="s">
        <v>404</v>
      </c>
    </row>
    <row r="1031" spans="1:65" s="2" customFormat="1" ht="14.45" customHeight="1">
      <c r="A1031" s="36"/>
      <c r="B1031" s="37"/>
      <c r="C1031" s="179" t="s">
        <v>1452</v>
      </c>
      <c r="D1031" s="179" t="s">
        <v>410</v>
      </c>
      <c r="E1031" s="180" t="s">
        <v>1453</v>
      </c>
      <c r="F1031" s="181" t="s">
        <v>1454</v>
      </c>
      <c r="G1031" s="182" t="s">
        <v>134</v>
      </c>
      <c r="H1031" s="183">
        <v>112.8</v>
      </c>
      <c r="I1031" s="184"/>
      <c r="J1031" s="185">
        <f>ROUND(I1031*H1031,2)</f>
        <v>0</v>
      </c>
      <c r="K1031" s="181" t="s">
        <v>19</v>
      </c>
      <c r="L1031" s="41"/>
      <c r="M1031" s="186" t="s">
        <v>19</v>
      </c>
      <c r="N1031" s="187" t="s">
        <v>47</v>
      </c>
      <c r="O1031" s="66"/>
      <c r="P1031" s="188">
        <f>O1031*H1031</f>
        <v>0</v>
      </c>
      <c r="Q1031" s="188">
        <v>0.00058</v>
      </c>
      <c r="R1031" s="188">
        <f>Q1031*H1031</f>
        <v>0.065424</v>
      </c>
      <c r="S1031" s="188">
        <v>0</v>
      </c>
      <c r="T1031" s="189">
        <f>S1031*H1031</f>
        <v>0</v>
      </c>
      <c r="U1031" s="36"/>
      <c r="V1031" s="36"/>
      <c r="W1031" s="36"/>
      <c r="X1031" s="36"/>
      <c r="Y1031" s="36"/>
      <c r="Z1031" s="36"/>
      <c r="AA1031" s="36"/>
      <c r="AB1031" s="36"/>
      <c r="AC1031" s="36"/>
      <c r="AD1031" s="36"/>
      <c r="AE1031" s="36"/>
      <c r="AR1031" s="190" t="s">
        <v>273</v>
      </c>
      <c r="AT1031" s="190" t="s">
        <v>410</v>
      </c>
      <c r="AU1031" s="190" t="s">
        <v>86</v>
      </c>
      <c r="AY1031" s="19" t="s">
        <v>404</v>
      </c>
      <c r="BE1031" s="191">
        <f>IF(N1031="základní",J1031,0)</f>
        <v>0</v>
      </c>
      <c r="BF1031" s="191">
        <f>IF(N1031="snížená",J1031,0)</f>
        <v>0</v>
      </c>
      <c r="BG1031" s="191">
        <f>IF(N1031="zákl. přenesená",J1031,0)</f>
        <v>0</v>
      </c>
      <c r="BH1031" s="191">
        <f>IF(N1031="sníž. přenesená",J1031,0)</f>
        <v>0</v>
      </c>
      <c r="BI1031" s="191">
        <f>IF(N1031="nulová",J1031,0)</f>
        <v>0</v>
      </c>
      <c r="BJ1031" s="19" t="s">
        <v>84</v>
      </c>
      <c r="BK1031" s="191">
        <f>ROUND(I1031*H1031,2)</f>
        <v>0</v>
      </c>
      <c r="BL1031" s="19" t="s">
        <v>273</v>
      </c>
      <c r="BM1031" s="190" t="s">
        <v>1455</v>
      </c>
    </row>
    <row r="1032" spans="1:47" s="2" customFormat="1" ht="11.25">
      <c r="A1032" s="36"/>
      <c r="B1032" s="37"/>
      <c r="C1032" s="38"/>
      <c r="D1032" s="192" t="s">
        <v>418</v>
      </c>
      <c r="E1032" s="38"/>
      <c r="F1032" s="193" t="s">
        <v>1456</v>
      </c>
      <c r="G1032" s="38"/>
      <c r="H1032" s="38"/>
      <c r="I1032" s="194"/>
      <c r="J1032" s="38"/>
      <c r="K1032" s="38"/>
      <c r="L1032" s="41"/>
      <c r="M1032" s="195"/>
      <c r="N1032" s="196"/>
      <c r="O1032" s="66"/>
      <c r="P1032" s="66"/>
      <c r="Q1032" s="66"/>
      <c r="R1032" s="66"/>
      <c r="S1032" s="66"/>
      <c r="T1032" s="67"/>
      <c r="U1032" s="36"/>
      <c r="V1032" s="36"/>
      <c r="W1032" s="36"/>
      <c r="X1032" s="36"/>
      <c r="Y1032" s="36"/>
      <c r="Z1032" s="36"/>
      <c r="AA1032" s="36"/>
      <c r="AB1032" s="36"/>
      <c r="AC1032" s="36"/>
      <c r="AD1032" s="36"/>
      <c r="AE1032" s="36"/>
      <c r="AT1032" s="19" t="s">
        <v>418</v>
      </c>
      <c r="AU1032" s="19" t="s">
        <v>86</v>
      </c>
    </row>
    <row r="1033" spans="2:51" s="13" customFormat="1" ht="11.25">
      <c r="B1033" s="198"/>
      <c r="C1033" s="199"/>
      <c r="D1033" s="192" t="s">
        <v>428</v>
      </c>
      <c r="E1033" s="200" t="s">
        <v>19</v>
      </c>
      <c r="F1033" s="201" t="s">
        <v>1457</v>
      </c>
      <c r="G1033" s="199"/>
      <c r="H1033" s="202">
        <v>112.8</v>
      </c>
      <c r="I1033" s="203"/>
      <c r="J1033" s="199"/>
      <c r="K1033" s="199"/>
      <c r="L1033" s="204"/>
      <c r="M1033" s="205"/>
      <c r="N1033" s="206"/>
      <c r="O1033" s="206"/>
      <c r="P1033" s="206"/>
      <c r="Q1033" s="206"/>
      <c r="R1033" s="206"/>
      <c r="S1033" s="206"/>
      <c r="T1033" s="207"/>
      <c r="AT1033" s="208" t="s">
        <v>428</v>
      </c>
      <c r="AU1033" s="208" t="s">
        <v>86</v>
      </c>
      <c r="AV1033" s="13" t="s">
        <v>86</v>
      </c>
      <c r="AW1033" s="13" t="s">
        <v>37</v>
      </c>
      <c r="AX1033" s="13" t="s">
        <v>84</v>
      </c>
      <c r="AY1033" s="208" t="s">
        <v>404</v>
      </c>
    </row>
    <row r="1034" spans="1:65" s="2" customFormat="1" ht="14.45" customHeight="1">
      <c r="A1034" s="36"/>
      <c r="B1034" s="37"/>
      <c r="C1034" s="179" t="s">
        <v>1458</v>
      </c>
      <c r="D1034" s="179" t="s">
        <v>410</v>
      </c>
      <c r="E1034" s="180" t="s">
        <v>1459</v>
      </c>
      <c r="F1034" s="181" t="s">
        <v>1460</v>
      </c>
      <c r="G1034" s="182" t="s">
        <v>106</v>
      </c>
      <c r="H1034" s="183">
        <v>3.051</v>
      </c>
      <c r="I1034" s="184"/>
      <c r="J1034" s="185">
        <f>ROUND(I1034*H1034,2)</f>
        <v>0</v>
      </c>
      <c r="K1034" s="181" t="s">
        <v>413</v>
      </c>
      <c r="L1034" s="41"/>
      <c r="M1034" s="186" t="s">
        <v>19</v>
      </c>
      <c r="N1034" s="187" t="s">
        <v>47</v>
      </c>
      <c r="O1034" s="66"/>
      <c r="P1034" s="188">
        <f>O1034*H1034</f>
        <v>0</v>
      </c>
      <c r="Q1034" s="188">
        <v>2.45329</v>
      </c>
      <c r="R1034" s="188">
        <f>Q1034*H1034</f>
        <v>7.48498779</v>
      </c>
      <c r="S1034" s="188">
        <v>0</v>
      </c>
      <c r="T1034" s="189">
        <f>S1034*H1034</f>
        <v>0</v>
      </c>
      <c r="U1034" s="36"/>
      <c r="V1034" s="36"/>
      <c r="W1034" s="36"/>
      <c r="X1034" s="36"/>
      <c r="Y1034" s="36"/>
      <c r="Z1034" s="36"/>
      <c r="AA1034" s="36"/>
      <c r="AB1034" s="36"/>
      <c r="AC1034" s="36"/>
      <c r="AD1034" s="36"/>
      <c r="AE1034" s="36"/>
      <c r="AR1034" s="190" t="s">
        <v>273</v>
      </c>
      <c r="AT1034" s="190" t="s">
        <v>410</v>
      </c>
      <c r="AU1034" s="190" t="s">
        <v>86</v>
      </c>
      <c r="AY1034" s="19" t="s">
        <v>404</v>
      </c>
      <c r="BE1034" s="191">
        <f>IF(N1034="základní",J1034,0)</f>
        <v>0</v>
      </c>
      <c r="BF1034" s="191">
        <f>IF(N1034="snížená",J1034,0)</f>
        <v>0</v>
      </c>
      <c r="BG1034" s="191">
        <f>IF(N1034="zákl. přenesená",J1034,0)</f>
        <v>0</v>
      </c>
      <c r="BH1034" s="191">
        <f>IF(N1034="sníž. přenesená",J1034,0)</f>
        <v>0</v>
      </c>
      <c r="BI1034" s="191">
        <f>IF(N1034="nulová",J1034,0)</f>
        <v>0</v>
      </c>
      <c r="BJ1034" s="19" t="s">
        <v>84</v>
      </c>
      <c r="BK1034" s="191">
        <f>ROUND(I1034*H1034,2)</f>
        <v>0</v>
      </c>
      <c r="BL1034" s="19" t="s">
        <v>273</v>
      </c>
      <c r="BM1034" s="190" t="s">
        <v>1461</v>
      </c>
    </row>
    <row r="1035" spans="1:47" s="2" customFormat="1" ht="11.25">
      <c r="A1035" s="36"/>
      <c r="B1035" s="37"/>
      <c r="C1035" s="38"/>
      <c r="D1035" s="192" t="s">
        <v>418</v>
      </c>
      <c r="E1035" s="38"/>
      <c r="F1035" s="193" t="s">
        <v>1462</v>
      </c>
      <c r="G1035" s="38"/>
      <c r="H1035" s="38"/>
      <c r="I1035" s="194"/>
      <c r="J1035" s="38"/>
      <c r="K1035" s="38"/>
      <c r="L1035" s="41"/>
      <c r="M1035" s="195"/>
      <c r="N1035" s="196"/>
      <c r="O1035" s="66"/>
      <c r="P1035" s="66"/>
      <c r="Q1035" s="66"/>
      <c r="R1035" s="66"/>
      <c r="S1035" s="66"/>
      <c r="T1035" s="67"/>
      <c r="U1035" s="36"/>
      <c r="V1035" s="36"/>
      <c r="W1035" s="36"/>
      <c r="X1035" s="36"/>
      <c r="Y1035" s="36"/>
      <c r="Z1035" s="36"/>
      <c r="AA1035" s="36"/>
      <c r="AB1035" s="36"/>
      <c r="AC1035" s="36"/>
      <c r="AD1035" s="36"/>
      <c r="AE1035" s="36"/>
      <c r="AT1035" s="19" t="s">
        <v>418</v>
      </c>
      <c r="AU1035" s="19" t="s">
        <v>86</v>
      </c>
    </row>
    <row r="1036" spans="1:47" s="2" customFormat="1" ht="58.5">
      <c r="A1036" s="36"/>
      <c r="B1036" s="37"/>
      <c r="C1036" s="38"/>
      <c r="D1036" s="192" t="s">
        <v>423</v>
      </c>
      <c r="E1036" s="38"/>
      <c r="F1036" s="197" t="s">
        <v>1463</v>
      </c>
      <c r="G1036" s="38"/>
      <c r="H1036" s="38"/>
      <c r="I1036" s="194"/>
      <c r="J1036" s="38"/>
      <c r="K1036" s="38"/>
      <c r="L1036" s="41"/>
      <c r="M1036" s="195"/>
      <c r="N1036" s="196"/>
      <c r="O1036" s="66"/>
      <c r="P1036" s="66"/>
      <c r="Q1036" s="66"/>
      <c r="R1036" s="66"/>
      <c r="S1036" s="66"/>
      <c r="T1036" s="67"/>
      <c r="U1036" s="36"/>
      <c r="V1036" s="36"/>
      <c r="W1036" s="36"/>
      <c r="X1036" s="36"/>
      <c r="Y1036" s="36"/>
      <c r="Z1036" s="36"/>
      <c r="AA1036" s="36"/>
      <c r="AB1036" s="36"/>
      <c r="AC1036" s="36"/>
      <c r="AD1036" s="36"/>
      <c r="AE1036" s="36"/>
      <c r="AT1036" s="19" t="s">
        <v>423</v>
      </c>
      <c r="AU1036" s="19" t="s">
        <v>86</v>
      </c>
    </row>
    <row r="1037" spans="2:51" s="15" customFormat="1" ht="11.25">
      <c r="B1037" s="221"/>
      <c r="C1037" s="222"/>
      <c r="D1037" s="192" t="s">
        <v>428</v>
      </c>
      <c r="E1037" s="223" t="s">
        <v>19</v>
      </c>
      <c r="F1037" s="224" t="s">
        <v>1464</v>
      </c>
      <c r="G1037" s="222"/>
      <c r="H1037" s="223" t="s">
        <v>19</v>
      </c>
      <c r="I1037" s="225"/>
      <c r="J1037" s="222"/>
      <c r="K1037" s="222"/>
      <c r="L1037" s="226"/>
      <c r="M1037" s="227"/>
      <c r="N1037" s="228"/>
      <c r="O1037" s="228"/>
      <c r="P1037" s="228"/>
      <c r="Q1037" s="228"/>
      <c r="R1037" s="228"/>
      <c r="S1037" s="228"/>
      <c r="T1037" s="229"/>
      <c r="AT1037" s="230" t="s">
        <v>428</v>
      </c>
      <c r="AU1037" s="230" t="s">
        <v>86</v>
      </c>
      <c r="AV1037" s="15" t="s">
        <v>84</v>
      </c>
      <c r="AW1037" s="15" t="s">
        <v>37</v>
      </c>
      <c r="AX1037" s="15" t="s">
        <v>76</v>
      </c>
      <c r="AY1037" s="230" t="s">
        <v>404</v>
      </c>
    </row>
    <row r="1038" spans="2:51" s="13" customFormat="1" ht="11.25">
      <c r="B1038" s="198"/>
      <c r="C1038" s="199"/>
      <c r="D1038" s="192" t="s">
        <v>428</v>
      </c>
      <c r="E1038" s="200" t="s">
        <v>19</v>
      </c>
      <c r="F1038" s="201" t="s">
        <v>1465</v>
      </c>
      <c r="G1038" s="199"/>
      <c r="H1038" s="202">
        <v>1.152</v>
      </c>
      <c r="I1038" s="203"/>
      <c r="J1038" s="199"/>
      <c r="K1038" s="199"/>
      <c r="L1038" s="204"/>
      <c r="M1038" s="205"/>
      <c r="N1038" s="206"/>
      <c r="O1038" s="206"/>
      <c r="P1038" s="206"/>
      <c r="Q1038" s="206"/>
      <c r="R1038" s="206"/>
      <c r="S1038" s="206"/>
      <c r="T1038" s="207"/>
      <c r="AT1038" s="208" t="s">
        <v>428</v>
      </c>
      <c r="AU1038" s="208" t="s">
        <v>86</v>
      </c>
      <c r="AV1038" s="13" t="s">
        <v>86</v>
      </c>
      <c r="AW1038" s="13" t="s">
        <v>37</v>
      </c>
      <c r="AX1038" s="13" t="s">
        <v>76</v>
      </c>
      <c r="AY1038" s="208" t="s">
        <v>404</v>
      </c>
    </row>
    <row r="1039" spans="2:51" s="13" customFormat="1" ht="11.25">
      <c r="B1039" s="198"/>
      <c r="C1039" s="199"/>
      <c r="D1039" s="192" t="s">
        <v>428</v>
      </c>
      <c r="E1039" s="200" t="s">
        <v>19</v>
      </c>
      <c r="F1039" s="201" t="s">
        <v>1466</v>
      </c>
      <c r="G1039" s="199"/>
      <c r="H1039" s="202">
        <v>0.576</v>
      </c>
      <c r="I1039" s="203"/>
      <c r="J1039" s="199"/>
      <c r="K1039" s="199"/>
      <c r="L1039" s="204"/>
      <c r="M1039" s="205"/>
      <c r="N1039" s="206"/>
      <c r="O1039" s="206"/>
      <c r="P1039" s="206"/>
      <c r="Q1039" s="206"/>
      <c r="R1039" s="206"/>
      <c r="S1039" s="206"/>
      <c r="T1039" s="207"/>
      <c r="AT1039" s="208" t="s">
        <v>428</v>
      </c>
      <c r="AU1039" s="208" t="s">
        <v>86</v>
      </c>
      <c r="AV1039" s="13" t="s">
        <v>86</v>
      </c>
      <c r="AW1039" s="13" t="s">
        <v>37</v>
      </c>
      <c r="AX1039" s="13" t="s">
        <v>76</v>
      </c>
      <c r="AY1039" s="208" t="s">
        <v>404</v>
      </c>
    </row>
    <row r="1040" spans="2:51" s="13" customFormat="1" ht="11.25">
      <c r="B1040" s="198"/>
      <c r="C1040" s="199"/>
      <c r="D1040" s="192" t="s">
        <v>428</v>
      </c>
      <c r="E1040" s="200" t="s">
        <v>19</v>
      </c>
      <c r="F1040" s="201" t="s">
        <v>1467</v>
      </c>
      <c r="G1040" s="199"/>
      <c r="H1040" s="202">
        <v>1.323</v>
      </c>
      <c r="I1040" s="203"/>
      <c r="J1040" s="199"/>
      <c r="K1040" s="199"/>
      <c r="L1040" s="204"/>
      <c r="M1040" s="205"/>
      <c r="N1040" s="206"/>
      <c r="O1040" s="206"/>
      <c r="P1040" s="206"/>
      <c r="Q1040" s="206"/>
      <c r="R1040" s="206"/>
      <c r="S1040" s="206"/>
      <c r="T1040" s="207"/>
      <c r="AT1040" s="208" t="s">
        <v>428</v>
      </c>
      <c r="AU1040" s="208" t="s">
        <v>86</v>
      </c>
      <c r="AV1040" s="13" t="s">
        <v>86</v>
      </c>
      <c r="AW1040" s="13" t="s">
        <v>37</v>
      </c>
      <c r="AX1040" s="13" t="s">
        <v>76</v>
      </c>
      <c r="AY1040" s="208" t="s">
        <v>404</v>
      </c>
    </row>
    <row r="1041" spans="2:51" s="14" customFormat="1" ht="11.25">
      <c r="B1041" s="210"/>
      <c r="C1041" s="211"/>
      <c r="D1041" s="192" t="s">
        <v>428</v>
      </c>
      <c r="E1041" s="212" t="s">
        <v>19</v>
      </c>
      <c r="F1041" s="213" t="s">
        <v>463</v>
      </c>
      <c r="G1041" s="211"/>
      <c r="H1041" s="214">
        <v>3.051</v>
      </c>
      <c r="I1041" s="215"/>
      <c r="J1041" s="211"/>
      <c r="K1041" s="211"/>
      <c r="L1041" s="216"/>
      <c r="M1041" s="217"/>
      <c r="N1041" s="218"/>
      <c r="O1041" s="218"/>
      <c r="P1041" s="218"/>
      <c r="Q1041" s="218"/>
      <c r="R1041" s="218"/>
      <c r="S1041" s="218"/>
      <c r="T1041" s="219"/>
      <c r="AT1041" s="220" t="s">
        <v>428</v>
      </c>
      <c r="AU1041" s="220" t="s">
        <v>86</v>
      </c>
      <c r="AV1041" s="14" t="s">
        <v>273</v>
      </c>
      <c r="AW1041" s="14" t="s">
        <v>37</v>
      </c>
      <c r="AX1041" s="14" t="s">
        <v>84</v>
      </c>
      <c r="AY1041" s="220" t="s">
        <v>404</v>
      </c>
    </row>
    <row r="1042" spans="1:65" s="2" customFormat="1" ht="14.45" customHeight="1">
      <c r="A1042" s="36"/>
      <c r="B1042" s="37"/>
      <c r="C1042" s="179" t="s">
        <v>1468</v>
      </c>
      <c r="D1042" s="179" t="s">
        <v>410</v>
      </c>
      <c r="E1042" s="180" t="s">
        <v>1469</v>
      </c>
      <c r="F1042" s="181" t="s">
        <v>1470</v>
      </c>
      <c r="G1042" s="182" t="s">
        <v>92</v>
      </c>
      <c r="H1042" s="183">
        <v>13.8</v>
      </c>
      <c r="I1042" s="184"/>
      <c r="J1042" s="185">
        <f>ROUND(I1042*H1042,2)</f>
        <v>0</v>
      </c>
      <c r="K1042" s="181" t="s">
        <v>413</v>
      </c>
      <c r="L1042" s="41"/>
      <c r="M1042" s="186" t="s">
        <v>19</v>
      </c>
      <c r="N1042" s="187" t="s">
        <v>47</v>
      </c>
      <c r="O1042" s="66"/>
      <c r="P1042" s="188">
        <f>O1042*H1042</f>
        <v>0</v>
      </c>
      <c r="Q1042" s="188">
        <v>0.00264</v>
      </c>
      <c r="R1042" s="188">
        <f>Q1042*H1042</f>
        <v>0.036432</v>
      </c>
      <c r="S1042" s="188">
        <v>0</v>
      </c>
      <c r="T1042" s="189">
        <f>S1042*H1042</f>
        <v>0</v>
      </c>
      <c r="U1042" s="36"/>
      <c r="V1042" s="36"/>
      <c r="W1042" s="36"/>
      <c r="X1042" s="36"/>
      <c r="Y1042" s="36"/>
      <c r="Z1042" s="36"/>
      <c r="AA1042" s="36"/>
      <c r="AB1042" s="36"/>
      <c r="AC1042" s="36"/>
      <c r="AD1042" s="36"/>
      <c r="AE1042" s="36"/>
      <c r="AR1042" s="190" t="s">
        <v>273</v>
      </c>
      <c r="AT1042" s="190" t="s">
        <v>410</v>
      </c>
      <c r="AU1042" s="190" t="s">
        <v>86</v>
      </c>
      <c r="AY1042" s="19" t="s">
        <v>404</v>
      </c>
      <c r="BE1042" s="191">
        <f>IF(N1042="základní",J1042,0)</f>
        <v>0</v>
      </c>
      <c r="BF1042" s="191">
        <f>IF(N1042="snížená",J1042,0)</f>
        <v>0</v>
      </c>
      <c r="BG1042" s="191">
        <f>IF(N1042="zákl. přenesená",J1042,0)</f>
        <v>0</v>
      </c>
      <c r="BH1042" s="191">
        <f>IF(N1042="sníž. přenesená",J1042,0)</f>
        <v>0</v>
      </c>
      <c r="BI1042" s="191">
        <f>IF(N1042="nulová",J1042,0)</f>
        <v>0</v>
      </c>
      <c r="BJ1042" s="19" t="s">
        <v>84</v>
      </c>
      <c r="BK1042" s="191">
        <f>ROUND(I1042*H1042,2)</f>
        <v>0</v>
      </c>
      <c r="BL1042" s="19" t="s">
        <v>273</v>
      </c>
      <c r="BM1042" s="190" t="s">
        <v>1471</v>
      </c>
    </row>
    <row r="1043" spans="1:47" s="2" customFormat="1" ht="11.25">
      <c r="A1043" s="36"/>
      <c r="B1043" s="37"/>
      <c r="C1043" s="38"/>
      <c r="D1043" s="192" t="s">
        <v>418</v>
      </c>
      <c r="E1043" s="38"/>
      <c r="F1043" s="193" t="s">
        <v>1472</v>
      </c>
      <c r="G1043" s="38"/>
      <c r="H1043" s="38"/>
      <c r="I1043" s="194"/>
      <c r="J1043" s="38"/>
      <c r="K1043" s="38"/>
      <c r="L1043" s="41"/>
      <c r="M1043" s="195"/>
      <c r="N1043" s="196"/>
      <c r="O1043" s="66"/>
      <c r="P1043" s="66"/>
      <c r="Q1043" s="66"/>
      <c r="R1043" s="66"/>
      <c r="S1043" s="66"/>
      <c r="T1043" s="67"/>
      <c r="U1043" s="36"/>
      <c r="V1043" s="36"/>
      <c r="W1043" s="36"/>
      <c r="X1043" s="36"/>
      <c r="Y1043" s="36"/>
      <c r="Z1043" s="36"/>
      <c r="AA1043" s="36"/>
      <c r="AB1043" s="36"/>
      <c r="AC1043" s="36"/>
      <c r="AD1043" s="36"/>
      <c r="AE1043" s="36"/>
      <c r="AT1043" s="19" t="s">
        <v>418</v>
      </c>
      <c r="AU1043" s="19" t="s">
        <v>86</v>
      </c>
    </row>
    <row r="1044" spans="1:47" s="2" customFormat="1" ht="39">
      <c r="A1044" s="36"/>
      <c r="B1044" s="37"/>
      <c r="C1044" s="38"/>
      <c r="D1044" s="192" t="s">
        <v>423</v>
      </c>
      <c r="E1044" s="38"/>
      <c r="F1044" s="197" t="s">
        <v>1473</v>
      </c>
      <c r="G1044" s="38"/>
      <c r="H1044" s="38"/>
      <c r="I1044" s="194"/>
      <c r="J1044" s="38"/>
      <c r="K1044" s="38"/>
      <c r="L1044" s="41"/>
      <c r="M1044" s="195"/>
      <c r="N1044" s="196"/>
      <c r="O1044" s="66"/>
      <c r="P1044" s="66"/>
      <c r="Q1044" s="66"/>
      <c r="R1044" s="66"/>
      <c r="S1044" s="66"/>
      <c r="T1044" s="67"/>
      <c r="U1044" s="36"/>
      <c r="V1044" s="36"/>
      <c r="W1044" s="36"/>
      <c r="X1044" s="36"/>
      <c r="Y1044" s="36"/>
      <c r="Z1044" s="36"/>
      <c r="AA1044" s="36"/>
      <c r="AB1044" s="36"/>
      <c r="AC1044" s="36"/>
      <c r="AD1044" s="36"/>
      <c r="AE1044" s="36"/>
      <c r="AT1044" s="19" t="s">
        <v>423</v>
      </c>
      <c r="AU1044" s="19" t="s">
        <v>86</v>
      </c>
    </row>
    <row r="1045" spans="2:51" s="15" customFormat="1" ht="11.25">
      <c r="B1045" s="221"/>
      <c r="C1045" s="222"/>
      <c r="D1045" s="192" t="s">
        <v>428</v>
      </c>
      <c r="E1045" s="223" t="s">
        <v>19</v>
      </c>
      <c r="F1045" s="224" t="s">
        <v>1474</v>
      </c>
      <c r="G1045" s="222"/>
      <c r="H1045" s="223" t="s">
        <v>19</v>
      </c>
      <c r="I1045" s="225"/>
      <c r="J1045" s="222"/>
      <c r="K1045" s="222"/>
      <c r="L1045" s="226"/>
      <c r="M1045" s="227"/>
      <c r="N1045" s="228"/>
      <c r="O1045" s="228"/>
      <c r="P1045" s="228"/>
      <c r="Q1045" s="228"/>
      <c r="R1045" s="228"/>
      <c r="S1045" s="228"/>
      <c r="T1045" s="229"/>
      <c r="AT1045" s="230" t="s">
        <v>428</v>
      </c>
      <c r="AU1045" s="230" t="s">
        <v>86</v>
      </c>
      <c r="AV1045" s="15" t="s">
        <v>84</v>
      </c>
      <c r="AW1045" s="15" t="s">
        <v>37</v>
      </c>
      <c r="AX1045" s="15" t="s">
        <v>76</v>
      </c>
      <c r="AY1045" s="230" t="s">
        <v>404</v>
      </c>
    </row>
    <row r="1046" spans="2:51" s="13" customFormat="1" ht="11.25">
      <c r="B1046" s="198"/>
      <c r="C1046" s="199"/>
      <c r="D1046" s="192" t="s">
        <v>428</v>
      </c>
      <c r="E1046" s="200" t="s">
        <v>19</v>
      </c>
      <c r="F1046" s="201" t="s">
        <v>1475</v>
      </c>
      <c r="G1046" s="199"/>
      <c r="H1046" s="202">
        <v>3.84</v>
      </c>
      <c r="I1046" s="203"/>
      <c r="J1046" s="199"/>
      <c r="K1046" s="199"/>
      <c r="L1046" s="204"/>
      <c r="M1046" s="205"/>
      <c r="N1046" s="206"/>
      <c r="O1046" s="206"/>
      <c r="P1046" s="206"/>
      <c r="Q1046" s="206"/>
      <c r="R1046" s="206"/>
      <c r="S1046" s="206"/>
      <c r="T1046" s="207"/>
      <c r="AT1046" s="208" t="s">
        <v>428</v>
      </c>
      <c r="AU1046" s="208" t="s">
        <v>86</v>
      </c>
      <c r="AV1046" s="13" t="s">
        <v>86</v>
      </c>
      <c r="AW1046" s="13" t="s">
        <v>37</v>
      </c>
      <c r="AX1046" s="13" t="s">
        <v>76</v>
      </c>
      <c r="AY1046" s="208" t="s">
        <v>404</v>
      </c>
    </row>
    <row r="1047" spans="2:51" s="13" customFormat="1" ht="11.25">
      <c r="B1047" s="198"/>
      <c r="C1047" s="199"/>
      <c r="D1047" s="192" t="s">
        <v>428</v>
      </c>
      <c r="E1047" s="200" t="s">
        <v>19</v>
      </c>
      <c r="F1047" s="201" t="s">
        <v>1476</v>
      </c>
      <c r="G1047" s="199"/>
      <c r="H1047" s="202">
        <v>2.4</v>
      </c>
      <c r="I1047" s="203"/>
      <c r="J1047" s="199"/>
      <c r="K1047" s="199"/>
      <c r="L1047" s="204"/>
      <c r="M1047" s="205"/>
      <c r="N1047" s="206"/>
      <c r="O1047" s="206"/>
      <c r="P1047" s="206"/>
      <c r="Q1047" s="206"/>
      <c r="R1047" s="206"/>
      <c r="S1047" s="206"/>
      <c r="T1047" s="207"/>
      <c r="AT1047" s="208" t="s">
        <v>428</v>
      </c>
      <c r="AU1047" s="208" t="s">
        <v>86</v>
      </c>
      <c r="AV1047" s="13" t="s">
        <v>86</v>
      </c>
      <c r="AW1047" s="13" t="s">
        <v>37</v>
      </c>
      <c r="AX1047" s="13" t="s">
        <v>76</v>
      </c>
      <c r="AY1047" s="208" t="s">
        <v>404</v>
      </c>
    </row>
    <row r="1048" spans="2:51" s="13" customFormat="1" ht="11.25">
      <c r="B1048" s="198"/>
      <c r="C1048" s="199"/>
      <c r="D1048" s="192" t="s">
        <v>428</v>
      </c>
      <c r="E1048" s="200" t="s">
        <v>19</v>
      </c>
      <c r="F1048" s="201" t="s">
        <v>1477</v>
      </c>
      <c r="G1048" s="199"/>
      <c r="H1048" s="202">
        <v>7.56</v>
      </c>
      <c r="I1048" s="203"/>
      <c r="J1048" s="199"/>
      <c r="K1048" s="199"/>
      <c r="L1048" s="204"/>
      <c r="M1048" s="205"/>
      <c r="N1048" s="206"/>
      <c r="O1048" s="206"/>
      <c r="P1048" s="206"/>
      <c r="Q1048" s="206"/>
      <c r="R1048" s="206"/>
      <c r="S1048" s="206"/>
      <c r="T1048" s="207"/>
      <c r="AT1048" s="208" t="s">
        <v>428</v>
      </c>
      <c r="AU1048" s="208" t="s">
        <v>86</v>
      </c>
      <c r="AV1048" s="13" t="s">
        <v>86</v>
      </c>
      <c r="AW1048" s="13" t="s">
        <v>37</v>
      </c>
      <c r="AX1048" s="13" t="s">
        <v>76</v>
      </c>
      <c r="AY1048" s="208" t="s">
        <v>404</v>
      </c>
    </row>
    <row r="1049" spans="2:51" s="14" customFormat="1" ht="11.25">
      <c r="B1049" s="210"/>
      <c r="C1049" s="211"/>
      <c r="D1049" s="192" t="s">
        <v>428</v>
      </c>
      <c r="E1049" s="212" t="s">
        <v>1478</v>
      </c>
      <c r="F1049" s="213" t="s">
        <v>463</v>
      </c>
      <c r="G1049" s="211"/>
      <c r="H1049" s="214">
        <v>13.8</v>
      </c>
      <c r="I1049" s="215"/>
      <c r="J1049" s="211"/>
      <c r="K1049" s="211"/>
      <c r="L1049" s="216"/>
      <c r="M1049" s="217"/>
      <c r="N1049" s="218"/>
      <c r="O1049" s="218"/>
      <c r="P1049" s="218"/>
      <c r="Q1049" s="218"/>
      <c r="R1049" s="218"/>
      <c r="S1049" s="218"/>
      <c r="T1049" s="219"/>
      <c r="AT1049" s="220" t="s">
        <v>428</v>
      </c>
      <c r="AU1049" s="220" t="s">
        <v>86</v>
      </c>
      <c r="AV1049" s="14" t="s">
        <v>273</v>
      </c>
      <c r="AW1049" s="14" t="s">
        <v>37</v>
      </c>
      <c r="AX1049" s="14" t="s">
        <v>84</v>
      </c>
      <c r="AY1049" s="220" t="s">
        <v>404</v>
      </c>
    </row>
    <row r="1050" spans="1:65" s="2" customFormat="1" ht="14.45" customHeight="1">
      <c r="A1050" s="36"/>
      <c r="B1050" s="37"/>
      <c r="C1050" s="179" t="s">
        <v>1479</v>
      </c>
      <c r="D1050" s="179" t="s">
        <v>410</v>
      </c>
      <c r="E1050" s="180" t="s">
        <v>1480</v>
      </c>
      <c r="F1050" s="181" t="s">
        <v>1481</v>
      </c>
      <c r="G1050" s="182" t="s">
        <v>627</v>
      </c>
      <c r="H1050" s="183">
        <v>66.975</v>
      </c>
      <c r="I1050" s="184"/>
      <c r="J1050" s="185">
        <f>ROUND(I1050*H1050,2)</f>
        <v>0</v>
      </c>
      <c r="K1050" s="181" t="s">
        <v>413</v>
      </c>
      <c r="L1050" s="41"/>
      <c r="M1050" s="186" t="s">
        <v>19</v>
      </c>
      <c r="N1050" s="187" t="s">
        <v>47</v>
      </c>
      <c r="O1050" s="66"/>
      <c r="P1050" s="188">
        <f>O1050*H1050</f>
        <v>0</v>
      </c>
      <c r="Q1050" s="188">
        <v>0.00014</v>
      </c>
      <c r="R1050" s="188">
        <f>Q1050*H1050</f>
        <v>0.009376499999999998</v>
      </c>
      <c r="S1050" s="188">
        <v>0</v>
      </c>
      <c r="T1050" s="189">
        <f>S1050*H1050</f>
        <v>0</v>
      </c>
      <c r="U1050" s="36"/>
      <c r="V1050" s="36"/>
      <c r="W1050" s="36"/>
      <c r="X1050" s="36"/>
      <c r="Y1050" s="36"/>
      <c r="Z1050" s="36"/>
      <c r="AA1050" s="36"/>
      <c r="AB1050" s="36"/>
      <c r="AC1050" s="36"/>
      <c r="AD1050" s="36"/>
      <c r="AE1050" s="36"/>
      <c r="AR1050" s="190" t="s">
        <v>273</v>
      </c>
      <c r="AT1050" s="190" t="s">
        <v>410</v>
      </c>
      <c r="AU1050" s="190" t="s">
        <v>86</v>
      </c>
      <c r="AY1050" s="19" t="s">
        <v>404</v>
      </c>
      <c r="BE1050" s="191">
        <f>IF(N1050="základní",J1050,0)</f>
        <v>0</v>
      </c>
      <c r="BF1050" s="191">
        <f>IF(N1050="snížená",J1050,0)</f>
        <v>0</v>
      </c>
      <c r="BG1050" s="191">
        <f>IF(N1050="zákl. přenesená",J1050,0)</f>
        <v>0</v>
      </c>
      <c r="BH1050" s="191">
        <f>IF(N1050="sníž. přenesená",J1050,0)</f>
        <v>0</v>
      </c>
      <c r="BI1050" s="191">
        <f>IF(N1050="nulová",J1050,0)</f>
        <v>0</v>
      </c>
      <c r="BJ1050" s="19" t="s">
        <v>84</v>
      </c>
      <c r="BK1050" s="191">
        <f>ROUND(I1050*H1050,2)</f>
        <v>0</v>
      </c>
      <c r="BL1050" s="19" t="s">
        <v>273</v>
      </c>
      <c r="BM1050" s="190" t="s">
        <v>1482</v>
      </c>
    </row>
    <row r="1051" spans="1:47" s="2" customFormat="1" ht="11.25">
      <c r="A1051" s="36"/>
      <c r="B1051" s="37"/>
      <c r="C1051" s="38"/>
      <c r="D1051" s="192" t="s">
        <v>418</v>
      </c>
      <c r="E1051" s="38"/>
      <c r="F1051" s="193" t="s">
        <v>1483</v>
      </c>
      <c r="G1051" s="38"/>
      <c r="H1051" s="38"/>
      <c r="I1051" s="194"/>
      <c r="J1051" s="38"/>
      <c r="K1051" s="38"/>
      <c r="L1051" s="41"/>
      <c r="M1051" s="195"/>
      <c r="N1051" s="196"/>
      <c r="O1051" s="66"/>
      <c r="P1051" s="66"/>
      <c r="Q1051" s="66"/>
      <c r="R1051" s="66"/>
      <c r="S1051" s="66"/>
      <c r="T1051" s="67"/>
      <c r="U1051" s="36"/>
      <c r="V1051" s="36"/>
      <c r="W1051" s="36"/>
      <c r="X1051" s="36"/>
      <c r="Y1051" s="36"/>
      <c r="Z1051" s="36"/>
      <c r="AA1051" s="36"/>
      <c r="AB1051" s="36"/>
      <c r="AC1051" s="36"/>
      <c r="AD1051" s="36"/>
      <c r="AE1051" s="36"/>
      <c r="AT1051" s="19" t="s">
        <v>418</v>
      </c>
      <c r="AU1051" s="19" t="s">
        <v>86</v>
      </c>
    </row>
    <row r="1052" spans="1:47" s="2" customFormat="1" ht="117">
      <c r="A1052" s="36"/>
      <c r="B1052" s="37"/>
      <c r="C1052" s="38"/>
      <c r="D1052" s="192" t="s">
        <v>423</v>
      </c>
      <c r="E1052" s="38"/>
      <c r="F1052" s="197" t="s">
        <v>1484</v>
      </c>
      <c r="G1052" s="38"/>
      <c r="H1052" s="38"/>
      <c r="I1052" s="194"/>
      <c r="J1052" s="38"/>
      <c r="K1052" s="38"/>
      <c r="L1052" s="41"/>
      <c r="M1052" s="195"/>
      <c r="N1052" s="196"/>
      <c r="O1052" s="66"/>
      <c r="P1052" s="66"/>
      <c r="Q1052" s="66"/>
      <c r="R1052" s="66"/>
      <c r="S1052" s="66"/>
      <c r="T1052" s="67"/>
      <c r="U1052" s="36"/>
      <c r="V1052" s="36"/>
      <c r="W1052" s="36"/>
      <c r="X1052" s="36"/>
      <c r="Y1052" s="36"/>
      <c r="Z1052" s="36"/>
      <c r="AA1052" s="36"/>
      <c r="AB1052" s="36"/>
      <c r="AC1052" s="36"/>
      <c r="AD1052" s="36"/>
      <c r="AE1052" s="36"/>
      <c r="AT1052" s="19" t="s">
        <v>423</v>
      </c>
      <c r="AU1052" s="19" t="s">
        <v>86</v>
      </c>
    </row>
    <row r="1053" spans="2:51" s="15" customFormat="1" ht="11.25">
      <c r="B1053" s="221"/>
      <c r="C1053" s="222"/>
      <c r="D1053" s="192" t="s">
        <v>428</v>
      </c>
      <c r="E1053" s="223" t="s">
        <v>19</v>
      </c>
      <c r="F1053" s="224" t="s">
        <v>1384</v>
      </c>
      <c r="G1053" s="222"/>
      <c r="H1053" s="223" t="s">
        <v>19</v>
      </c>
      <c r="I1053" s="225"/>
      <c r="J1053" s="222"/>
      <c r="K1053" s="222"/>
      <c r="L1053" s="226"/>
      <c r="M1053" s="227"/>
      <c r="N1053" s="228"/>
      <c r="O1053" s="228"/>
      <c r="P1053" s="228"/>
      <c r="Q1053" s="228"/>
      <c r="R1053" s="228"/>
      <c r="S1053" s="228"/>
      <c r="T1053" s="229"/>
      <c r="AT1053" s="230" t="s">
        <v>428</v>
      </c>
      <c r="AU1053" s="230" t="s">
        <v>86</v>
      </c>
      <c r="AV1053" s="15" t="s">
        <v>84</v>
      </c>
      <c r="AW1053" s="15" t="s">
        <v>37</v>
      </c>
      <c r="AX1053" s="15" t="s">
        <v>76</v>
      </c>
      <c r="AY1053" s="230" t="s">
        <v>404</v>
      </c>
    </row>
    <row r="1054" spans="2:51" s="15" customFormat="1" ht="11.25">
      <c r="B1054" s="221"/>
      <c r="C1054" s="222"/>
      <c r="D1054" s="192" t="s">
        <v>428</v>
      </c>
      <c r="E1054" s="223" t="s">
        <v>19</v>
      </c>
      <c r="F1054" s="224" t="s">
        <v>1485</v>
      </c>
      <c r="G1054" s="222"/>
      <c r="H1054" s="223" t="s">
        <v>19</v>
      </c>
      <c r="I1054" s="225"/>
      <c r="J1054" s="222"/>
      <c r="K1054" s="222"/>
      <c r="L1054" s="226"/>
      <c r="M1054" s="227"/>
      <c r="N1054" s="228"/>
      <c r="O1054" s="228"/>
      <c r="P1054" s="228"/>
      <c r="Q1054" s="228"/>
      <c r="R1054" s="228"/>
      <c r="S1054" s="228"/>
      <c r="T1054" s="229"/>
      <c r="AT1054" s="230" t="s">
        <v>428</v>
      </c>
      <c r="AU1054" s="230" t="s">
        <v>86</v>
      </c>
      <c r="AV1054" s="15" t="s">
        <v>84</v>
      </c>
      <c r="AW1054" s="15" t="s">
        <v>37</v>
      </c>
      <c r="AX1054" s="15" t="s">
        <v>76</v>
      </c>
      <c r="AY1054" s="230" t="s">
        <v>404</v>
      </c>
    </row>
    <row r="1055" spans="2:51" s="13" customFormat="1" ht="11.25">
      <c r="B1055" s="198"/>
      <c r="C1055" s="199"/>
      <c r="D1055" s="192" t="s">
        <v>428</v>
      </c>
      <c r="E1055" s="200" t="s">
        <v>19</v>
      </c>
      <c r="F1055" s="201" t="s">
        <v>1486</v>
      </c>
      <c r="G1055" s="199"/>
      <c r="H1055" s="202">
        <v>0.675</v>
      </c>
      <c r="I1055" s="203"/>
      <c r="J1055" s="199"/>
      <c r="K1055" s="199"/>
      <c r="L1055" s="204"/>
      <c r="M1055" s="205"/>
      <c r="N1055" s="206"/>
      <c r="O1055" s="206"/>
      <c r="P1055" s="206"/>
      <c r="Q1055" s="206"/>
      <c r="R1055" s="206"/>
      <c r="S1055" s="206"/>
      <c r="T1055" s="207"/>
      <c r="AT1055" s="208" t="s">
        <v>428</v>
      </c>
      <c r="AU1055" s="208" t="s">
        <v>86</v>
      </c>
      <c r="AV1055" s="13" t="s">
        <v>86</v>
      </c>
      <c r="AW1055" s="13" t="s">
        <v>37</v>
      </c>
      <c r="AX1055" s="13" t="s">
        <v>76</v>
      </c>
      <c r="AY1055" s="208" t="s">
        <v>404</v>
      </c>
    </row>
    <row r="1056" spans="2:51" s="13" customFormat="1" ht="11.25">
      <c r="B1056" s="198"/>
      <c r="C1056" s="199"/>
      <c r="D1056" s="192" t="s">
        <v>428</v>
      </c>
      <c r="E1056" s="200" t="s">
        <v>19</v>
      </c>
      <c r="F1056" s="201" t="s">
        <v>1487</v>
      </c>
      <c r="G1056" s="199"/>
      <c r="H1056" s="202">
        <v>62.1</v>
      </c>
      <c r="I1056" s="203"/>
      <c r="J1056" s="199"/>
      <c r="K1056" s="199"/>
      <c r="L1056" s="204"/>
      <c r="M1056" s="205"/>
      <c r="N1056" s="206"/>
      <c r="O1056" s="206"/>
      <c r="P1056" s="206"/>
      <c r="Q1056" s="206"/>
      <c r="R1056" s="206"/>
      <c r="S1056" s="206"/>
      <c r="T1056" s="207"/>
      <c r="AT1056" s="208" t="s">
        <v>428</v>
      </c>
      <c r="AU1056" s="208" t="s">
        <v>86</v>
      </c>
      <c r="AV1056" s="13" t="s">
        <v>86</v>
      </c>
      <c r="AW1056" s="13" t="s">
        <v>37</v>
      </c>
      <c r="AX1056" s="13" t="s">
        <v>76</v>
      </c>
      <c r="AY1056" s="208" t="s">
        <v>404</v>
      </c>
    </row>
    <row r="1057" spans="2:51" s="13" customFormat="1" ht="11.25">
      <c r="B1057" s="198"/>
      <c r="C1057" s="199"/>
      <c r="D1057" s="192" t="s">
        <v>428</v>
      </c>
      <c r="E1057" s="200" t="s">
        <v>19</v>
      </c>
      <c r="F1057" s="201" t="s">
        <v>1488</v>
      </c>
      <c r="G1057" s="199"/>
      <c r="H1057" s="202">
        <v>4.2</v>
      </c>
      <c r="I1057" s="203"/>
      <c r="J1057" s="199"/>
      <c r="K1057" s="199"/>
      <c r="L1057" s="204"/>
      <c r="M1057" s="205"/>
      <c r="N1057" s="206"/>
      <c r="O1057" s="206"/>
      <c r="P1057" s="206"/>
      <c r="Q1057" s="206"/>
      <c r="R1057" s="206"/>
      <c r="S1057" s="206"/>
      <c r="T1057" s="207"/>
      <c r="AT1057" s="208" t="s">
        <v>428</v>
      </c>
      <c r="AU1057" s="208" t="s">
        <v>86</v>
      </c>
      <c r="AV1057" s="13" t="s">
        <v>86</v>
      </c>
      <c r="AW1057" s="13" t="s">
        <v>37</v>
      </c>
      <c r="AX1057" s="13" t="s">
        <v>76</v>
      </c>
      <c r="AY1057" s="208" t="s">
        <v>404</v>
      </c>
    </row>
    <row r="1058" spans="2:51" s="14" customFormat="1" ht="11.25">
      <c r="B1058" s="210"/>
      <c r="C1058" s="211"/>
      <c r="D1058" s="192" t="s">
        <v>428</v>
      </c>
      <c r="E1058" s="212" t="s">
        <v>19</v>
      </c>
      <c r="F1058" s="213" t="s">
        <v>463</v>
      </c>
      <c r="G1058" s="211"/>
      <c r="H1058" s="214">
        <v>66.975</v>
      </c>
      <c r="I1058" s="215"/>
      <c r="J1058" s="211"/>
      <c r="K1058" s="211"/>
      <c r="L1058" s="216"/>
      <c r="M1058" s="217"/>
      <c r="N1058" s="218"/>
      <c r="O1058" s="218"/>
      <c r="P1058" s="218"/>
      <c r="Q1058" s="218"/>
      <c r="R1058" s="218"/>
      <c r="S1058" s="218"/>
      <c r="T1058" s="219"/>
      <c r="AT1058" s="220" t="s">
        <v>428</v>
      </c>
      <c r="AU1058" s="220" t="s">
        <v>86</v>
      </c>
      <c r="AV1058" s="14" t="s">
        <v>273</v>
      </c>
      <c r="AW1058" s="14" t="s">
        <v>37</v>
      </c>
      <c r="AX1058" s="14" t="s">
        <v>84</v>
      </c>
      <c r="AY1058" s="220" t="s">
        <v>404</v>
      </c>
    </row>
    <row r="1059" spans="1:65" s="2" customFormat="1" ht="14.45" customHeight="1">
      <c r="A1059" s="36"/>
      <c r="B1059" s="37"/>
      <c r="C1059" s="179" t="s">
        <v>1489</v>
      </c>
      <c r="D1059" s="179" t="s">
        <v>410</v>
      </c>
      <c r="E1059" s="180" t="s">
        <v>1480</v>
      </c>
      <c r="F1059" s="181" t="s">
        <v>1481</v>
      </c>
      <c r="G1059" s="182" t="s">
        <v>627</v>
      </c>
      <c r="H1059" s="183">
        <v>1.5</v>
      </c>
      <c r="I1059" s="184"/>
      <c r="J1059" s="185">
        <f>ROUND(I1059*H1059,2)</f>
        <v>0</v>
      </c>
      <c r="K1059" s="181" t="s">
        <v>413</v>
      </c>
      <c r="L1059" s="41"/>
      <c r="M1059" s="186" t="s">
        <v>19</v>
      </c>
      <c r="N1059" s="187" t="s">
        <v>47</v>
      </c>
      <c r="O1059" s="66"/>
      <c r="P1059" s="188">
        <f>O1059*H1059</f>
        <v>0</v>
      </c>
      <c r="Q1059" s="188">
        <v>0.00014</v>
      </c>
      <c r="R1059" s="188">
        <f>Q1059*H1059</f>
        <v>0.00020999999999999998</v>
      </c>
      <c r="S1059" s="188">
        <v>0</v>
      </c>
      <c r="T1059" s="189">
        <f>S1059*H1059</f>
        <v>0</v>
      </c>
      <c r="U1059" s="36"/>
      <c r="V1059" s="36"/>
      <c r="W1059" s="36"/>
      <c r="X1059" s="36"/>
      <c r="Y1059" s="36"/>
      <c r="Z1059" s="36"/>
      <c r="AA1059" s="36"/>
      <c r="AB1059" s="36"/>
      <c r="AC1059" s="36"/>
      <c r="AD1059" s="36"/>
      <c r="AE1059" s="36"/>
      <c r="AR1059" s="190" t="s">
        <v>273</v>
      </c>
      <c r="AT1059" s="190" t="s">
        <v>410</v>
      </c>
      <c r="AU1059" s="190" t="s">
        <v>86</v>
      </c>
      <c r="AY1059" s="19" t="s">
        <v>404</v>
      </c>
      <c r="BE1059" s="191">
        <f>IF(N1059="základní",J1059,0)</f>
        <v>0</v>
      </c>
      <c r="BF1059" s="191">
        <f>IF(N1059="snížená",J1059,0)</f>
        <v>0</v>
      </c>
      <c r="BG1059" s="191">
        <f>IF(N1059="zákl. přenesená",J1059,0)</f>
        <v>0</v>
      </c>
      <c r="BH1059" s="191">
        <f>IF(N1059="sníž. přenesená",J1059,0)</f>
        <v>0</v>
      </c>
      <c r="BI1059" s="191">
        <f>IF(N1059="nulová",J1059,0)</f>
        <v>0</v>
      </c>
      <c r="BJ1059" s="19" t="s">
        <v>84</v>
      </c>
      <c r="BK1059" s="191">
        <f>ROUND(I1059*H1059,2)</f>
        <v>0</v>
      </c>
      <c r="BL1059" s="19" t="s">
        <v>273</v>
      </c>
      <c r="BM1059" s="190" t="s">
        <v>1490</v>
      </c>
    </row>
    <row r="1060" spans="1:47" s="2" customFormat="1" ht="11.25">
      <c r="A1060" s="36"/>
      <c r="B1060" s="37"/>
      <c r="C1060" s="38"/>
      <c r="D1060" s="192" t="s">
        <v>418</v>
      </c>
      <c r="E1060" s="38"/>
      <c r="F1060" s="193" t="s">
        <v>1483</v>
      </c>
      <c r="G1060" s="38"/>
      <c r="H1060" s="38"/>
      <c r="I1060" s="194"/>
      <c r="J1060" s="38"/>
      <c r="K1060" s="38"/>
      <c r="L1060" s="41"/>
      <c r="M1060" s="195"/>
      <c r="N1060" s="196"/>
      <c r="O1060" s="66"/>
      <c r="P1060" s="66"/>
      <c r="Q1060" s="66"/>
      <c r="R1060" s="66"/>
      <c r="S1060" s="66"/>
      <c r="T1060" s="67"/>
      <c r="U1060" s="36"/>
      <c r="V1060" s="36"/>
      <c r="W1060" s="36"/>
      <c r="X1060" s="36"/>
      <c r="Y1060" s="36"/>
      <c r="Z1060" s="36"/>
      <c r="AA1060" s="36"/>
      <c r="AB1060" s="36"/>
      <c r="AC1060" s="36"/>
      <c r="AD1060" s="36"/>
      <c r="AE1060" s="36"/>
      <c r="AT1060" s="19" t="s">
        <v>418</v>
      </c>
      <c r="AU1060" s="19" t="s">
        <v>86</v>
      </c>
    </row>
    <row r="1061" spans="1:47" s="2" customFormat="1" ht="117">
      <c r="A1061" s="36"/>
      <c r="B1061" s="37"/>
      <c r="C1061" s="38"/>
      <c r="D1061" s="192" t="s">
        <v>423</v>
      </c>
      <c r="E1061" s="38"/>
      <c r="F1061" s="197" t="s">
        <v>1484</v>
      </c>
      <c r="G1061" s="38"/>
      <c r="H1061" s="38"/>
      <c r="I1061" s="194"/>
      <c r="J1061" s="38"/>
      <c r="K1061" s="38"/>
      <c r="L1061" s="41"/>
      <c r="M1061" s="195"/>
      <c r="N1061" s="196"/>
      <c r="O1061" s="66"/>
      <c r="P1061" s="66"/>
      <c r="Q1061" s="66"/>
      <c r="R1061" s="66"/>
      <c r="S1061" s="66"/>
      <c r="T1061" s="67"/>
      <c r="U1061" s="36"/>
      <c r="V1061" s="36"/>
      <c r="W1061" s="36"/>
      <c r="X1061" s="36"/>
      <c r="Y1061" s="36"/>
      <c r="Z1061" s="36"/>
      <c r="AA1061" s="36"/>
      <c r="AB1061" s="36"/>
      <c r="AC1061" s="36"/>
      <c r="AD1061" s="36"/>
      <c r="AE1061" s="36"/>
      <c r="AT1061" s="19" t="s">
        <v>423</v>
      </c>
      <c r="AU1061" s="19" t="s">
        <v>86</v>
      </c>
    </row>
    <row r="1062" spans="2:51" s="15" customFormat="1" ht="11.25">
      <c r="B1062" s="221"/>
      <c r="C1062" s="222"/>
      <c r="D1062" s="192" t="s">
        <v>428</v>
      </c>
      <c r="E1062" s="223" t="s">
        <v>19</v>
      </c>
      <c r="F1062" s="224" t="s">
        <v>1491</v>
      </c>
      <c r="G1062" s="222"/>
      <c r="H1062" s="223" t="s">
        <v>19</v>
      </c>
      <c r="I1062" s="225"/>
      <c r="J1062" s="222"/>
      <c r="K1062" s="222"/>
      <c r="L1062" s="226"/>
      <c r="M1062" s="227"/>
      <c r="N1062" s="228"/>
      <c r="O1062" s="228"/>
      <c r="P1062" s="228"/>
      <c r="Q1062" s="228"/>
      <c r="R1062" s="228"/>
      <c r="S1062" s="228"/>
      <c r="T1062" s="229"/>
      <c r="AT1062" s="230" t="s">
        <v>428</v>
      </c>
      <c r="AU1062" s="230" t="s">
        <v>86</v>
      </c>
      <c r="AV1062" s="15" t="s">
        <v>84</v>
      </c>
      <c r="AW1062" s="15" t="s">
        <v>37</v>
      </c>
      <c r="AX1062" s="15" t="s">
        <v>76</v>
      </c>
      <c r="AY1062" s="230" t="s">
        <v>404</v>
      </c>
    </row>
    <row r="1063" spans="2:51" s="13" customFormat="1" ht="11.25">
      <c r="B1063" s="198"/>
      <c r="C1063" s="199"/>
      <c r="D1063" s="192" t="s">
        <v>428</v>
      </c>
      <c r="E1063" s="200" t="s">
        <v>19</v>
      </c>
      <c r="F1063" s="201" t="s">
        <v>1492</v>
      </c>
      <c r="G1063" s="199"/>
      <c r="H1063" s="202">
        <v>1.5</v>
      </c>
      <c r="I1063" s="203"/>
      <c r="J1063" s="199"/>
      <c r="K1063" s="199"/>
      <c r="L1063" s="204"/>
      <c r="M1063" s="205"/>
      <c r="N1063" s="206"/>
      <c r="O1063" s="206"/>
      <c r="P1063" s="206"/>
      <c r="Q1063" s="206"/>
      <c r="R1063" s="206"/>
      <c r="S1063" s="206"/>
      <c r="T1063" s="207"/>
      <c r="AT1063" s="208" t="s">
        <v>428</v>
      </c>
      <c r="AU1063" s="208" t="s">
        <v>86</v>
      </c>
      <c r="AV1063" s="13" t="s">
        <v>86</v>
      </c>
      <c r="AW1063" s="13" t="s">
        <v>37</v>
      </c>
      <c r="AX1063" s="13" t="s">
        <v>84</v>
      </c>
      <c r="AY1063" s="208" t="s">
        <v>404</v>
      </c>
    </row>
    <row r="1064" spans="1:65" s="2" customFormat="1" ht="14.45" customHeight="1">
      <c r="A1064" s="36"/>
      <c r="B1064" s="37"/>
      <c r="C1064" s="179" t="s">
        <v>1493</v>
      </c>
      <c r="D1064" s="179" t="s">
        <v>410</v>
      </c>
      <c r="E1064" s="180" t="s">
        <v>1494</v>
      </c>
      <c r="F1064" s="181" t="s">
        <v>1495</v>
      </c>
      <c r="G1064" s="182" t="s">
        <v>627</v>
      </c>
      <c r="H1064" s="183">
        <v>396</v>
      </c>
      <c r="I1064" s="184"/>
      <c r="J1064" s="185">
        <f>ROUND(I1064*H1064,2)</f>
        <v>0</v>
      </c>
      <c r="K1064" s="181" t="s">
        <v>413</v>
      </c>
      <c r="L1064" s="41"/>
      <c r="M1064" s="186" t="s">
        <v>19</v>
      </c>
      <c r="N1064" s="187" t="s">
        <v>47</v>
      </c>
      <c r="O1064" s="66"/>
      <c r="P1064" s="188">
        <f>O1064*H1064</f>
        <v>0</v>
      </c>
      <c r="Q1064" s="188">
        <v>0.00015</v>
      </c>
      <c r="R1064" s="188">
        <f>Q1064*H1064</f>
        <v>0.059399999999999994</v>
      </c>
      <c r="S1064" s="188">
        <v>0</v>
      </c>
      <c r="T1064" s="189">
        <f>S1064*H1064</f>
        <v>0</v>
      </c>
      <c r="U1064" s="36"/>
      <c r="V1064" s="36"/>
      <c r="W1064" s="36"/>
      <c r="X1064" s="36"/>
      <c r="Y1064" s="36"/>
      <c r="Z1064" s="36"/>
      <c r="AA1064" s="36"/>
      <c r="AB1064" s="36"/>
      <c r="AC1064" s="36"/>
      <c r="AD1064" s="36"/>
      <c r="AE1064" s="36"/>
      <c r="AR1064" s="190" t="s">
        <v>273</v>
      </c>
      <c r="AT1064" s="190" t="s">
        <v>410</v>
      </c>
      <c r="AU1064" s="190" t="s">
        <v>86</v>
      </c>
      <c r="AY1064" s="19" t="s">
        <v>404</v>
      </c>
      <c r="BE1064" s="191">
        <f>IF(N1064="základní",J1064,0)</f>
        <v>0</v>
      </c>
      <c r="BF1064" s="191">
        <f>IF(N1064="snížená",J1064,0)</f>
        <v>0</v>
      </c>
      <c r="BG1064" s="191">
        <f>IF(N1064="zákl. přenesená",J1064,0)</f>
        <v>0</v>
      </c>
      <c r="BH1064" s="191">
        <f>IF(N1064="sníž. přenesená",J1064,0)</f>
        <v>0</v>
      </c>
      <c r="BI1064" s="191">
        <f>IF(N1064="nulová",J1064,0)</f>
        <v>0</v>
      </c>
      <c r="BJ1064" s="19" t="s">
        <v>84</v>
      </c>
      <c r="BK1064" s="191">
        <f>ROUND(I1064*H1064,2)</f>
        <v>0</v>
      </c>
      <c r="BL1064" s="19" t="s">
        <v>273</v>
      </c>
      <c r="BM1064" s="190" t="s">
        <v>1496</v>
      </c>
    </row>
    <row r="1065" spans="1:47" s="2" customFormat="1" ht="11.25">
      <c r="A1065" s="36"/>
      <c r="B1065" s="37"/>
      <c r="C1065" s="38"/>
      <c r="D1065" s="192" t="s">
        <v>418</v>
      </c>
      <c r="E1065" s="38"/>
      <c r="F1065" s="193" t="s">
        <v>1497</v>
      </c>
      <c r="G1065" s="38"/>
      <c r="H1065" s="38"/>
      <c r="I1065" s="194"/>
      <c r="J1065" s="38"/>
      <c r="K1065" s="38"/>
      <c r="L1065" s="41"/>
      <c r="M1065" s="195"/>
      <c r="N1065" s="196"/>
      <c r="O1065" s="66"/>
      <c r="P1065" s="66"/>
      <c r="Q1065" s="66"/>
      <c r="R1065" s="66"/>
      <c r="S1065" s="66"/>
      <c r="T1065" s="67"/>
      <c r="U1065" s="36"/>
      <c r="V1065" s="36"/>
      <c r="W1065" s="36"/>
      <c r="X1065" s="36"/>
      <c r="Y1065" s="36"/>
      <c r="Z1065" s="36"/>
      <c r="AA1065" s="36"/>
      <c r="AB1065" s="36"/>
      <c r="AC1065" s="36"/>
      <c r="AD1065" s="36"/>
      <c r="AE1065" s="36"/>
      <c r="AT1065" s="19" t="s">
        <v>418</v>
      </c>
      <c r="AU1065" s="19" t="s">
        <v>86</v>
      </c>
    </row>
    <row r="1066" spans="1:47" s="2" customFormat="1" ht="117">
      <c r="A1066" s="36"/>
      <c r="B1066" s="37"/>
      <c r="C1066" s="38"/>
      <c r="D1066" s="192" t="s">
        <v>423</v>
      </c>
      <c r="E1066" s="38"/>
      <c r="F1066" s="197" t="s">
        <v>1484</v>
      </c>
      <c r="G1066" s="38"/>
      <c r="H1066" s="38"/>
      <c r="I1066" s="194"/>
      <c r="J1066" s="38"/>
      <c r="K1066" s="38"/>
      <c r="L1066" s="41"/>
      <c r="M1066" s="195"/>
      <c r="N1066" s="196"/>
      <c r="O1066" s="66"/>
      <c r="P1066" s="66"/>
      <c r="Q1066" s="66"/>
      <c r="R1066" s="66"/>
      <c r="S1066" s="66"/>
      <c r="T1066" s="67"/>
      <c r="U1066" s="36"/>
      <c r="V1066" s="36"/>
      <c r="W1066" s="36"/>
      <c r="X1066" s="36"/>
      <c r="Y1066" s="36"/>
      <c r="Z1066" s="36"/>
      <c r="AA1066" s="36"/>
      <c r="AB1066" s="36"/>
      <c r="AC1066" s="36"/>
      <c r="AD1066" s="36"/>
      <c r="AE1066" s="36"/>
      <c r="AT1066" s="19" t="s">
        <v>423</v>
      </c>
      <c r="AU1066" s="19" t="s">
        <v>86</v>
      </c>
    </row>
    <row r="1067" spans="2:51" s="15" customFormat="1" ht="11.25">
      <c r="B1067" s="221"/>
      <c r="C1067" s="222"/>
      <c r="D1067" s="192" t="s">
        <v>428</v>
      </c>
      <c r="E1067" s="223" t="s">
        <v>19</v>
      </c>
      <c r="F1067" s="224" t="s">
        <v>1384</v>
      </c>
      <c r="G1067" s="222"/>
      <c r="H1067" s="223" t="s">
        <v>19</v>
      </c>
      <c r="I1067" s="225"/>
      <c r="J1067" s="222"/>
      <c r="K1067" s="222"/>
      <c r="L1067" s="226"/>
      <c r="M1067" s="227"/>
      <c r="N1067" s="228"/>
      <c r="O1067" s="228"/>
      <c r="P1067" s="228"/>
      <c r="Q1067" s="228"/>
      <c r="R1067" s="228"/>
      <c r="S1067" s="228"/>
      <c r="T1067" s="229"/>
      <c r="AT1067" s="230" t="s">
        <v>428</v>
      </c>
      <c r="AU1067" s="230" t="s">
        <v>86</v>
      </c>
      <c r="AV1067" s="15" t="s">
        <v>84</v>
      </c>
      <c r="AW1067" s="15" t="s">
        <v>37</v>
      </c>
      <c r="AX1067" s="15" t="s">
        <v>76</v>
      </c>
      <c r="AY1067" s="230" t="s">
        <v>404</v>
      </c>
    </row>
    <row r="1068" spans="2:51" s="15" customFormat="1" ht="11.25">
      <c r="B1068" s="221"/>
      <c r="C1068" s="222"/>
      <c r="D1068" s="192" t="s">
        <v>428</v>
      </c>
      <c r="E1068" s="223" t="s">
        <v>19</v>
      </c>
      <c r="F1068" s="224" t="s">
        <v>1498</v>
      </c>
      <c r="G1068" s="222"/>
      <c r="H1068" s="223" t="s">
        <v>19</v>
      </c>
      <c r="I1068" s="225"/>
      <c r="J1068" s="222"/>
      <c r="K1068" s="222"/>
      <c r="L1068" s="226"/>
      <c r="M1068" s="227"/>
      <c r="N1068" s="228"/>
      <c r="O1068" s="228"/>
      <c r="P1068" s="228"/>
      <c r="Q1068" s="228"/>
      <c r="R1068" s="228"/>
      <c r="S1068" s="228"/>
      <c r="T1068" s="229"/>
      <c r="AT1068" s="230" t="s">
        <v>428</v>
      </c>
      <c r="AU1068" s="230" t="s">
        <v>86</v>
      </c>
      <c r="AV1068" s="15" t="s">
        <v>84</v>
      </c>
      <c r="AW1068" s="15" t="s">
        <v>37</v>
      </c>
      <c r="AX1068" s="15" t="s">
        <v>76</v>
      </c>
      <c r="AY1068" s="230" t="s">
        <v>404</v>
      </c>
    </row>
    <row r="1069" spans="2:51" s="13" customFormat="1" ht="11.25">
      <c r="B1069" s="198"/>
      <c r="C1069" s="199"/>
      <c r="D1069" s="192" t="s">
        <v>428</v>
      </c>
      <c r="E1069" s="200" t="s">
        <v>19</v>
      </c>
      <c r="F1069" s="201" t="s">
        <v>1499</v>
      </c>
      <c r="G1069" s="199"/>
      <c r="H1069" s="202">
        <v>4</v>
      </c>
      <c r="I1069" s="203"/>
      <c r="J1069" s="199"/>
      <c r="K1069" s="199"/>
      <c r="L1069" s="204"/>
      <c r="M1069" s="205"/>
      <c r="N1069" s="206"/>
      <c r="O1069" s="206"/>
      <c r="P1069" s="206"/>
      <c r="Q1069" s="206"/>
      <c r="R1069" s="206"/>
      <c r="S1069" s="206"/>
      <c r="T1069" s="207"/>
      <c r="AT1069" s="208" t="s">
        <v>428</v>
      </c>
      <c r="AU1069" s="208" t="s">
        <v>86</v>
      </c>
      <c r="AV1069" s="13" t="s">
        <v>86</v>
      </c>
      <c r="AW1069" s="13" t="s">
        <v>37</v>
      </c>
      <c r="AX1069" s="13" t="s">
        <v>76</v>
      </c>
      <c r="AY1069" s="208" t="s">
        <v>404</v>
      </c>
    </row>
    <row r="1070" spans="2:51" s="13" customFormat="1" ht="11.25">
      <c r="B1070" s="198"/>
      <c r="C1070" s="199"/>
      <c r="D1070" s="192" t="s">
        <v>428</v>
      </c>
      <c r="E1070" s="200" t="s">
        <v>19</v>
      </c>
      <c r="F1070" s="201" t="s">
        <v>1500</v>
      </c>
      <c r="G1070" s="199"/>
      <c r="H1070" s="202">
        <v>368</v>
      </c>
      <c r="I1070" s="203"/>
      <c r="J1070" s="199"/>
      <c r="K1070" s="199"/>
      <c r="L1070" s="204"/>
      <c r="M1070" s="205"/>
      <c r="N1070" s="206"/>
      <c r="O1070" s="206"/>
      <c r="P1070" s="206"/>
      <c r="Q1070" s="206"/>
      <c r="R1070" s="206"/>
      <c r="S1070" s="206"/>
      <c r="T1070" s="207"/>
      <c r="AT1070" s="208" t="s">
        <v>428</v>
      </c>
      <c r="AU1070" s="208" t="s">
        <v>86</v>
      </c>
      <c r="AV1070" s="13" t="s">
        <v>86</v>
      </c>
      <c r="AW1070" s="13" t="s">
        <v>37</v>
      </c>
      <c r="AX1070" s="13" t="s">
        <v>76</v>
      </c>
      <c r="AY1070" s="208" t="s">
        <v>404</v>
      </c>
    </row>
    <row r="1071" spans="2:51" s="13" customFormat="1" ht="11.25">
      <c r="B1071" s="198"/>
      <c r="C1071" s="199"/>
      <c r="D1071" s="192" t="s">
        <v>428</v>
      </c>
      <c r="E1071" s="200" t="s">
        <v>19</v>
      </c>
      <c r="F1071" s="201" t="s">
        <v>1501</v>
      </c>
      <c r="G1071" s="199"/>
      <c r="H1071" s="202">
        <v>24</v>
      </c>
      <c r="I1071" s="203"/>
      <c r="J1071" s="199"/>
      <c r="K1071" s="199"/>
      <c r="L1071" s="204"/>
      <c r="M1071" s="205"/>
      <c r="N1071" s="206"/>
      <c r="O1071" s="206"/>
      <c r="P1071" s="206"/>
      <c r="Q1071" s="206"/>
      <c r="R1071" s="206"/>
      <c r="S1071" s="206"/>
      <c r="T1071" s="207"/>
      <c r="AT1071" s="208" t="s">
        <v>428</v>
      </c>
      <c r="AU1071" s="208" t="s">
        <v>86</v>
      </c>
      <c r="AV1071" s="13" t="s">
        <v>86</v>
      </c>
      <c r="AW1071" s="13" t="s">
        <v>37</v>
      </c>
      <c r="AX1071" s="13" t="s">
        <v>76</v>
      </c>
      <c r="AY1071" s="208" t="s">
        <v>404</v>
      </c>
    </row>
    <row r="1072" spans="2:51" s="14" customFormat="1" ht="11.25">
      <c r="B1072" s="210"/>
      <c r="C1072" s="211"/>
      <c r="D1072" s="192" t="s">
        <v>428</v>
      </c>
      <c r="E1072" s="212" t="s">
        <v>19</v>
      </c>
      <c r="F1072" s="213" t="s">
        <v>463</v>
      </c>
      <c r="G1072" s="211"/>
      <c r="H1072" s="214">
        <v>396</v>
      </c>
      <c r="I1072" s="215"/>
      <c r="J1072" s="211"/>
      <c r="K1072" s="211"/>
      <c r="L1072" s="216"/>
      <c r="M1072" s="217"/>
      <c r="N1072" s="218"/>
      <c r="O1072" s="218"/>
      <c r="P1072" s="218"/>
      <c r="Q1072" s="218"/>
      <c r="R1072" s="218"/>
      <c r="S1072" s="218"/>
      <c r="T1072" s="219"/>
      <c r="AT1072" s="220" t="s">
        <v>428</v>
      </c>
      <c r="AU1072" s="220" t="s">
        <v>86</v>
      </c>
      <c r="AV1072" s="14" t="s">
        <v>273</v>
      </c>
      <c r="AW1072" s="14" t="s">
        <v>37</v>
      </c>
      <c r="AX1072" s="14" t="s">
        <v>84</v>
      </c>
      <c r="AY1072" s="220" t="s">
        <v>404</v>
      </c>
    </row>
    <row r="1073" spans="1:65" s="2" customFormat="1" ht="14.45" customHeight="1">
      <c r="A1073" s="36"/>
      <c r="B1073" s="37"/>
      <c r="C1073" s="242" t="s">
        <v>1502</v>
      </c>
      <c r="D1073" s="242" t="s">
        <v>812</v>
      </c>
      <c r="E1073" s="243" t="s">
        <v>1503</v>
      </c>
      <c r="F1073" s="244" t="s">
        <v>1504</v>
      </c>
      <c r="G1073" s="245" t="s">
        <v>127</v>
      </c>
      <c r="H1073" s="246">
        <v>42.843</v>
      </c>
      <c r="I1073" s="247"/>
      <c r="J1073" s="248">
        <f>ROUND(I1073*H1073,2)</f>
        <v>0</v>
      </c>
      <c r="K1073" s="244" t="s">
        <v>413</v>
      </c>
      <c r="L1073" s="249"/>
      <c r="M1073" s="250" t="s">
        <v>19</v>
      </c>
      <c r="N1073" s="251" t="s">
        <v>47</v>
      </c>
      <c r="O1073" s="66"/>
      <c r="P1073" s="188">
        <f>O1073*H1073</f>
        <v>0</v>
      </c>
      <c r="Q1073" s="188">
        <v>1</v>
      </c>
      <c r="R1073" s="188">
        <f>Q1073*H1073</f>
        <v>42.843</v>
      </c>
      <c r="S1073" s="188">
        <v>0</v>
      </c>
      <c r="T1073" s="189">
        <f>S1073*H1073</f>
        <v>0</v>
      </c>
      <c r="U1073" s="36"/>
      <c r="V1073" s="36"/>
      <c r="W1073" s="36"/>
      <c r="X1073" s="36"/>
      <c r="Y1073" s="36"/>
      <c r="Z1073" s="36"/>
      <c r="AA1073" s="36"/>
      <c r="AB1073" s="36"/>
      <c r="AC1073" s="36"/>
      <c r="AD1073" s="36"/>
      <c r="AE1073" s="36"/>
      <c r="AR1073" s="190" t="s">
        <v>224</v>
      </c>
      <c r="AT1073" s="190" t="s">
        <v>812</v>
      </c>
      <c r="AU1073" s="190" t="s">
        <v>86</v>
      </c>
      <c r="AY1073" s="19" t="s">
        <v>404</v>
      </c>
      <c r="BE1073" s="191">
        <f>IF(N1073="základní",J1073,0)</f>
        <v>0</v>
      </c>
      <c r="BF1073" s="191">
        <f>IF(N1073="snížená",J1073,0)</f>
        <v>0</v>
      </c>
      <c r="BG1073" s="191">
        <f>IF(N1073="zákl. přenesená",J1073,0)</f>
        <v>0</v>
      </c>
      <c r="BH1073" s="191">
        <f>IF(N1073="sníž. přenesená",J1073,0)</f>
        <v>0</v>
      </c>
      <c r="BI1073" s="191">
        <f>IF(N1073="nulová",J1073,0)</f>
        <v>0</v>
      </c>
      <c r="BJ1073" s="19" t="s">
        <v>84</v>
      </c>
      <c r="BK1073" s="191">
        <f>ROUND(I1073*H1073,2)</f>
        <v>0</v>
      </c>
      <c r="BL1073" s="19" t="s">
        <v>273</v>
      </c>
      <c r="BM1073" s="190" t="s">
        <v>1505</v>
      </c>
    </row>
    <row r="1074" spans="1:47" s="2" customFormat="1" ht="11.25">
      <c r="A1074" s="36"/>
      <c r="B1074" s="37"/>
      <c r="C1074" s="38"/>
      <c r="D1074" s="192" t="s">
        <v>418</v>
      </c>
      <c r="E1074" s="38"/>
      <c r="F1074" s="193" t="s">
        <v>1504</v>
      </c>
      <c r="G1074" s="38"/>
      <c r="H1074" s="38"/>
      <c r="I1074" s="194"/>
      <c r="J1074" s="38"/>
      <c r="K1074" s="38"/>
      <c r="L1074" s="41"/>
      <c r="M1074" s="195"/>
      <c r="N1074" s="196"/>
      <c r="O1074" s="66"/>
      <c r="P1074" s="66"/>
      <c r="Q1074" s="66"/>
      <c r="R1074" s="66"/>
      <c r="S1074" s="66"/>
      <c r="T1074" s="67"/>
      <c r="U1074" s="36"/>
      <c r="V1074" s="36"/>
      <c r="W1074" s="36"/>
      <c r="X1074" s="36"/>
      <c r="Y1074" s="36"/>
      <c r="Z1074" s="36"/>
      <c r="AA1074" s="36"/>
      <c r="AB1074" s="36"/>
      <c r="AC1074" s="36"/>
      <c r="AD1074" s="36"/>
      <c r="AE1074" s="36"/>
      <c r="AT1074" s="19" t="s">
        <v>418</v>
      </c>
      <c r="AU1074" s="19" t="s">
        <v>86</v>
      </c>
    </row>
    <row r="1075" spans="2:51" s="15" customFormat="1" ht="11.25">
      <c r="B1075" s="221"/>
      <c r="C1075" s="222"/>
      <c r="D1075" s="192" t="s">
        <v>428</v>
      </c>
      <c r="E1075" s="223" t="s">
        <v>19</v>
      </c>
      <c r="F1075" s="224" t="s">
        <v>1485</v>
      </c>
      <c r="G1075" s="222"/>
      <c r="H1075" s="223" t="s">
        <v>19</v>
      </c>
      <c r="I1075" s="225"/>
      <c r="J1075" s="222"/>
      <c r="K1075" s="222"/>
      <c r="L1075" s="226"/>
      <c r="M1075" s="227"/>
      <c r="N1075" s="228"/>
      <c r="O1075" s="228"/>
      <c r="P1075" s="228"/>
      <c r="Q1075" s="228"/>
      <c r="R1075" s="228"/>
      <c r="S1075" s="228"/>
      <c r="T1075" s="229"/>
      <c r="AT1075" s="230" t="s">
        <v>428</v>
      </c>
      <c r="AU1075" s="230" t="s">
        <v>86</v>
      </c>
      <c r="AV1075" s="15" t="s">
        <v>84</v>
      </c>
      <c r="AW1075" s="15" t="s">
        <v>37</v>
      </c>
      <c r="AX1075" s="15" t="s">
        <v>76</v>
      </c>
      <c r="AY1075" s="230" t="s">
        <v>404</v>
      </c>
    </row>
    <row r="1076" spans="2:51" s="13" customFormat="1" ht="11.25">
      <c r="B1076" s="198"/>
      <c r="C1076" s="199"/>
      <c r="D1076" s="192" t="s">
        <v>428</v>
      </c>
      <c r="E1076" s="200" t="s">
        <v>19</v>
      </c>
      <c r="F1076" s="201" t="s">
        <v>1506</v>
      </c>
      <c r="G1076" s="199"/>
      <c r="H1076" s="202">
        <v>0.113</v>
      </c>
      <c r="I1076" s="203"/>
      <c r="J1076" s="199"/>
      <c r="K1076" s="199"/>
      <c r="L1076" s="204"/>
      <c r="M1076" s="205"/>
      <c r="N1076" s="206"/>
      <c r="O1076" s="206"/>
      <c r="P1076" s="206"/>
      <c r="Q1076" s="206"/>
      <c r="R1076" s="206"/>
      <c r="S1076" s="206"/>
      <c r="T1076" s="207"/>
      <c r="AT1076" s="208" t="s">
        <v>428</v>
      </c>
      <c r="AU1076" s="208" t="s">
        <v>86</v>
      </c>
      <c r="AV1076" s="13" t="s">
        <v>86</v>
      </c>
      <c r="AW1076" s="13" t="s">
        <v>37</v>
      </c>
      <c r="AX1076" s="13" t="s">
        <v>76</v>
      </c>
      <c r="AY1076" s="208" t="s">
        <v>404</v>
      </c>
    </row>
    <row r="1077" spans="2:51" s="13" customFormat="1" ht="11.25">
      <c r="B1077" s="198"/>
      <c r="C1077" s="199"/>
      <c r="D1077" s="192" t="s">
        <v>428</v>
      </c>
      <c r="E1077" s="200" t="s">
        <v>19</v>
      </c>
      <c r="F1077" s="201" t="s">
        <v>1507</v>
      </c>
      <c r="G1077" s="199"/>
      <c r="H1077" s="202">
        <v>10.35</v>
      </c>
      <c r="I1077" s="203"/>
      <c r="J1077" s="199"/>
      <c r="K1077" s="199"/>
      <c r="L1077" s="204"/>
      <c r="M1077" s="205"/>
      <c r="N1077" s="206"/>
      <c r="O1077" s="206"/>
      <c r="P1077" s="206"/>
      <c r="Q1077" s="206"/>
      <c r="R1077" s="206"/>
      <c r="S1077" s="206"/>
      <c r="T1077" s="207"/>
      <c r="AT1077" s="208" t="s">
        <v>428</v>
      </c>
      <c r="AU1077" s="208" t="s">
        <v>86</v>
      </c>
      <c r="AV1077" s="13" t="s">
        <v>86</v>
      </c>
      <c r="AW1077" s="13" t="s">
        <v>37</v>
      </c>
      <c r="AX1077" s="13" t="s">
        <v>76</v>
      </c>
      <c r="AY1077" s="208" t="s">
        <v>404</v>
      </c>
    </row>
    <row r="1078" spans="2:51" s="13" customFormat="1" ht="11.25">
      <c r="B1078" s="198"/>
      <c r="C1078" s="199"/>
      <c r="D1078" s="192" t="s">
        <v>428</v>
      </c>
      <c r="E1078" s="200" t="s">
        <v>19</v>
      </c>
      <c r="F1078" s="201" t="s">
        <v>1508</v>
      </c>
      <c r="G1078" s="199"/>
      <c r="H1078" s="202">
        <v>0.7</v>
      </c>
      <c r="I1078" s="203"/>
      <c r="J1078" s="199"/>
      <c r="K1078" s="199"/>
      <c r="L1078" s="204"/>
      <c r="M1078" s="205"/>
      <c r="N1078" s="206"/>
      <c r="O1078" s="206"/>
      <c r="P1078" s="206"/>
      <c r="Q1078" s="206"/>
      <c r="R1078" s="206"/>
      <c r="S1078" s="206"/>
      <c r="T1078" s="207"/>
      <c r="AT1078" s="208" t="s">
        <v>428</v>
      </c>
      <c r="AU1078" s="208" t="s">
        <v>86</v>
      </c>
      <c r="AV1078" s="13" t="s">
        <v>86</v>
      </c>
      <c r="AW1078" s="13" t="s">
        <v>37</v>
      </c>
      <c r="AX1078" s="13" t="s">
        <v>76</v>
      </c>
      <c r="AY1078" s="208" t="s">
        <v>404</v>
      </c>
    </row>
    <row r="1079" spans="2:51" s="16" customFormat="1" ht="11.25">
      <c r="B1079" s="231"/>
      <c r="C1079" s="232"/>
      <c r="D1079" s="192" t="s">
        <v>428</v>
      </c>
      <c r="E1079" s="233" t="s">
        <v>19</v>
      </c>
      <c r="F1079" s="234" t="s">
        <v>534</v>
      </c>
      <c r="G1079" s="232"/>
      <c r="H1079" s="235">
        <v>11.163</v>
      </c>
      <c r="I1079" s="236"/>
      <c r="J1079" s="232"/>
      <c r="K1079" s="232"/>
      <c r="L1079" s="237"/>
      <c r="M1079" s="238"/>
      <c r="N1079" s="239"/>
      <c r="O1079" s="239"/>
      <c r="P1079" s="239"/>
      <c r="Q1079" s="239"/>
      <c r="R1079" s="239"/>
      <c r="S1079" s="239"/>
      <c r="T1079" s="240"/>
      <c r="AT1079" s="241" t="s">
        <v>428</v>
      </c>
      <c r="AU1079" s="241" t="s">
        <v>86</v>
      </c>
      <c r="AV1079" s="16" t="s">
        <v>467</v>
      </c>
      <c r="AW1079" s="16" t="s">
        <v>37</v>
      </c>
      <c r="AX1079" s="16" t="s">
        <v>76</v>
      </c>
      <c r="AY1079" s="241" t="s">
        <v>404</v>
      </c>
    </row>
    <row r="1080" spans="2:51" s="15" customFormat="1" ht="11.25">
      <c r="B1080" s="221"/>
      <c r="C1080" s="222"/>
      <c r="D1080" s="192" t="s">
        <v>428</v>
      </c>
      <c r="E1080" s="223" t="s">
        <v>19</v>
      </c>
      <c r="F1080" s="224" t="s">
        <v>1498</v>
      </c>
      <c r="G1080" s="222"/>
      <c r="H1080" s="223" t="s">
        <v>19</v>
      </c>
      <c r="I1080" s="225"/>
      <c r="J1080" s="222"/>
      <c r="K1080" s="222"/>
      <c r="L1080" s="226"/>
      <c r="M1080" s="227"/>
      <c r="N1080" s="228"/>
      <c r="O1080" s="228"/>
      <c r="P1080" s="228"/>
      <c r="Q1080" s="228"/>
      <c r="R1080" s="228"/>
      <c r="S1080" s="228"/>
      <c r="T1080" s="229"/>
      <c r="AT1080" s="230" t="s">
        <v>428</v>
      </c>
      <c r="AU1080" s="230" t="s">
        <v>86</v>
      </c>
      <c r="AV1080" s="15" t="s">
        <v>84</v>
      </c>
      <c r="AW1080" s="15" t="s">
        <v>37</v>
      </c>
      <c r="AX1080" s="15" t="s">
        <v>76</v>
      </c>
      <c r="AY1080" s="230" t="s">
        <v>404</v>
      </c>
    </row>
    <row r="1081" spans="2:51" s="13" customFormat="1" ht="11.25">
      <c r="B1081" s="198"/>
      <c r="C1081" s="199"/>
      <c r="D1081" s="192" t="s">
        <v>428</v>
      </c>
      <c r="E1081" s="200" t="s">
        <v>19</v>
      </c>
      <c r="F1081" s="201" t="s">
        <v>1509</v>
      </c>
      <c r="G1081" s="199"/>
      <c r="H1081" s="202">
        <v>0.32</v>
      </c>
      <c r="I1081" s="203"/>
      <c r="J1081" s="199"/>
      <c r="K1081" s="199"/>
      <c r="L1081" s="204"/>
      <c r="M1081" s="205"/>
      <c r="N1081" s="206"/>
      <c r="O1081" s="206"/>
      <c r="P1081" s="206"/>
      <c r="Q1081" s="206"/>
      <c r="R1081" s="206"/>
      <c r="S1081" s="206"/>
      <c r="T1081" s="207"/>
      <c r="AT1081" s="208" t="s">
        <v>428</v>
      </c>
      <c r="AU1081" s="208" t="s">
        <v>86</v>
      </c>
      <c r="AV1081" s="13" t="s">
        <v>86</v>
      </c>
      <c r="AW1081" s="13" t="s">
        <v>37</v>
      </c>
      <c r="AX1081" s="13" t="s">
        <v>76</v>
      </c>
      <c r="AY1081" s="208" t="s">
        <v>404</v>
      </c>
    </row>
    <row r="1082" spans="2:51" s="13" customFormat="1" ht="11.25">
      <c r="B1082" s="198"/>
      <c r="C1082" s="199"/>
      <c r="D1082" s="192" t="s">
        <v>428</v>
      </c>
      <c r="E1082" s="200" t="s">
        <v>19</v>
      </c>
      <c r="F1082" s="201" t="s">
        <v>1510</v>
      </c>
      <c r="G1082" s="199"/>
      <c r="H1082" s="202">
        <v>29.44</v>
      </c>
      <c r="I1082" s="203"/>
      <c r="J1082" s="199"/>
      <c r="K1082" s="199"/>
      <c r="L1082" s="204"/>
      <c r="M1082" s="205"/>
      <c r="N1082" s="206"/>
      <c r="O1082" s="206"/>
      <c r="P1082" s="206"/>
      <c r="Q1082" s="206"/>
      <c r="R1082" s="206"/>
      <c r="S1082" s="206"/>
      <c r="T1082" s="207"/>
      <c r="AT1082" s="208" t="s">
        <v>428</v>
      </c>
      <c r="AU1082" s="208" t="s">
        <v>86</v>
      </c>
      <c r="AV1082" s="13" t="s">
        <v>86</v>
      </c>
      <c r="AW1082" s="13" t="s">
        <v>37</v>
      </c>
      <c r="AX1082" s="13" t="s">
        <v>76</v>
      </c>
      <c r="AY1082" s="208" t="s">
        <v>404</v>
      </c>
    </row>
    <row r="1083" spans="2:51" s="13" customFormat="1" ht="11.25">
      <c r="B1083" s="198"/>
      <c r="C1083" s="199"/>
      <c r="D1083" s="192" t="s">
        <v>428</v>
      </c>
      <c r="E1083" s="200" t="s">
        <v>19</v>
      </c>
      <c r="F1083" s="201" t="s">
        <v>1511</v>
      </c>
      <c r="G1083" s="199"/>
      <c r="H1083" s="202">
        <v>1.92</v>
      </c>
      <c r="I1083" s="203"/>
      <c r="J1083" s="199"/>
      <c r="K1083" s="199"/>
      <c r="L1083" s="204"/>
      <c r="M1083" s="205"/>
      <c r="N1083" s="206"/>
      <c r="O1083" s="206"/>
      <c r="P1083" s="206"/>
      <c r="Q1083" s="206"/>
      <c r="R1083" s="206"/>
      <c r="S1083" s="206"/>
      <c r="T1083" s="207"/>
      <c r="AT1083" s="208" t="s">
        <v>428</v>
      </c>
      <c r="AU1083" s="208" t="s">
        <v>86</v>
      </c>
      <c r="AV1083" s="13" t="s">
        <v>86</v>
      </c>
      <c r="AW1083" s="13" t="s">
        <v>37</v>
      </c>
      <c r="AX1083" s="13" t="s">
        <v>76</v>
      </c>
      <c r="AY1083" s="208" t="s">
        <v>404</v>
      </c>
    </row>
    <row r="1084" spans="2:51" s="16" customFormat="1" ht="11.25">
      <c r="B1084" s="231"/>
      <c r="C1084" s="232"/>
      <c r="D1084" s="192" t="s">
        <v>428</v>
      </c>
      <c r="E1084" s="233" t="s">
        <v>19</v>
      </c>
      <c r="F1084" s="234" t="s">
        <v>534</v>
      </c>
      <c r="G1084" s="232"/>
      <c r="H1084" s="235">
        <v>31.68</v>
      </c>
      <c r="I1084" s="236"/>
      <c r="J1084" s="232"/>
      <c r="K1084" s="232"/>
      <c r="L1084" s="237"/>
      <c r="M1084" s="238"/>
      <c r="N1084" s="239"/>
      <c r="O1084" s="239"/>
      <c r="P1084" s="239"/>
      <c r="Q1084" s="239"/>
      <c r="R1084" s="239"/>
      <c r="S1084" s="239"/>
      <c r="T1084" s="240"/>
      <c r="AT1084" s="241" t="s">
        <v>428</v>
      </c>
      <c r="AU1084" s="241" t="s">
        <v>86</v>
      </c>
      <c r="AV1084" s="16" t="s">
        <v>467</v>
      </c>
      <c r="AW1084" s="16" t="s">
        <v>37</v>
      </c>
      <c r="AX1084" s="16" t="s">
        <v>76</v>
      </c>
      <c r="AY1084" s="241" t="s">
        <v>404</v>
      </c>
    </row>
    <row r="1085" spans="2:51" s="14" customFormat="1" ht="11.25">
      <c r="B1085" s="210"/>
      <c r="C1085" s="211"/>
      <c r="D1085" s="192" t="s">
        <v>428</v>
      </c>
      <c r="E1085" s="212" t="s">
        <v>213</v>
      </c>
      <c r="F1085" s="213" t="s">
        <v>463</v>
      </c>
      <c r="G1085" s="211"/>
      <c r="H1085" s="214">
        <v>42.843</v>
      </c>
      <c r="I1085" s="215"/>
      <c r="J1085" s="211"/>
      <c r="K1085" s="211"/>
      <c r="L1085" s="216"/>
      <c r="M1085" s="217"/>
      <c r="N1085" s="218"/>
      <c r="O1085" s="218"/>
      <c r="P1085" s="218"/>
      <c r="Q1085" s="218"/>
      <c r="R1085" s="218"/>
      <c r="S1085" s="218"/>
      <c r="T1085" s="219"/>
      <c r="AT1085" s="220" t="s">
        <v>428</v>
      </c>
      <c r="AU1085" s="220" t="s">
        <v>86</v>
      </c>
      <c r="AV1085" s="14" t="s">
        <v>273</v>
      </c>
      <c r="AW1085" s="14" t="s">
        <v>37</v>
      </c>
      <c r="AX1085" s="14" t="s">
        <v>84</v>
      </c>
      <c r="AY1085" s="220" t="s">
        <v>404</v>
      </c>
    </row>
    <row r="1086" spans="1:65" s="2" customFormat="1" ht="14.45" customHeight="1">
      <c r="A1086" s="36"/>
      <c r="B1086" s="37"/>
      <c r="C1086" s="242" t="s">
        <v>1512</v>
      </c>
      <c r="D1086" s="242" t="s">
        <v>812</v>
      </c>
      <c r="E1086" s="243" t="s">
        <v>1513</v>
      </c>
      <c r="F1086" s="244" t="s">
        <v>1514</v>
      </c>
      <c r="G1086" s="245" t="s">
        <v>127</v>
      </c>
      <c r="H1086" s="246">
        <v>2.142</v>
      </c>
      <c r="I1086" s="247"/>
      <c r="J1086" s="248">
        <f>ROUND(I1086*H1086,2)</f>
        <v>0</v>
      </c>
      <c r="K1086" s="244" t="s">
        <v>413</v>
      </c>
      <c r="L1086" s="249"/>
      <c r="M1086" s="250" t="s">
        <v>19</v>
      </c>
      <c r="N1086" s="251" t="s">
        <v>47</v>
      </c>
      <c r="O1086" s="66"/>
      <c r="P1086" s="188">
        <f>O1086*H1086</f>
        <v>0</v>
      </c>
      <c r="Q1086" s="188">
        <v>1</v>
      </c>
      <c r="R1086" s="188">
        <f>Q1086*H1086</f>
        <v>2.142</v>
      </c>
      <c r="S1086" s="188">
        <v>0</v>
      </c>
      <c r="T1086" s="189">
        <f>S1086*H1086</f>
        <v>0</v>
      </c>
      <c r="U1086" s="36"/>
      <c r="V1086" s="36"/>
      <c r="W1086" s="36"/>
      <c r="X1086" s="36"/>
      <c r="Y1086" s="36"/>
      <c r="Z1086" s="36"/>
      <c r="AA1086" s="36"/>
      <c r="AB1086" s="36"/>
      <c r="AC1086" s="36"/>
      <c r="AD1086" s="36"/>
      <c r="AE1086" s="36"/>
      <c r="AR1086" s="190" t="s">
        <v>224</v>
      </c>
      <c r="AT1086" s="190" t="s">
        <v>812</v>
      </c>
      <c r="AU1086" s="190" t="s">
        <v>86</v>
      </c>
      <c r="AY1086" s="19" t="s">
        <v>404</v>
      </c>
      <c r="BE1086" s="191">
        <f>IF(N1086="základní",J1086,0)</f>
        <v>0</v>
      </c>
      <c r="BF1086" s="191">
        <f>IF(N1086="snížená",J1086,0)</f>
        <v>0</v>
      </c>
      <c r="BG1086" s="191">
        <f>IF(N1086="zákl. přenesená",J1086,0)</f>
        <v>0</v>
      </c>
      <c r="BH1086" s="191">
        <f>IF(N1086="sníž. přenesená",J1086,0)</f>
        <v>0</v>
      </c>
      <c r="BI1086" s="191">
        <f>IF(N1086="nulová",J1086,0)</f>
        <v>0</v>
      </c>
      <c r="BJ1086" s="19" t="s">
        <v>84</v>
      </c>
      <c r="BK1086" s="191">
        <f>ROUND(I1086*H1086,2)</f>
        <v>0</v>
      </c>
      <c r="BL1086" s="19" t="s">
        <v>273</v>
      </c>
      <c r="BM1086" s="190" t="s">
        <v>1515</v>
      </c>
    </row>
    <row r="1087" spans="1:47" s="2" customFormat="1" ht="11.25">
      <c r="A1087" s="36"/>
      <c r="B1087" s="37"/>
      <c r="C1087" s="38"/>
      <c r="D1087" s="192" t="s">
        <v>418</v>
      </c>
      <c r="E1087" s="38"/>
      <c r="F1087" s="193" t="s">
        <v>1514</v>
      </c>
      <c r="G1087" s="38"/>
      <c r="H1087" s="38"/>
      <c r="I1087" s="194"/>
      <c r="J1087" s="38"/>
      <c r="K1087" s="38"/>
      <c r="L1087" s="41"/>
      <c r="M1087" s="195"/>
      <c r="N1087" s="196"/>
      <c r="O1087" s="66"/>
      <c r="P1087" s="66"/>
      <c r="Q1087" s="66"/>
      <c r="R1087" s="66"/>
      <c r="S1087" s="66"/>
      <c r="T1087" s="67"/>
      <c r="U1087" s="36"/>
      <c r="V1087" s="36"/>
      <c r="W1087" s="36"/>
      <c r="X1087" s="36"/>
      <c r="Y1087" s="36"/>
      <c r="Z1087" s="36"/>
      <c r="AA1087" s="36"/>
      <c r="AB1087" s="36"/>
      <c r="AC1087" s="36"/>
      <c r="AD1087" s="36"/>
      <c r="AE1087" s="36"/>
      <c r="AT1087" s="19" t="s">
        <v>418</v>
      </c>
      <c r="AU1087" s="19" t="s">
        <v>86</v>
      </c>
    </row>
    <row r="1088" spans="2:51" s="13" customFormat="1" ht="11.25">
      <c r="B1088" s="198"/>
      <c r="C1088" s="199"/>
      <c r="D1088" s="192" t="s">
        <v>428</v>
      </c>
      <c r="E1088" s="200" t="s">
        <v>19</v>
      </c>
      <c r="F1088" s="201" t="s">
        <v>1516</v>
      </c>
      <c r="G1088" s="199"/>
      <c r="H1088" s="202">
        <v>2.142</v>
      </c>
      <c r="I1088" s="203"/>
      <c r="J1088" s="199"/>
      <c r="K1088" s="199"/>
      <c r="L1088" s="204"/>
      <c r="M1088" s="205"/>
      <c r="N1088" s="206"/>
      <c r="O1088" s="206"/>
      <c r="P1088" s="206"/>
      <c r="Q1088" s="206"/>
      <c r="R1088" s="206"/>
      <c r="S1088" s="206"/>
      <c r="T1088" s="207"/>
      <c r="AT1088" s="208" t="s">
        <v>428</v>
      </c>
      <c r="AU1088" s="208" t="s">
        <v>86</v>
      </c>
      <c r="AV1088" s="13" t="s">
        <v>86</v>
      </c>
      <c r="AW1088" s="13" t="s">
        <v>37</v>
      </c>
      <c r="AX1088" s="13" t="s">
        <v>84</v>
      </c>
      <c r="AY1088" s="208" t="s">
        <v>404</v>
      </c>
    </row>
    <row r="1089" spans="1:65" s="2" customFormat="1" ht="14.45" customHeight="1">
      <c r="A1089" s="36"/>
      <c r="B1089" s="37"/>
      <c r="C1089" s="179" t="s">
        <v>1517</v>
      </c>
      <c r="D1089" s="179" t="s">
        <v>410</v>
      </c>
      <c r="E1089" s="180" t="s">
        <v>1494</v>
      </c>
      <c r="F1089" s="181" t="s">
        <v>1495</v>
      </c>
      <c r="G1089" s="182" t="s">
        <v>627</v>
      </c>
      <c r="H1089" s="183">
        <v>6</v>
      </c>
      <c r="I1089" s="184"/>
      <c r="J1089" s="185">
        <f>ROUND(I1089*H1089,2)</f>
        <v>0</v>
      </c>
      <c r="K1089" s="181" t="s">
        <v>413</v>
      </c>
      <c r="L1089" s="41"/>
      <c r="M1089" s="186" t="s">
        <v>19</v>
      </c>
      <c r="N1089" s="187" t="s">
        <v>47</v>
      </c>
      <c r="O1089" s="66"/>
      <c r="P1089" s="188">
        <f>O1089*H1089</f>
        <v>0</v>
      </c>
      <c r="Q1089" s="188">
        <v>0.00015</v>
      </c>
      <c r="R1089" s="188">
        <f>Q1089*H1089</f>
        <v>0.0009</v>
      </c>
      <c r="S1089" s="188">
        <v>0</v>
      </c>
      <c r="T1089" s="189">
        <f>S1089*H1089</f>
        <v>0</v>
      </c>
      <c r="U1089" s="36"/>
      <c r="V1089" s="36"/>
      <c r="W1089" s="36"/>
      <c r="X1089" s="36"/>
      <c r="Y1089" s="36"/>
      <c r="Z1089" s="36"/>
      <c r="AA1089" s="36"/>
      <c r="AB1089" s="36"/>
      <c r="AC1089" s="36"/>
      <c r="AD1089" s="36"/>
      <c r="AE1089" s="36"/>
      <c r="AR1089" s="190" t="s">
        <v>273</v>
      </c>
      <c r="AT1089" s="190" t="s">
        <v>410</v>
      </c>
      <c r="AU1089" s="190" t="s">
        <v>86</v>
      </c>
      <c r="AY1089" s="19" t="s">
        <v>404</v>
      </c>
      <c r="BE1089" s="191">
        <f>IF(N1089="základní",J1089,0)</f>
        <v>0</v>
      </c>
      <c r="BF1089" s="191">
        <f>IF(N1089="snížená",J1089,0)</f>
        <v>0</v>
      </c>
      <c r="BG1089" s="191">
        <f>IF(N1089="zákl. přenesená",J1089,0)</f>
        <v>0</v>
      </c>
      <c r="BH1089" s="191">
        <f>IF(N1089="sníž. přenesená",J1089,0)</f>
        <v>0</v>
      </c>
      <c r="BI1089" s="191">
        <f>IF(N1089="nulová",J1089,0)</f>
        <v>0</v>
      </c>
      <c r="BJ1089" s="19" t="s">
        <v>84</v>
      </c>
      <c r="BK1089" s="191">
        <f>ROUND(I1089*H1089,2)</f>
        <v>0</v>
      </c>
      <c r="BL1089" s="19" t="s">
        <v>273</v>
      </c>
      <c r="BM1089" s="190" t="s">
        <v>1518</v>
      </c>
    </row>
    <row r="1090" spans="1:47" s="2" customFormat="1" ht="11.25">
      <c r="A1090" s="36"/>
      <c r="B1090" s="37"/>
      <c r="C1090" s="38"/>
      <c r="D1090" s="192" t="s">
        <v>418</v>
      </c>
      <c r="E1090" s="38"/>
      <c r="F1090" s="193" t="s">
        <v>1497</v>
      </c>
      <c r="G1090" s="38"/>
      <c r="H1090" s="38"/>
      <c r="I1090" s="194"/>
      <c r="J1090" s="38"/>
      <c r="K1090" s="38"/>
      <c r="L1090" s="41"/>
      <c r="M1090" s="195"/>
      <c r="N1090" s="196"/>
      <c r="O1090" s="66"/>
      <c r="P1090" s="66"/>
      <c r="Q1090" s="66"/>
      <c r="R1090" s="66"/>
      <c r="S1090" s="66"/>
      <c r="T1090" s="67"/>
      <c r="U1090" s="36"/>
      <c r="V1090" s="36"/>
      <c r="W1090" s="36"/>
      <c r="X1090" s="36"/>
      <c r="Y1090" s="36"/>
      <c r="Z1090" s="36"/>
      <c r="AA1090" s="36"/>
      <c r="AB1090" s="36"/>
      <c r="AC1090" s="36"/>
      <c r="AD1090" s="36"/>
      <c r="AE1090" s="36"/>
      <c r="AT1090" s="19" t="s">
        <v>418</v>
      </c>
      <c r="AU1090" s="19" t="s">
        <v>86</v>
      </c>
    </row>
    <row r="1091" spans="1:47" s="2" customFormat="1" ht="117">
      <c r="A1091" s="36"/>
      <c r="B1091" s="37"/>
      <c r="C1091" s="38"/>
      <c r="D1091" s="192" t="s">
        <v>423</v>
      </c>
      <c r="E1091" s="38"/>
      <c r="F1091" s="197" t="s">
        <v>1484</v>
      </c>
      <c r="G1091" s="38"/>
      <c r="H1091" s="38"/>
      <c r="I1091" s="194"/>
      <c r="J1091" s="38"/>
      <c r="K1091" s="38"/>
      <c r="L1091" s="41"/>
      <c r="M1091" s="195"/>
      <c r="N1091" s="196"/>
      <c r="O1091" s="66"/>
      <c r="P1091" s="66"/>
      <c r="Q1091" s="66"/>
      <c r="R1091" s="66"/>
      <c r="S1091" s="66"/>
      <c r="T1091" s="67"/>
      <c r="U1091" s="36"/>
      <c r="V1091" s="36"/>
      <c r="W1091" s="36"/>
      <c r="X1091" s="36"/>
      <c r="Y1091" s="36"/>
      <c r="Z1091" s="36"/>
      <c r="AA1091" s="36"/>
      <c r="AB1091" s="36"/>
      <c r="AC1091" s="36"/>
      <c r="AD1091" s="36"/>
      <c r="AE1091" s="36"/>
      <c r="AT1091" s="19" t="s">
        <v>423</v>
      </c>
      <c r="AU1091" s="19" t="s">
        <v>86</v>
      </c>
    </row>
    <row r="1092" spans="2:51" s="15" customFormat="1" ht="11.25">
      <c r="B1092" s="221"/>
      <c r="C1092" s="222"/>
      <c r="D1092" s="192" t="s">
        <v>428</v>
      </c>
      <c r="E1092" s="223" t="s">
        <v>19</v>
      </c>
      <c r="F1092" s="224" t="s">
        <v>1519</v>
      </c>
      <c r="G1092" s="222"/>
      <c r="H1092" s="223" t="s">
        <v>19</v>
      </c>
      <c r="I1092" s="225"/>
      <c r="J1092" s="222"/>
      <c r="K1092" s="222"/>
      <c r="L1092" s="226"/>
      <c r="M1092" s="227"/>
      <c r="N1092" s="228"/>
      <c r="O1092" s="228"/>
      <c r="P1092" s="228"/>
      <c r="Q1092" s="228"/>
      <c r="R1092" s="228"/>
      <c r="S1092" s="228"/>
      <c r="T1092" s="229"/>
      <c r="AT1092" s="230" t="s">
        <v>428</v>
      </c>
      <c r="AU1092" s="230" t="s">
        <v>86</v>
      </c>
      <c r="AV1092" s="15" t="s">
        <v>84</v>
      </c>
      <c r="AW1092" s="15" t="s">
        <v>37</v>
      </c>
      <c r="AX1092" s="15" t="s">
        <v>76</v>
      </c>
      <c r="AY1092" s="230" t="s">
        <v>404</v>
      </c>
    </row>
    <row r="1093" spans="2:51" s="13" customFormat="1" ht="11.25">
      <c r="B1093" s="198"/>
      <c r="C1093" s="199"/>
      <c r="D1093" s="192" t="s">
        <v>428</v>
      </c>
      <c r="E1093" s="200" t="s">
        <v>19</v>
      </c>
      <c r="F1093" s="201" t="s">
        <v>1520</v>
      </c>
      <c r="G1093" s="199"/>
      <c r="H1093" s="202">
        <v>6</v>
      </c>
      <c r="I1093" s="203"/>
      <c r="J1093" s="199"/>
      <c r="K1093" s="199"/>
      <c r="L1093" s="204"/>
      <c r="M1093" s="205"/>
      <c r="N1093" s="206"/>
      <c r="O1093" s="206"/>
      <c r="P1093" s="206"/>
      <c r="Q1093" s="206"/>
      <c r="R1093" s="206"/>
      <c r="S1093" s="206"/>
      <c r="T1093" s="207"/>
      <c r="AT1093" s="208" t="s">
        <v>428</v>
      </c>
      <c r="AU1093" s="208" t="s">
        <v>86</v>
      </c>
      <c r="AV1093" s="13" t="s">
        <v>86</v>
      </c>
      <c r="AW1093" s="13" t="s">
        <v>37</v>
      </c>
      <c r="AX1093" s="13" t="s">
        <v>84</v>
      </c>
      <c r="AY1093" s="208" t="s">
        <v>404</v>
      </c>
    </row>
    <row r="1094" spans="1:65" s="2" customFormat="1" ht="14.45" customHeight="1">
      <c r="A1094" s="36"/>
      <c r="B1094" s="37"/>
      <c r="C1094" s="242" t="s">
        <v>1521</v>
      </c>
      <c r="D1094" s="242" t="s">
        <v>812</v>
      </c>
      <c r="E1094" s="243" t="s">
        <v>1503</v>
      </c>
      <c r="F1094" s="244" t="s">
        <v>1504</v>
      </c>
      <c r="G1094" s="245" t="s">
        <v>127</v>
      </c>
      <c r="H1094" s="246">
        <v>1.11</v>
      </c>
      <c r="I1094" s="247"/>
      <c r="J1094" s="248">
        <f>ROUND(I1094*H1094,2)</f>
        <v>0</v>
      </c>
      <c r="K1094" s="244" t="s">
        <v>413</v>
      </c>
      <c r="L1094" s="249"/>
      <c r="M1094" s="250" t="s">
        <v>19</v>
      </c>
      <c r="N1094" s="251" t="s">
        <v>47</v>
      </c>
      <c r="O1094" s="66"/>
      <c r="P1094" s="188">
        <f>O1094*H1094</f>
        <v>0</v>
      </c>
      <c r="Q1094" s="188">
        <v>1</v>
      </c>
      <c r="R1094" s="188">
        <f>Q1094*H1094</f>
        <v>1.11</v>
      </c>
      <c r="S1094" s="188">
        <v>0</v>
      </c>
      <c r="T1094" s="189">
        <f>S1094*H1094</f>
        <v>0</v>
      </c>
      <c r="U1094" s="36"/>
      <c r="V1094" s="36"/>
      <c r="W1094" s="36"/>
      <c r="X1094" s="36"/>
      <c r="Y1094" s="36"/>
      <c r="Z1094" s="36"/>
      <c r="AA1094" s="36"/>
      <c r="AB1094" s="36"/>
      <c r="AC1094" s="36"/>
      <c r="AD1094" s="36"/>
      <c r="AE1094" s="36"/>
      <c r="AR1094" s="190" t="s">
        <v>224</v>
      </c>
      <c r="AT1094" s="190" t="s">
        <v>812</v>
      </c>
      <c r="AU1094" s="190" t="s">
        <v>86</v>
      </c>
      <c r="AY1094" s="19" t="s">
        <v>404</v>
      </c>
      <c r="BE1094" s="191">
        <f>IF(N1094="základní",J1094,0)</f>
        <v>0</v>
      </c>
      <c r="BF1094" s="191">
        <f>IF(N1094="snížená",J1094,0)</f>
        <v>0</v>
      </c>
      <c r="BG1094" s="191">
        <f>IF(N1094="zákl. přenesená",J1094,0)</f>
        <v>0</v>
      </c>
      <c r="BH1094" s="191">
        <f>IF(N1094="sníž. přenesená",J1094,0)</f>
        <v>0</v>
      </c>
      <c r="BI1094" s="191">
        <f>IF(N1094="nulová",J1094,0)</f>
        <v>0</v>
      </c>
      <c r="BJ1094" s="19" t="s">
        <v>84</v>
      </c>
      <c r="BK1094" s="191">
        <f>ROUND(I1094*H1094,2)</f>
        <v>0</v>
      </c>
      <c r="BL1094" s="19" t="s">
        <v>273</v>
      </c>
      <c r="BM1094" s="190" t="s">
        <v>1522</v>
      </c>
    </row>
    <row r="1095" spans="1:47" s="2" customFormat="1" ht="11.25">
      <c r="A1095" s="36"/>
      <c r="B1095" s="37"/>
      <c r="C1095" s="38"/>
      <c r="D1095" s="192" t="s">
        <v>418</v>
      </c>
      <c r="E1095" s="38"/>
      <c r="F1095" s="193" t="s">
        <v>1504</v>
      </c>
      <c r="G1095" s="38"/>
      <c r="H1095" s="38"/>
      <c r="I1095" s="194"/>
      <c r="J1095" s="38"/>
      <c r="K1095" s="38"/>
      <c r="L1095" s="41"/>
      <c r="M1095" s="195"/>
      <c r="N1095" s="196"/>
      <c r="O1095" s="66"/>
      <c r="P1095" s="66"/>
      <c r="Q1095" s="66"/>
      <c r="R1095" s="66"/>
      <c r="S1095" s="66"/>
      <c r="T1095" s="67"/>
      <c r="U1095" s="36"/>
      <c r="V1095" s="36"/>
      <c r="W1095" s="36"/>
      <c r="X1095" s="36"/>
      <c r="Y1095" s="36"/>
      <c r="Z1095" s="36"/>
      <c r="AA1095" s="36"/>
      <c r="AB1095" s="36"/>
      <c r="AC1095" s="36"/>
      <c r="AD1095" s="36"/>
      <c r="AE1095" s="36"/>
      <c r="AT1095" s="19" t="s">
        <v>418</v>
      </c>
      <c r="AU1095" s="19" t="s">
        <v>86</v>
      </c>
    </row>
    <row r="1096" spans="2:51" s="15" customFormat="1" ht="11.25">
      <c r="B1096" s="221"/>
      <c r="C1096" s="222"/>
      <c r="D1096" s="192" t="s">
        <v>428</v>
      </c>
      <c r="E1096" s="223" t="s">
        <v>19</v>
      </c>
      <c r="F1096" s="224" t="s">
        <v>1523</v>
      </c>
      <c r="G1096" s="222"/>
      <c r="H1096" s="223" t="s">
        <v>19</v>
      </c>
      <c r="I1096" s="225"/>
      <c r="J1096" s="222"/>
      <c r="K1096" s="222"/>
      <c r="L1096" s="226"/>
      <c r="M1096" s="227"/>
      <c r="N1096" s="228"/>
      <c r="O1096" s="228"/>
      <c r="P1096" s="228"/>
      <c r="Q1096" s="228"/>
      <c r="R1096" s="228"/>
      <c r="S1096" s="228"/>
      <c r="T1096" s="229"/>
      <c r="AT1096" s="230" t="s">
        <v>428</v>
      </c>
      <c r="AU1096" s="230" t="s">
        <v>86</v>
      </c>
      <c r="AV1096" s="15" t="s">
        <v>84</v>
      </c>
      <c r="AW1096" s="15" t="s">
        <v>37</v>
      </c>
      <c r="AX1096" s="15" t="s">
        <v>76</v>
      </c>
      <c r="AY1096" s="230" t="s">
        <v>404</v>
      </c>
    </row>
    <row r="1097" spans="2:51" s="13" customFormat="1" ht="11.25">
      <c r="B1097" s="198"/>
      <c r="C1097" s="199"/>
      <c r="D1097" s="192" t="s">
        <v>428</v>
      </c>
      <c r="E1097" s="200" t="s">
        <v>19</v>
      </c>
      <c r="F1097" s="201" t="s">
        <v>1524</v>
      </c>
      <c r="G1097" s="199"/>
      <c r="H1097" s="202">
        <v>0.21</v>
      </c>
      <c r="I1097" s="203"/>
      <c r="J1097" s="199"/>
      <c r="K1097" s="199"/>
      <c r="L1097" s="204"/>
      <c r="M1097" s="205"/>
      <c r="N1097" s="206"/>
      <c r="O1097" s="206"/>
      <c r="P1097" s="206"/>
      <c r="Q1097" s="206"/>
      <c r="R1097" s="206"/>
      <c r="S1097" s="206"/>
      <c r="T1097" s="207"/>
      <c r="AT1097" s="208" t="s">
        <v>428</v>
      </c>
      <c r="AU1097" s="208" t="s">
        <v>86</v>
      </c>
      <c r="AV1097" s="13" t="s">
        <v>86</v>
      </c>
      <c r="AW1097" s="13" t="s">
        <v>37</v>
      </c>
      <c r="AX1097" s="13" t="s">
        <v>76</v>
      </c>
      <c r="AY1097" s="208" t="s">
        <v>404</v>
      </c>
    </row>
    <row r="1098" spans="2:51" s="15" customFormat="1" ht="11.25">
      <c r="B1098" s="221"/>
      <c r="C1098" s="222"/>
      <c r="D1098" s="192" t="s">
        <v>428</v>
      </c>
      <c r="E1098" s="223" t="s">
        <v>19</v>
      </c>
      <c r="F1098" s="224" t="s">
        <v>1519</v>
      </c>
      <c r="G1098" s="222"/>
      <c r="H1098" s="223" t="s">
        <v>19</v>
      </c>
      <c r="I1098" s="225"/>
      <c r="J1098" s="222"/>
      <c r="K1098" s="222"/>
      <c r="L1098" s="226"/>
      <c r="M1098" s="227"/>
      <c r="N1098" s="228"/>
      <c r="O1098" s="228"/>
      <c r="P1098" s="228"/>
      <c r="Q1098" s="228"/>
      <c r="R1098" s="228"/>
      <c r="S1098" s="228"/>
      <c r="T1098" s="229"/>
      <c r="AT1098" s="230" t="s">
        <v>428</v>
      </c>
      <c r="AU1098" s="230" t="s">
        <v>86</v>
      </c>
      <c r="AV1098" s="15" t="s">
        <v>84</v>
      </c>
      <c r="AW1098" s="15" t="s">
        <v>37</v>
      </c>
      <c r="AX1098" s="15" t="s">
        <v>76</v>
      </c>
      <c r="AY1098" s="230" t="s">
        <v>404</v>
      </c>
    </row>
    <row r="1099" spans="2:51" s="13" customFormat="1" ht="11.25">
      <c r="B1099" s="198"/>
      <c r="C1099" s="199"/>
      <c r="D1099" s="192" t="s">
        <v>428</v>
      </c>
      <c r="E1099" s="200" t="s">
        <v>19</v>
      </c>
      <c r="F1099" s="201" t="s">
        <v>1525</v>
      </c>
      <c r="G1099" s="199"/>
      <c r="H1099" s="202">
        <v>0.9</v>
      </c>
      <c r="I1099" s="203"/>
      <c r="J1099" s="199"/>
      <c r="K1099" s="199"/>
      <c r="L1099" s="204"/>
      <c r="M1099" s="205"/>
      <c r="N1099" s="206"/>
      <c r="O1099" s="206"/>
      <c r="P1099" s="206"/>
      <c r="Q1099" s="206"/>
      <c r="R1099" s="206"/>
      <c r="S1099" s="206"/>
      <c r="T1099" s="207"/>
      <c r="AT1099" s="208" t="s">
        <v>428</v>
      </c>
      <c r="AU1099" s="208" t="s">
        <v>86</v>
      </c>
      <c r="AV1099" s="13" t="s">
        <v>86</v>
      </c>
      <c r="AW1099" s="13" t="s">
        <v>37</v>
      </c>
      <c r="AX1099" s="13" t="s">
        <v>76</v>
      </c>
      <c r="AY1099" s="208" t="s">
        <v>404</v>
      </c>
    </row>
    <row r="1100" spans="2:51" s="14" customFormat="1" ht="11.25">
      <c r="B1100" s="210"/>
      <c r="C1100" s="211"/>
      <c r="D1100" s="192" t="s">
        <v>428</v>
      </c>
      <c r="E1100" s="212" t="s">
        <v>241</v>
      </c>
      <c r="F1100" s="213" t="s">
        <v>463</v>
      </c>
      <c r="G1100" s="211"/>
      <c r="H1100" s="214">
        <v>1.11</v>
      </c>
      <c r="I1100" s="215"/>
      <c r="J1100" s="211"/>
      <c r="K1100" s="211"/>
      <c r="L1100" s="216"/>
      <c r="M1100" s="217"/>
      <c r="N1100" s="218"/>
      <c r="O1100" s="218"/>
      <c r="P1100" s="218"/>
      <c r="Q1100" s="218"/>
      <c r="R1100" s="218"/>
      <c r="S1100" s="218"/>
      <c r="T1100" s="219"/>
      <c r="AT1100" s="220" t="s">
        <v>428</v>
      </c>
      <c r="AU1100" s="220" t="s">
        <v>86</v>
      </c>
      <c r="AV1100" s="14" t="s">
        <v>273</v>
      </c>
      <c r="AW1100" s="14" t="s">
        <v>37</v>
      </c>
      <c r="AX1100" s="14" t="s">
        <v>84</v>
      </c>
      <c r="AY1100" s="220" t="s">
        <v>404</v>
      </c>
    </row>
    <row r="1101" spans="1:65" s="2" customFormat="1" ht="14.45" customHeight="1">
      <c r="A1101" s="36"/>
      <c r="B1101" s="37"/>
      <c r="C1101" s="242" t="s">
        <v>1526</v>
      </c>
      <c r="D1101" s="242" t="s">
        <v>812</v>
      </c>
      <c r="E1101" s="243" t="s">
        <v>1513</v>
      </c>
      <c r="F1101" s="244" t="s">
        <v>1514</v>
      </c>
      <c r="G1101" s="245" t="s">
        <v>127</v>
      </c>
      <c r="H1101" s="246">
        <v>0.056</v>
      </c>
      <c r="I1101" s="247"/>
      <c r="J1101" s="248">
        <f>ROUND(I1101*H1101,2)</f>
        <v>0</v>
      </c>
      <c r="K1101" s="244" t="s">
        <v>413</v>
      </c>
      <c r="L1101" s="249"/>
      <c r="M1101" s="250" t="s">
        <v>19</v>
      </c>
      <c r="N1101" s="251" t="s">
        <v>47</v>
      </c>
      <c r="O1101" s="66"/>
      <c r="P1101" s="188">
        <f>O1101*H1101</f>
        <v>0</v>
      </c>
      <c r="Q1101" s="188">
        <v>1</v>
      </c>
      <c r="R1101" s="188">
        <f>Q1101*H1101</f>
        <v>0.056</v>
      </c>
      <c r="S1101" s="188">
        <v>0</v>
      </c>
      <c r="T1101" s="189">
        <f>S1101*H1101</f>
        <v>0</v>
      </c>
      <c r="U1101" s="36"/>
      <c r="V1101" s="36"/>
      <c r="W1101" s="36"/>
      <c r="X1101" s="36"/>
      <c r="Y1101" s="36"/>
      <c r="Z1101" s="36"/>
      <c r="AA1101" s="36"/>
      <c r="AB1101" s="36"/>
      <c r="AC1101" s="36"/>
      <c r="AD1101" s="36"/>
      <c r="AE1101" s="36"/>
      <c r="AR1101" s="190" t="s">
        <v>224</v>
      </c>
      <c r="AT1101" s="190" t="s">
        <v>812</v>
      </c>
      <c r="AU1101" s="190" t="s">
        <v>86</v>
      </c>
      <c r="AY1101" s="19" t="s">
        <v>404</v>
      </c>
      <c r="BE1101" s="191">
        <f>IF(N1101="základní",J1101,0)</f>
        <v>0</v>
      </c>
      <c r="BF1101" s="191">
        <f>IF(N1101="snížená",J1101,0)</f>
        <v>0</v>
      </c>
      <c r="BG1101" s="191">
        <f>IF(N1101="zákl. přenesená",J1101,0)</f>
        <v>0</v>
      </c>
      <c r="BH1101" s="191">
        <f>IF(N1101="sníž. přenesená",J1101,0)</f>
        <v>0</v>
      </c>
      <c r="BI1101" s="191">
        <f>IF(N1101="nulová",J1101,0)</f>
        <v>0</v>
      </c>
      <c r="BJ1101" s="19" t="s">
        <v>84</v>
      </c>
      <c r="BK1101" s="191">
        <f>ROUND(I1101*H1101,2)</f>
        <v>0</v>
      </c>
      <c r="BL1101" s="19" t="s">
        <v>273</v>
      </c>
      <c r="BM1101" s="190" t="s">
        <v>1527</v>
      </c>
    </row>
    <row r="1102" spans="1:47" s="2" customFormat="1" ht="11.25">
      <c r="A1102" s="36"/>
      <c r="B1102" s="37"/>
      <c r="C1102" s="38"/>
      <c r="D1102" s="192" t="s">
        <v>418</v>
      </c>
      <c r="E1102" s="38"/>
      <c r="F1102" s="193" t="s">
        <v>1514</v>
      </c>
      <c r="G1102" s="38"/>
      <c r="H1102" s="38"/>
      <c r="I1102" s="194"/>
      <c r="J1102" s="38"/>
      <c r="K1102" s="38"/>
      <c r="L1102" s="41"/>
      <c r="M1102" s="195"/>
      <c r="N1102" s="196"/>
      <c r="O1102" s="66"/>
      <c r="P1102" s="66"/>
      <c r="Q1102" s="66"/>
      <c r="R1102" s="66"/>
      <c r="S1102" s="66"/>
      <c r="T1102" s="67"/>
      <c r="U1102" s="36"/>
      <c r="V1102" s="36"/>
      <c r="W1102" s="36"/>
      <c r="X1102" s="36"/>
      <c r="Y1102" s="36"/>
      <c r="Z1102" s="36"/>
      <c r="AA1102" s="36"/>
      <c r="AB1102" s="36"/>
      <c r="AC1102" s="36"/>
      <c r="AD1102" s="36"/>
      <c r="AE1102" s="36"/>
      <c r="AT1102" s="19" t="s">
        <v>418</v>
      </c>
      <c r="AU1102" s="19" t="s">
        <v>86</v>
      </c>
    </row>
    <row r="1103" spans="2:51" s="13" customFormat="1" ht="11.25">
      <c r="B1103" s="198"/>
      <c r="C1103" s="199"/>
      <c r="D1103" s="192" t="s">
        <v>428</v>
      </c>
      <c r="E1103" s="200" t="s">
        <v>19</v>
      </c>
      <c r="F1103" s="201" t="s">
        <v>1528</v>
      </c>
      <c r="G1103" s="199"/>
      <c r="H1103" s="202">
        <v>0.056</v>
      </c>
      <c r="I1103" s="203"/>
      <c r="J1103" s="199"/>
      <c r="K1103" s="199"/>
      <c r="L1103" s="204"/>
      <c r="M1103" s="205"/>
      <c r="N1103" s="206"/>
      <c r="O1103" s="206"/>
      <c r="P1103" s="206"/>
      <c r="Q1103" s="206"/>
      <c r="R1103" s="206"/>
      <c r="S1103" s="206"/>
      <c r="T1103" s="207"/>
      <c r="AT1103" s="208" t="s">
        <v>428</v>
      </c>
      <c r="AU1103" s="208" t="s">
        <v>86</v>
      </c>
      <c r="AV1103" s="13" t="s">
        <v>86</v>
      </c>
      <c r="AW1103" s="13" t="s">
        <v>37</v>
      </c>
      <c r="AX1103" s="13" t="s">
        <v>84</v>
      </c>
      <c r="AY1103" s="208" t="s">
        <v>404</v>
      </c>
    </row>
    <row r="1104" spans="1:65" s="2" customFormat="1" ht="14.45" customHeight="1">
      <c r="A1104" s="36"/>
      <c r="B1104" s="37"/>
      <c r="C1104" s="179" t="s">
        <v>1529</v>
      </c>
      <c r="D1104" s="179" t="s">
        <v>410</v>
      </c>
      <c r="E1104" s="180" t="s">
        <v>1530</v>
      </c>
      <c r="F1104" s="181" t="s">
        <v>1531</v>
      </c>
      <c r="G1104" s="182" t="s">
        <v>134</v>
      </c>
      <c r="H1104" s="183">
        <v>6</v>
      </c>
      <c r="I1104" s="184"/>
      <c r="J1104" s="185">
        <f>ROUND(I1104*H1104,2)</f>
        <v>0</v>
      </c>
      <c r="K1104" s="181" t="s">
        <v>413</v>
      </c>
      <c r="L1104" s="41"/>
      <c r="M1104" s="186" t="s">
        <v>19</v>
      </c>
      <c r="N1104" s="187" t="s">
        <v>47</v>
      </c>
      <c r="O1104" s="66"/>
      <c r="P1104" s="188">
        <f>O1104*H1104</f>
        <v>0</v>
      </c>
      <c r="Q1104" s="188">
        <v>0.03701</v>
      </c>
      <c r="R1104" s="188">
        <f>Q1104*H1104</f>
        <v>0.22206</v>
      </c>
      <c r="S1104" s="188">
        <v>0</v>
      </c>
      <c r="T1104" s="189">
        <f>S1104*H1104</f>
        <v>0</v>
      </c>
      <c r="U1104" s="36"/>
      <c r="V1104" s="36"/>
      <c r="W1104" s="36"/>
      <c r="X1104" s="36"/>
      <c r="Y1104" s="36"/>
      <c r="Z1104" s="36"/>
      <c r="AA1104" s="36"/>
      <c r="AB1104" s="36"/>
      <c r="AC1104" s="36"/>
      <c r="AD1104" s="36"/>
      <c r="AE1104" s="36"/>
      <c r="AR1104" s="190" t="s">
        <v>273</v>
      </c>
      <c r="AT1104" s="190" t="s">
        <v>410</v>
      </c>
      <c r="AU1104" s="190" t="s">
        <v>86</v>
      </c>
      <c r="AY1104" s="19" t="s">
        <v>404</v>
      </c>
      <c r="BE1104" s="191">
        <f>IF(N1104="základní",J1104,0)</f>
        <v>0</v>
      </c>
      <c r="BF1104" s="191">
        <f>IF(N1104="snížená",J1104,0)</f>
        <v>0</v>
      </c>
      <c r="BG1104" s="191">
        <f>IF(N1104="zákl. přenesená",J1104,0)</f>
        <v>0</v>
      </c>
      <c r="BH1104" s="191">
        <f>IF(N1104="sníž. přenesená",J1104,0)</f>
        <v>0</v>
      </c>
      <c r="BI1104" s="191">
        <f>IF(N1104="nulová",J1104,0)</f>
        <v>0</v>
      </c>
      <c r="BJ1104" s="19" t="s">
        <v>84</v>
      </c>
      <c r="BK1104" s="191">
        <f>ROUND(I1104*H1104,2)</f>
        <v>0</v>
      </c>
      <c r="BL1104" s="19" t="s">
        <v>273</v>
      </c>
      <c r="BM1104" s="190" t="s">
        <v>1532</v>
      </c>
    </row>
    <row r="1105" spans="1:47" s="2" customFormat="1" ht="11.25">
      <c r="A1105" s="36"/>
      <c r="B1105" s="37"/>
      <c r="C1105" s="38"/>
      <c r="D1105" s="192" t="s">
        <v>418</v>
      </c>
      <c r="E1105" s="38"/>
      <c r="F1105" s="193" t="s">
        <v>1533</v>
      </c>
      <c r="G1105" s="38"/>
      <c r="H1105" s="38"/>
      <c r="I1105" s="194"/>
      <c r="J1105" s="38"/>
      <c r="K1105" s="38"/>
      <c r="L1105" s="41"/>
      <c r="M1105" s="195"/>
      <c r="N1105" s="196"/>
      <c r="O1105" s="66"/>
      <c r="P1105" s="66"/>
      <c r="Q1105" s="66"/>
      <c r="R1105" s="66"/>
      <c r="S1105" s="66"/>
      <c r="T1105" s="67"/>
      <c r="U1105" s="36"/>
      <c r="V1105" s="36"/>
      <c r="W1105" s="36"/>
      <c r="X1105" s="36"/>
      <c r="Y1105" s="36"/>
      <c r="Z1105" s="36"/>
      <c r="AA1105" s="36"/>
      <c r="AB1105" s="36"/>
      <c r="AC1105" s="36"/>
      <c r="AD1105" s="36"/>
      <c r="AE1105" s="36"/>
      <c r="AT1105" s="19" t="s">
        <v>418</v>
      </c>
      <c r="AU1105" s="19" t="s">
        <v>86</v>
      </c>
    </row>
    <row r="1106" spans="1:47" s="2" customFormat="1" ht="117">
      <c r="A1106" s="36"/>
      <c r="B1106" s="37"/>
      <c r="C1106" s="38"/>
      <c r="D1106" s="192" t="s">
        <v>423</v>
      </c>
      <c r="E1106" s="38"/>
      <c r="F1106" s="197" t="s">
        <v>1534</v>
      </c>
      <c r="G1106" s="38"/>
      <c r="H1106" s="38"/>
      <c r="I1106" s="194"/>
      <c r="J1106" s="38"/>
      <c r="K1106" s="38"/>
      <c r="L1106" s="41"/>
      <c r="M1106" s="195"/>
      <c r="N1106" s="196"/>
      <c r="O1106" s="66"/>
      <c r="P1106" s="66"/>
      <c r="Q1106" s="66"/>
      <c r="R1106" s="66"/>
      <c r="S1106" s="66"/>
      <c r="T1106" s="67"/>
      <c r="U1106" s="36"/>
      <c r="V1106" s="36"/>
      <c r="W1106" s="36"/>
      <c r="X1106" s="36"/>
      <c r="Y1106" s="36"/>
      <c r="Z1106" s="36"/>
      <c r="AA1106" s="36"/>
      <c r="AB1106" s="36"/>
      <c r="AC1106" s="36"/>
      <c r="AD1106" s="36"/>
      <c r="AE1106" s="36"/>
      <c r="AT1106" s="19" t="s">
        <v>423</v>
      </c>
      <c r="AU1106" s="19" t="s">
        <v>86</v>
      </c>
    </row>
    <row r="1107" spans="2:51" s="15" customFormat="1" ht="11.25">
      <c r="B1107" s="221"/>
      <c r="C1107" s="222"/>
      <c r="D1107" s="192" t="s">
        <v>428</v>
      </c>
      <c r="E1107" s="223" t="s">
        <v>19</v>
      </c>
      <c r="F1107" s="224" t="s">
        <v>1438</v>
      </c>
      <c r="G1107" s="222"/>
      <c r="H1107" s="223" t="s">
        <v>19</v>
      </c>
      <c r="I1107" s="225"/>
      <c r="J1107" s="222"/>
      <c r="K1107" s="222"/>
      <c r="L1107" s="226"/>
      <c r="M1107" s="227"/>
      <c r="N1107" s="228"/>
      <c r="O1107" s="228"/>
      <c r="P1107" s="228"/>
      <c r="Q1107" s="228"/>
      <c r="R1107" s="228"/>
      <c r="S1107" s="228"/>
      <c r="T1107" s="229"/>
      <c r="AT1107" s="230" t="s">
        <v>428</v>
      </c>
      <c r="AU1107" s="230" t="s">
        <v>86</v>
      </c>
      <c r="AV1107" s="15" t="s">
        <v>84</v>
      </c>
      <c r="AW1107" s="15" t="s">
        <v>37</v>
      </c>
      <c r="AX1107" s="15" t="s">
        <v>76</v>
      </c>
      <c r="AY1107" s="230" t="s">
        <v>404</v>
      </c>
    </row>
    <row r="1108" spans="2:51" s="13" customFormat="1" ht="11.25">
      <c r="B1108" s="198"/>
      <c r="C1108" s="199"/>
      <c r="D1108" s="192" t="s">
        <v>428</v>
      </c>
      <c r="E1108" s="200" t="s">
        <v>237</v>
      </c>
      <c r="F1108" s="201" t="s">
        <v>1535</v>
      </c>
      <c r="G1108" s="199"/>
      <c r="H1108" s="202">
        <v>6</v>
      </c>
      <c r="I1108" s="203"/>
      <c r="J1108" s="199"/>
      <c r="K1108" s="199"/>
      <c r="L1108" s="204"/>
      <c r="M1108" s="205"/>
      <c r="N1108" s="206"/>
      <c r="O1108" s="206"/>
      <c r="P1108" s="206"/>
      <c r="Q1108" s="206"/>
      <c r="R1108" s="206"/>
      <c r="S1108" s="206"/>
      <c r="T1108" s="207"/>
      <c r="AT1108" s="208" t="s">
        <v>428</v>
      </c>
      <c r="AU1108" s="208" t="s">
        <v>86</v>
      </c>
      <c r="AV1108" s="13" t="s">
        <v>86</v>
      </c>
      <c r="AW1108" s="13" t="s">
        <v>37</v>
      </c>
      <c r="AX1108" s="13" t="s">
        <v>84</v>
      </c>
      <c r="AY1108" s="208" t="s">
        <v>404</v>
      </c>
    </row>
    <row r="1109" spans="1:65" s="2" customFormat="1" ht="14.45" customHeight="1">
      <c r="A1109" s="36"/>
      <c r="B1109" s="37"/>
      <c r="C1109" s="242" t="s">
        <v>1536</v>
      </c>
      <c r="D1109" s="242" t="s">
        <v>812</v>
      </c>
      <c r="E1109" s="243" t="s">
        <v>1537</v>
      </c>
      <c r="F1109" s="244" t="s">
        <v>1538</v>
      </c>
      <c r="G1109" s="245" t="s">
        <v>134</v>
      </c>
      <c r="H1109" s="246">
        <v>6</v>
      </c>
      <c r="I1109" s="247"/>
      <c r="J1109" s="248">
        <f>ROUND(I1109*H1109,2)</f>
        <v>0</v>
      </c>
      <c r="K1109" s="244" t="s">
        <v>19</v>
      </c>
      <c r="L1109" s="249"/>
      <c r="M1109" s="250" t="s">
        <v>19</v>
      </c>
      <c r="N1109" s="251" t="s">
        <v>47</v>
      </c>
      <c r="O1109" s="66"/>
      <c r="P1109" s="188">
        <f>O1109*H1109</f>
        <v>0</v>
      </c>
      <c r="Q1109" s="188">
        <v>0.02</v>
      </c>
      <c r="R1109" s="188">
        <f>Q1109*H1109</f>
        <v>0.12</v>
      </c>
      <c r="S1109" s="188">
        <v>0</v>
      </c>
      <c r="T1109" s="189">
        <f>S1109*H1109</f>
        <v>0</v>
      </c>
      <c r="U1109" s="36"/>
      <c r="V1109" s="36"/>
      <c r="W1109" s="36"/>
      <c r="X1109" s="36"/>
      <c r="Y1109" s="36"/>
      <c r="Z1109" s="36"/>
      <c r="AA1109" s="36"/>
      <c r="AB1109" s="36"/>
      <c r="AC1109" s="36"/>
      <c r="AD1109" s="36"/>
      <c r="AE1109" s="36"/>
      <c r="AR1109" s="190" t="s">
        <v>224</v>
      </c>
      <c r="AT1109" s="190" t="s">
        <v>812</v>
      </c>
      <c r="AU1109" s="190" t="s">
        <v>86</v>
      </c>
      <c r="AY1109" s="19" t="s">
        <v>404</v>
      </c>
      <c r="BE1109" s="191">
        <f>IF(N1109="základní",J1109,0)</f>
        <v>0</v>
      </c>
      <c r="BF1109" s="191">
        <f>IF(N1109="snížená",J1109,0)</f>
        <v>0</v>
      </c>
      <c r="BG1109" s="191">
        <f>IF(N1109="zákl. přenesená",J1109,0)</f>
        <v>0</v>
      </c>
      <c r="BH1109" s="191">
        <f>IF(N1109="sníž. přenesená",J1109,0)</f>
        <v>0</v>
      </c>
      <c r="BI1109" s="191">
        <f>IF(N1109="nulová",J1109,0)</f>
        <v>0</v>
      </c>
      <c r="BJ1109" s="19" t="s">
        <v>84</v>
      </c>
      <c r="BK1109" s="191">
        <f>ROUND(I1109*H1109,2)</f>
        <v>0</v>
      </c>
      <c r="BL1109" s="19" t="s">
        <v>273</v>
      </c>
      <c r="BM1109" s="190" t="s">
        <v>1539</v>
      </c>
    </row>
    <row r="1110" spans="1:47" s="2" customFormat="1" ht="11.25">
      <c r="A1110" s="36"/>
      <c r="B1110" s="37"/>
      <c r="C1110" s="38"/>
      <c r="D1110" s="192" t="s">
        <v>418</v>
      </c>
      <c r="E1110" s="38"/>
      <c r="F1110" s="193" t="s">
        <v>1538</v>
      </c>
      <c r="G1110" s="38"/>
      <c r="H1110" s="38"/>
      <c r="I1110" s="194"/>
      <c r="J1110" s="38"/>
      <c r="K1110" s="38"/>
      <c r="L1110" s="41"/>
      <c r="M1110" s="195"/>
      <c r="N1110" s="196"/>
      <c r="O1110" s="66"/>
      <c r="P1110" s="66"/>
      <c r="Q1110" s="66"/>
      <c r="R1110" s="66"/>
      <c r="S1110" s="66"/>
      <c r="T1110" s="67"/>
      <c r="U1110" s="36"/>
      <c r="V1110" s="36"/>
      <c r="W1110" s="36"/>
      <c r="X1110" s="36"/>
      <c r="Y1110" s="36"/>
      <c r="Z1110" s="36"/>
      <c r="AA1110" s="36"/>
      <c r="AB1110" s="36"/>
      <c r="AC1110" s="36"/>
      <c r="AD1110" s="36"/>
      <c r="AE1110" s="36"/>
      <c r="AT1110" s="19" t="s">
        <v>418</v>
      </c>
      <c r="AU1110" s="19" t="s">
        <v>86</v>
      </c>
    </row>
    <row r="1111" spans="2:51" s="13" customFormat="1" ht="11.25">
      <c r="B1111" s="198"/>
      <c r="C1111" s="199"/>
      <c r="D1111" s="192" t="s">
        <v>428</v>
      </c>
      <c r="E1111" s="200" t="s">
        <v>19</v>
      </c>
      <c r="F1111" s="201" t="s">
        <v>237</v>
      </c>
      <c r="G1111" s="199"/>
      <c r="H1111" s="202">
        <v>6</v>
      </c>
      <c r="I1111" s="203"/>
      <c r="J1111" s="199"/>
      <c r="K1111" s="199"/>
      <c r="L1111" s="204"/>
      <c r="M1111" s="205"/>
      <c r="N1111" s="206"/>
      <c r="O1111" s="206"/>
      <c r="P1111" s="206"/>
      <c r="Q1111" s="206"/>
      <c r="R1111" s="206"/>
      <c r="S1111" s="206"/>
      <c r="T1111" s="207"/>
      <c r="AT1111" s="208" t="s">
        <v>428</v>
      </c>
      <c r="AU1111" s="208" t="s">
        <v>86</v>
      </c>
      <c r="AV1111" s="13" t="s">
        <v>86</v>
      </c>
      <c r="AW1111" s="13" t="s">
        <v>37</v>
      </c>
      <c r="AX1111" s="13" t="s">
        <v>84</v>
      </c>
      <c r="AY1111" s="208" t="s">
        <v>404</v>
      </c>
    </row>
    <row r="1112" spans="1:65" s="2" customFormat="1" ht="14.45" customHeight="1">
      <c r="A1112" s="36"/>
      <c r="B1112" s="37"/>
      <c r="C1112" s="179" t="s">
        <v>1540</v>
      </c>
      <c r="D1112" s="179" t="s">
        <v>410</v>
      </c>
      <c r="E1112" s="180" t="s">
        <v>1541</v>
      </c>
      <c r="F1112" s="181" t="s">
        <v>1542</v>
      </c>
      <c r="G1112" s="182" t="s">
        <v>134</v>
      </c>
      <c r="H1112" s="183">
        <v>6</v>
      </c>
      <c r="I1112" s="184"/>
      <c r="J1112" s="185">
        <f>ROUND(I1112*H1112,2)</f>
        <v>0</v>
      </c>
      <c r="K1112" s="181" t="s">
        <v>413</v>
      </c>
      <c r="L1112" s="41"/>
      <c r="M1112" s="186" t="s">
        <v>19</v>
      </c>
      <c r="N1112" s="187" t="s">
        <v>47</v>
      </c>
      <c r="O1112" s="66"/>
      <c r="P1112" s="188">
        <f>O1112*H1112</f>
        <v>0</v>
      </c>
      <c r="Q1112" s="188">
        <v>0.03701</v>
      </c>
      <c r="R1112" s="188">
        <f>Q1112*H1112</f>
        <v>0.22206</v>
      </c>
      <c r="S1112" s="188">
        <v>0</v>
      </c>
      <c r="T1112" s="189">
        <f>S1112*H1112</f>
        <v>0</v>
      </c>
      <c r="U1112" s="36"/>
      <c r="V1112" s="36"/>
      <c r="W1112" s="36"/>
      <c r="X1112" s="36"/>
      <c r="Y1112" s="36"/>
      <c r="Z1112" s="36"/>
      <c r="AA1112" s="36"/>
      <c r="AB1112" s="36"/>
      <c r="AC1112" s="36"/>
      <c r="AD1112" s="36"/>
      <c r="AE1112" s="36"/>
      <c r="AR1112" s="190" t="s">
        <v>273</v>
      </c>
      <c r="AT1112" s="190" t="s">
        <v>410</v>
      </c>
      <c r="AU1112" s="190" t="s">
        <v>86</v>
      </c>
      <c r="AY1112" s="19" t="s">
        <v>404</v>
      </c>
      <c r="BE1112" s="191">
        <f>IF(N1112="základní",J1112,0)</f>
        <v>0</v>
      </c>
      <c r="BF1112" s="191">
        <f>IF(N1112="snížená",J1112,0)</f>
        <v>0</v>
      </c>
      <c r="BG1112" s="191">
        <f>IF(N1112="zákl. přenesená",J1112,0)</f>
        <v>0</v>
      </c>
      <c r="BH1112" s="191">
        <f>IF(N1112="sníž. přenesená",J1112,0)</f>
        <v>0</v>
      </c>
      <c r="BI1112" s="191">
        <f>IF(N1112="nulová",J1112,0)</f>
        <v>0</v>
      </c>
      <c r="BJ1112" s="19" t="s">
        <v>84</v>
      </c>
      <c r="BK1112" s="191">
        <f>ROUND(I1112*H1112,2)</f>
        <v>0</v>
      </c>
      <c r="BL1112" s="19" t="s">
        <v>273</v>
      </c>
      <c r="BM1112" s="190" t="s">
        <v>1543</v>
      </c>
    </row>
    <row r="1113" spans="1:47" s="2" customFormat="1" ht="19.5">
      <c r="A1113" s="36"/>
      <c r="B1113" s="37"/>
      <c r="C1113" s="38"/>
      <c r="D1113" s="192" t="s">
        <v>418</v>
      </c>
      <c r="E1113" s="38"/>
      <c r="F1113" s="193" t="s">
        <v>1544</v>
      </c>
      <c r="G1113" s="38"/>
      <c r="H1113" s="38"/>
      <c r="I1113" s="194"/>
      <c r="J1113" s="38"/>
      <c r="K1113" s="38"/>
      <c r="L1113" s="41"/>
      <c r="M1113" s="195"/>
      <c r="N1113" s="196"/>
      <c r="O1113" s="66"/>
      <c r="P1113" s="66"/>
      <c r="Q1113" s="66"/>
      <c r="R1113" s="66"/>
      <c r="S1113" s="66"/>
      <c r="T1113" s="67"/>
      <c r="U1113" s="36"/>
      <c r="V1113" s="36"/>
      <c r="W1113" s="36"/>
      <c r="X1113" s="36"/>
      <c r="Y1113" s="36"/>
      <c r="Z1113" s="36"/>
      <c r="AA1113" s="36"/>
      <c r="AB1113" s="36"/>
      <c r="AC1113" s="36"/>
      <c r="AD1113" s="36"/>
      <c r="AE1113" s="36"/>
      <c r="AT1113" s="19" t="s">
        <v>418</v>
      </c>
      <c r="AU1113" s="19" t="s">
        <v>86</v>
      </c>
    </row>
    <row r="1114" spans="1:47" s="2" customFormat="1" ht="117">
      <c r="A1114" s="36"/>
      <c r="B1114" s="37"/>
      <c r="C1114" s="38"/>
      <c r="D1114" s="192" t="s">
        <v>423</v>
      </c>
      <c r="E1114" s="38"/>
      <c r="F1114" s="197" t="s">
        <v>1534</v>
      </c>
      <c r="G1114" s="38"/>
      <c r="H1114" s="38"/>
      <c r="I1114" s="194"/>
      <c r="J1114" s="38"/>
      <c r="K1114" s="38"/>
      <c r="L1114" s="41"/>
      <c r="M1114" s="195"/>
      <c r="N1114" s="196"/>
      <c r="O1114" s="66"/>
      <c r="P1114" s="66"/>
      <c r="Q1114" s="66"/>
      <c r="R1114" s="66"/>
      <c r="S1114" s="66"/>
      <c r="T1114" s="67"/>
      <c r="U1114" s="36"/>
      <c r="V1114" s="36"/>
      <c r="W1114" s="36"/>
      <c r="X1114" s="36"/>
      <c r="Y1114" s="36"/>
      <c r="Z1114" s="36"/>
      <c r="AA1114" s="36"/>
      <c r="AB1114" s="36"/>
      <c r="AC1114" s="36"/>
      <c r="AD1114" s="36"/>
      <c r="AE1114" s="36"/>
      <c r="AT1114" s="19" t="s">
        <v>423</v>
      </c>
      <c r="AU1114" s="19" t="s">
        <v>86</v>
      </c>
    </row>
    <row r="1115" spans="2:51" s="15" customFormat="1" ht="11.25">
      <c r="B1115" s="221"/>
      <c r="C1115" s="222"/>
      <c r="D1115" s="192" t="s">
        <v>428</v>
      </c>
      <c r="E1115" s="223" t="s">
        <v>19</v>
      </c>
      <c r="F1115" s="224" t="s">
        <v>1438</v>
      </c>
      <c r="G1115" s="222"/>
      <c r="H1115" s="223" t="s">
        <v>19</v>
      </c>
      <c r="I1115" s="225"/>
      <c r="J1115" s="222"/>
      <c r="K1115" s="222"/>
      <c r="L1115" s="226"/>
      <c r="M1115" s="227"/>
      <c r="N1115" s="228"/>
      <c r="O1115" s="228"/>
      <c r="P1115" s="228"/>
      <c r="Q1115" s="228"/>
      <c r="R1115" s="228"/>
      <c r="S1115" s="228"/>
      <c r="T1115" s="229"/>
      <c r="AT1115" s="230" t="s">
        <v>428</v>
      </c>
      <c r="AU1115" s="230" t="s">
        <v>86</v>
      </c>
      <c r="AV1115" s="15" t="s">
        <v>84</v>
      </c>
      <c r="AW1115" s="15" t="s">
        <v>37</v>
      </c>
      <c r="AX1115" s="15" t="s">
        <v>76</v>
      </c>
      <c r="AY1115" s="230" t="s">
        <v>404</v>
      </c>
    </row>
    <row r="1116" spans="2:51" s="13" customFormat="1" ht="11.25">
      <c r="B1116" s="198"/>
      <c r="C1116" s="199"/>
      <c r="D1116" s="192" t="s">
        <v>428</v>
      </c>
      <c r="E1116" s="200" t="s">
        <v>239</v>
      </c>
      <c r="F1116" s="201" t="s">
        <v>1535</v>
      </c>
      <c r="G1116" s="199"/>
      <c r="H1116" s="202">
        <v>6</v>
      </c>
      <c r="I1116" s="203"/>
      <c r="J1116" s="199"/>
      <c r="K1116" s="199"/>
      <c r="L1116" s="204"/>
      <c r="M1116" s="205"/>
      <c r="N1116" s="206"/>
      <c r="O1116" s="206"/>
      <c r="P1116" s="206"/>
      <c r="Q1116" s="206"/>
      <c r="R1116" s="206"/>
      <c r="S1116" s="206"/>
      <c r="T1116" s="207"/>
      <c r="AT1116" s="208" t="s">
        <v>428</v>
      </c>
      <c r="AU1116" s="208" t="s">
        <v>86</v>
      </c>
      <c r="AV1116" s="13" t="s">
        <v>86</v>
      </c>
      <c r="AW1116" s="13" t="s">
        <v>37</v>
      </c>
      <c r="AX1116" s="13" t="s">
        <v>84</v>
      </c>
      <c r="AY1116" s="208" t="s">
        <v>404</v>
      </c>
    </row>
    <row r="1117" spans="1:65" s="2" customFormat="1" ht="14.45" customHeight="1">
      <c r="A1117" s="36"/>
      <c r="B1117" s="37"/>
      <c r="C1117" s="242" t="s">
        <v>1545</v>
      </c>
      <c r="D1117" s="242" t="s">
        <v>812</v>
      </c>
      <c r="E1117" s="243" t="s">
        <v>1546</v>
      </c>
      <c r="F1117" s="244" t="s">
        <v>1547</v>
      </c>
      <c r="G1117" s="245" t="s">
        <v>134</v>
      </c>
      <c r="H1117" s="246">
        <v>6</v>
      </c>
      <c r="I1117" s="247"/>
      <c r="J1117" s="248">
        <f>ROUND(I1117*H1117,2)</f>
        <v>0</v>
      </c>
      <c r="K1117" s="244" t="s">
        <v>19</v>
      </c>
      <c r="L1117" s="249"/>
      <c r="M1117" s="250" t="s">
        <v>19</v>
      </c>
      <c r="N1117" s="251" t="s">
        <v>47</v>
      </c>
      <c r="O1117" s="66"/>
      <c r="P1117" s="188">
        <f>O1117*H1117</f>
        <v>0</v>
      </c>
      <c r="Q1117" s="188">
        <v>0.02</v>
      </c>
      <c r="R1117" s="188">
        <f>Q1117*H1117</f>
        <v>0.12</v>
      </c>
      <c r="S1117" s="188">
        <v>0</v>
      </c>
      <c r="T1117" s="189">
        <f>S1117*H1117</f>
        <v>0</v>
      </c>
      <c r="U1117" s="36"/>
      <c r="V1117" s="36"/>
      <c r="W1117" s="36"/>
      <c r="X1117" s="36"/>
      <c r="Y1117" s="36"/>
      <c r="Z1117" s="36"/>
      <c r="AA1117" s="36"/>
      <c r="AB1117" s="36"/>
      <c r="AC1117" s="36"/>
      <c r="AD1117" s="36"/>
      <c r="AE1117" s="36"/>
      <c r="AR1117" s="190" t="s">
        <v>224</v>
      </c>
      <c r="AT1117" s="190" t="s">
        <v>812</v>
      </c>
      <c r="AU1117" s="190" t="s">
        <v>86</v>
      </c>
      <c r="AY1117" s="19" t="s">
        <v>404</v>
      </c>
      <c r="BE1117" s="191">
        <f>IF(N1117="základní",J1117,0)</f>
        <v>0</v>
      </c>
      <c r="BF1117" s="191">
        <f>IF(N1117="snížená",J1117,0)</f>
        <v>0</v>
      </c>
      <c r="BG1117" s="191">
        <f>IF(N1117="zákl. přenesená",J1117,0)</f>
        <v>0</v>
      </c>
      <c r="BH1117" s="191">
        <f>IF(N1117="sníž. přenesená",J1117,0)</f>
        <v>0</v>
      </c>
      <c r="BI1117" s="191">
        <f>IF(N1117="nulová",J1117,0)</f>
        <v>0</v>
      </c>
      <c r="BJ1117" s="19" t="s">
        <v>84</v>
      </c>
      <c r="BK1117" s="191">
        <f>ROUND(I1117*H1117,2)</f>
        <v>0</v>
      </c>
      <c r="BL1117" s="19" t="s">
        <v>273</v>
      </c>
      <c r="BM1117" s="190" t="s">
        <v>1548</v>
      </c>
    </row>
    <row r="1118" spans="1:47" s="2" customFormat="1" ht="11.25">
      <c r="A1118" s="36"/>
      <c r="B1118" s="37"/>
      <c r="C1118" s="38"/>
      <c r="D1118" s="192" t="s">
        <v>418</v>
      </c>
      <c r="E1118" s="38"/>
      <c r="F1118" s="193" t="s">
        <v>1547</v>
      </c>
      <c r="G1118" s="38"/>
      <c r="H1118" s="38"/>
      <c r="I1118" s="194"/>
      <c r="J1118" s="38"/>
      <c r="K1118" s="38"/>
      <c r="L1118" s="41"/>
      <c r="M1118" s="195"/>
      <c r="N1118" s="196"/>
      <c r="O1118" s="66"/>
      <c r="P1118" s="66"/>
      <c r="Q1118" s="66"/>
      <c r="R1118" s="66"/>
      <c r="S1118" s="66"/>
      <c r="T1118" s="67"/>
      <c r="U1118" s="36"/>
      <c r="V1118" s="36"/>
      <c r="W1118" s="36"/>
      <c r="X1118" s="36"/>
      <c r="Y1118" s="36"/>
      <c r="Z1118" s="36"/>
      <c r="AA1118" s="36"/>
      <c r="AB1118" s="36"/>
      <c r="AC1118" s="36"/>
      <c r="AD1118" s="36"/>
      <c r="AE1118" s="36"/>
      <c r="AT1118" s="19" t="s">
        <v>418</v>
      </c>
      <c r="AU1118" s="19" t="s">
        <v>86</v>
      </c>
    </row>
    <row r="1119" spans="2:51" s="13" customFormat="1" ht="11.25">
      <c r="B1119" s="198"/>
      <c r="C1119" s="199"/>
      <c r="D1119" s="192" t="s">
        <v>428</v>
      </c>
      <c r="E1119" s="200" t="s">
        <v>19</v>
      </c>
      <c r="F1119" s="201" t="s">
        <v>239</v>
      </c>
      <c r="G1119" s="199"/>
      <c r="H1119" s="202">
        <v>6</v>
      </c>
      <c r="I1119" s="203"/>
      <c r="J1119" s="199"/>
      <c r="K1119" s="199"/>
      <c r="L1119" s="204"/>
      <c r="M1119" s="205"/>
      <c r="N1119" s="206"/>
      <c r="O1119" s="206"/>
      <c r="P1119" s="206"/>
      <c r="Q1119" s="206"/>
      <c r="R1119" s="206"/>
      <c r="S1119" s="206"/>
      <c r="T1119" s="207"/>
      <c r="AT1119" s="208" t="s">
        <v>428</v>
      </c>
      <c r="AU1119" s="208" t="s">
        <v>86</v>
      </c>
      <c r="AV1119" s="13" t="s">
        <v>86</v>
      </c>
      <c r="AW1119" s="13" t="s">
        <v>37</v>
      </c>
      <c r="AX1119" s="13" t="s">
        <v>84</v>
      </c>
      <c r="AY1119" s="208" t="s">
        <v>404</v>
      </c>
    </row>
    <row r="1120" spans="1:65" s="2" customFormat="1" ht="14.45" customHeight="1">
      <c r="A1120" s="36"/>
      <c r="B1120" s="37"/>
      <c r="C1120" s="179" t="s">
        <v>1549</v>
      </c>
      <c r="D1120" s="179" t="s">
        <v>410</v>
      </c>
      <c r="E1120" s="180" t="s">
        <v>1550</v>
      </c>
      <c r="F1120" s="181" t="s">
        <v>1551</v>
      </c>
      <c r="G1120" s="182" t="s">
        <v>110</v>
      </c>
      <c r="H1120" s="183">
        <v>2</v>
      </c>
      <c r="I1120" s="184"/>
      <c r="J1120" s="185">
        <f>ROUND(I1120*H1120,2)</f>
        <v>0</v>
      </c>
      <c r="K1120" s="181" t="s">
        <v>413</v>
      </c>
      <c r="L1120" s="41"/>
      <c r="M1120" s="186" t="s">
        <v>19</v>
      </c>
      <c r="N1120" s="187" t="s">
        <v>47</v>
      </c>
      <c r="O1120" s="66"/>
      <c r="P1120" s="188">
        <f>O1120*H1120</f>
        <v>0</v>
      </c>
      <c r="Q1120" s="188">
        <v>0.00061</v>
      </c>
      <c r="R1120" s="188">
        <f>Q1120*H1120</f>
        <v>0.00122</v>
      </c>
      <c r="S1120" s="188">
        <v>0</v>
      </c>
      <c r="T1120" s="189">
        <f>S1120*H1120</f>
        <v>0</v>
      </c>
      <c r="U1120" s="36"/>
      <c r="V1120" s="36"/>
      <c r="W1120" s="36"/>
      <c r="X1120" s="36"/>
      <c r="Y1120" s="36"/>
      <c r="Z1120" s="36"/>
      <c r="AA1120" s="36"/>
      <c r="AB1120" s="36"/>
      <c r="AC1120" s="36"/>
      <c r="AD1120" s="36"/>
      <c r="AE1120" s="36"/>
      <c r="AR1120" s="190" t="s">
        <v>273</v>
      </c>
      <c r="AT1120" s="190" t="s">
        <v>410</v>
      </c>
      <c r="AU1120" s="190" t="s">
        <v>86</v>
      </c>
      <c r="AY1120" s="19" t="s">
        <v>404</v>
      </c>
      <c r="BE1120" s="191">
        <f>IF(N1120="základní",J1120,0)</f>
        <v>0</v>
      </c>
      <c r="BF1120" s="191">
        <f>IF(N1120="snížená",J1120,0)</f>
        <v>0</v>
      </c>
      <c r="BG1120" s="191">
        <f>IF(N1120="zákl. přenesená",J1120,0)</f>
        <v>0</v>
      </c>
      <c r="BH1120" s="191">
        <f>IF(N1120="sníž. přenesená",J1120,0)</f>
        <v>0</v>
      </c>
      <c r="BI1120" s="191">
        <f>IF(N1120="nulová",J1120,0)</f>
        <v>0</v>
      </c>
      <c r="BJ1120" s="19" t="s">
        <v>84</v>
      </c>
      <c r="BK1120" s="191">
        <f>ROUND(I1120*H1120,2)</f>
        <v>0</v>
      </c>
      <c r="BL1120" s="19" t="s">
        <v>273</v>
      </c>
      <c r="BM1120" s="190" t="s">
        <v>1552</v>
      </c>
    </row>
    <row r="1121" spans="1:47" s="2" customFormat="1" ht="11.25">
      <c r="A1121" s="36"/>
      <c r="B1121" s="37"/>
      <c r="C1121" s="38"/>
      <c r="D1121" s="192" t="s">
        <v>418</v>
      </c>
      <c r="E1121" s="38"/>
      <c r="F1121" s="193" t="s">
        <v>1553</v>
      </c>
      <c r="G1121" s="38"/>
      <c r="H1121" s="38"/>
      <c r="I1121" s="194"/>
      <c r="J1121" s="38"/>
      <c r="K1121" s="38"/>
      <c r="L1121" s="41"/>
      <c r="M1121" s="195"/>
      <c r="N1121" s="196"/>
      <c r="O1121" s="66"/>
      <c r="P1121" s="66"/>
      <c r="Q1121" s="66"/>
      <c r="R1121" s="66"/>
      <c r="S1121" s="66"/>
      <c r="T1121" s="67"/>
      <c r="U1121" s="36"/>
      <c r="V1121" s="36"/>
      <c r="W1121" s="36"/>
      <c r="X1121" s="36"/>
      <c r="Y1121" s="36"/>
      <c r="Z1121" s="36"/>
      <c r="AA1121" s="36"/>
      <c r="AB1121" s="36"/>
      <c r="AC1121" s="36"/>
      <c r="AD1121" s="36"/>
      <c r="AE1121" s="36"/>
      <c r="AT1121" s="19" t="s">
        <v>418</v>
      </c>
      <c r="AU1121" s="19" t="s">
        <v>86</v>
      </c>
    </row>
    <row r="1122" spans="1:47" s="2" customFormat="1" ht="39">
      <c r="A1122" s="36"/>
      <c r="B1122" s="37"/>
      <c r="C1122" s="38"/>
      <c r="D1122" s="192" t="s">
        <v>423</v>
      </c>
      <c r="E1122" s="38"/>
      <c r="F1122" s="197" t="s">
        <v>1554</v>
      </c>
      <c r="G1122" s="38"/>
      <c r="H1122" s="38"/>
      <c r="I1122" s="194"/>
      <c r="J1122" s="38"/>
      <c r="K1122" s="38"/>
      <c r="L1122" s="41"/>
      <c r="M1122" s="195"/>
      <c r="N1122" s="196"/>
      <c r="O1122" s="66"/>
      <c r="P1122" s="66"/>
      <c r="Q1122" s="66"/>
      <c r="R1122" s="66"/>
      <c r="S1122" s="66"/>
      <c r="T1122" s="67"/>
      <c r="U1122" s="36"/>
      <c r="V1122" s="36"/>
      <c r="W1122" s="36"/>
      <c r="X1122" s="36"/>
      <c r="Y1122" s="36"/>
      <c r="Z1122" s="36"/>
      <c r="AA1122" s="36"/>
      <c r="AB1122" s="36"/>
      <c r="AC1122" s="36"/>
      <c r="AD1122" s="36"/>
      <c r="AE1122" s="36"/>
      <c r="AT1122" s="19" t="s">
        <v>423</v>
      </c>
      <c r="AU1122" s="19" t="s">
        <v>86</v>
      </c>
    </row>
    <row r="1123" spans="1:47" s="2" customFormat="1" ht="39">
      <c r="A1123" s="36"/>
      <c r="B1123" s="37"/>
      <c r="C1123" s="38"/>
      <c r="D1123" s="192" t="s">
        <v>473</v>
      </c>
      <c r="E1123" s="38"/>
      <c r="F1123" s="197" t="s">
        <v>1555</v>
      </c>
      <c r="G1123" s="38"/>
      <c r="H1123" s="38"/>
      <c r="I1123" s="194"/>
      <c r="J1123" s="38"/>
      <c r="K1123" s="38"/>
      <c r="L1123" s="41"/>
      <c r="M1123" s="195"/>
      <c r="N1123" s="196"/>
      <c r="O1123" s="66"/>
      <c r="P1123" s="66"/>
      <c r="Q1123" s="66"/>
      <c r="R1123" s="66"/>
      <c r="S1123" s="66"/>
      <c r="T1123" s="67"/>
      <c r="U1123" s="36"/>
      <c r="V1123" s="36"/>
      <c r="W1123" s="36"/>
      <c r="X1123" s="36"/>
      <c r="Y1123" s="36"/>
      <c r="Z1123" s="36"/>
      <c r="AA1123" s="36"/>
      <c r="AB1123" s="36"/>
      <c r="AC1123" s="36"/>
      <c r="AD1123" s="36"/>
      <c r="AE1123" s="36"/>
      <c r="AT1123" s="19" t="s">
        <v>473</v>
      </c>
      <c r="AU1123" s="19" t="s">
        <v>86</v>
      </c>
    </row>
    <row r="1124" spans="2:51" s="15" customFormat="1" ht="11.25">
      <c r="B1124" s="221"/>
      <c r="C1124" s="222"/>
      <c r="D1124" s="192" t="s">
        <v>428</v>
      </c>
      <c r="E1124" s="223" t="s">
        <v>19</v>
      </c>
      <c r="F1124" s="224" t="s">
        <v>1438</v>
      </c>
      <c r="G1124" s="222"/>
      <c r="H1124" s="223" t="s">
        <v>19</v>
      </c>
      <c r="I1124" s="225"/>
      <c r="J1124" s="222"/>
      <c r="K1124" s="222"/>
      <c r="L1124" s="226"/>
      <c r="M1124" s="227"/>
      <c r="N1124" s="228"/>
      <c r="O1124" s="228"/>
      <c r="P1124" s="228"/>
      <c r="Q1124" s="228"/>
      <c r="R1124" s="228"/>
      <c r="S1124" s="228"/>
      <c r="T1124" s="229"/>
      <c r="AT1124" s="230" t="s">
        <v>428</v>
      </c>
      <c r="AU1124" s="230" t="s">
        <v>86</v>
      </c>
      <c r="AV1124" s="15" t="s">
        <v>84</v>
      </c>
      <c r="AW1124" s="15" t="s">
        <v>37</v>
      </c>
      <c r="AX1124" s="15" t="s">
        <v>76</v>
      </c>
      <c r="AY1124" s="230" t="s">
        <v>404</v>
      </c>
    </row>
    <row r="1125" spans="2:51" s="13" customFormat="1" ht="11.25">
      <c r="B1125" s="198"/>
      <c r="C1125" s="199"/>
      <c r="D1125" s="192" t="s">
        <v>428</v>
      </c>
      <c r="E1125" s="200" t="s">
        <v>19</v>
      </c>
      <c r="F1125" s="201" t="s">
        <v>1556</v>
      </c>
      <c r="G1125" s="199"/>
      <c r="H1125" s="202">
        <v>2</v>
      </c>
      <c r="I1125" s="203"/>
      <c r="J1125" s="199"/>
      <c r="K1125" s="199"/>
      <c r="L1125" s="204"/>
      <c r="M1125" s="205"/>
      <c r="N1125" s="206"/>
      <c r="O1125" s="206"/>
      <c r="P1125" s="206"/>
      <c r="Q1125" s="206"/>
      <c r="R1125" s="206"/>
      <c r="S1125" s="206"/>
      <c r="T1125" s="207"/>
      <c r="AT1125" s="208" t="s">
        <v>428</v>
      </c>
      <c r="AU1125" s="208" t="s">
        <v>86</v>
      </c>
      <c r="AV1125" s="13" t="s">
        <v>86</v>
      </c>
      <c r="AW1125" s="13" t="s">
        <v>37</v>
      </c>
      <c r="AX1125" s="13" t="s">
        <v>84</v>
      </c>
      <c r="AY1125" s="208" t="s">
        <v>404</v>
      </c>
    </row>
    <row r="1126" spans="1:65" s="2" customFormat="1" ht="14.45" customHeight="1">
      <c r="A1126" s="36"/>
      <c r="B1126" s="37"/>
      <c r="C1126" s="242" t="s">
        <v>1557</v>
      </c>
      <c r="D1126" s="242" t="s">
        <v>812</v>
      </c>
      <c r="E1126" s="243" t="s">
        <v>1558</v>
      </c>
      <c r="F1126" s="244" t="s">
        <v>1559</v>
      </c>
      <c r="G1126" s="245" t="s">
        <v>375</v>
      </c>
      <c r="H1126" s="246">
        <v>19.625</v>
      </c>
      <c r="I1126" s="247"/>
      <c r="J1126" s="248">
        <f>ROUND(I1126*H1126,2)</f>
        <v>0</v>
      </c>
      <c r="K1126" s="244" t="s">
        <v>19</v>
      </c>
      <c r="L1126" s="249"/>
      <c r="M1126" s="250" t="s">
        <v>19</v>
      </c>
      <c r="N1126" s="251" t="s">
        <v>47</v>
      </c>
      <c r="O1126" s="66"/>
      <c r="P1126" s="188">
        <f>O1126*H1126</f>
        <v>0</v>
      </c>
      <c r="Q1126" s="188">
        <v>0.001</v>
      </c>
      <c r="R1126" s="188">
        <f>Q1126*H1126</f>
        <v>0.019625</v>
      </c>
      <c r="S1126" s="188">
        <v>0</v>
      </c>
      <c r="T1126" s="189">
        <f>S1126*H1126</f>
        <v>0</v>
      </c>
      <c r="U1126" s="36"/>
      <c r="V1126" s="36"/>
      <c r="W1126" s="36"/>
      <c r="X1126" s="36"/>
      <c r="Y1126" s="36"/>
      <c r="Z1126" s="36"/>
      <c r="AA1126" s="36"/>
      <c r="AB1126" s="36"/>
      <c r="AC1126" s="36"/>
      <c r="AD1126" s="36"/>
      <c r="AE1126" s="36"/>
      <c r="AR1126" s="190" t="s">
        <v>224</v>
      </c>
      <c r="AT1126" s="190" t="s">
        <v>812</v>
      </c>
      <c r="AU1126" s="190" t="s">
        <v>86</v>
      </c>
      <c r="AY1126" s="19" t="s">
        <v>404</v>
      </c>
      <c r="BE1126" s="191">
        <f>IF(N1126="základní",J1126,0)</f>
        <v>0</v>
      </c>
      <c r="BF1126" s="191">
        <f>IF(N1126="snížená",J1126,0)</f>
        <v>0</v>
      </c>
      <c r="BG1126" s="191">
        <f>IF(N1126="zákl. přenesená",J1126,0)</f>
        <v>0</v>
      </c>
      <c r="BH1126" s="191">
        <f>IF(N1126="sníž. přenesená",J1126,0)</f>
        <v>0</v>
      </c>
      <c r="BI1126" s="191">
        <f>IF(N1126="nulová",J1126,0)</f>
        <v>0</v>
      </c>
      <c r="BJ1126" s="19" t="s">
        <v>84</v>
      </c>
      <c r="BK1126" s="191">
        <f>ROUND(I1126*H1126,2)</f>
        <v>0</v>
      </c>
      <c r="BL1126" s="19" t="s">
        <v>273</v>
      </c>
      <c r="BM1126" s="190" t="s">
        <v>1560</v>
      </c>
    </row>
    <row r="1127" spans="1:47" s="2" customFormat="1" ht="11.25">
      <c r="A1127" s="36"/>
      <c r="B1127" s="37"/>
      <c r="C1127" s="38"/>
      <c r="D1127" s="192" t="s">
        <v>418</v>
      </c>
      <c r="E1127" s="38"/>
      <c r="F1127" s="193" t="s">
        <v>1559</v>
      </c>
      <c r="G1127" s="38"/>
      <c r="H1127" s="38"/>
      <c r="I1127" s="194"/>
      <c r="J1127" s="38"/>
      <c r="K1127" s="38"/>
      <c r="L1127" s="41"/>
      <c r="M1127" s="195"/>
      <c r="N1127" s="196"/>
      <c r="O1127" s="66"/>
      <c r="P1127" s="66"/>
      <c r="Q1127" s="66"/>
      <c r="R1127" s="66"/>
      <c r="S1127" s="66"/>
      <c r="T1127" s="67"/>
      <c r="U1127" s="36"/>
      <c r="V1127" s="36"/>
      <c r="W1127" s="36"/>
      <c r="X1127" s="36"/>
      <c r="Y1127" s="36"/>
      <c r="Z1127" s="36"/>
      <c r="AA1127" s="36"/>
      <c r="AB1127" s="36"/>
      <c r="AC1127" s="36"/>
      <c r="AD1127" s="36"/>
      <c r="AE1127" s="36"/>
      <c r="AT1127" s="19" t="s">
        <v>418</v>
      </c>
      <c r="AU1127" s="19" t="s">
        <v>86</v>
      </c>
    </row>
    <row r="1128" spans="2:51" s="13" customFormat="1" ht="11.25">
      <c r="B1128" s="198"/>
      <c r="C1128" s="199"/>
      <c r="D1128" s="192" t="s">
        <v>428</v>
      </c>
      <c r="E1128" s="200" t="s">
        <v>19</v>
      </c>
      <c r="F1128" s="201" t="s">
        <v>1561</v>
      </c>
      <c r="G1128" s="199"/>
      <c r="H1128" s="202">
        <v>19.625</v>
      </c>
      <c r="I1128" s="203"/>
      <c r="J1128" s="199"/>
      <c r="K1128" s="199"/>
      <c r="L1128" s="204"/>
      <c r="M1128" s="205"/>
      <c r="N1128" s="206"/>
      <c r="O1128" s="206"/>
      <c r="P1128" s="206"/>
      <c r="Q1128" s="206"/>
      <c r="R1128" s="206"/>
      <c r="S1128" s="206"/>
      <c r="T1128" s="207"/>
      <c r="AT1128" s="208" t="s">
        <v>428</v>
      </c>
      <c r="AU1128" s="208" t="s">
        <v>86</v>
      </c>
      <c r="AV1128" s="13" t="s">
        <v>86</v>
      </c>
      <c r="AW1128" s="13" t="s">
        <v>37</v>
      </c>
      <c r="AX1128" s="13" t="s">
        <v>84</v>
      </c>
      <c r="AY1128" s="208" t="s">
        <v>404</v>
      </c>
    </row>
    <row r="1129" spans="1:65" s="2" customFormat="1" ht="14.45" customHeight="1">
      <c r="A1129" s="36"/>
      <c r="B1129" s="37"/>
      <c r="C1129" s="242" t="s">
        <v>1562</v>
      </c>
      <c r="D1129" s="242" t="s">
        <v>812</v>
      </c>
      <c r="E1129" s="243" t="s">
        <v>1563</v>
      </c>
      <c r="F1129" s="244" t="s">
        <v>1564</v>
      </c>
      <c r="G1129" s="245" t="s">
        <v>127</v>
      </c>
      <c r="H1129" s="246">
        <v>0.027</v>
      </c>
      <c r="I1129" s="247"/>
      <c r="J1129" s="248">
        <f>ROUND(I1129*H1129,2)</f>
        <v>0</v>
      </c>
      <c r="K1129" s="244" t="s">
        <v>413</v>
      </c>
      <c r="L1129" s="249"/>
      <c r="M1129" s="250" t="s">
        <v>19</v>
      </c>
      <c r="N1129" s="251" t="s">
        <v>47</v>
      </c>
      <c r="O1129" s="66"/>
      <c r="P1129" s="188">
        <f>O1129*H1129</f>
        <v>0</v>
      </c>
      <c r="Q1129" s="188">
        <v>1</v>
      </c>
      <c r="R1129" s="188">
        <f>Q1129*H1129</f>
        <v>0.027</v>
      </c>
      <c r="S1129" s="188">
        <v>0</v>
      </c>
      <c r="T1129" s="189">
        <f>S1129*H1129</f>
        <v>0</v>
      </c>
      <c r="U1129" s="36"/>
      <c r="V1129" s="36"/>
      <c r="W1129" s="36"/>
      <c r="X1129" s="36"/>
      <c r="Y1129" s="36"/>
      <c r="Z1129" s="36"/>
      <c r="AA1129" s="36"/>
      <c r="AB1129" s="36"/>
      <c r="AC1129" s="36"/>
      <c r="AD1129" s="36"/>
      <c r="AE1129" s="36"/>
      <c r="AR1129" s="190" t="s">
        <v>224</v>
      </c>
      <c r="AT1129" s="190" t="s">
        <v>812</v>
      </c>
      <c r="AU1129" s="190" t="s">
        <v>86</v>
      </c>
      <c r="AY1129" s="19" t="s">
        <v>404</v>
      </c>
      <c r="BE1129" s="191">
        <f>IF(N1129="základní",J1129,0)</f>
        <v>0</v>
      </c>
      <c r="BF1129" s="191">
        <f>IF(N1129="snížená",J1129,0)</f>
        <v>0</v>
      </c>
      <c r="BG1129" s="191">
        <f>IF(N1129="zákl. přenesená",J1129,0)</f>
        <v>0</v>
      </c>
      <c r="BH1129" s="191">
        <f>IF(N1129="sníž. přenesená",J1129,0)</f>
        <v>0</v>
      </c>
      <c r="BI1129" s="191">
        <f>IF(N1129="nulová",J1129,0)</f>
        <v>0</v>
      </c>
      <c r="BJ1129" s="19" t="s">
        <v>84</v>
      </c>
      <c r="BK1129" s="191">
        <f>ROUND(I1129*H1129,2)</f>
        <v>0</v>
      </c>
      <c r="BL1129" s="19" t="s">
        <v>273</v>
      </c>
      <c r="BM1129" s="190" t="s">
        <v>1565</v>
      </c>
    </row>
    <row r="1130" spans="1:47" s="2" customFormat="1" ht="11.25">
      <c r="A1130" s="36"/>
      <c r="B1130" s="37"/>
      <c r="C1130" s="38"/>
      <c r="D1130" s="192" t="s">
        <v>418</v>
      </c>
      <c r="E1130" s="38"/>
      <c r="F1130" s="193" t="s">
        <v>1564</v>
      </c>
      <c r="G1130" s="38"/>
      <c r="H1130" s="38"/>
      <c r="I1130" s="194"/>
      <c r="J1130" s="38"/>
      <c r="K1130" s="38"/>
      <c r="L1130" s="41"/>
      <c r="M1130" s="195"/>
      <c r="N1130" s="196"/>
      <c r="O1130" s="66"/>
      <c r="P1130" s="66"/>
      <c r="Q1130" s="66"/>
      <c r="R1130" s="66"/>
      <c r="S1130" s="66"/>
      <c r="T1130" s="67"/>
      <c r="U1130" s="36"/>
      <c r="V1130" s="36"/>
      <c r="W1130" s="36"/>
      <c r="X1130" s="36"/>
      <c r="Y1130" s="36"/>
      <c r="Z1130" s="36"/>
      <c r="AA1130" s="36"/>
      <c r="AB1130" s="36"/>
      <c r="AC1130" s="36"/>
      <c r="AD1130" s="36"/>
      <c r="AE1130" s="36"/>
      <c r="AT1130" s="19" t="s">
        <v>418</v>
      </c>
      <c r="AU1130" s="19" t="s">
        <v>86</v>
      </c>
    </row>
    <row r="1131" spans="2:51" s="13" customFormat="1" ht="11.25">
      <c r="B1131" s="198"/>
      <c r="C1131" s="199"/>
      <c r="D1131" s="192" t="s">
        <v>428</v>
      </c>
      <c r="E1131" s="200" t="s">
        <v>19</v>
      </c>
      <c r="F1131" s="201" t="s">
        <v>1566</v>
      </c>
      <c r="G1131" s="199"/>
      <c r="H1131" s="202">
        <v>0.027</v>
      </c>
      <c r="I1131" s="203"/>
      <c r="J1131" s="199"/>
      <c r="K1131" s="199"/>
      <c r="L1131" s="204"/>
      <c r="M1131" s="205"/>
      <c r="N1131" s="206"/>
      <c r="O1131" s="206"/>
      <c r="P1131" s="206"/>
      <c r="Q1131" s="206"/>
      <c r="R1131" s="206"/>
      <c r="S1131" s="206"/>
      <c r="T1131" s="207"/>
      <c r="AT1131" s="208" t="s">
        <v>428</v>
      </c>
      <c r="AU1131" s="208" t="s">
        <v>86</v>
      </c>
      <c r="AV1131" s="13" t="s">
        <v>86</v>
      </c>
      <c r="AW1131" s="13" t="s">
        <v>37</v>
      </c>
      <c r="AX1131" s="13" t="s">
        <v>84</v>
      </c>
      <c r="AY1131" s="208" t="s">
        <v>404</v>
      </c>
    </row>
    <row r="1132" spans="1:65" s="2" customFormat="1" ht="24.2" customHeight="1">
      <c r="A1132" s="36"/>
      <c r="B1132" s="37"/>
      <c r="C1132" s="179" t="s">
        <v>1567</v>
      </c>
      <c r="D1132" s="179" t="s">
        <v>410</v>
      </c>
      <c r="E1132" s="180" t="s">
        <v>1568</v>
      </c>
      <c r="F1132" s="181" t="s">
        <v>1569</v>
      </c>
      <c r="G1132" s="182" t="s">
        <v>622</v>
      </c>
      <c r="H1132" s="183">
        <v>1</v>
      </c>
      <c r="I1132" s="184"/>
      <c r="J1132" s="185">
        <f>ROUND(I1132*H1132,2)</f>
        <v>0</v>
      </c>
      <c r="K1132" s="181" t="s">
        <v>19</v>
      </c>
      <c r="L1132" s="41"/>
      <c r="M1132" s="186" t="s">
        <v>19</v>
      </c>
      <c r="N1132" s="187" t="s">
        <v>47</v>
      </c>
      <c r="O1132" s="66"/>
      <c r="P1132" s="188">
        <f>O1132*H1132</f>
        <v>0</v>
      </c>
      <c r="Q1132" s="188">
        <v>0</v>
      </c>
      <c r="R1132" s="188">
        <f>Q1132*H1132</f>
        <v>0</v>
      </c>
      <c r="S1132" s="188">
        <v>0</v>
      </c>
      <c r="T1132" s="189">
        <f>S1132*H1132</f>
        <v>0</v>
      </c>
      <c r="U1132" s="36"/>
      <c r="V1132" s="36"/>
      <c r="W1132" s="36"/>
      <c r="X1132" s="36"/>
      <c r="Y1132" s="36"/>
      <c r="Z1132" s="36"/>
      <c r="AA1132" s="36"/>
      <c r="AB1132" s="36"/>
      <c r="AC1132" s="36"/>
      <c r="AD1132" s="36"/>
      <c r="AE1132" s="36"/>
      <c r="AR1132" s="190" t="s">
        <v>273</v>
      </c>
      <c r="AT1132" s="190" t="s">
        <v>410</v>
      </c>
      <c r="AU1132" s="190" t="s">
        <v>86</v>
      </c>
      <c r="AY1132" s="19" t="s">
        <v>404</v>
      </c>
      <c r="BE1132" s="191">
        <f>IF(N1132="základní",J1132,0)</f>
        <v>0</v>
      </c>
      <c r="BF1132" s="191">
        <f>IF(N1132="snížená",J1132,0)</f>
        <v>0</v>
      </c>
      <c r="BG1132" s="191">
        <f>IF(N1132="zákl. přenesená",J1132,0)</f>
        <v>0</v>
      </c>
      <c r="BH1132" s="191">
        <f>IF(N1132="sníž. přenesená",J1132,0)</f>
        <v>0</v>
      </c>
      <c r="BI1132" s="191">
        <f>IF(N1132="nulová",J1132,0)</f>
        <v>0</v>
      </c>
      <c r="BJ1132" s="19" t="s">
        <v>84</v>
      </c>
      <c r="BK1132" s="191">
        <f>ROUND(I1132*H1132,2)</f>
        <v>0</v>
      </c>
      <c r="BL1132" s="19" t="s">
        <v>273</v>
      </c>
      <c r="BM1132" s="190" t="s">
        <v>1570</v>
      </c>
    </row>
    <row r="1133" spans="1:47" s="2" customFormat="1" ht="29.25">
      <c r="A1133" s="36"/>
      <c r="B1133" s="37"/>
      <c r="C1133" s="38"/>
      <c r="D1133" s="192" t="s">
        <v>418</v>
      </c>
      <c r="E1133" s="38"/>
      <c r="F1133" s="193" t="s">
        <v>1571</v>
      </c>
      <c r="G1133" s="38"/>
      <c r="H1133" s="38"/>
      <c r="I1133" s="194"/>
      <c r="J1133" s="38"/>
      <c r="K1133" s="38"/>
      <c r="L1133" s="41"/>
      <c r="M1133" s="195"/>
      <c r="N1133" s="196"/>
      <c r="O1133" s="66"/>
      <c r="P1133" s="66"/>
      <c r="Q1133" s="66"/>
      <c r="R1133" s="66"/>
      <c r="S1133" s="66"/>
      <c r="T1133" s="67"/>
      <c r="U1133" s="36"/>
      <c r="V1133" s="36"/>
      <c r="W1133" s="36"/>
      <c r="X1133" s="36"/>
      <c r="Y1133" s="36"/>
      <c r="Z1133" s="36"/>
      <c r="AA1133" s="36"/>
      <c r="AB1133" s="36"/>
      <c r="AC1133" s="36"/>
      <c r="AD1133" s="36"/>
      <c r="AE1133" s="36"/>
      <c r="AT1133" s="19" t="s">
        <v>418</v>
      </c>
      <c r="AU1133" s="19" t="s">
        <v>86</v>
      </c>
    </row>
    <row r="1134" spans="2:63" s="12" customFormat="1" ht="22.9" customHeight="1">
      <c r="B1134" s="163"/>
      <c r="C1134" s="164"/>
      <c r="D1134" s="165" t="s">
        <v>75</v>
      </c>
      <c r="E1134" s="177" t="s">
        <v>467</v>
      </c>
      <c r="F1134" s="177" t="s">
        <v>1572</v>
      </c>
      <c r="G1134" s="164"/>
      <c r="H1134" s="164"/>
      <c r="I1134" s="167"/>
      <c r="J1134" s="178">
        <f>BK1134</f>
        <v>0</v>
      </c>
      <c r="K1134" s="164"/>
      <c r="L1134" s="169"/>
      <c r="M1134" s="170"/>
      <c r="N1134" s="171"/>
      <c r="O1134" s="171"/>
      <c r="P1134" s="172">
        <f>SUM(P1135:P1538)</f>
        <v>0</v>
      </c>
      <c r="Q1134" s="171"/>
      <c r="R1134" s="172">
        <f>SUM(R1135:R1538)</f>
        <v>2256.7431789800007</v>
      </c>
      <c r="S1134" s="171"/>
      <c r="T1134" s="173">
        <f>SUM(T1135:T1538)</f>
        <v>0</v>
      </c>
      <c r="AR1134" s="174" t="s">
        <v>84</v>
      </c>
      <c r="AT1134" s="175" t="s">
        <v>75</v>
      </c>
      <c r="AU1134" s="175" t="s">
        <v>84</v>
      </c>
      <c r="AY1134" s="174" t="s">
        <v>404</v>
      </c>
      <c r="BK1134" s="176">
        <f>SUM(BK1135:BK1538)</f>
        <v>0</v>
      </c>
    </row>
    <row r="1135" spans="1:65" s="2" customFormat="1" ht="14.45" customHeight="1">
      <c r="A1135" s="36"/>
      <c r="B1135" s="37"/>
      <c r="C1135" s="179" t="s">
        <v>1573</v>
      </c>
      <c r="D1135" s="179" t="s">
        <v>410</v>
      </c>
      <c r="E1135" s="180" t="s">
        <v>1574</v>
      </c>
      <c r="F1135" s="181" t="s">
        <v>1575</v>
      </c>
      <c r="G1135" s="182" t="s">
        <v>106</v>
      </c>
      <c r="H1135" s="183">
        <v>28.706</v>
      </c>
      <c r="I1135" s="184"/>
      <c r="J1135" s="185">
        <f>ROUND(I1135*H1135,2)</f>
        <v>0</v>
      </c>
      <c r="K1135" s="181" t="s">
        <v>413</v>
      </c>
      <c r="L1135" s="41"/>
      <c r="M1135" s="186" t="s">
        <v>19</v>
      </c>
      <c r="N1135" s="187" t="s">
        <v>47</v>
      </c>
      <c r="O1135" s="66"/>
      <c r="P1135" s="188">
        <f>O1135*H1135</f>
        <v>0</v>
      </c>
      <c r="Q1135" s="188">
        <v>0.25081</v>
      </c>
      <c r="R1135" s="188">
        <f>Q1135*H1135</f>
        <v>7.199751859999999</v>
      </c>
      <c r="S1135" s="188">
        <v>0</v>
      </c>
      <c r="T1135" s="189">
        <f>S1135*H1135</f>
        <v>0</v>
      </c>
      <c r="U1135" s="36"/>
      <c r="V1135" s="36"/>
      <c r="W1135" s="36"/>
      <c r="X1135" s="36"/>
      <c r="Y1135" s="36"/>
      <c r="Z1135" s="36"/>
      <c r="AA1135" s="36"/>
      <c r="AB1135" s="36"/>
      <c r="AC1135" s="36"/>
      <c r="AD1135" s="36"/>
      <c r="AE1135" s="36"/>
      <c r="AR1135" s="190" t="s">
        <v>273</v>
      </c>
      <c r="AT1135" s="190" t="s">
        <v>410</v>
      </c>
      <c r="AU1135" s="190" t="s">
        <v>86</v>
      </c>
      <c r="AY1135" s="19" t="s">
        <v>404</v>
      </c>
      <c r="BE1135" s="191">
        <f>IF(N1135="základní",J1135,0)</f>
        <v>0</v>
      </c>
      <c r="BF1135" s="191">
        <f>IF(N1135="snížená",J1135,0)</f>
        <v>0</v>
      </c>
      <c r="BG1135" s="191">
        <f>IF(N1135="zákl. přenesená",J1135,0)</f>
        <v>0</v>
      </c>
      <c r="BH1135" s="191">
        <f>IF(N1135="sníž. přenesená",J1135,0)</f>
        <v>0</v>
      </c>
      <c r="BI1135" s="191">
        <f>IF(N1135="nulová",J1135,0)</f>
        <v>0</v>
      </c>
      <c r="BJ1135" s="19" t="s">
        <v>84</v>
      </c>
      <c r="BK1135" s="191">
        <f>ROUND(I1135*H1135,2)</f>
        <v>0</v>
      </c>
      <c r="BL1135" s="19" t="s">
        <v>273</v>
      </c>
      <c r="BM1135" s="190" t="s">
        <v>1576</v>
      </c>
    </row>
    <row r="1136" spans="1:47" s="2" customFormat="1" ht="11.25">
      <c r="A1136" s="36"/>
      <c r="B1136" s="37"/>
      <c r="C1136" s="38"/>
      <c r="D1136" s="192" t="s">
        <v>418</v>
      </c>
      <c r="E1136" s="38"/>
      <c r="F1136" s="193" t="s">
        <v>1577</v>
      </c>
      <c r="G1136" s="38"/>
      <c r="H1136" s="38"/>
      <c r="I1136" s="194"/>
      <c r="J1136" s="38"/>
      <c r="K1136" s="38"/>
      <c r="L1136" s="41"/>
      <c r="M1136" s="195"/>
      <c r="N1136" s="196"/>
      <c r="O1136" s="66"/>
      <c r="P1136" s="66"/>
      <c r="Q1136" s="66"/>
      <c r="R1136" s="66"/>
      <c r="S1136" s="66"/>
      <c r="T1136" s="67"/>
      <c r="U1136" s="36"/>
      <c r="V1136" s="36"/>
      <c r="W1136" s="36"/>
      <c r="X1136" s="36"/>
      <c r="Y1136" s="36"/>
      <c r="Z1136" s="36"/>
      <c r="AA1136" s="36"/>
      <c r="AB1136" s="36"/>
      <c r="AC1136" s="36"/>
      <c r="AD1136" s="36"/>
      <c r="AE1136" s="36"/>
      <c r="AT1136" s="19" t="s">
        <v>418</v>
      </c>
      <c r="AU1136" s="19" t="s">
        <v>86</v>
      </c>
    </row>
    <row r="1137" spans="1:47" s="2" customFormat="1" ht="175.5">
      <c r="A1137" s="36"/>
      <c r="B1137" s="37"/>
      <c r="C1137" s="38"/>
      <c r="D1137" s="192" t="s">
        <v>423</v>
      </c>
      <c r="E1137" s="38"/>
      <c r="F1137" s="197" t="s">
        <v>1578</v>
      </c>
      <c r="G1137" s="38"/>
      <c r="H1137" s="38"/>
      <c r="I1137" s="194"/>
      <c r="J1137" s="38"/>
      <c r="K1137" s="38"/>
      <c r="L1137" s="41"/>
      <c r="M1137" s="195"/>
      <c r="N1137" s="196"/>
      <c r="O1137" s="66"/>
      <c r="P1137" s="66"/>
      <c r="Q1137" s="66"/>
      <c r="R1137" s="66"/>
      <c r="S1137" s="66"/>
      <c r="T1137" s="67"/>
      <c r="U1137" s="36"/>
      <c r="V1137" s="36"/>
      <c r="W1137" s="36"/>
      <c r="X1137" s="36"/>
      <c r="Y1137" s="36"/>
      <c r="Z1137" s="36"/>
      <c r="AA1137" s="36"/>
      <c r="AB1137" s="36"/>
      <c r="AC1137" s="36"/>
      <c r="AD1137" s="36"/>
      <c r="AE1137" s="36"/>
      <c r="AT1137" s="19" t="s">
        <v>423</v>
      </c>
      <c r="AU1137" s="19" t="s">
        <v>86</v>
      </c>
    </row>
    <row r="1138" spans="1:47" s="2" customFormat="1" ht="39">
      <c r="A1138" s="36"/>
      <c r="B1138" s="37"/>
      <c r="C1138" s="38"/>
      <c r="D1138" s="192" t="s">
        <v>473</v>
      </c>
      <c r="E1138" s="38"/>
      <c r="F1138" s="197" t="s">
        <v>1579</v>
      </c>
      <c r="G1138" s="38"/>
      <c r="H1138" s="38"/>
      <c r="I1138" s="194"/>
      <c r="J1138" s="38"/>
      <c r="K1138" s="38"/>
      <c r="L1138" s="41"/>
      <c r="M1138" s="195"/>
      <c r="N1138" s="196"/>
      <c r="O1138" s="66"/>
      <c r="P1138" s="66"/>
      <c r="Q1138" s="66"/>
      <c r="R1138" s="66"/>
      <c r="S1138" s="66"/>
      <c r="T1138" s="67"/>
      <c r="U1138" s="36"/>
      <c r="V1138" s="36"/>
      <c r="W1138" s="36"/>
      <c r="X1138" s="36"/>
      <c r="Y1138" s="36"/>
      <c r="Z1138" s="36"/>
      <c r="AA1138" s="36"/>
      <c r="AB1138" s="36"/>
      <c r="AC1138" s="36"/>
      <c r="AD1138" s="36"/>
      <c r="AE1138" s="36"/>
      <c r="AT1138" s="19" t="s">
        <v>473</v>
      </c>
      <c r="AU1138" s="19" t="s">
        <v>86</v>
      </c>
    </row>
    <row r="1139" spans="2:51" s="13" customFormat="1" ht="11.25">
      <c r="B1139" s="198"/>
      <c r="C1139" s="199"/>
      <c r="D1139" s="192" t="s">
        <v>428</v>
      </c>
      <c r="E1139" s="200" t="s">
        <v>19</v>
      </c>
      <c r="F1139" s="201" t="s">
        <v>1580</v>
      </c>
      <c r="G1139" s="199"/>
      <c r="H1139" s="202">
        <v>13.856</v>
      </c>
      <c r="I1139" s="203"/>
      <c r="J1139" s="199"/>
      <c r="K1139" s="199"/>
      <c r="L1139" s="204"/>
      <c r="M1139" s="205"/>
      <c r="N1139" s="206"/>
      <c r="O1139" s="206"/>
      <c r="P1139" s="206"/>
      <c r="Q1139" s="206"/>
      <c r="R1139" s="206"/>
      <c r="S1139" s="206"/>
      <c r="T1139" s="207"/>
      <c r="AT1139" s="208" t="s">
        <v>428</v>
      </c>
      <c r="AU1139" s="208" t="s">
        <v>86</v>
      </c>
      <c r="AV1139" s="13" t="s">
        <v>86</v>
      </c>
      <c r="AW1139" s="13" t="s">
        <v>37</v>
      </c>
      <c r="AX1139" s="13" t="s">
        <v>76</v>
      </c>
      <c r="AY1139" s="208" t="s">
        <v>404</v>
      </c>
    </row>
    <row r="1140" spans="2:51" s="13" customFormat="1" ht="11.25">
      <c r="B1140" s="198"/>
      <c r="C1140" s="199"/>
      <c r="D1140" s="192" t="s">
        <v>428</v>
      </c>
      <c r="E1140" s="200" t="s">
        <v>19</v>
      </c>
      <c r="F1140" s="201" t="s">
        <v>1581</v>
      </c>
      <c r="G1140" s="199"/>
      <c r="H1140" s="202">
        <v>10.803</v>
      </c>
      <c r="I1140" s="203"/>
      <c r="J1140" s="199"/>
      <c r="K1140" s="199"/>
      <c r="L1140" s="204"/>
      <c r="M1140" s="205"/>
      <c r="N1140" s="206"/>
      <c r="O1140" s="206"/>
      <c r="P1140" s="206"/>
      <c r="Q1140" s="206"/>
      <c r="R1140" s="206"/>
      <c r="S1140" s="206"/>
      <c r="T1140" s="207"/>
      <c r="AT1140" s="208" t="s">
        <v>428</v>
      </c>
      <c r="AU1140" s="208" t="s">
        <v>86</v>
      </c>
      <c r="AV1140" s="13" t="s">
        <v>86</v>
      </c>
      <c r="AW1140" s="13" t="s">
        <v>37</v>
      </c>
      <c r="AX1140" s="13" t="s">
        <v>76</v>
      </c>
      <c r="AY1140" s="208" t="s">
        <v>404</v>
      </c>
    </row>
    <row r="1141" spans="2:51" s="13" customFormat="1" ht="11.25">
      <c r="B1141" s="198"/>
      <c r="C1141" s="199"/>
      <c r="D1141" s="192" t="s">
        <v>428</v>
      </c>
      <c r="E1141" s="200" t="s">
        <v>19</v>
      </c>
      <c r="F1141" s="201" t="s">
        <v>1582</v>
      </c>
      <c r="G1141" s="199"/>
      <c r="H1141" s="202">
        <v>3.226</v>
      </c>
      <c r="I1141" s="203"/>
      <c r="J1141" s="199"/>
      <c r="K1141" s="199"/>
      <c r="L1141" s="204"/>
      <c r="M1141" s="205"/>
      <c r="N1141" s="206"/>
      <c r="O1141" s="206"/>
      <c r="P1141" s="206"/>
      <c r="Q1141" s="206"/>
      <c r="R1141" s="206"/>
      <c r="S1141" s="206"/>
      <c r="T1141" s="207"/>
      <c r="AT1141" s="208" t="s">
        <v>428</v>
      </c>
      <c r="AU1141" s="208" t="s">
        <v>86</v>
      </c>
      <c r="AV1141" s="13" t="s">
        <v>86</v>
      </c>
      <c r="AW1141" s="13" t="s">
        <v>37</v>
      </c>
      <c r="AX1141" s="13" t="s">
        <v>76</v>
      </c>
      <c r="AY1141" s="208" t="s">
        <v>404</v>
      </c>
    </row>
    <row r="1142" spans="2:51" s="13" customFormat="1" ht="11.25">
      <c r="B1142" s="198"/>
      <c r="C1142" s="199"/>
      <c r="D1142" s="192" t="s">
        <v>428</v>
      </c>
      <c r="E1142" s="200" t="s">
        <v>19</v>
      </c>
      <c r="F1142" s="201" t="s">
        <v>1583</v>
      </c>
      <c r="G1142" s="199"/>
      <c r="H1142" s="202">
        <v>0.319</v>
      </c>
      <c r="I1142" s="203"/>
      <c r="J1142" s="199"/>
      <c r="K1142" s="199"/>
      <c r="L1142" s="204"/>
      <c r="M1142" s="205"/>
      <c r="N1142" s="206"/>
      <c r="O1142" s="206"/>
      <c r="P1142" s="206"/>
      <c r="Q1142" s="206"/>
      <c r="R1142" s="206"/>
      <c r="S1142" s="206"/>
      <c r="T1142" s="207"/>
      <c r="AT1142" s="208" t="s">
        <v>428</v>
      </c>
      <c r="AU1142" s="208" t="s">
        <v>86</v>
      </c>
      <c r="AV1142" s="13" t="s">
        <v>86</v>
      </c>
      <c r="AW1142" s="13" t="s">
        <v>37</v>
      </c>
      <c r="AX1142" s="13" t="s">
        <v>76</v>
      </c>
      <c r="AY1142" s="208" t="s">
        <v>404</v>
      </c>
    </row>
    <row r="1143" spans="2:51" s="13" customFormat="1" ht="11.25">
      <c r="B1143" s="198"/>
      <c r="C1143" s="199"/>
      <c r="D1143" s="192" t="s">
        <v>428</v>
      </c>
      <c r="E1143" s="200" t="s">
        <v>19</v>
      </c>
      <c r="F1143" s="201" t="s">
        <v>1584</v>
      </c>
      <c r="G1143" s="199"/>
      <c r="H1143" s="202">
        <v>0.252</v>
      </c>
      <c r="I1143" s="203"/>
      <c r="J1143" s="199"/>
      <c r="K1143" s="199"/>
      <c r="L1143" s="204"/>
      <c r="M1143" s="205"/>
      <c r="N1143" s="206"/>
      <c r="O1143" s="206"/>
      <c r="P1143" s="206"/>
      <c r="Q1143" s="206"/>
      <c r="R1143" s="206"/>
      <c r="S1143" s="206"/>
      <c r="T1143" s="207"/>
      <c r="AT1143" s="208" t="s">
        <v>428</v>
      </c>
      <c r="AU1143" s="208" t="s">
        <v>86</v>
      </c>
      <c r="AV1143" s="13" t="s">
        <v>86</v>
      </c>
      <c r="AW1143" s="13" t="s">
        <v>37</v>
      </c>
      <c r="AX1143" s="13" t="s">
        <v>76</v>
      </c>
      <c r="AY1143" s="208" t="s">
        <v>404</v>
      </c>
    </row>
    <row r="1144" spans="2:51" s="13" customFormat="1" ht="11.25">
      <c r="B1144" s="198"/>
      <c r="C1144" s="199"/>
      <c r="D1144" s="192" t="s">
        <v>428</v>
      </c>
      <c r="E1144" s="200" t="s">
        <v>19</v>
      </c>
      <c r="F1144" s="201" t="s">
        <v>1585</v>
      </c>
      <c r="G1144" s="199"/>
      <c r="H1144" s="202">
        <v>0.129</v>
      </c>
      <c r="I1144" s="203"/>
      <c r="J1144" s="199"/>
      <c r="K1144" s="199"/>
      <c r="L1144" s="204"/>
      <c r="M1144" s="205"/>
      <c r="N1144" s="206"/>
      <c r="O1144" s="206"/>
      <c r="P1144" s="206"/>
      <c r="Q1144" s="206"/>
      <c r="R1144" s="206"/>
      <c r="S1144" s="206"/>
      <c r="T1144" s="207"/>
      <c r="AT1144" s="208" t="s">
        <v>428</v>
      </c>
      <c r="AU1144" s="208" t="s">
        <v>86</v>
      </c>
      <c r="AV1144" s="13" t="s">
        <v>86</v>
      </c>
      <c r="AW1144" s="13" t="s">
        <v>37</v>
      </c>
      <c r="AX1144" s="13" t="s">
        <v>76</v>
      </c>
      <c r="AY1144" s="208" t="s">
        <v>404</v>
      </c>
    </row>
    <row r="1145" spans="2:51" s="13" customFormat="1" ht="11.25">
      <c r="B1145" s="198"/>
      <c r="C1145" s="199"/>
      <c r="D1145" s="192" t="s">
        <v>428</v>
      </c>
      <c r="E1145" s="200" t="s">
        <v>19</v>
      </c>
      <c r="F1145" s="201" t="s">
        <v>1586</v>
      </c>
      <c r="G1145" s="199"/>
      <c r="H1145" s="202">
        <v>0.121</v>
      </c>
      <c r="I1145" s="203"/>
      <c r="J1145" s="199"/>
      <c r="K1145" s="199"/>
      <c r="L1145" s="204"/>
      <c r="M1145" s="205"/>
      <c r="N1145" s="206"/>
      <c r="O1145" s="206"/>
      <c r="P1145" s="206"/>
      <c r="Q1145" s="206"/>
      <c r="R1145" s="206"/>
      <c r="S1145" s="206"/>
      <c r="T1145" s="207"/>
      <c r="AT1145" s="208" t="s">
        <v>428</v>
      </c>
      <c r="AU1145" s="208" t="s">
        <v>86</v>
      </c>
      <c r="AV1145" s="13" t="s">
        <v>86</v>
      </c>
      <c r="AW1145" s="13" t="s">
        <v>37</v>
      </c>
      <c r="AX1145" s="13" t="s">
        <v>76</v>
      </c>
      <c r="AY1145" s="208" t="s">
        <v>404</v>
      </c>
    </row>
    <row r="1146" spans="2:51" s="14" customFormat="1" ht="11.25">
      <c r="B1146" s="210"/>
      <c r="C1146" s="211"/>
      <c r="D1146" s="192" t="s">
        <v>428</v>
      </c>
      <c r="E1146" s="212" t="s">
        <v>19</v>
      </c>
      <c r="F1146" s="213" t="s">
        <v>463</v>
      </c>
      <c r="G1146" s="211"/>
      <c r="H1146" s="214">
        <v>28.706</v>
      </c>
      <c r="I1146" s="215"/>
      <c r="J1146" s="211"/>
      <c r="K1146" s="211"/>
      <c r="L1146" s="216"/>
      <c r="M1146" s="217"/>
      <c r="N1146" s="218"/>
      <c r="O1146" s="218"/>
      <c r="P1146" s="218"/>
      <c r="Q1146" s="218"/>
      <c r="R1146" s="218"/>
      <c r="S1146" s="218"/>
      <c r="T1146" s="219"/>
      <c r="AT1146" s="220" t="s">
        <v>428</v>
      </c>
      <c r="AU1146" s="220" t="s">
        <v>86</v>
      </c>
      <c r="AV1146" s="14" t="s">
        <v>273</v>
      </c>
      <c r="AW1146" s="14" t="s">
        <v>37</v>
      </c>
      <c r="AX1146" s="14" t="s">
        <v>84</v>
      </c>
      <c r="AY1146" s="220" t="s">
        <v>404</v>
      </c>
    </row>
    <row r="1147" spans="1:65" s="2" customFormat="1" ht="14.45" customHeight="1">
      <c r="A1147" s="36"/>
      <c r="B1147" s="37"/>
      <c r="C1147" s="242" t="s">
        <v>1587</v>
      </c>
      <c r="D1147" s="242" t="s">
        <v>812</v>
      </c>
      <c r="E1147" s="243" t="s">
        <v>1588</v>
      </c>
      <c r="F1147" s="244" t="s">
        <v>1589</v>
      </c>
      <c r="G1147" s="245" t="s">
        <v>110</v>
      </c>
      <c r="H1147" s="246">
        <v>59</v>
      </c>
      <c r="I1147" s="247"/>
      <c r="J1147" s="248">
        <f>ROUND(I1147*H1147,2)</f>
        <v>0</v>
      </c>
      <c r="K1147" s="244" t="s">
        <v>19</v>
      </c>
      <c r="L1147" s="249"/>
      <c r="M1147" s="250" t="s">
        <v>19</v>
      </c>
      <c r="N1147" s="251" t="s">
        <v>47</v>
      </c>
      <c r="O1147" s="66"/>
      <c r="P1147" s="188">
        <f>O1147*H1147</f>
        <v>0</v>
      </c>
      <c r="Q1147" s="188">
        <v>0.587</v>
      </c>
      <c r="R1147" s="188">
        <f>Q1147*H1147</f>
        <v>34.632999999999996</v>
      </c>
      <c r="S1147" s="188">
        <v>0</v>
      </c>
      <c r="T1147" s="189">
        <f>S1147*H1147</f>
        <v>0</v>
      </c>
      <c r="U1147" s="36"/>
      <c r="V1147" s="36"/>
      <c r="W1147" s="36"/>
      <c r="X1147" s="36"/>
      <c r="Y1147" s="36"/>
      <c r="Z1147" s="36"/>
      <c r="AA1147" s="36"/>
      <c r="AB1147" s="36"/>
      <c r="AC1147" s="36"/>
      <c r="AD1147" s="36"/>
      <c r="AE1147" s="36"/>
      <c r="AR1147" s="190" t="s">
        <v>224</v>
      </c>
      <c r="AT1147" s="190" t="s">
        <v>812</v>
      </c>
      <c r="AU1147" s="190" t="s">
        <v>86</v>
      </c>
      <c r="AY1147" s="19" t="s">
        <v>404</v>
      </c>
      <c r="BE1147" s="191">
        <f>IF(N1147="základní",J1147,0)</f>
        <v>0</v>
      </c>
      <c r="BF1147" s="191">
        <f>IF(N1147="snížená",J1147,0)</f>
        <v>0</v>
      </c>
      <c r="BG1147" s="191">
        <f>IF(N1147="zákl. přenesená",J1147,0)</f>
        <v>0</v>
      </c>
      <c r="BH1147" s="191">
        <f>IF(N1147="sníž. přenesená",J1147,0)</f>
        <v>0</v>
      </c>
      <c r="BI1147" s="191">
        <f>IF(N1147="nulová",J1147,0)</f>
        <v>0</v>
      </c>
      <c r="BJ1147" s="19" t="s">
        <v>84</v>
      </c>
      <c r="BK1147" s="191">
        <f>ROUND(I1147*H1147,2)</f>
        <v>0</v>
      </c>
      <c r="BL1147" s="19" t="s">
        <v>273</v>
      </c>
      <c r="BM1147" s="190" t="s">
        <v>1590</v>
      </c>
    </row>
    <row r="1148" spans="1:47" s="2" customFormat="1" ht="48.75">
      <c r="A1148" s="36"/>
      <c r="B1148" s="37"/>
      <c r="C1148" s="38"/>
      <c r="D1148" s="192" t="s">
        <v>418</v>
      </c>
      <c r="E1148" s="38"/>
      <c r="F1148" s="193" t="s">
        <v>1591</v>
      </c>
      <c r="G1148" s="38"/>
      <c r="H1148" s="38"/>
      <c r="I1148" s="194"/>
      <c r="J1148" s="38"/>
      <c r="K1148" s="38"/>
      <c r="L1148" s="41"/>
      <c r="M1148" s="195"/>
      <c r="N1148" s="196"/>
      <c r="O1148" s="66"/>
      <c r="P1148" s="66"/>
      <c r="Q1148" s="66"/>
      <c r="R1148" s="66"/>
      <c r="S1148" s="66"/>
      <c r="T1148" s="67"/>
      <c r="U1148" s="36"/>
      <c r="V1148" s="36"/>
      <c r="W1148" s="36"/>
      <c r="X1148" s="36"/>
      <c r="Y1148" s="36"/>
      <c r="Z1148" s="36"/>
      <c r="AA1148" s="36"/>
      <c r="AB1148" s="36"/>
      <c r="AC1148" s="36"/>
      <c r="AD1148" s="36"/>
      <c r="AE1148" s="36"/>
      <c r="AT1148" s="19" t="s">
        <v>418</v>
      </c>
      <c r="AU1148" s="19" t="s">
        <v>86</v>
      </c>
    </row>
    <row r="1149" spans="1:47" s="2" customFormat="1" ht="39">
      <c r="A1149" s="36"/>
      <c r="B1149" s="37"/>
      <c r="C1149" s="38"/>
      <c r="D1149" s="192" t="s">
        <v>473</v>
      </c>
      <c r="E1149" s="38"/>
      <c r="F1149" s="197" t="s">
        <v>1592</v>
      </c>
      <c r="G1149" s="38"/>
      <c r="H1149" s="38"/>
      <c r="I1149" s="194"/>
      <c r="J1149" s="38"/>
      <c r="K1149" s="38"/>
      <c r="L1149" s="41"/>
      <c r="M1149" s="195"/>
      <c r="N1149" s="196"/>
      <c r="O1149" s="66"/>
      <c r="P1149" s="66"/>
      <c r="Q1149" s="66"/>
      <c r="R1149" s="66"/>
      <c r="S1149" s="66"/>
      <c r="T1149" s="67"/>
      <c r="U1149" s="36"/>
      <c r="V1149" s="36"/>
      <c r="W1149" s="36"/>
      <c r="X1149" s="36"/>
      <c r="Y1149" s="36"/>
      <c r="Z1149" s="36"/>
      <c r="AA1149" s="36"/>
      <c r="AB1149" s="36"/>
      <c r="AC1149" s="36"/>
      <c r="AD1149" s="36"/>
      <c r="AE1149" s="36"/>
      <c r="AT1149" s="19" t="s">
        <v>473</v>
      </c>
      <c r="AU1149" s="19" t="s">
        <v>86</v>
      </c>
    </row>
    <row r="1150" spans="2:51" s="13" customFormat="1" ht="11.25">
      <c r="B1150" s="198"/>
      <c r="C1150" s="199"/>
      <c r="D1150" s="192" t="s">
        <v>428</v>
      </c>
      <c r="E1150" s="200" t="s">
        <v>377</v>
      </c>
      <c r="F1150" s="201" t="s">
        <v>1593</v>
      </c>
      <c r="G1150" s="199"/>
      <c r="H1150" s="202">
        <v>59</v>
      </c>
      <c r="I1150" s="203"/>
      <c r="J1150" s="199"/>
      <c r="K1150" s="199"/>
      <c r="L1150" s="204"/>
      <c r="M1150" s="205"/>
      <c r="N1150" s="206"/>
      <c r="O1150" s="206"/>
      <c r="P1150" s="206"/>
      <c r="Q1150" s="206"/>
      <c r="R1150" s="206"/>
      <c r="S1150" s="206"/>
      <c r="T1150" s="207"/>
      <c r="AT1150" s="208" t="s">
        <v>428</v>
      </c>
      <c r="AU1150" s="208" t="s">
        <v>86</v>
      </c>
      <c r="AV1150" s="13" t="s">
        <v>86</v>
      </c>
      <c r="AW1150" s="13" t="s">
        <v>37</v>
      </c>
      <c r="AX1150" s="13" t="s">
        <v>84</v>
      </c>
      <c r="AY1150" s="208" t="s">
        <v>404</v>
      </c>
    </row>
    <row r="1151" spans="1:65" s="2" customFormat="1" ht="14.45" customHeight="1">
      <c r="A1151" s="36"/>
      <c r="B1151" s="37"/>
      <c r="C1151" s="242" t="s">
        <v>1594</v>
      </c>
      <c r="D1151" s="242" t="s">
        <v>812</v>
      </c>
      <c r="E1151" s="243" t="s">
        <v>1595</v>
      </c>
      <c r="F1151" s="244" t="s">
        <v>1596</v>
      </c>
      <c r="G1151" s="245" t="s">
        <v>110</v>
      </c>
      <c r="H1151" s="246">
        <v>46</v>
      </c>
      <c r="I1151" s="247"/>
      <c r="J1151" s="248">
        <f>ROUND(I1151*H1151,2)</f>
        <v>0</v>
      </c>
      <c r="K1151" s="244" t="s">
        <v>19</v>
      </c>
      <c r="L1151" s="249"/>
      <c r="M1151" s="250" t="s">
        <v>19</v>
      </c>
      <c r="N1151" s="251" t="s">
        <v>47</v>
      </c>
      <c r="O1151" s="66"/>
      <c r="P1151" s="188">
        <f>O1151*H1151</f>
        <v>0</v>
      </c>
      <c r="Q1151" s="188">
        <v>0.587</v>
      </c>
      <c r="R1151" s="188">
        <f>Q1151*H1151</f>
        <v>27.002</v>
      </c>
      <c r="S1151" s="188">
        <v>0</v>
      </c>
      <c r="T1151" s="189">
        <f>S1151*H1151</f>
        <v>0</v>
      </c>
      <c r="U1151" s="36"/>
      <c r="V1151" s="36"/>
      <c r="W1151" s="36"/>
      <c r="X1151" s="36"/>
      <c r="Y1151" s="36"/>
      <c r="Z1151" s="36"/>
      <c r="AA1151" s="36"/>
      <c r="AB1151" s="36"/>
      <c r="AC1151" s="36"/>
      <c r="AD1151" s="36"/>
      <c r="AE1151" s="36"/>
      <c r="AR1151" s="190" t="s">
        <v>224</v>
      </c>
      <c r="AT1151" s="190" t="s">
        <v>812</v>
      </c>
      <c r="AU1151" s="190" t="s">
        <v>86</v>
      </c>
      <c r="AY1151" s="19" t="s">
        <v>404</v>
      </c>
      <c r="BE1151" s="191">
        <f>IF(N1151="základní",J1151,0)</f>
        <v>0</v>
      </c>
      <c r="BF1151" s="191">
        <f>IF(N1151="snížená",J1151,0)</f>
        <v>0</v>
      </c>
      <c r="BG1151" s="191">
        <f>IF(N1151="zákl. přenesená",J1151,0)</f>
        <v>0</v>
      </c>
      <c r="BH1151" s="191">
        <f>IF(N1151="sníž. přenesená",J1151,0)</f>
        <v>0</v>
      </c>
      <c r="BI1151" s="191">
        <f>IF(N1151="nulová",J1151,0)</f>
        <v>0</v>
      </c>
      <c r="BJ1151" s="19" t="s">
        <v>84</v>
      </c>
      <c r="BK1151" s="191">
        <f>ROUND(I1151*H1151,2)</f>
        <v>0</v>
      </c>
      <c r="BL1151" s="19" t="s">
        <v>273</v>
      </c>
      <c r="BM1151" s="190" t="s">
        <v>1597</v>
      </c>
    </row>
    <row r="1152" spans="1:47" s="2" customFormat="1" ht="48.75">
      <c r="A1152" s="36"/>
      <c r="B1152" s="37"/>
      <c r="C1152" s="38"/>
      <c r="D1152" s="192" t="s">
        <v>418</v>
      </c>
      <c r="E1152" s="38"/>
      <c r="F1152" s="193" t="s">
        <v>1598</v>
      </c>
      <c r="G1152" s="38"/>
      <c r="H1152" s="38"/>
      <c r="I1152" s="194"/>
      <c r="J1152" s="38"/>
      <c r="K1152" s="38"/>
      <c r="L1152" s="41"/>
      <c r="M1152" s="195"/>
      <c r="N1152" s="196"/>
      <c r="O1152" s="66"/>
      <c r="P1152" s="66"/>
      <c r="Q1152" s="66"/>
      <c r="R1152" s="66"/>
      <c r="S1152" s="66"/>
      <c r="T1152" s="67"/>
      <c r="U1152" s="36"/>
      <c r="V1152" s="36"/>
      <c r="W1152" s="36"/>
      <c r="X1152" s="36"/>
      <c r="Y1152" s="36"/>
      <c r="Z1152" s="36"/>
      <c r="AA1152" s="36"/>
      <c r="AB1152" s="36"/>
      <c r="AC1152" s="36"/>
      <c r="AD1152" s="36"/>
      <c r="AE1152" s="36"/>
      <c r="AT1152" s="19" t="s">
        <v>418</v>
      </c>
      <c r="AU1152" s="19" t="s">
        <v>86</v>
      </c>
    </row>
    <row r="1153" spans="1:47" s="2" customFormat="1" ht="39">
      <c r="A1153" s="36"/>
      <c r="B1153" s="37"/>
      <c r="C1153" s="38"/>
      <c r="D1153" s="192" t="s">
        <v>473</v>
      </c>
      <c r="E1153" s="38"/>
      <c r="F1153" s="197" t="s">
        <v>1592</v>
      </c>
      <c r="G1153" s="38"/>
      <c r="H1153" s="38"/>
      <c r="I1153" s="194"/>
      <c r="J1153" s="38"/>
      <c r="K1153" s="38"/>
      <c r="L1153" s="41"/>
      <c r="M1153" s="195"/>
      <c r="N1153" s="196"/>
      <c r="O1153" s="66"/>
      <c r="P1153" s="66"/>
      <c r="Q1153" s="66"/>
      <c r="R1153" s="66"/>
      <c r="S1153" s="66"/>
      <c r="T1153" s="67"/>
      <c r="U1153" s="36"/>
      <c r="V1153" s="36"/>
      <c r="W1153" s="36"/>
      <c r="X1153" s="36"/>
      <c r="Y1153" s="36"/>
      <c r="Z1153" s="36"/>
      <c r="AA1153" s="36"/>
      <c r="AB1153" s="36"/>
      <c r="AC1153" s="36"/>
      <c r="AD1153" s="36"/>
      <c r="AE1153" s="36"/>
      <c r="AT1153" s="19" t="s">
        <v>473</v>
      </c>
      <c r="AU1153" s="19" t="s">
        <v>86</v>
      </c>
    </row>
    <row r="1154" spans="2:51" s="13" customFormat="1" ht="11.25">
      <c r="B1154" s="198"/>
      <c r="C1154" s="199"/>
      <c r="D1154" s="192" t="s">
        <v>428</v>
      </c>
      <c r="E1154" s="200" t="s">
        <v>380</v>
      </c>
      <c r="F1154" s="201" t="s">
        <v>1599</v>
      </c>
      <c r="G1154" s="199"/>
      <c r="H1154" s="202">
        <v>46</v>
      </c>
      <c r="I1154" s="203"/>
      <c r="J1154" s="199"/>
      <c r="K1154" s="199"/>
      <c r="L1154" s="204"/>
      <c r="M1154" s="205"/>
      <c r="N1154" s="206"/>
      <c r="O1154" s="206"/>
      <c r="P1154" s="206"/>
      <c r="Q1154" s="206"/>
      <c r="R1154" s="206"/>
      <c r="S1154" s="206"/>
      <c r="T1154" s="207"/>
      <c r="AT1154" s="208" t="s">
        <v>428</v>
      </c>
      <c r="AU1154" s="208" t="s">
        <v>86</v>
      </c>
      <c r="AV1154" s="13" t="s">
        <v>86</v>
      </c>
      <c r="AW1154" s="13" t="s">
        <v>37</v>
      </c>
      <c r="AX1154" s="13" t="s">
        <v>84</v>
      </c>
      <c r="AY1154" s="208" t="s">
        <v>404</v>
      </c>
    </row>
    <row r="1155" spans="1:65" s="2" customFormat="1" ht="14.45" customHeight="1">
      <c r="A1155" s="36"/>
      <c r="B1155" s="37"/>
      <c r="C1155" s="242" t="s">
        <v>1600</v>
      </c>
      <c r="D1155" s="242" t="s">
        <v>812</v>
      </c>
      <c r="E1155" s="243" t="s">
        <v>1601</v>
      </c>
      <c r="F1155" s="244" t="s">
        <v>1602</v>
      </c>
      <c r="G1155" s="245" t="s">
        <v>110</v>
      </c>
      <c r="H1155" s="246">
        <v>13</v>
      </c>
      <c r="I1155" s="247"/>
      <c r="J1155" s="248">
        <f>ROUND(I1155*H1155,2)</f>
        <v>0</v>
      </c>
      <c r="K1155" s="244" t="s">
        <v>19</v>
      </c>
      <c r="L1155" s="249"/>
      <c r="M1155" s="250" t="s">
        <v>19</v>
      </c>
      <c r="N1155" s="251" t="s">
        <v>47</v>
      </c>
      <c r="O1155" s="66"/>
      <c r="P1155" s="188">
        <f>O1155*H1155</f>
        <v>0</v>
      </c>
      <c r="Q1155" s="188">
        <v>0.62</v>
      </c>
      <c r="R1155" s="188">
        <f>Q1155*H1155</f>
        <v>8.06</v>
      </c>
      <c r="S1155" s="188">
        <v>0</v>
      </c>
      <c r="T1155" s="189">
        <f>S1155*H1155</f>
        <v>0</v>
      </c>
      <c r="U1155" s="36"/>
      <c r="V1155" s="36"/>
      <c r="W1155" s="36"/>
      <c r="X1155" s="36"/>
      <c r="Y1155" s="36"/>
      <c r="Z1155" s="36"/>
      <c r="AA1155" s="36"/>
      <c r="AB1155" s="36"/>
      <c r="AC1155" s="36"/>
      <c r="AD1155" s="36"/>
      <c r="AE1155" s="36"/>
      <c r="AR1155" s="190" t="s">
        <v>224</v>
      </c>
      <c r="AT1155" s="190" t="s">
        <v>812</v>
      </c>
      <c r="AU1155" s="190" t="s">
        <v>86</v>
      </c>
      <c r="AY1155" s="19" t="s">
        <v>404</v>
      </c>
      <c r="BE1155" s="191">
        <f>IF(N1155="základní",J1155,0)</f>
        <v>0</v>
      </c>
      <c r="BF1155" s="191">
        <f>IF(N1155="snížená",J1155,0)</f>
        <v>0</v>
      </c>
      <c r="BG1155" s="191">
        <f>IF(N1155="zákl. přenesená",J1155,0)</f>
        <v>0</v>
      </c>
      <c r="BH1155" s="191">
        <f>IF(N1155="sníž. přenesená",J1155,0)</f>
        <v>0</v>
      </c>
      <c r="BI1155" s="191">
        <f>IF(N1155="nulová",J1155,0)</f>
        <v>0</v>
      </c>
      <c r="BJ1155" s="19" t="s">
        <v>84</v>
      </c>
      <c r="BK1155" s="191">
        <f>ROUND(I1155*H1155,2)</f>
        <v>0</v>
      </c>
      <c r="BL1155" s="19" t="s">
        <v>273</v>
      </c>
      <c r="BM1155" s="190" t="s">
        <v>1603</v>
      </c>
    </row>
    <row r="1156" spans="1:47" s="2" customFormat="1" ht="48.75">
      <c r="A1156" s="36"/>
      <c r="B1156" s="37"/>
      <c r="C1156" s="38"/>
      <c r="D1156" s="192" t="s">
        <v>418</v>
      </c>
      <c r="E1156" s="38"/>
      <c r="F1156" s="193" t="s">
        <v>1604</v>
      </c>
      <c r="G1156" s="38"/>
      <c r="H1156" s="38"/>
      <c r="I1156" s="194"/>
      <c r="J1156" s="38"/>
      <c r="K1156" s="38"/>
      <c r="L1156" s="41"/>
      <c r="M1156" s="195"/>
      <c r="N1156" s="196"/>
      <c r="O1156" s="66"/>
      <c r="P1156" s="66"/>
      <c r="Q1156" s="66"/>
      <c r="R1156" s="66"/>
      <c r="S1156" s="66"/>
      <c r="T1156" s="67"/>
      <c r="U1156" s="36"/>
      <c r="V1156" s="36"/>
      <c r="W1156" s="36"/>
      <c r="X1156" s="36"/>
      <c r="Y1156" s="36"/>
      <c r="Z1156" s="36"/>
      <c r="AA1156" s="36"/>
      <c r="AB1156" s="36"/>
      <c r="AC1156" s="36"/>
      <c r="AD1156" s="36"/>
      <c r="AE1156" s="36"/>
      <c r="AT1156" s="19" t="s">
        <v>418</v>
      </c>
      <c r="AU1156" s="19" t="s">
        <v>86</v>
      </c>
    </row>
    <row r="1157" spans="1:47" s="2" customFormat="1" ht="39">
      <c r="A1157" s="36"/>
      <c r="B1157" s="37"/>
      <c r="C1157" s="38"/>
      <c r="D1157" s="192" t="s">
        <v>473</v>
      </c>
      <c r="E1157" s="38"/>
      <c r="F1157" s="197" t="s">
        <v>1605</v>
      </c>
      <c r="G1157" s="38"/>
      <c r="H1157" s="38"/>
      <c r="I1157" s="194"/>
      <c r="J1157" s="38"/>
      <c r="K1157" s="38"/>
      <c r="L1157" s="41"/>
      <c r="M1157" s="195"/>
      <c r="N1157" s="196"/>
      <c r="O1157" s="66"/>
      <c r="P1157" s="66"/>
      <c r="Q1157" s="66"/>
      <c r="R1157" s="66"/>
      <c r="S1157" s="66"/>
      <c r="T1157" s="67"/>
      <c r="U1157" s="36"/>
      <c r="V1157" s="36"/>
      <c r="W1157" s="36"/>
      <c r="X1157" s="36"/>
      <c r="Y1157" s="36"/>
      <c r="Z1157" s="36"/>
      <c r="AA1157" s="36"/>
      <c r="AB1157" s="36"/>
      <c r="AC1157" s="36"/>
      <c r="AD1157" s="36"/>
      <c r="AE1157" s="36"/>
      <c r="AT1157" s="19" t="s">
        <v>473</v>
      </c>
      <c r="AU1157" s="19" t="s">
        <v>86</v>
      </c>
    </row>
    <row r="1158" spans="2:51" s="13" customFormat="1" ht="11.25">
      <c r="B1158" s="198"/>
      <c r="C1158" s="199"/>
      <c r="D1158" s="192" t="s">
        <v>428</v>
      </c>
      <c r="E1158" s="200" t="s">
        <v>383</v>
      </c>
      <c r="F1158" s="201" t="s">
        <v>1606</v>
      </c>
      <c r="G1158" s="199"/>
      <c r="H1158" s="202">
        <v>13</v>
      </c>
      <c r="I1158" s="203"/>
      <c r="J1158" s="199"/>
      <c r="K1158" s="199"/>
      <c r="L1158" s="204"/>
      <c r="M1158" s="205"/>
      <c r="N1158" s="206"/>
      <c r="O1158" s="206"/>
      <c r="P1158" s="206"/>
      <c r="Q1158" s="206"/>
      <c r="R1158" s="206"/>
      <c r="S1158" s="206"/>
      <c r="T1158" s="207"/>
      <c r="AT1158" s="208" t="s">
        <v>428</v>
      </c>
      <c r="AU1158" s="208" t="s">
        <v>86</v>
      </c>
      <c r="AV1158" s="13" t="s">
        <v>86</v>
      </c>
      <c r="AW1158" s="13" t="s">
        <v>37</v>
      </c>
      <c r="AX1158" s="13" t="s">
        <v>84</v>
      </c>
      <c r="AY1158" s="208" t="s">
        <v>404</v>
      </c>
    </row>
    <row r="1159" spans="1:65" s="2" customFormat="1" ht="14.45" customHeight="1">
      <c r="A1159" s="36"/>
      <c r="B1159" s="37"/>
      <c r="C1159" s="242" t="s">
        <v>1607</v>
      </c>
      <c r="D1159" s="242" t="s">
        <v>812</v>
      </c>
      <c r="E1159" s="243" t="s">
        <v>1608</v>
      </c>
      <c r="F1159" s="244" t="s">
        <v>1609</v>
      </c>
      <c r="G1159" s="245" t="s">
        <v>110</v>
      </c>
      <c r="H1159" s="246">
        <v>1</v>
      </c>
      <c r="I1159" s="247"/>
      <c r="J1159" s="248">
        <f>ROUND(I1159*H1159,2)</f>
        <v>0</v>
      </c>
      <c r="K1159" s="244" t="s">
        <v>19</v>
      </c>
      <c r="L1159" s="249"/>
      <c r="M1159" s="250" t="s">
        <v>19</v>
      </c>
      <c r="N1159" s="251" t="s">
        <v>47</v>
      </c>
      <c r="O1159" s="66"/>
      <c r="P1159" s="188">
        <f>O1159*H1159</f>
        <v>0</v>
      </c>
      <c r="Q1159" s="188">
        <v>0.797</v>
      </c>
      <c r="R1159" s="188">
        <f>Q1159*H1159</f>
        <v>0.797</v>
      </c>
      <c r="S1159" s="188">
        <v>0</v>
      </c>
      <c r="T1159" s="189">
        <f>S1159*H1159</f>
        <v>0</v>
      </c>
      <c r="U1159" s="36"/>
      <c r="V1159" s="36"/>
      <c r="W1159" s="36"/>
      <c r="X1159" s="36"/>
      <c r="Y1159" s="36"/>
      <c r="Z1159" s="36"/>
      <c r="AA1159" s="36"/>
      <c r="AB1159" s="36"/>
      <c r="AC1159" s="36"/>
      <c r="AD1159" s="36"/>
      <c r="AE1159" s="36"/>
      <c r="AR1159" s="190" t="s">
        <v>224</v>
      </c>
      <c r="AT1159" s="190" t="s">
        <v>812</v>
      </c>
      <c r="AU1159" s="190" t="s">
        <v>86</v>
      </c>
      <c r="AY1159" s="19" t="s">
        <v>404</v>
      </c>
      <c r="BE1159" s="191">
        <f>IF(N1159="základní",J1159,0)</f>
        <v>0</v>
      </c>
      <c r="BF1159" s="191">
        <f>IF(N1159="snížená",J1159,0)</f>
        <v>0</v>
      </c>
      <c r="BG1159" s="191">
        <f>IF(N1159="zákl. přenesená",J1159,0)</f>
        <v>0</v>
      </c>
      <c r="BH1159" s="191">
        <f>IF(N1159="sníž. přenesená",J1159,0)</f>
        <v>0</v>
      </c>
      <c r="BI1159" s="191">
        <f>IF(N1159="nulová",J1159,0)</f>
        <v>0</v>
      </c>
      <c r="BJ1159" s="19" t="s">
        <v>84</v>
      </c>
      <c r="BK1159" s="191">
        <f>ROUND(I1159*H1159,2)</f>
        <v>0</v>
      </c>
      <c r="BL1159" s="19" t="s">
        <v>273</v>
      </c>
      <c r="BM1159" s="190" t="s">
        <v>1610</v>
      </c>
    </row>
    <row r="1160" spans="1:47" s="2" customFormat="1" ht="48.75">
      <c r="A1160" s="36"/>
      <c r="B1160" s="37"/>
      <c r="C1160" s="38"/>
      <c r="D1160" s="192" t="s">
        <v>418</v>
      </c>
      <c r="E1160" s="38"/>
      <c r="F1160" s="193" t="s">
        <v>1611</v>
      </c>
      <c r="G1160" s="38"/>
      <c r="H1160" s="38"/>
      <c r="I1160" s="194"/>
      <c r="J1160" s="38"/>
      <c r="K1160" s="38"/>
      <c r="L1160" s="41"/>
      <c r="M1160" s="195"/>
      <c r="N1160" s="196"/>
      <c r="O1160" s="66"/>
      <c r="P1160" s="66"/>
      <c r="Q1160" s="66"/>
      <c r="R1160" s="66"/>
      <c r="S1160" s="66"/>
      <c r="T1160" s="67"/>
      <c r="U1160" s="36"/>
      <c r="V1160" s="36"/>
      <c r="W1160" s="36"/>
      <c r="X1160" s="36"/>
      <c r="Y1160" s="36"/>
      <c r="Z1160" s="36"/>
      <c r="AA1160" s="36"/>
      <c r="AB1160" s="36"/>
      <c r="AC1160" s="36"/>
      <c r="AD1160" s="36"/>
      <c r="AE1160" s="36"/>
      <c r="AT1160" s="19" t="s">
        <v>418</v>
      </c>
      <c r="AU1160" s="19" t="s">
        <v>86</v>
      </c>
    </row>
    <row r="1161" spans="1:47" s="2" customFormat="1" ht="39">
      <c r="A1161" s="36"/>
      <c r="B1161" s="37"/>
      <c r="C1161" s="38"/>
      <c r="D1161" s="192" t="s">
        <v>473</v>
      </c>
      <c r="E1161" s="38"/>
      <c r="F1161" s="197" t="s">
        <v>1612</v>
      </c>
      <c r="G1161" s="38"/>
      <c r="H1161" s="38"/>
      <c r="I1161" s="194"/>
      <c r="J1161" s="38"/>
      <c r="K1161" s="38"/>
      <c r="L1161" s="41"/>
      <c r="M1161" s="195"/>
      <c r="N1161" s="196"/>
      <c r="O1161" s="66"/>
      <c r="P1161" s="66"/>
      <c r="Q1161" s="66"/>
      <c r="R1161" s="66"/>
      <c r="S1161" s="66"/>
      <c r="T1161" s="67"/>
      <c r="U1161" s="36"/>
      <c r="V1161" s="36"/>
      <c r="W1161" s="36"/>
      <c r="X1161" s="36"/>
      <c r="Y1161" s="36"/>
      <c r="Z1161" s="36"/>
      <c r="AA1161" s="36"/>
      <c r="AB1161" s="36"/>
      <c r="AC1161" s="36"/>
      <c r="AD1161" s="36"/>
      <c r="AE1161" s="36"/>
      <c r="AT1161" s="19" t="s">
        <v>473</v>
      </c>
      <c r="AU1161" s="19" t="s">
        <v>86</v>
      </c>
    </row>
    <row r="1162" spans="2:51" s="13" customFormat="1" ht="11.25">
      <c r="B1162" s="198"/>
      <c r="C1162" s="199"/>
      <c r="D1162" s="192" t="s">
        <v>428</v>
      </c>
      <c r="E1162" s="200" t="s">
        <v>397</v>
      </c>
      <c r="F1162" s="201" t="s">
        <v>1613</v>
      </c>
      <c r="G1162" s="199"/>
      <c r="H1162" s="202">
        <v>1</v>
      </c>
      <c r="I1162" s="203"/>
      <c r="J1162" s="199"/>
      <c r="K1162" s="199"/>
      <c r="L1162" s="204"/>
      <c r="M1162" s="205"/>
      <c r="N1162" s="206"/>
      <c r="O1162" s="206"/>
      <c r="P1162" s="206"/>
      <c r="Q1162" s="206"/>
      <c r="R1162" s="206"/>
      <c r="S1162" s="206"/>
      <c r="T1162" s="207"/>
      <c r="AT1162" s="208" t="s">
        <v>428</v>
      </c>
      <c r="AU1162" s="208" t="s">
        <v>86</v>
      </c>
      <c r="AV1162" s="13" t="s">
        <v>86</v>
      </c>
      <c r="AW1162" s="13" t="s">
        <v>37</v>
      </c>
      <c r="AX1162" s="13" t="s">
        <v>84</v>
      </c>
      <c r="AY1162" s="208" t="s">
        <v>404</v>
      </c>
    </row>
    <row r="1163" spans="1:65" s="2" customFormat="1" ht="14.45" customHeight="1">
      <c r="A1163" s="36"/>
      <c r="B1163" s="37"/>
      <c r="C1163" s="242" t="s">
        <v>1614</v>
      </c>
      <c r="D1163" s="242" t="s">
        <v>812</v>
      </c>
      <c r="E1163" s="243" t="s">
        <v>1615</v>
      </c>
      <c r="F1163" s="244" t="s">
        <v>1616</v>
      </c>
      <c r="G1163" s="245" t="s">
        <v>110</v>
      </c>
      <c r="H1163" s="246">
        <v>1</v>
      </c>
      <c r="I1163" s="247"/>
      <c r="J1163" s="248">
        <f>ROUND(I1163*H1163,2)</f>
        <v>0</v>
      </c>
      <c r="K1163" s="244" t="s">
        <v>19</v>
      </c>
      <c r="L1163" s="249"/>
      <c r="M1163" s="250" t="s">
        <v>19</v>
      </c>
      <c r="N1163" s="251" t="s">
        <v>47</v>
      </c>
      <c r="O1163" s="66"/>
      <c r="P1163" s="188">
        <f>O1163*H1163</f>
        <v>0</v>
      </c>
      <c r="Q1163" s="188">
        <v>0.631</v>
      </c>
      <c r="R1163" s="188">
        <f>Q1163*H1163</f>
        <v>0.631</v>
      </c>
      <c r="S1163" s="188">
        <v>0</v>
      </c>
      <c r="T1163" s="189">
        <f>S1163*H1163</f>
        <v>0</v>
      </c>
      <c r="U1163" s="36"/>
      <c r="V1163" s="36"/>
      <c r="W1163" s="36"/>
      <c r="X1163" s="36"/>
      <c r="Y1163" s="36"/>
      <c r="Z1163" s="36"/>
      <c r="AA1163" s="36"/>
      <c r="AB1163" s="36"/>
      <c r="AC1163" s="36"/>
      <c r="AD1163" s="36"/>
      <c r="AE1163" s="36"/>
      <c r="AR1163" s="190" t="s">
        <v>224</v>
      </c>
      <c r="AT1163" s="190" t="s">
        <v>812</v>
      </c>
      <c r="AU1163" s="190" t="s">
        <v>86</v>
      </c>
      <c r="AY1163" s="19" t="s">
        <v>404</v>
      </c>
      <c r="BE1163" s="191">
        <f>IF(N1163="základní",J1163,0)</f>
        <v>0</v>
      </c>
      <c r="BF1163" s="191">
        <f>IF(N1163="snížená",J1163,0)</f>
        <v>0</v>
      </c>
      <c r="BG1163" s="191">
        <f>IF(N1163="zákl. přenesená",J1163,0)</f>
        <v>0</v>
      </c>
      <c r="BH1163" s="191">
        <f>IF(N1163="sníž. přenesená",J1163,0)</f>
        <v>0</v>
      </c>
      <c r="BI1163" s="191">
        <f>IF(N1163="nulová",J1163,0)</f>
        <v>0</v>
      </c>
      <c r="BJ1163" s="19" t="s">
        <v>84</v>
      </c>
      <c r="BK1163" s="191">
        <f>ROUND(I1163*H1163,2)</f>
        <v>0</v>
      </c>
      <c r="BL1163" s="19" t="s">
        <v>273</v>
      </c>
      <c r="BM1163" s="190" t="s">
        <v>1617</v>
      </c>
    </row>
    <row r="1164" spans="1:47" s="2" customFormat="1" ht="48.75">
      <c r="A1164" s="36"/>
      <c r="B1164" s="37"/>
      <c r="C1164" s="38"/>
      <c r="D1164" s="192" t="s">
        <v>418</v>
      </c>
      <c r="E1164" s="38"/>
      <c r="F1164" s="193" t="s">
        <v>1618</v>
      </c>
      <c r="G1164" s="38"/>
      <c r="H1164" s="38"/>
      <c r="I1164" s="194"/>
      <c r="J1164" s="38"/>
      <c r="K1164" s="38"/>
      <c r="L1164" s="41"/>
      <c r="M1164" s="195"/>
      <c r="N1164" s="196"/>
      <c r="O1164" s="66"/>
      <c r="P1164" s="66"/>
      <c r="Q1164" s="66"/>
      <c r="R1164" s="66"/>
      <c r="S1164" s="66"/>
      <c r="T1164" s="67"/>
      <c r="U1164" s="36"/>
      <c r="V1164" s="36"/>
      <c r="W1164" s="36"/>
      <c r="X1164" s="36"/>
      <c r="Y1164" s="36"/>
      <c r="Z1164" s="36"/>
      <c r="AA1164" s="36"/>
      <c r="AB1164" s="36"/>
      <c r="AC1164" s="36"/>
      <c r="AD1164" s="36"/>
      <c r="AE1164" s="36"/>
      <c r="AT1164" s="19" t="s">
        <v>418</v>
      </c>
      <c r="AU1164" s="19" t="s">
        <v>86</v>
      </c>
    </row>
    <row r="1165" spans="1:47" s="2" customFormat="1" ht="39">
      <c r="A1165" s="36"/>
      <c r="B1165" s="37"/>
      <c r="C1165" s="38"/>
      <c r="D1165" s="192" t="s">
        <v>473</v>
      </c>
      <c r="E1165" s="38"/>
      <c r="F1165" s="197" t="s">
        <v>1619</v>
      </c>
      <c r="G1165" s="38"/>
      <c r="H1165" s="38"/>
      <c r="I1165" s="194"/>
      <c r="J1165" s="38"/>
      <c r="K1165" s="38"/>
      <c r="L1165" s="41"/>
      <c r="M1165" s="195"/>
      <c r="N1165" s="196"/>
      <c r="O1165" s="66"/>
      <c r="P1165" s="66"/>
      <c r="Q1165" s="66"/>
      <c r="R1165" s="66"/>
      <c r="S1165" s="66"/>
      <c r="T1165" s="67"/>
      <c r="U1165" s="36"/>
      <c r="V1165" s="36"/>
      <c r="W1165" s="36"/>
      <c r="X1165" s="36"/>
      <c r="Y1165" s="36"/>
      <c r="Z1165" s="36"/>
      <c r="AA1165" s="36"/>
      <c r="AB1165" s="36"/>
      <c r="AC1165" s="36"/>
      <c r="AD1165" s="36"/>
      <c r="AE1165" s="36"/>
      <c r="AT1165" s="19" t="s">
        <v>473</v>
      </c>
      <c r="AU1165" s="19" t="s">
        <v>86</v>
      </c>
    </row>
    <row r="1166" spans="2:51" s="13" customFormat="1" ht="11.25">
      <c r="B1166" s="198"/>
      <c r="C1166" s="199"/>
      <c r="D1166" s="192" t="s">
        <v>428</v>
      </c>
      <c r="E1166" s="200" t="s">
        <v>400</v>
      </c>
      <c r="F1166" s="201" t="s">
        <v>1613</v>
      </c>
      <c r="G1166" s="199"/>
      <c r="H1166" s="202">
        <v>1</v>
      </c>
      <c r="I1166" s="203"/>
      <c r="J1166" s="199"/>
      <c r="K1166" s="199"/>
      <c r="L1166" s="204"/>
      <c r="M1166" s="205"/>
      <c r="N1166" s="206"/>
      <c r="O1166" s="206"/>
      <c r="P1166" s="206"/>
      <c r="Q1166" s="206"/>
      <c r="R1166" s="206"/>
      <c r="S1166" s="206"/>
      <c r="T1166" s="207"/>
      <c r="AT1166" s="208" t="s">
        <v>428</v>
      </c>
      <c r="AU1166" s="208" t="s">
        <v>86</v>
      </c>
      <c r="AV1166" s="13" t="s">
        <v>86</v>
      </c>
      <c r="AW1166" s="13" t="s">
        <v>37</v>
      </c>
      <c r="AX1166" s="13" t="s">
        <v>84</v>
      </c>
      <c r="AY1166" s="208" t="s">
        <v>404</v>
      </c>
    </row>
    <row r="1167" spans="1:65" s="2" customFormat="1" ht="14.45" customHeight="1">
      <c r="A1167" s="36"/>
      <c r="B1167" s="37"/>
      <c r="C1167" s="242" t="s">
        <v>1620</v>
      </c>
      <c r="D1167" s="242" t="s">
        <v>812</v>
      </c>
      <c r="E1167" s="243" t="s">
        <v>1621</v>
      </c>
      <c r="F1167" s="244" t="s">
        <v>1622</v>
      </c>
      <c r="G1167" s="245" t="s">
        <v>110</v>
      </c>
      <c r="H1167" s="246">
        <v>1</v>
      </c>
      <c r="I1167" s="247"/>
      <c r="J1167" s="248">
        <f>ROUND(I1167*H1167,2)</f>
        <v>0</v>
      </c>
      <c r="K1167" s="244" t="s">
        <v>19</v>
      </c>
      <c r="L1167" s="249"/>
      <c r="M1167" s="250" t="s">
        <v>19</v>
      </c>
      <c r="N1167" s="251" t="s">
        <v>47</v>
      </c>
      <c r="O1167" s="66"/>
      <c r="P1167" s="188">
        <f>O1167*H1167</f>
        <v>0</v>
      </c>
      <c r="Q1167" s="188">
        <v>0.323</v>
      </c>
      <c r="R1167" s="188">
        <f>Q1167*H1167</f>
        <v>0.323</v>
      </c>
      <c r="S1167" s="188">
        <v>0</v>
      </c>
      <c r="T1167" s="189">
        <f>S1167*H1167</f>
        <v>0</v>
      </c>
      <c r="U1167" s="36"/>
      <c r="V1167" s="36"/>
      <c r="W1167" s="36"/>
      <c r="X1167" s="36"/>
      <c r="Y1167" s="36"/>
      <c r="Z1167" s="36"/>
      <c r="AA1167" s="36"/>
      <c r="AB1167" s="36"/>
      <c r="AC1167" s="36"/>
      <c r="AD1167" s="36"/>
      <c r="AE1167" s="36"/>
      <c r="AR1167" s="190" t="s">
        <v>224</v>
      </c>
      <c r="AT1167" s="190" t="s">
        <v>812</v>
      </c>
      <c r="AU1167" s="190" t="s">
        <v>86</v>
      </c>
      <c r="AY1167" s="19" t="s">
        <v>404</v>
      </c>
      <c r="BE1167" s="191">
        <f>IF(N1167="základní",J1167,0)</f>
        <v>0</v>
      </c>
      <c r="BF1167" s="191">
        <f>IF(N1167="snížená",J1167,0)</f>
        <v>0</v>
      </c>
      <c r="BG1167" s="191">
        <f>IF(N1167="zákl. přenesená",J1167,0)</f>
        <v>0</v>
      </c>
      <c r="BH1167" s="191">
        <f>IF(N1167="sníž. přenesená",J1167,0)</f>
        <v>0</v>
      </c>
      <c r="BI1167" s="191">
        <f>IF(N1167="nulová",J1167,0)</f>
        <v>0</v>
      </c>
      <c r="BJ1167" s="19" t="s">
        <v>84</v>
      </c>
      <c r="BK1167" s="191">
        <f>ROUND(I1167*H1167,2)</f>
        <v>0</v>
      </c>
      <c r="BL1167" s="19" t="s">
        <v>273</v>
      </c>
      <c r="BM1167" s="190" t="s">
        <v>1623</v>
      </c>
    </row>
    <row r="1168" spans="1:47" s="2" customFormat="1" ht="48.75">
      <c r="A1168" s="36"/>
      <c r="B1168" s="37"/>
      <c r="C1168" s="38"/>
      <c r="D1168" s="192" t="s">
        <v>418</v>
      </c>
      <c r="E1168" s="38"/>
      <c r="F1168" s="193" t="s">
        <v>1624</v>
      </c>
      <c r="G1168" s="38"/>
      <c r="H1168" s="38"/>
      <c r="I1168" s="194"/>
      <c r="J1168" s="38"/>
      <c r="K1168" s="38"/>
      <c r="L1168" s="41"/>
      <c r="M1168" s="195"/>
      <c r="N1168" s="196"/>
      <c r="O1168" s="66"/>
      <c r="P1168" s="66"/>
      <c r="Q1168" s="66"/>
      <c r="R1168" s="66"/>
      <c r="S1168" s="66"/>
      <c r="T1168" s="67"/>
      <c r="U1168" s="36"/>
      <c r="V1168" s="36"/>
      <c r="W1168" s="36"/>
      <c r="X1168" s="36"/>
      <c r="Y1168" s="36"/>
      <c r="Z1168" s="36"/>
      <c r="AA1168" s="36"/>
      <c r="AB1168" s="36"/>
      <c r="AC1168" s="36"/>
      <c r="AD1168" s="36"/>
      <c r="AE1168" s="36"/>
      <c r="AT1168" s="19" t="s">
        <v>418</v>
      </c>
      <c r="AU1168" s="19" t="s">
        <v>86</v>
      </c>
    </row>
    <row r="1169" spans="1:47" s="2" customFormat="1" ht="39">
      <c r="A1169" s="36"/>
      <c r="B1169" s="37"/>
      <c r="C1169" s="38"/>
      <c r="D1169" s="192" t="s">
        <v>473</v>
      </c>
      <c r="E1169" s="38"/>
      <c r="F1169" s="197" t="s">
        <v>1625</v>
      </c>
      <c r="G1169" s="38"/>
      <c r="H1169" s="38"/>
      <c r="I1169" s="194"/>
      <c r="J1169" s="38"/>
      <c r="K1169" s="38"/>
      <c r="L1169" s="41"/>
      <c r="M1169" s="195"/>
      <c r="N1169" s="196"/>
      <c r="O1169" s="66"/>
      <c r="P1169" s="66"/>
      <c r="Q1169" s="66"/>
      <c r="R1169" s="66"/>
      <c r="S1169" s="66"/>
      <c r="T1169" s="67"/>
      <c r="U1169" s="36"/>
      <c r="V1169" s="36"/>
      <c r="W1169" s="36"/>
      <c r="X1169" s="36"/>
      <c r="Y1169" s="36"/>
      <c r="Z1169" s="36"/>
      <c r="AA1169" s="36"/>
      <c r="AB1169" s="36"/>
      <c r="AC1169" s="36"/>
      <c r="AD1169" s="36"/>
      <c r="AE1169" s="36"/>
      <c r="AT1169" s="19" t="s">
        <v>473</v>
      </c>
      <c r="AU1169" s="19" t="s">
        <v>86</v>
      </c>
    </row>
    <row r="1170" spans="2:51" s="13" customFormat="1" ht="11.25">
      <c r="B1170" s="198"/>
      <c r="C1170" s="199"/>
      <c r="D1170" s="192" t="s">
        <v>428</v>
      </c>
      <c r="E1170" s="200" t="s">
        <v>405</v>
      </c>
      <c r="F1170" s="201" t="s">
        <v>1613</v>
      </c>
      <c r="G1170" s="199"/>
      <c r="H1170" s="202">
        <v>1</v>
      </c>
      <c r="I1170" s="203"/>
      <c r="J1170" s="199"/>
      <c r="K1170" s="199"/>
      <c r="L1170" s="204"/>
      <c r="M1170" s="205"/>
      <c r="N1170" s="206"/>
      <c r="O1170" s="206"/>
      <c r="P1170" s="206"/>
      <c r="Q1170" s="206"/>
      <c r="R1170" s="206"/>
      <c r="S1170" s="206"/>
      <c r="T1170" s="207"/>
      <c r="AT1170" s="208" t="s">
        <v>428</v>
      </c>
      <c r="AU1170" s="208" t="s">
        <v>86</v>
      </c>
      <c r="AV1170" s="13" t="s">
        <v>86</v>
      </c>
      <c r="AW1170" s="13" t="s">
        <v>37</v>
      </c>
      <c r="AX1170" s="13" t="s">
        <v>84</v>
      </c>
      <c r="AY1170" s="208" t="s">
        <v>404</v>
      </c>
    </row>
    <row r="1171" spans="1:65" s="2" customFormat="1" ht="14.45" customHeight="1">
      <c r="A1171" s="36"/>
      <c r="B1171" s="37"/>
      <c r="C1171" s="242" t="s">
        <v>1626</v>
      </c>
      <c r="D1171" s="242" t="s">
        <v>812</v>
      </c>
      <c r="E1171" s="243" t="s">
        <v>1627</v>
      </c>
      <c r="F1171" s="244" t="s">
        <v>1628</v>
      </c>
      <c r="G1171" s="245" t="s">
        <v>110</v>
      </c>
      <c r="H1171" s="246">
        <v>1</v>
      </c>
      <c r="I1171" s="247"/>
      <c r="J1171" s="248">
        <f>ROUND(I1171*H1171,2)</f>
        <v>0</v>
      </c>
      <c r="K1171" s="244" t="s">
        <v>19</v>
      </c>
      <c r="L1171" s="249"/>
      <c r="M1171" s="250" t="s">
        <v>19</v>
      </c>
      <c r="N1171" s="251" t="s">
        <v>47</v>
      </c>
      <c r="O1171" s="66"/>
      <c r="P1171" s="188">
        <f>O1171*H1171</f>
        <v>0</v>
      </c>
      <c r="Q1171" s="188">
        <v>0.302</v>
      </c>
      <c r="R1171" s="188">
        <f>Q1171*H1171</f>
        <v>0.302</v>
      </c>
      <c r="S1171" s="188">
        <v>0</v>
      </c>
      <c r="T1171" s="189">
        <f>S1171*H1171</f>
        <v>0</v>
      </c>
      <c r="U1171" s="36"/>
      <c r="V1171" s="36"/>
      <c r="W1171" s="36"/>
      <c r="X1171" s="36"/>
      <c r="Y1171" s="36"/>
      <c r="Z1171" s="36"/>
      <c r="AA1171" s="36"/>
      <c r="AB1171" s="36"/>
      <c r="AC1171" s="36"/>
      <c r="AD1171" s="36"/>
      <c r="AE1171" s="36"/>
      <c r="AR1171" s="190" t="s">
        <v>224</v>
      </c>
      <c r="AT1171" s="190" t="s">
        <v>812</v>
      </c>
      <c r="AU1171" s="190" t="s">
        <v>86</v>
      </c>
      <c r="AY1171" s="19" t="s">
        <v>404</v>
      </c>
      <c r="BE1171" s="191">
        <f>IF(N1171="základní",J1171,0)</f>
        <v>0</v>
      </c>
      <c r="BF1171" s="191">
        <f>IF(N1171="snížená",J1171,0)</f>
        <v>0</v>
      </c>
      <c r="BG1171" s="191">
        <f>IF(N1171="zákl. přenesená",J1171,0)</f>
        <v>0</v>
      </c>
      <c r="BH1171" s="191">
        <f>IF(N1171="sníž. přenesená",J1171,0)</f>
        <v>0</v>
      </c>
      <c r="BI1171" s="191">
        <f>IF(N1171="nulová",J1171,0)</f>
        <v>0</v>
      </c>
      <c r="BJ1171" s="19" t="s">
        <v>84</v>
      </c>
      <c r="BK1171" s="191">
        <f>ROUND(I1171*H1171,2)</f>
        <v>0</v>
      </c>
      <c r="BL1171" s="19" t="s">
        <v>273</v>
      </c>
      <c r="BM1171" s="190" t="s">
        <v>1629</v>
      </c>
    </row>
    <row r="1172" spans="1:47" s="2" customFormat="1" ht="48.75">
      <c r="A1172" s="36"/>
      <c r="B1172" s="37"/>
      <c r="C1172" s="38"/>
      <c r="D1172" s="192" t="s">
        <v>418</v>
      </c>
      <c r="E1172" s="38"/>
      <c r="F1172" s="193" t="s">
        <v>1630</v>
      </c>
      <c r="G1172" s="38"/>
      <c r="H1172" s="38"/>
      <c r="I1172" s="194"/>
      <c r="J1172" s="38"/>
      <c r="K1172" s="38"/>
      <c r="L1172" s="41"/>
      <c r="M1172" s="195"/>
      <c r="N1172" s="196"/>
      <c r="O1172" s="66"/>
      <c r="P1172" s="66"/>
      <c r="Q1172" s="66"/>
      <c r="R1172" s="66"/>
      <c r="S1172" s="66"/>
      <c r="T1172" s="67"/>
      <c r="U1172" s="36"/>
      <c r="V1172" s="36"/>
      <c r="W1172" s="36"/>
      <c r="X1172" s="36"/>
      <c r="Y1172" s="36"/>
      <c r="Z1172" s="36"/>
      <c r="AA1172" s="36"/>
      <c r="AB1172" s="36"/>
      <c r="AC1172" s="36"/>
      <c r="AD1172" s="36"/>
      <c r="AE1172" s="36"/>
      <c r="AT1172" s="19" t="s">
        <v>418</v>
      </c>
      <c r="AU1172" s="19" t="s">
        <v>86</v>
      </c>
    </row>
    <row r="1173" spans="1:47" s="2" customFormat="1" ht="39">
      <c r="A1173" s="36"/>
      <c r="B1173" s="37"/>
      <c r="C1173" s="38"/>
      <c r="D1173" s="192" t="s">
        <v>473</v>
      </c>
      <c r="E1173" s="38"/>
      <c r="F1173" s="197" t="s">
        <v>1631</v>
      </c>
      <c r="G1173" s="38"/>
      <c r="H1173" s="38"/>
      <c r="I1173" s="194"/>
      <c r="J1173" s="38"/>
      <c r="K1173" s="38"/>
      <c r="L1173" s="41"/>
      <c r="M1173" s="195"/>
      <c r="N1173" s="196"/>
      <c r="O1173" s="66"/>
      <c r="P1173" s="66"/>
      <c r="Q1173" s="66"/>
      <c r="R1173" s="66"/>
      <c r="S1173" s="66"/>
      <c r="T1173" s="67"/>
      <c r="U1173" s="36"/>
      <c r="V1173" s="36"/>
      <c r="W1173" s="36"/>
      <c r="X1173" s="36"/>
      <c r="Y1173" s="36"/>
      <c r="Z1173" s="36"/>
      <c r="AA1173" s="36"/>
      <c r="AB1173" s="36"/>
      <c r="AC1173" s="36"/>
      <c r="AD1173" s="36"/>
      <c r="AE1173" s="36"/>
      <c r="AT1173" s="19" t="s">
        <v>473</v>
      </c>
      <c r="AU1173" s="19" t="s">
        <v>86</v>
      </c>
    </row>
    <row r="1174" spans="2:51" s="13" customFormat="1" ht="11.25">
      <c r="B1174" s="198"/>
      <c r="C1174" s="199"/>
      <c r="D1174" s="192" t="s">
        <v>428</v>
      </c>
      <c r="E1174" s="200" t="s">
        <v>408</v>
      </c>
      <c r="F1174" s="201" t="s">
        <v>1613</v>
      </c>
      <c r="G1174" s="199"/>
      <c r="H1174" s="202">
        <v>1</v>
      </c>
      <c r="I1174" s="203"/>
      <c r="J1174" s="199"/>
      <c r="K1174" s="199"/>
      <c r="L1174" s="204"/>
      <c r="M1174" s="205"/>
      <c r="N1174" s="206"/>
      <c r="O1174" s="206"/>
      <c r="P1174" s="206"/>
      <c r="Q1174" s="206"/>
      <c r="R1174" s="206"/>
      <c r="S1174" s="206"/>
      <c r="T1174" s="207"/>
      <c r="AT1174" s="208" t="s">
        <v>428</v>
      </c>
      <c r="AU1174" s="208" t="s">
        <v>86</v>
      </c>
      <c r="AV1174" s="13" t="s">
        <v>86</v>
      </c>
      <c r="AW1174" s="13" t="s">
        <v>37</v>
      </c>
      <c r="AX1174" s="13" t="s">
        <v>84</v>
      </c>
      <c r="AY1174" s="208" t="s">
        <v>404</v>
      </c>
    </row>
    <row r="1175" spans="1:65" s="2" customFormat="1" ht="14.45" customHeight="1">
      <c r="A1175" s="36"/>
      <c r="B1175" s="37"/>
      <c r="C1175" s="179" t="s">
        <v>1632</v>
      </c>
      <c r="D1175" s="179" t="s">
        <v>410</v>
      </c>
      <c r="E1175" s="180" t="s">
        <v>1633</v>
      </c>
      <c r="F1175" s="181" t="s">
        <v>1634</v>
      </c>
      <c r="G1175" s="182" t="s">
        <v>92</v>
      </c>
      <c r="H1175" s="183">
        <v>112.74</v>
      </c>
      <c r="I1175" s="184"/>
      <c r="J1175" s="185">
        <f>ROUND(I1175*H1175,2)</f>
        <v>0</v>
      </c>
      <c r="K1175" s="181" t="s">
        <v>19</v>
      </c>
      <c r="L1175" s="41"/>
      <c r="M1175" s="186" t="s">
        <v>19</v>
      </c>
      <c r="N1175" s="187" t="s">
        <v>47</v>
      </c>
      <c r="O1175" s="66"/>
      <c r="P1175" s="188">
        <f>O1175*H1175</f>
        <v>0</v>
      </c>
      <c r="Q1175" s="188">
        <v>0.046</v>
      </c>
      <c r="R1175" s="188">
        <f>Q1175*H1175</f>
        <v>5.186039999999999</v>
      </c>
      <c r="S1175" s="188">
        <v>0</v>
      </c>
      <c r="T1175" s="189">
        <f>S1175*H1175</f>
        <v>0</v>
      </c>
      <c r="U1175" s="36"/>
      <c r="V1175" s="36"/>
      <c r="W1175" s="36"/>
      <c r="X1175" s="36"/>
      <c r="Y1175" s="36"/>
      <c r="Z1175" s="36"/>
      <c r="AA1175" s="36"/>
      <c r="AB1175" s="36"/>
      <c r="AC1175" s="36"/>
      <c r="AD1175" s="36"/>
      <c r="AE1175" s="36"/>
      <c r="AR1175" s="190" t="s">
        <v>273</v>
      </c>
      <c r="AT1175" s="190" t="s">
        <v>410</v>
      </c>
      <c r="AU1175" s="190" t="s">
        <v>86</v>
      </c>
      <c r="AY1175" s="19" t="s">
        <v>404</v>
      </c>
      <c r="BE1175" s="191">
        <f>IF(N1175="základní",J1175,0)</f>
        <v>0</v>
      </c>
      <c r="BF1175" s="191">
        <f>IF(N1175="snížená",J1175,0)</f>
        <v>0</v>
      </c>
      <c r="BG1175" s="191">
        <f>IF(N1175="zákl. přenesená",J1175,0)</f>
        <v>0</v>
      </c>
      <c r="BH1175" s="191">
        <f>IF(N1175="sníž. přenesená",J1175,0)</f>
        <v>0</v>
      </c>
      <c r="BI1175" s="191">
        <f>IF(N1175="nulová",J1175,0)</f>
        <v>0</v>
      </c>
      <c r="BJ1175" s="19" t="s">
        <v>84</v>
      </c>
      <c r="BK1175" s="191">
        <f>ROUND(I1175*H1175,2)</f>
        <v>0</v>
      </c>
      <c r="BL1175" s="19" t="s">
        <v>273</v>
      </c>
      <c r="BM1175" s="190" t="s">
        <v>1635</v>
      </c>
    </row>
    <row r="1176" spans="1:47" s="2" customFormat="1" ht="19.5">
      <c r="A1176" s="36"/>
      <c r="B1176" s="37"/>
      <c r="C1176" s="38"/>
      <c r="D1176" s="192" t="s">
        <v>418</v>
      </c>
      <c r="E1176" s="38"/>
      <c r="F1176" s="193" t="s">
        <v>1636</v>
      </c>
      <c r="G1176" s="38"/>
      <c r="H1176" s="38"/>
      <c r="I1176" s="194"/>
      <c r="J1176" s="38"/>
      <c r="K1176" s="38"/>
      <c r="L1176" s="41"/>
      <c r="M1176" s="195"/>
      <c r="N1176" s="196"/>
      <c r="O1176" s="66"/>
      <c r="P1176" s="66"/>
      <c r="Q1176" s="66"/>
      <c r="R1176" s="66"/>
      <c r="S1176" s="66"/>
      <c r="T1176" s="67"/>
      <c r="U1176" s="36"/>
      <c r="V1176" s="36"/>
      <c r="W1176" s="36"/>
      <c r="X1176" s="36"/>
      <c r="Y1176" s="36"/>
      <c r="Z1176" s="36"/>
      <c r="AA1176" s="36"/>
      <c r="AB1176" s="36"/>
      <c r="AC1176" s="36"/>
      <c r="AD1176" s="36"/>
      <c r="AE1176" s="36"/>
      <c r="AT1176" s="19" t="s">
        <v>418</v>
      </c>
      <c r="AU1176" s="19" t="s">
        <v>86</v>
      </c>
    </row>
    <row r="1177" spans="2:51" s="15" customFormat="1" ht="11.25">
      <c r="B1177" s="221"/>
      <c r="C1177" s="222"/>
      <c r="D1177" s="192" t="s">
        <v>428</v>
      </c>
      <c r="E1177" s="223" t="s">
        <v>19</v>
      </c>
      <c r="F1177" s="224" t="s">
        <v>1637</v>
      </c>
      <c r="G1177" s="222"/>
      <c r="H1177" s="223" t="s">
        <v>19</v>
      </c>
      <c r="I1177" s="225"/>
      <c r="J1177" s="222"/>
      <c r="K1177" s="222"/>
      <c r="L1177" s="226"/>
      <c r="M1177" s="227"/>
      <c r="N1177" s="228"/>
      <c r="O1177" s="228"/>
      <c r="P1177" s="228"/>
      <c r="Q1177" s="228"/>
      <c r="R1177" s="228"/>
      <c r="S1177" s="228"/>
      <c r="T1177" s="229"/>
      <c r="AT1177" s="230" t="s">
        <v>428</v>
      </c>
      <c r="AU1177" s="230" t="s">
        <v>86</v>
      </c>
      <c r="AV1177" s="15" t="s">
        <v>84</v>
      </c>
      <c r="AW1177" s="15" t="s">
        <v>37</v>
      </c>
      <c r="AX1177" s="15" t="s">
        <v>76</v>
      </c>
      <c r="AY1177" s="230" t="s">
        <v>404</v>
      </c>
    </row>
    <row r="1178" spans="2:51" s="15" customFormat="1" ht="11.25">
      <c r="B1178" s="221"/>
      <c r="C1178" s="222"/>
      <c r="D1178" s="192" t="s">
        <v>428</v>
      </c>
      <c r="E1178" s="223" t="s">
        <v>19</v>
      </c>
      <c r="F1178" s="224" t="s">
        <v>1638</v>
      </c>
      <c r="G1178" s="222"/>
      <c r="H1178" s="223" t="s">
        <v>19</v>
      </c>
      <c r="I1178" s="225"/>
      <c r="J1178" s="222"/>
      <c r="K1178" s="222"/>
      <c r="L1178" s="226"/>
      <c r="M1178" s="227"/>
      <c r="N1178" s="228"/>
      <c r="O1178" s="228"/>
      <c r="P1178" s="228"/>
      <c r="Q1178" s="228"/>
      <c r="R1178" s="228"/>
      <c r="S1178" s="228"/>
      <c r="T1178" s="229"/>
      <c r="AT1178" s="230" t="s">
        <v>428</v>
      </c>
      <c r="AU1178" s="230" t="s">
        <v>86</v>
      </c>
      <c r="AV1178" s="15" t="s">
        <v>84</v>
      </c>
      <c r="AW1178" s="15" t="s">
        <v>37</v>
      </c>
      <c r="AX1178" s="15" t="s">
        <v>76</v>
      </c>
      <c r="AY1178" s="230" t="s">
        <v>404</v>
      </c>
    </row>
    <row r="1179" spans="2:51" s="13" customFormat="1" ht="11.25">
      <c r="B1179" s="198"/>
      <c r="C1179" s="199"/>
      <c r="D1179" s="192" t="s">
        <v>428</v>
      </c>
      <c r="E1179" s="200" t="s">
        <v>19</v>
      </c>
      <c r="F1179" s="201" t="s">
        <v>1639</v>
      </c>
      <c r="G1179" s="199"/>
      <c r="H1179" s="202">
        <v>112.74</v>
      </c>
      <c r="I1179" s="203"/>
      <c r="J1179" s="199"/>
      <c r="K1179" s="199"/>
      <c r="L1179" s="204"/>
      <c r="M1179" s="205"/>
      <c r="N1179" s="206"/>
      <c r="O1179" s="206"/>
      <c r="P1179" s="206"/>
      <c r="Q1179" s="206"/>
      <c r="R1179" s="206"/>
      <c r="S1179" s="206"/>
      <c r="T1179" s="207"/>
      <c r="AT1179" s="208" t="s">
        <v>428</v>
      </c>
      <c r="AU1179" s="208" t="s">
        <v>86</v>
      </c>
      <c r="AV1179" s="13" t="s">
        <v>86</v>
      </c>
      <c r="AW1179" s="13" t="s">
        <v>37</v>
      </c>
      <c r="AX1179" s="13" t="s">
        <v>84</v>
      </c>
      <c r="AY1179" s="208" t="s">
        <v>404</v>
      </c>
    </row>
    <row r="1180" spans="1:65" s="2" customFormat="1" ht="14.45" customHeight="1">
      <c r="A1180" s="36"/>
      <c r="B1180" s="37"/>
      <c r="C1180" s="179" t="s">
        <v>1640</v>
      </c>
      <c r="D1180" s="179" t="s">
        <v>410</v>
      </c>
      <c r="E1180" s="180" t="s">
        <v>1641</v>
      </c>
      <c r="F1180" s="181" t="s">
        <v>1642</v>
      </c>
      <c r="G1180" s="182" t="s">
        <v>110</v>
      </c>
      <c r="H1180" s="183">
        <v>5483</v>
      </c>
      <c r="I1180" s="184"/>
      <c r="J1180" s="185">
        <f>ROUND(I1180*H1180,2)</f>
        <v>0</v>
      </c>
      <c r="K1180" s="181" t="s">
        <v>19</v>
      </c>
      <c r="L1180" s="41"/>
      <c r="M1180" s="186" t="s">
        <v>19</v>
      </c>
      <c r="N1180" s="187" t="s">
        <v>47</v>
      </c>
      <c r="O1180" s="66"/>
      <c r="P1180" s="188">
        <f>O1180*H1180</f>
        <v>0</v>
      </c>
      <c r="Q1180" s="188">
        <v>0.00014</v>
      </c>
      <c r="R1180" s="188">
        <f>Q1180*H1180</f>
        <v>0.76762</v>
      </c>
      <c r="S1180" s="188">
        <v>0</v>
      </c>
      <c r="T1180" s="189">
        <f>S1180*H1180</f>
        <v>0</v>
      </c>
      <c r="U1180" s="36"/>
      <c r="V1180" s="36"/>
      <c r="W1180" s="36"/>
      <c r="X1180" s="36"/>
      <c r="Y1180" s="36"/>
      <c r="Z1180" s="36"/>
      <c r="AA1180" s="36"/>
      <c r="AB1180" s="36"/>
      <c r="AC1180" s="36"/>
      <c r="AD1180" s="36"/>
      <c r="AE1180" s="36"/>
      <c r="AR1180" s="190" t="s">
        <v>273</v>
      </c>
      <c r="AT1180" s="190" t="s">
        <v>410</v>
      </c>
      <c r="AU1180" s="190" t="s">
        <v>86</v>
      </c>
      <c r="AY1180" s="19" t="s">
        <v>404</v>
      </c>
      <c r="BE1180" s="191">
        <f>IF(N1180="základní",J1180,0)</f>
        <v>0</v>
      </c>
      <c r="BF1180" s="191">
        <f>IF(N1180="snížená",J1180,0)</f>
        <v>0</v>
      </c>
      <c r="BG1180" s="191">
        <f>IF(N1180="zákl. přenesená",J1180,0)</f>
        <v>0</v>
      </c>
      <c r="BH1180" s="191">
        <f>IF(N1180="sníž. přenesená",J1180,0)</f>
        <v>0</v>
      </c>
      <c r="BI1180" s="191">
        <f>IF(N1180="nulová",J1180,0)</f>
        <v>0</v>
      </c>
      <c r="BJ1180" s="19" t="s">
        <v>84</v>
      </c>
      <c r="BK1180" s="191">
        <f>ROUND(I1180*H1180,2)</f>
        <v>0</v>
      </c>
      <c r="BL1180" s="19" t="s">
        <v>273</v>
      </c>
      <c r="BM1180" s="190" t="s">
        <v>1643</v>
      </c>
    </row>
    <row r="1181" spans="1:47" s="2" customFormat="1" ht="19.5">
      <c r="A1181" s="36"/>
      <c r="B1181" s="37"/>
      <c r="C1181" s="38"/>
      <c r="D1181" s="192" t="s">
        <v>418</v>
      </c>
      <c r="E1181" s="38"/>
      <c r="F1181" s="193" t="s">
        <v>1644</v>
      </c>
      <c r="G1181" s="38"/>
      <c r="H1181" s="38"/>
      <c r="I1181" s="194"/>
      <c r="J1181" s="38"/>
      <c r="K1181" s="38"/>
      <c r="L1181" s="41"/>
      <c r="M1181" s="195"/>
      <c r="N1181" s="196"/>
      <c r="O1181" s="66"/>
      <c r="P1181" s="66"/>
      <c r="Q1181" s="66"/>
      <c r="R1181" s="66"/>
      <c r="S1181" s="66"/>
      <c r="T1181" s="67"/>
      <c r="U1181" s="36"/>
      <c r="V1181" s="36"/>
      <c r="W1181" s="36"/>
      <c r="X1181" s="36"/>
      <c r="Y1181" s="36"/>
      <c r="Z1181" s="36"/>
      <c r="AA1181" s="36"/>
      <c r="AB1181" s="36"/>
      <c r="AC1181" s="36"/>
      <c r="AD1181" s="36"/>
      <c r="AE1181" s="36"/>
      <c r="AT1181" s="19" t="s">
        <v>418</v>
      </c>
      <c r="AU1181" s="19" t="s">
        <v>86</v>
      </c>
    </row>
    <row r="1182" spans="1:47" s="2" customFormat="1" ht="87.75">
      <c r="A1182" s="36"/>
      <c r="B1182" s="37"/>
      <c r="C1182" s="38"/>
      <c r="D1182" s="192" t="s">
        <v>423</v>
      </c>
      <c r="E1182" s="38"/>
      <c r="F1182" s="197" t="s">
        <v>1645</v>
      </c>
      <c r="G1182" s="38"/>
      <c r="H1182" s="38"/>
      <c r="I1182" s="194"/>
      <c r="J1182" s="38"/>
      <c r="K1182" s="38"/>
      <c r="L1182" s="41"/>
      <c r="M1182" s="195"/>
      <c r="N1182" s="196"/>
      <c r="O1182" s="66"/>
      <c r="P1182" s="66"/>
      <c r="Q1182" s="66"/>
      <c r="R1182" s="66"/>
      <c r="S1182" s="66"/>
      <c r="T1182" s="67"/>
      <c r="U1182" s="36"/>
      <c r="V1182" s="36"/>
      <c r="W1182" s="36"/>
      <c r="X1182" s="36"/>
      <c r="Y1182" s="36"/>
      <c r="Z1182" s="36"/>
      <c r="AA1182" s="36"/>
      <c r="AB1182" s="36"/>
      <c r="AC1182" s="36"/>
      <c r="AD1182" s="36"/>
      <c r="AE1182" s="36"/>
      <c r="AT1182" s="19" t="s">
        <v>423</v>
      </c>
      <c r="AU1182" s="19" t="s">
        <v>86</v>
      </c>
    </row>
    <row r="1183" spans="1:47" s="2" customFormat="1" ht="19.5">
      <c r="A1183" s="36"/>
      <c r="B1183" s="37"/>
      <c r="C1183" s="38"/>
      <c r="D1183" s="192" t="s">
        <v>473</v>
      </c>
      <c r="E1183" s="38"/>
      <c r="F1183" s="197" t="s">
        <v>1646</v>
      </c>
      <c r="G1183" s="38"/>
      <c r="H1183" s="38"/>
      <c r="I1183" s="194"/>
      <c r="J1183" s="38"/>
      <c r="K1183" s="38"/>
      <c r="L1183" s="41"/>
      <c r="M1183" s="195"/>
      <c r="N1183" s="196"/>
      <c r="O1183" s="66"/>
      <c r="P1183" s="66"/>
      <c r="Q1183" s="66"/>
      <c r="R1183" s="66"/>
      <c r="S1183" s="66"/>
      <c r="T1183" s="67"/>
      <c r="U1183" s="36"/>
      <c r="V1183" s="36"/>
      <c r="W1183" s="36"/>
      <c r="X1183" s="36"/>
      <c r="Y1183" s="36"/>
      <c r="Z1183" s="36"/>
      <c r="AA1183" s="36"/>
      <c r="AB1183" s="36"/>
      <c r="AC1183" s="36"/>
      <c r="AD1183" s="36"/>
      <c r="AE1183" s="36"/>
      <c r="AT1183" s="19" t="s">
        <v>473</v>
      </c>
      <c r="AU1183" s="19" t="s">
        <v>86</v>
      </c>
    </row>
    <row r="1184" spans="2:51" s="15" customFormat="1" ht="11.25">
      <c r="B1184" s="221"/>
      <c r="C1184" s="222"/>
      <c r="D1184" s="192" t="s">
        <v>428</v>
      </c>
      <c r="E1184" s="223" t="s">
        <v>19</v>
      </c>
      <c r="F1184" s="224" t="s">
        <v>1647</v>
      </c>
      <c r="G1184" s="222"/>
      <c r="H1184" s="223" t="s">
        <v>19</v>
      </c>
      <c r="I1184" s="225"/>
      <c r="J1184" s="222"/>
      <c r="K1184" s="222"/>
      <c r="L1184" s="226"/>
      <c r="M1184" s="227"/>
      <c r="N1184" s="228"/>
      <c r="O1184" s="228"/>
      <c r="P1184" s="228"/>
      <c r="Q1184" s="228"/>
      <c r="R1184" s="228"/>
      <c r="S1184" s="228"/>
      <c r="T1184" s="229"/>
      <c r="AT1184" s="230" t="s">
        <v>428</v>
      </c>
      <c r="AU1184" s="230" t="s">
        <v>86</v>
      </c>
      <c r="AV1184" s="15" t="s">
        <v>84</v>
      </c>
      <c r="AW1184" s="15" t="s">
        <v>37</v>
      </c>
      <c r="AX1184" s="15" t="s">
        <v>76</v>
      </c>
      <c r="AY1184" s="230" t="s">
        <v>404</v>
      </c>
    </row>
    <row r="1185" spans="2:51" s="13" customFormat="1" ht="11.25">
      <c r="B1185" s="198"/>
      <c r="C1185" s="199"/>
      <c r="D1185" s="192" t="s">
        <v>428</v>
      </c>
      <c r="E1185" s="200" t="s">
        <v>19</v>
      </c>
      <c r="F1185" s="201" t="s">
        <v>201</v>
      </c>
      <c r="G1185" s="199"/>
      <c r="H1185" s="202">
        <v>1128</v>
      </c>
      <c r="I1185" s="203"/>
      <c r="J1185" s="199"/>
      <c r="K1185" s="199"/>
      <c r="L1185" s="204"/>
      <c r="M1185" s="205"/>
      <c r="N1185" s="206"/>
      <c r="O1185" s="206"/>
      <c r="P1185" s="206"/>
      <c r="Q1185" s="206"/>
      <c r="R1185" s="206"/>
      <c r="S1185" s="206"/>
      <c r="T1185" s="207"/>
      <c r="AT1185" s="208" t="s">
        <v>428</v>
      </c>
      <c r="AU1185" s="208" t="s">
        <v>86</v>
      </c>
      <c r="AV1185" s="13" t="s">
        <v>86</v>
      </c>
      <c r="AW1185" s="13" t="s">
        <v>37</v>
      </c>
      <c r="AX1185" s="13" t="s">
        <v>76</v>
      </c>
      <c r="AY1185" s="208" t="s">
        <v>404</v>
      </c>
    </row>
    <row r="1186" spans="2:51" s="16" customFormat="1" ht="11.25">
      <c r="B1186" s="231"/>
      <c r="C1186" s="232"/>
      <c r="D1186" s="192" t="s">
        <v>428</v>
      </c>
      <c r="E1186" s="233" t="s">
        <v>19</v>
      </c>
      <c r="F1186" s="234" t="s">
        <v>534</v>
      </c>
      <c r="G1186" s="232"/>
      <c r="H1186" s="235">
        <v>1128</v>
      </c>
      <c r="I1186" s="236"/>
      <c r="J1186" s="232"/>
      <c r="K1186" s="232"/>
      <c r="L1186" s="237"/>
      <c r="M1186" s="238"/>
      <c r="N1186" s="239"/>
      <c r="O1186" s="239"/>
      <c r="P1186" s="239"/>
      <c r="Q1186" s="239"/>
      <c r="R1186" s="239"/>
      <c r="S1186" s="239"/>
      <c r="T1186" s="240"/>
      <c r="AT1186" s="241" t="s">
        <v>428</v>
      </c>
      <c r="AU1186" s="241" t="s">
        <v>86</v>
      </c>
      <c r="AV1186" s="16" t="s">
        <v>467</v>
      </c>
      <c r="AW1186" s="16" t="s">
        <v>37</v>
      </c>
      <c r="AX1186" s="16" t="s">
        <v>76</v>
      </c>
      <c r="AY1186" s="241" t="s">
        <v>404</v>
      </c>
    </row>
    <row r="1187" spans="2:51" s="15" customFormat="1" ht="11.25">
      <c r="B1187" s="221"/>
      <c r="C1187" s="222"/>
      <c r="D1187" s="192" t="s">
        <v>428</v>
      </c>
      <c r="E1187" s="223" t="s">
        <v>19</v>
      </c>
      <c r="F1187" s="224" t="s">
        <v>1648</v>
      </c>
      <c r="G1187" s="222"/>
      <c r="H1187" s="223" t="s">
        <v>19</v>
      </c>
      <c r="I1187" s="225"/>
      <c r="J1187" s="222"/>
      <c r="K1187" s="222"/>
      <c r="L1187" s="226"/>
      <c r="M1187" s="227"/>
      <c r="N1187" s="228"/>
      <c r="O1187" s="228"/>
      <c r="P1187" s="228"/>
      <c r="Q1187" s="228"/>
      <c r="R1187" s="228"/>
      <c r="S1187" s="228"/>
      <c r="T1187" s="229"/>
      <c r="AT1187" s="230" t="s">
        <v>428</v>
      </c>
      <c r="AU1187" s="230" t="s">
        <v>86</v>
      </c>
      <c r="AV1187" s="15" t="s">
        <v>84</v>
      </c>
      <c r="AW1187" s="15" t="s">
        <v>37</v>
      </c>
      <c r="AX1187" s="15" t="s">
        <v>76</v>
      </c>
      <c r="AY1187" s="230" t="s">
        <v>404</v>
      </c>
    </row>
    <row r="1188" spans="2:51" s="15" customFormat="1" ht="11.25">
      <c r="B1188" s="221"/>
      <c r="C1188" s="222"/>
      <c r="D1188" s="192" t="s">
        <v>428</v>
      </c>
      <c r="E1188" s="223" t="s">
        <v>19</v>
      </c>
      <c r="F1188" s="224" t="s">
        <v>802</v>
      </c>
      <c r="G1188" s="222"/>
      <c r="H1188" s="223" t="s">
        <v>19</v>
      </c>
      <c r="I1188" s="225"/>
      <c r="J1188" s="222"/>
      <c r="K1188" s="222"/>
      <c r="L1188" s="226"/>
      <c r="M1188" s="227"/>
      <c r="N1188" s="228"/>
      <c r="O1188" s="228"/>
      <c r="P1188" s="228"/>
      <c r="Q1188" s="228"/>
      <c r="R1188" s="228"/>
      <c r="S1188" s="228"/>
      <c r="T1188" s="229"/>
      <c r="AT1188" s="230" t="s">
        <v>428</v>
      </c>
      <c r="AU1188" s="230" t="s">
        <v>86</v>
      </c>
      <c r="AV1188" s="15" t="s">
        <v>84</v>
      </c>
      <c r="AW1188" s="15" t="s">
        <v>37</v>
      </c>
      <c r="AX1188" s="15" t="s">
        <v>76</v>
      </c>
      <c r="AY1188" s="230" t="s">
        <v>404</v>
      </c>
    </row>
    <row r="1189" spans="2:51" s="13" customFormat="1" ht="11.25">
      <c r="B1189" s="198"/>
      <c r="C1189" s="199"/>
      <c r="D1189" s="192" t="s">
        <v>428</v>
      </c>
      <c r="E1189" s="200" t="s">
        <v>19</v>
      </c>
      <c r="F1189" s="201" t="s">
        <v>1649</v>
      </c>
      <c r="G1189" s="199"/>
      <c r="H1189" s="202">
        <v>-480</v>
      </c>
      <c r="I1189" s="203"/>
      <c r="J1189" s="199"/>
      <c r="K1189" s="199"/>
      <c r="L1189" s="204"/>
      <c r="M1189" s="205"/>
      <c r="N1189" s="206"/>
      <c r="O1189" s="206"/>
      <c r="P1189" s="206"/>
      <c r="Q1189" s="206"/>
      <c r="R1189" s="206"/>
      <c r="S1189" s="206"/>
      <c r="T1189" s="207"/>
      <c r="AT1189" s="208" t="s">
        <v>428</v>
      </c>
      <c r="AU1189" s="208" t="s">
        <v>86</v>
      </c>
      <c r="AV1189" s="13" t="s">
        <v>86</v>
      </c>
      <c r="AW1189" s="13" t="s">
        <v>37</v>
      </c>
      <c r="AX1189" s="13" t="s">
        <v>76</v>
      </c>
      <c r="AY1189" s="208" t="s">
        <v>404</v>
      </c>
    </row>
    <row r="1190" spans="2:51" s="13" customFormat="1" ht="11.25">
      <c r="B1190" s="198"/>
      <c r="C1190" s="199"/>
      <c r="D1190" s="192" t="s">
        <v>428</v>
      </c>
      <c r="E1190" s="200" t="s">
        <v>19</v>
      </c>
      <c r="F1190" s="201" t="s">
        <v>1650</v>
      </c>
      <c r="G1190" s="199"/>
      <c r="H1190" s="202">
        <v>-6.4</v>
      </c>
      <c r="I1190" s="203"/>
      <c r="J1190" s="199"/>
      <c r="K1190" s="199"/>
      <c r="L1190" s="204"/>
      <c r="M1190" s="205"/>
      <c r="N1190" s="206"/>
      <c r="O1190" s="206"/>
      <c r="P1190" s="206"/>
      <c r="Q1190" s="206"/>
      <c r="R1190" s="206"/>
      <c r="S1190" s="206"/>
      <c r="T1190" s="207"/>
      <c r="AT1190" s="208" t="s">
        <v>428</v>
      </c>
      <c r="AU1190" s="208" t="s">
        <v>86</v>
      </c>
      <c r="AV1190" s="13" t="s">
        <v>86</v>
      </c>
      <c r="AW1190" s="13" t="s">
        <v>37</v>
      </c>
      <c r="AX1190" s="13" t="s">
        <v>76</v>
      </c>
      <c r="AY1190" s="208" t="s">
        <v>404</v>
      </c>
    </row>
    <row r="1191" spans="2:51" s="13" customFormat="1" ht="11.25">
      <c r="B1191" s="198"/>
      <c r="C1191" s="199"/>
      <c r="D1191" s="192" t="s">
        <v>428</v>
      </c>
      <c r="E1191" s="200" t="s">
        <v>19</v>
      </c>
      <c r="F1191" s="201" t="s">
        <v>1651</v>
      </c>
      <c r="G1191" s="199"/>
      <c r="H1191" s="202">
        <v>-18</v>
      </c>
      <c r="I1191" s="203"/>
      <c r="J1191" s="199"/>
      <c r="K1191" s="199"/>
      <c r="L1191" s="204"/>
      <c r="M1191" s="205"/>
      <c r="N1191" s="206"/>
      <c r="O1191" s="206"/>
      <c r="P1191" s="206"/>
      <c r="Q1191" s="206"/>
      <c r="R1191" s="206"/>
      <c r="S1191" s="206"/>
      <c r="T1191" s="207"/>
      <c r="AT1191" s="208" t="s">
        <v>428</v>
      </c>
      <c r="AU1191" s="208" t="s">
        <v>86</v>
      </c>
      <c r="AV1191" s="13" t="s">
        <v>86</v>
      </c>
      <c r="AW1191" s="13" t="s">
        <v>37</v>
      </c>
      <c r="AX1191" s="13" t="s">
        <v>76</v>
      </c>
      <c r="AY1191" s="208" t="s">
        <v>404</v>
      </c>
    </row>
    <row r="1192" spans="2:51" s="13" customFormat="1" ht="11.25">
      <c r="B1192" s="198"/>
      <c r="C1192" s="199"/>
      <c r="D1192" s="192" t="s">
        <v>428</v>
      </c>
      <c r="E1192" s="200" t="s">
        <v>19</v>
      </c>
      <c r="F1192" s="201" t="s">
        <v>1652</v>
      </c>
      <c r="G1192" s="199"/>
      <c r="H1192" s="202">
        <v>-15.6</v>
      </c>
      <c r="I1192" s="203"/>
      <c r="J1192" s="199"/>
      <c r="K1192" s="199"/>
      <c r="L1192" s="204"/>
      <c r="M1192" s="205"/>
      <c r="N1192" s="206"/>
      <c r="O1192" s="206"/>
      <c r="P1192" s="206"/>
      <c r="Q1192" s="206"/>
      <c r="R1192" s="206"/>
      <c r="S1192" s="206"/>
      <c r="T1192" s="207"/>
      <c r="AT1192" s="208" t="s">
        <v>428</v>
      </c>
      <c r="AU1192" s="208" t="s">
        <v>86</v>
      </c>
      <c r="AV1192" s="13" t="s">
        <v>86</v>
      </c>
      <c r="AW1192" s="13" t="s">
        <v>37</v>
      </c>
      <c r="AX1192" s="13" t="s">
        <v>76</v>
      </c>
      <c r="AY1192" s="208" t="s">
        <v>404</v>
      </c>
    </row>
    <row r="1193" spans="2:51" s="13" customFormat="1" ht="11.25">
      <c r="B1193" s="198"/>
      <c r="C1193" s="199"/>
      <c r="D1193" s="192" t="s">
        <v>428</v>
      </c>
      <c r="E1193" s="200" t="s">
        <v>19</v>
      </c>
      <c r="F1193" s="201" t="s">
        <v>1653</v>
      </c>
      <c r="G1193" s="199"/>
      <c r="H1193" s="202">
        <v>-12.8</v>
      </c>
      <c r="I1193" s="203"/>
      <c r="J1193" s="199"/>
      <c r="K1193" s="199"/>
      <c r="L1193" s="204"/>
      <c r="M1193" s="205"/>
      <c r="N1193" s="206"/>
      <c r="O1193" s="206"/>
      <c r="P1193" s="206"/>
      <c r="Q1193" s="206"/>
      <c r="R1193" s="206"/>
      <c r="S1193" s="206"/>
      <c r="T1193" s="207"/>
      <c r="AT1193" s="208" t="s">
        <v>428</v>
      </c>
      <c r="AU1193" s="208" t="s">
        <v>86</v>
      </c>
      <c r="AV1193" s="13" t="s">
        <v>86</v>
      </c>
      <c r="AW1193" s="13" t="s">
        <v>37</v>
      </c>
      <c r="AX1193" s="13" t="s">
        <v>76</v>
      </c>
      <c r="AY1193" s="208" t="s">
        <v>404</v>
      </c>
    </row>
    <row r="1194" spans="2:51" s="15" customFormat="1" ht="11.25">
      <c r="B1194" s="221"/>
      <c r="C1194" s="222"/>
      <c r="D1194" s="192" t="s">
        <v>428</v>
      </c>
      <c r="E1194" s="223" t="s">
        <v>19</v>
      </c>
      <c r="F1194" s="224" t="s">
        <v>808</v>
      </c>
      <c r="G1194" s="222"/>
      <c r="H1194" s="223" t="s">
        <v>19</v>
      </c>
      <c r="I1194" s="225"/>
      <c r="J1194" s="222"/>
      <c r="K1194" s="222"/>
      <c r="L1194" s="226"/>
      <c r="M1194" s="227"/>
      <c r="N1194" s="228"/>
      <c r="O1194" s="228"/>
      <c r="P1194" s="228"/>
      <c r="Q1194" s="228"/>
      <c r="R1194" s="228"/>
      <c r="S1194" s="228"/>
      <c r="T1194" s="229"/>
      <c r="AT1194" s="230" t="s">
        <v>428</v>
      </c>
      <c r="AU1194" s="230" t="s">
        <v>86</v>
      </c>
      <c r="AV1194" s="15" t="s">
        <v>84</v>
      </c>
      <c r="AW1194" s="15" t="s">
        <v>37</v>
      </c>
      <c r="AX1194" s="15" t="s">
        <v>76</v>
      </c>
      <c r="AY1194" s="230" t="s">
        <v>404</v>
      </c>
    </row>
    <row r="1195" spans="2:51" s="13" customFormat="1" ht="11.25">
      <c r="B1195" s="198"/>
      <c r="C1195" s="199"/>
      <c r="D1195" s="192" t="s">
        <v>428</v>
      </c>
      <c r="E1195" s="200" t="s">
        <v>19</v>
      </c>
      <c r="F1195" s="201" t="s">
        <v>1654</v>
      </c>
      <c r="G1195" s="199"/>
      <c r="H1195" s="202">
        <v>-36.4</v>
      </c>
      <c r="I1195" s="203"/>
      <c r="J1195" s="199"/>
      <c r="K1195" s="199"/>
      <c r="L1195" s="204"/>
      <c r="M1195" s="205"/>
      <c r="N1195" s="206"/>
      <c r="O1195" s="206"/>
      <c r="P1195" s="206"/>
      <c r="Q1195" s="206"/>
      <c r="R1195" s="206"/>
      <c r="S1195" s="206"/>
      <c r="T1195" s="207"/>
      <c r="AT1195" s="208" t="s">
        <v>428</v>
      </c>
      <c r="AU1195" s="208" t="s">
        <v>86</v>
      </c>
      <c r="AV1195" s="13" t="s">
        <v>86</v>
      </c>
      <c r="AW1195" s="13" t="s">
        <v>37</v>
      </c>
      <c r="AX1195" s="13" t="s">
        <v>76</v>
      </c>
      <c r="AY1195" s="208" t="s">
        <v>404</v>
      </c>
    </row>
    <row r="1196" spans="2:51" s="13" customFormat="1" ht="11.25">
      <c r="B1196" s="198"/>
      <c r="C1196" s="199"/>
      <c r="D1196" s="192" t="s">
        <v>428</v>
      </c>
      <c r="E1196" s="200" t="s">
        <v>19</v>
      </c>
      <c r="F1196" s="201" t="s">
        <v>1655</v>
      </c>
      <c r="G1196" s="199"/>
      <c r="H1196" s="202">
        <v>-10.5</v>
      </c>
      <c r="I1196" s="203"/>
      <c r="J1196" s="199"/>
      <c r="K1196" s="199"/>
      <c r="L1196" s="204"/>
      <c r="M1196" s="205"/>
      <c r="N1196" s="206"/>
      <c r="O1196" s="206"/>
      <c r="P1196" s="206"/>
      <c r="Q1196" s="206"/>
      <c r="R1196" s="206"/>
      <c r="S1196" s="206"/>
      <c r="T1196" s="207"/>
      <c r="AT1196" s="208" t="s">
        <v>428</v>
      </c>
      <c r="AU1196" s="208" t="s">
        <v>86</v>
      </c>
      <c r="AV1196" s="13" t="s">
        <v>86</v>
      </c>
      <c r="AW1196" s="13" t="s">
        <v>37</v>
      </c>
      <c r="AX1196" s="13" t="s">
        <v>76</v>
      </c>
      <c r="AY1196" s="208" t="s">
        <v>404</v>
      </c>
    </row>
    <row r="1197" spans="2:51" s="16" customFormat="1" ht="11.25">
      <c r="B1197" s="231"/>
      <c r="C1197" s="232"/>
      <c r="D1197" s="192" t="s">
        <v>428</v>
      </c>
      <c r="E1197" s="233" t="s">
        <v>19</v>
      </c>
      <c r="F1197" s="234" t="s">
        <v>534</v>
      </c>
      <c r="G1197" s="232"/>
      <c r="H1197" s="235">
        <v>-579.7</v>
      </c>
      <c r="I1197" s="236"/>
      <c r="J1197" s="232"/>
      <c r="K1197" s="232"/>
      <c r="L1197" s="237"/>
      <c r="M1197" s="238"/>
      <c r="N1197" s="239"/>
      <c r="O1197" s="239"/>
      <c r="P1197" s="239"/>
      <c r="Q1197" s="239"/>
      <c r="R1197" s="239"/>
      <c r="S1197" s="239"/>
      <c r="T1197" s="240"/>
      <c r="AT1197" s="241" t="s">
        <v>428</v>
      </c>
      <c r="AU1197" s="241" t="s">
        <v>86</v>
      </c>
      <c r="AV1197" s="16" t="s">
        <v>467</v>
      </c>
      <c r="AW1197" s="16" t="s">
        <v>37</v>
      </c>
      <c r="AX1197" s="16" t="s">
        <v>76</v>
      </c>
      <c r="AY1197" s="241" t="s">
        <v>404</v>
      </c>
    </row>
    <row r="1198" spans="2:51" s="14" customFormat="1" ht="11.25">
      <c r="B1198" s="210"/>
      <c r="C1198" s="211"/>
      <c r="D1198" s="192" t="s">
        <v>428</v>
      </c>
      <c r="E1198" s="212" t="s">
        <v>464</v>
      </c>
      <c r="F1198" s="213" t="s">
        <v>463</v>
      </c>
      <c r="G1198" s="211"/>
      <c r="H1198" s="214">
        <v>548.3</v>
      </c>
      <c r="I1198" s="215"/>
      <c r="J1198" s="211"/>
      <c r="K1198" s="211"/>
      <c r="L1198" s="216"/>
      <c r="M1198" s="217"/>
      <c r="N1198" s="218"/>
      <c r="O1198" s="218"/>
      <c r="P1198" s="218"/>
      <c r="Q1198" s="218"/>
      <c r="R1198" s="218"/>
      <c r="S1198" s="218"/>
      <c r="T1198" s="219"/>
      <c r="AT1198" s="220" t="s">
        <v>428</v>
      </c>
      <c r="AU1198" s="220" t="s">
        <v>86</v>
      </c>
      <c r="AV1198" s="14" t="s">
        <v>273</v>
      </c>
      <c r="AW1198" s="14" t="s">
        <v>37</v>
      </c>
      <c r="AX1198" s="14" t="s">
        <v>76</v>
      </c>
      <c r="AY1198" s="220" t="s">
        <v>404</v>
      </c>
    </row>
    <row r="1199" spans="2:51" s="13" customFormat="1" ht="11.25">
      <c r="B1199" s="198"/>
      <c r="C1199" s="199"/>
      <c r="D1199" s="192" t="s">
        <v>428</v>
      </c>
      <c r="E1199" s="200" t="s">
        <v>19</v>
      </c>
      <c r="F1199" s="201" t="s">
        <v>1656</v>
      </c>
      <c r="G1199" s="199"/>
      <c r="H1199" s="202">
        <v>5483</v>
      </c>
      <c r="I1199" s="203"/>
      <c r="J1199" s="199"/>
      <c r="K1199" s="199"/>
      <c r="L1199" s="204"/>
      <c r="M1199" s="205"/>
      <c r="N1199" s="206"/>
      <c r="O1199" s="206"/>
      <c r="P1199" s="206"/>
      <c r="Q1199" s="206"/>
      <c r="R1199" s="206"/>
      <c r="S1199" s="206"/>
      <c r="T1199" s="207"/>
      <c r="AT1199" s="208" t="s">
        <v>428</v>
      </c>
      <c r="AU1199" s="208" t="s">
        <v>86</v>
      </c>
      <c r="AV1199" s="13" t="s">
        <v>86</v>
      </c>
      <c r="AW1199" s="13" t="s">
        <v>37</v>
      </c>
      <c r="AX1199" s="13" t="s">
        <v>84</v>
      </c>
      <c r="AY1199" s="208" t="s">
        <v>404</v>
      </c>
    </row>
    <row r="1200" spans="1:65" s="2" customFormat="1" ht="14.45" customHeight="1">
      <c r="A1200" s="36"/>
      <c r="B1200" s="37"/>
      <c r="C1200" s="179" t="s">
        <v>1657</v>
      </c>
      <c r="D1200" s="179" t="s">
        <v>410</v>
      </c>
      <c r="E1200" s="180" t="s">
        <v>1658</v>
      </c>
      <c r="F1200" s="181" t="s">
        <v>1659</v>
      </c>
      <c r="G1200" s="182" t="s">
        <v>106</v>
      </c>
      <c r="H1200" s="183">
        <v>11.005</v>
      </c>
      <c r="I1200" s="184"/>
      <c r="J1200" s="185">
        <f>ROUND(I1200*H1200,2)</f>
        <v>0</v>
      </c>
      <c r="K1200" s="181" t="s">
        <v>413</v>
      </c>
      <c r="L1200" s="41"/>
      <c r="M1200" s="186" t="s">
        <v>19</v>
      </c>
      <c r="N1200" s="187" t="s">
        <v>47</v>
      </c>
      <c r="O1200" s="66"/>
      <c r="P1200" s="188">
        <f>O1200*H1200</f>
        <v>0</v>
      </c>
      <c r="Q1200" s="188">
        <v>3.11388</v>
      </c>
      <c r="R1200" s="188">
        <f>Q1200*H1200</f>
        <v>34.2682494</v>
      </c>
      <c r="S1200" s="188">
        <v>0</v>
      </c>
      <c r="T1200" s="189">
        <f>S1200*H1200</f>
        <v>0</v>
      </c>
      <c r="U1200" s="36"/>
      <c r="V1200" s="36"/>
      <c r="W1200" s="36"/>
      <c r="X1200" s="36"/>
      <c r="Y1200" s="36"/>
      <c r="Z1200" s="36"/>
      <c r="AA1200" s="36"/>
      <c r="AB1200" s="36"/>
      <c r="AC1200" s="36"/>
      <c r="AD1200" s="36"/>
      <c r="AE1200" s="36"/>
      <c r="AR1200" s="190" t="s">
        <v>273</v>
      </c>
      <c r="AT1200" s="190" t="s">
        <v>410</v>
      </c>
      <c r="AU1200" s="190" t="s">
        <v>86</v>
      </c>
      <c r="AY1200" s="19" t="s">
        <v>404</v>
      </c>
      <c r="BE1200" s="191">
        <f>IF(N1200="základní",J1200,0)</f>
        <v>0</v>
      </c>
      <c r="BF1200" s="191">
        <f>IF(N1200="snížená",J1200,0)</f>
        <v>0</v>
      </c>
      <c r="BG1200" s="191">
        <f>IF(N1200="zákl. přenesená",J1200,0)</f>
        <v>0</v>
      </c>
      <c r="BH1200" s="191">
        <f>IF(N1200="sníž. přenesená",J1200,0)</f>
        <v>0</v>
      </c>
      <c r="BI1200" s="191">
        <f>IF(N1200="nulová",J1200,0)</f>
        <v>0</v>
      </c>
      <c r="BJ1200" s="19" t="s">
        <v>84</v>
      </c>
      <c r="BK1200" s="191">
        <f>ROUND(I1200*H1200,2)</f>
        <v>0</v>
      </c>
      <c r="BL1200" s="19" t="s">
        <v>273</v>
      </c>
      <c r="BM1200" s="190" t="s">
        <v>1660</v>
      </c>
    </row>
    <row r="1201" spans="1:47" s="2" customFormat="1" ht="29.25">
      <c r="A1201" s="36"/>
      <c r="B1201" s="37"/>
      <c r="C1201" s="38"/>
      <c r="D1201" s="192" t="s">
        <v>418</v>
      </c>
      <c r="E1201" s="38"/>
      <c r="F1201" s="193" t="s">
        <v>1661</v>
      </c>
      <c r="G1201" s="38"/>
      <c r="H1201" s="38"/>
      <c r="I1201" s="194"/>
      <c r="J1201" s="38"/>
      <c r="K1201" s="38"/>
      <c r="L1201" s="41"/>
      <c r="M1201" s="195"/>
      <c r="N1201" s="196"/>
      <c r="O1201" s="66"/>
      <c r="P1201" s="66"/>
      <c r="Q1201" s="66"/>
      <c r="R1201" s="66"/>
      <c r="S1201" s="66"/>
      <c r="T1201" s="67"/>
      <c r="U1201" s="36"/>
      <c r="V1201" s="36"/>
      <c r="W1201" s="36"/>
      <c r="X1201" s="36"/>
      <c r="Y1201" s="36"/>
      <c r="Z1201" s="36"/>
      <c r="AA1201" s="36"/>
      <c r="AB1201" s="36"/>
      <c r="AC1201" s="36"/>
      <c r="AD1201" s="36"/>
      <c r="AE1201" s="36"/>
      <c r="AT1201" s="19" t="s">
        <v>418</v>
      </c>
      <c r="AU1201" s="19" t="s">
        <v>86</v>
      </c>
    </row>
    <row r="1202" spans="1:47" s="2" customFormat="1" ht="48.75">
      <c r="A1202" s="36"/>
      <c r="B1202" s="37"/>
      <c r="C1202" s="38"/>
      <c r="D1202" s="192" t="s">
        <v>423</v>
      </c>
      <c r="E1202" s="38"/>
      <c r="F1202" s="197" t="s">
        <v>1662</v>
      </c>
      <c r="G1202" s="38"/>
      <c r="H1202" s="38"/>
      <c r="I1202" s="194"/>
      <c r="J1202" s="38"/>
      <c r="K1202" s="38"/>
      <c r="L1202" s="41"/>
      <c r="M1202" s="195"/>
      <c r="N1202" s="196"/>
      <c r="O1202" s="66"/>
      <c r="P1202" s="66"/>
      <c r="Q1202" s="66"/>
      <c r="R1202" s="66"/>
      <c r="S1202" s="66"/>
      <c r="T1202" s="67"/>
      <c r="U1202" s="36"/>
      <c r="V1202" s="36"/>
      <c r="W1202" s="36"/>
      <c r="X1202" s="36"/>
      <c r="Y1202" s="36"/>
      <c r="Z1202" s="36"/>
      <c r="AA1202" s="36"/>
      <c r="AB1202" s="36"/>
      <c r="AC1202" s="36"/>
      <c r="AD1202" s="36"/>
      <c r="AE1202" s="36"/>
      <c r="AT1202" s="19" t="s">
        <v>423</v>
      </c>
      <c r="AU1202" s="19" t="s">
        <v>86</v>
      </c>
    </row>
    <row r="1203" spans="1:47" s="2" customFormat="1" ht="19.5">
      <c r="A1203" s="36"/>
      <c r="B1203" s="37"/>
      <c r="C1203" s="38"/>
      <c r="D1203" s="192" t="s">
        <v>473</v>
      </c>
      <c r="E1203" s="38"/>
      <c r="F1203" s="197" t="s">
        <v>1663</v>
      </c>
      <c r="G1203" s="38"/>
      <c r="H1203" s="38"/>
      <c r="I1203" s="194"/>
      <c r="J1203" s="38"/>
      <c r="K1203" s="38"/>
      <c r="L1203" s="41"/>
      <c r="M1203" s="195"/>
      <c r="N1203" s="196"/>
      <c r="O1203" s="66"/>
      <c r="P1203" s="66"/>
      <c r="Q1203" s="66"/>
      <c r="R1203" s="66"/>
      <c r="S1203" s="66"/>
      <c r="T1203" s="67"/>
      <c r="U1203" s="36"/>
      <c r="V1203" s="36"/>
      <c r="W1203" s="36"/>
      <c r="X1203" s="36"/>
      <c r="Y1203" s="36"/>
      <c r="Z1203" s="36"/>
      <c r="AA1203" s="36"/>
      <c r="AB1203" s="36"/>
      <c r="AC1203" s="36"/>
      <c r="AD1203" s="36"/>
      <c r="AE1203" s="36"/>
      <c r="AT1203" s="19" t="s">
        <v>473</v>
      </c>
      <c r="AU1203" s="19" t="s">
        <v>86</v>
      </c>
    </row>
    <row r="1204" spans="2:51" s="15" customFormat="1" ht="11.25">
      <c r="B1204" s="221"/>
      <c r="C1204" s="222"/>
      <c r="D1204" s="192" t="s">
        <v>428</v>
      </c>
      <c r="E1204" s="223" t="s">
        <v>19</v>
      </c>
      <c r="F1204" s="224" t="s">
        <v>578</v>
      </c>
      <c r="G1204" s="222"/>
      <c r="H1204" s="223" t="s">
        <v>19</v>
      </c>
      <c r="I1204" s="225"/>
      <c r="J1204" s="222"/>
      <c r="K1204" s="222"/>
      <c r="L1204" s="226"/>
      <c r="M1204" s="227"/>
      <c r="N1204" s="228"/>
      <c r="O1204" s="228"/>
      <c r="P1204" s="228"/>
      <c r="Q1204" s="228"/>
      <c r="R1204" s="228"/>
      <c r="S1204" s="228"/>
      <c r="T1204" s="229"/>
      <c r="AT1204" s="230" t="s">
        <v>428</v>
      </c>
      <c r="AU1204" s="230" t="s">
        <v>86</v>
      </c>
      <c r="AV1204" s="15" t="s">
        <v>84</v>
      </c>
      <c r="AW1204" s="15" t="s">
        <v>37</v>
      </c>
      <c r="AX1204" s="15" t="s">
        <v>76</v>
      </c>
      <c r="AY1204" s="230" t="s">
        <v>404</v>
      </c>
    </row>
    <row r="1205" spans="2:51" s="15" customFormat="1" ht="11.25">
      <c r="B1205" s="221"/>
      <c r="C1205" s="222"/>
      <c r="D1205" s="192" t="s">
        <v>428</v>
      </c>
      <c r="E1205" s="223" t="s">
        <v>19</v>
      </c>
      <c r="F1205" s="224" t="s">
        <v>1664</v>
      </c>
      <c r="G1205" s="222"/>
      <c r="H1205" s="223" t="s">
        <v>19</v>
      </c>
      <c r="I1205" s="225"/>
      <c r="J1205" s="222"/>
      <c r="K1205" s="222"/>
      <c r="L1205" s="226"/>
      <c r="M1205" s="227"/>
      <c r="N1205" s="228"/>
      <c r="O1205" s="228"/>
      <c r="P1205" s="228"/>
      <c r="Q1205" s="228"/>
      <c r="R1205" s="228"/>
      <c r="S1205" s="228"/>
      <c r="T1205" s="229"/>
      <c r="AT1205" s="230" t="s">
        <v>428</v>
      </c>
      <c r="AU1205" s="230" t="s">
        <v>86</v>
      </c>
      <c r="AV1205" s="15" t="s">
        <v>84</v>
      </c>
      <c r="AW1205" s="15" t="s">
        <v>37</v>
      </c>
      <c r="AX1205" s="15" t="s">
        <v>76</v>
      </c>
      <c r="AY1205" s="230" t="s">
        <v>404</v>
      </c>
    </row>
    <row r="1206" spans="2:51" s="13" customFormat="1" ht="11.25">
      <c r="B1206" s="198"/>
      <c r="C1206" s="199"/>
      <c r="D1206" s="192" t="s">
        <v>428</v>
      </c>
      <c r="E1206" s="200" t="s">
        <v>19</v>
      </c>
      <c r="F1206" s="201" t="s">
        <v>1665</v>
      </c>
      <c r="G1206" s="199"/>
      <c r="H1206" s="202">
        <v>11.005</v>
      </c>
      <c r="I1206" s="203"/>
      <c r="J1206" s="199"/>
      <c r="K1206" s="199"/>
      <c r="L1206" s="204"/>
      <c r="M1206" s="205"/>
      <c r="N1206" s="206"/>
      <c r="O1206" s="206"/>
      <c r="P1206" s="206"/>
      <c r="Q1206" s="206"/>
      <c r="R1206" s="206"/>
      <c r="S1206" s="206"/>
      <c r="T1206" s="207"/>
      <c r="AT1206" s="208" t="s">
        <v>428</v>
      </c>
      <c r="AU1206" s="208" t="s">
        <v>86</v>
      </c>
      <c r="AV1206" s="13" t="s">
        <v>86</v>
      </c>
      <c r="AW1206" s="13" t="s">
        <v>37</v>
      </c>
      <c r="AX1206" s="13" t="s">
        <v>76</v>
      </c>
      <c r="AY1206" s="208" t="s">
        <v>404</v>
      </c>
    </row>
    <row r="1207" spans="2:51" s="14" customFormat="1" ht="11.25">
      <c r="B1207" s="210"/>
      <c r="C1207" s="211"/>
      <c r="D1207" s="192" t="s">
        <v>428</v>
      </c>
      <c r="E1207" s="212" t="s">
        <v>19</v>
      </c>
      <c r="F1207" s="213" t="s">
        <v>463</v>
      </c>
      <c r="G1207" s="211"/>
      <c r="H1207" s="214">
        <v>11.005</v>
      </c>
      <c r="I1207" s="215"/>
      <c r="J1207" s="211"/>
      <c r="K1207" s="211"/>
      <c r="L1207" s="216"/>
      <c r="M1207" s="217"/>
      <c r="N1207" s="218"/>
      <c r="O1207" s="218"/>
      <c r="P1207" s="218"/>
      <c r="Q1207" s="218"/>
      <c r="R1207" s="218"/>
      <c r="S1207" s="218"/>
      <c r="T1207" s="219"/>
      <c r="AT1207" s="220" t="s">
        <v>428</v>
      </c>
      <c r="AU1207" s="220" t="s">
        <v>86</v>
      </c>
      <c r="AV1207" s="14" t="s">
        <v>273</v>
      </c>
      <c r="AW1207" s="14" t="s">
        <v>37</v>
      </c>
      <c r="AX1207" s="14" t="s">
        <v>84</v>
      </c>
      <c r="AY1207" s="220" t="s">
        <v>404</v>
      </c>
    </row>
    <row r="1208" spans="1:65" s="2" customFormat="1" ht="14.45" customHeight="1">
      <c r="A1208" s="36"/>
      <c r="B1208" s="37"/>
      <c r="C1208" s="179" t="s">
        <v>1666</v>
      </c>
      <c r="D1208" s="179" t="s">
        <v>410</v>
      </c>
      <c r="E1208" s="180" t="s">
        <v>1667</v>
      </c>
      <c r="F1208" s="181" t="s">
        <v>1668</v>
      </c>
      <c r="G1208" s="182" t="s">
        <v>106</v>
      </c>
      <c r="H1208" s="183">
        <v>595.438</v>
      </c>
      <c r="I1208" s="184"/>
      <c r="J1208" s="185">
        <f>ROUND(I1208*H1208,2)</f>
        <v>0</v>
      </c>
      <c r="K1208" s="181" t="s">
        <v>413</v>
      </c>
      <c r="L1208" s="41"/>
      <c r="M1208" s="186" t="s">
        <v>19</v>
      </c>
      <c r="N1208" s="187" t="s">
        <v>47</v>
      </c>
      <c r="O1208" s="66"/>
      <c r="P1208" s="188">
        <f>O1208*H1208</f>
        <v>0</v>
      </c>
      <c r="Q1208" s="188">
        <v>0.18293</v>
      </c>
      <c r="R1208" s="188">
        <f>Q1208*H1208</f>
        <v>108.92347334</v>
      </c>
      <c r="S1208" s="188">
        <v>0</v>
      </c>
      <c r="T1208" s="189">
        <f>S1208*H1208</f>
        <v>0</v>
      </c>
      <c r="U1208" s="36"/>
      <c r="V1208" s="36"/>
      <c r="W1208" s="36"/>
      <c r="X1208" s="36"/>
      <c r="Y1208" s="36"/>
      <c r="Z1208" s="36"/>
      <c r="AA1208" s="36"/>
      <c r="AB1208" s="36"/>
      <c r="AC1208" s="36"/>
      <c r="AD1208" s="36"/>
      <c r="AE1208" s="36"/>
      <c r="AR1208" s="190" t="s">
        <v>273</v>
      </c>
      <c r="AT1208" s="190" t="s">
        <v>410</v>
      </c>
      <c r="AU1208" s="190" t="s">
        <v>86</v>
      </c>
      <c r="AY1208" s="19" t="s">
        <v>404</v>
      </c>
      <c r="BE1208" s="191">
        <f>IF(N1208="základní",J1208,0)</f>
        <v>0</v>
      </c>
      <c r="BF1208" s="191">
        <f>IF(N1208="snížená",J1208,0)</f>
        <v>0</v>
      </c>
      <c r="BG1208" s="191">
        <f>IF(N1208="zákl. přenesená",J1208,0)</f>
        <v>0</v>
      </c>
      <c r="BH1208" s="191">
        <f>IF(N1208="sníž. přenesená",J1208,0)</f>
        <v>0</v>
      </c>
      <c r="BI1208" s="191">
        <f>IF(N1208="nulová",J1208,0)</f>
        <v>0</v>
      </c>
      <c r="BJ1208" s="19" t="s">
        <v>84</v>
      </c>
      <c r="BK1208" s="191">
        <f>ROUND(I1208*H1208,2)</f>
        <v>0</v>
      </c>
      <c r="BL1208" s="19" t="s">
        <v>273</v>
      </c>
      <c r="BM1208" s="190" t="s">
        <v>1669</v>
      </c>
    </row>
    <row r="1209" spans="1:47" s="2" customFormat="1" ht="29.25">
      <c r="A1209" s="36"/>
      <c r="B1209" s="37"/>
      <c r="C1209" s="38"/>
      <c r="D1209" s="192" t="s">
        <v>418</v>
      </c>
      <c r="E1209" s="38"/>
      <c r="F1209" s="193" t="s">
        <v>1670</v>
      </c>
      <c r="G1209" s="38"/>
      <c r="H1209" s="38"/>
      <c r="I1209" s="194"/>
      <c r="J1209" s="38"/>
      <c r="K1209" s="38"/>
      <c r="L1209" s="41"/>
      <c r="M1209" s="195"/>
      <c r="N1209" s="196"/>
      <c r="O1209" s="66"/>
      <c r="P1209" s="66"/>
      <c r="Q1209" s="66"/>
      <c r="R1209" s="66"/>
      <c r="S1209" s="66"/>
      <c r="T1209" s="67"/>
      <c r="U1209" s="36"/>
      <c r="V1209" s="36"/>
      <c r="W1209" s="36"/>
      <c r="X1209" s="36"/>
      <c r="Y1209" s="36"/>
      <c r="Z1209" s="36"/>
      <c r="AA1209" s="36"/>
      <c r="AB1209" s="36"/>
      <c r="AC1209" s="36"/>
      <c r="AD1209" s="36"/>
      <c r="AE1209" s="36"/>
      <c r="AT1209" s="19" t="s">
        <v>418</v>
      </c>
      <c r="AU1209" s="19" t="s">
        <v>86</v>
      </c>
    </row>
    <row r="1210" spans="1:47" s="2" customFormat="1" ht="136.5">
      <c r="A1210" s="36"/>
      <c r="B1210" s="37"/>
      <c r="C1210" s="38"/>
      <c r="D1210" s="192" t="s">
        <v>423</v>
      </c>
      <c r="E1210" s="38"/>
      <c r="F1210" s="197" t="s">
        <v>1671</v>
      </c>
      <c r="G1210" s="38"/>
      <c r="H1210" s="38"/>
      <c r="I1210" s="194"/>
      <c r="J1210" s="38"/>
      <c r="K1210" s="38"/>
      <c r="L1210" s="41"/>
      <c r="M1210" s="195"/>
      <c r="N1210" s="196"/>
      <c r="O1210" s="66"/>
      <c r="P1210" s="66"/>
      <c r="Q1210" s="66"/>
      <c r="R1210" s="66"/>
      <c r="S1210" s="66"/>
      <c r="T1210" s="67"/>
      <c r="U1210" s="36"/>
      <c r="V1210" s="36"/>
      <c r="W1210" s="36"/>
      <c r="X1210" s="36"/>
      <c r="Y1210" s="36"/>
      <c r="Z1210" s="36"/>
      <c r="AA1210" s="36"/>
      <c r="AB1210" s="36"/>
      <c r="AC1210" s="36"/>
      <c r="AD1210" s="36"/>
      <c r="AE1210" s="36"/>
      <c r="AT1210" s="19" t="s">
        <v>423</v>
      </c>
      <c r="AU1210" s="19" t="s">
        <v>86</v>
      </c>
    </row>
    <row r="1211" spans="1:47" s="2" customFormat="1" ht="78">
      <c r="A1211" s="36"/>
      <c r="B1211" s="37"/>
      <c r="C1211" s="38"/>
      <c r="D1211" s="192" t="s">
        <v>473</v>
      </c>
      <c r="E1211" s="38"/>
      <c r="F1211" s="197" t="s">
        <v>1672</v>
      </c>
      <c r="G1211" s="38"/>
      <c r="H1211" s="38"/>
      <c r="I1211" s="194"/>
      <c r="J1211" s="38"/>
      <c r="K1211" s="38"/>
      <c r="L1211" s="41"/>
      <c r="M1211" s="195"/>
      <c r="N1211" s="196"/>
      <c r="O1211" s="66"/>
      <c r="P1211" s="66"/>
      <c r="Q1211" s="66"/>
      <c r="R1211" s="66"/>
      <c r="S1211" s="66"/>
      <c r="T1211" s="67"/>
      <c r="U1211" s="36"/>
      <c r="V1211" s="36"/>
      <c r="W1211" s="36"/>
      <c r="X1211" s="36"/>
      <c r="Y1211" s="36"/>
      <c r="Z1211" s="36"/>
      <c r="AA1211" s="36"/>
      <c r="AB1211" s="36"/>
      <c r="AC1211" s="36"/>
      <c r="AD1211" s="36"/>
      <c r="AE1211" s="36"/>
      <c r="AT1211" s="19" t="s">
        <v>473</v>
      </c>
      <c r="AU1211" s="19" t="s">
        <v>86</v>
      </c>
    </row>
    <row r="1212" spans="2:51" s="15" customFormat="1" ht="11.25">
      <c r="B1212" s="221"/>
      <c r="C1212" s="222"/>
      <c r="D1212" s="192" t="s">
        <v>428</v>
      </c>
      <c r="E1212" s="223" t="s">
        <v>19</v>
      </c>
      <c r="F1212" s="224" t="s">
        <v>1637</v>
      </c>
      <c r="G1212" s="222"/>
      <c r="H1212" s="223" t="s">
        <v>19</v>
      </c>
      <c r="I1212" s="225"/>
      <c r="J1212" s="222"/>
      <c r="K1212" s="222"/>
      <c r="L1212" s="226"/>
      <c r="M1212" s="227"/>
      <c r="N1212" s="228"/>
      <c r="O1212" s="228"/>
      <c r="P1212" s="228"/>
      <c r="Q1212" s="228"/>
      <c r="R1212" s="228"/>
      <c r="S1212" s="228"/>
      <c r="T1212" s="229"/>
      <c r="AT1212" s="230" t="s">
        <v>428</v>
      </c>
      <c r="AU1212" s="230" t="s">
        <v>86</v>
      </c>
      <c r="AV1212" s="15" t="s">
        <v>84</v>
      </c>
      <c r="AW1212" s="15" t="s">
        <v>37</v>
      </c>
      <c r="AX1212" s="15" t="s">
        <v>76</v>
      </c>
      <c r="AY1212" s="230" t="s">
        <v>404</v>
      </c>
    </row>
    <row r="1213" spans="2:51" s="15" customFormat="1" ht="11.25">
      <c r="B1213" s="221"/>
      <c r="C1213" s="222"/>
      <c r="D1213" s="192" t="s">
        <v>428</v>
      </c>
      <c r="E1213" s="223" t="s">
        <v>19</v>
      </c>
      <c r="F1213" s="224" t="s">
        <v>1673</v>
      </c>
      <c r="G1213" s="222"/>
      <c r="H1213" s="223" t="s">
        <v>19</v>
      </c>
      <c r="I1213" s="225"/>
      <c r="J1213" s="222"/>
      <c r="K1213" s="222"/>
      <c r="L1213" s="226"/>
      <c r="M1213" s="227"/>
      <c r="N1213" s="228"/>
      <c r="O1213" s="228"/>
      <c r="P1213" s="228"/>
      <c r="Q1213" s="228"/>
      <c r="R1213" s="228"/>
      <c r="S1213" s="228"/>
      <c r="T1213" s="229"/>
      <c r="AT1213" s="230" t="s">
        <v>428</v>
      </c>
      <c r="AU1213" s="230" t="s">
        <v>86</v>
      </c>
      <c r="AV1213" s="15" t="s">
        <v>84</v>
      </c>
      <c r="AW1213" s="15" t="s">
        <v>37</v>
      </c>
      <c r="AX1213" s="15" t="s">
        <v>76</v>
      </c>
      <c r="AY1213" s="230" t="s">
        <v>404</v>
      </c>
    </row>
    <row r="1214" spans="2:51" s="13" customFormat="1" ht="11.25">
      <c r="B1214" s="198"/>
      <c r="C1214" s="199"/>
      <c r="D1214" s="192" t="s">
        <v>428</v>
      </c>
      <c r="E1214" s="200" t="s">
        <v>19</v>
      </c>
      <c r="F1214" s="201" t="s">
        <v>1674</v>
      </c>
      <c r="G1214" s="199"/>
      <c r="H1214" s="202">
        <v>256.2</v>
      </c>
      <c r="I1214" s="203"/>
      <c r="J1214" s="199"/>
      <c r="K1214" s="199"/>
      <c r="L1214" s="204"/>
      <c r="M1214" s="205"/>
      <c r="N1214" s="206"/>
      <c r="O1214" s="206"/>
      <c r="P1214" s="206"/>
      <c r="Q1214" s="206"/>
      <c r="R1214" s="206"/>
      <c r="S1214" s="206"/>
      <c r="T1214" s="207"/>
      <c r="AT1214" s="208" t="s">
        <v>428</v>
      </c>
      <c r="AU1214" s="208" t="s">
        <v>86</v>
      </c>
      <c r="AV1214" s="13" t="s">
        <v>86</v>
      </c>
      <c r="AW1214" s="13" t="s">
        <v>37</v>
      </c>
      <c r="AX1214" s="13" t="s">
        <v>76</v>
      </c>
      <c r="AY1214" s="208" t="s">
        <v>404</v>
      </c>
    </row>
    <row r="1215" spans="2:51" s="13" customFormat="1" ht="11.25">
      <c r="B1215" s="198"/>
      <c r="C1215" s="199"/>
      <c r="D1215" s="192" t="s">
        <v>428</v>
      </c>
      <c r="E1215" s="200" t="s">
        <v>19</v>
      </c>
      <c r="F1215" s="201" t="s">
        <v>1675</v>
      </c>
      <c r="G1215" s="199"/>
      <c r="H1215" s="202">
        <v>-35.751</v>
      </c>
      <c r="I1215" s="203"/>
      <c r="J1215" s="199"/>
      <c r="K1215" s="199"/>
      <c r="L1215" s="204"/>
      <c r="M1215" s="205"/>
      <c r="N1215" s="206"/>
      <c r="O1215" s="206"/>
      <c r="P1215" s="206"/>
      <c r="Q1215" s="206"/>
      <c r="R1215" s="206"/>
      <c r="S1215" s="206"/>
      <c r="T1215" s="207"/>
      <c r="AT1215" s="208" t="s">
        <v>428</v>
      </c>
      <c r="AU1215" s="208" t="s">
        <v>86</v>
      </c>
      <c r="AV1215" s="13" t="s">
        <v>86</v>
      </c>
      <c r="AW1215" s="13" t="s">
        <v>37</v>
      </c>
      <c r="AX1215" s="13" t="s">
        <v>76</v>
      </c>
      <c r="AY1215" s="208" t="s">
        <v>404</v>
      </c>
    </row>
    <row r="1216" spans="2:51" s="13" customFormat="1" ht="11.25">
      <c r="B1216" s="198"/>
      <c r="C1216" s="199"/>
      <c r="D1216" s="192" t="s">
        <v>428</v>
      </c>
      <c r="E1216" s="200" t="s">
        <v>19</v>
      </c>
      <c r="F1216" s="201" t="s">
        <v>1676</v>
      </c>
      <c r="G1216" s="199"/>
      <c r="H1216" s="202">
        <v>-22.452</v>
      </c>
      <c r="I1216" s="203"/>
      <c r="J1216" s="199"/>
      <c r="K1216" s="199"/>
      <c r="L1216" s="204"/>
      <c r="M1216" s="205"/>
      <c r="N1216" s="206"/>
      <c r="O1216" s="206"/>
      <c r="P1216" s="206"/>
      <c r="Q1216" s="206"/>
      <c r="R1216" s="206"/>
      <c r="S1216" s="206"/>
      <c r="T1216" s="207"/>
      <c r="AT1216" s="208" t="s">
        <v>428</v>
      </c>
      <c r="AU1216" s="208" t="s">
        <v>86</v>
      </c>
      <c r="AV1216" s="13" t="s">
        <v>86</v>
      </c>
      <c r="AW1216" s="13" t="s">
        <v>37</v>
      </c>
      <c r="AX1216" s="13" t="s">
        <v>76</v>
      </c>
      <c r="AY1216" s="208" t="s">
        <v>404</v>
      </c>
    </row>
    <row r="1217" spans="2:51" s="13" customFormat="1" ht="11.25">
      <c r="B1217" s="198"/>
      <c r="C1217" s="199"/>
      <c r="D1217" s="192" t="s">
        <v>428</v>
      </c>
      <c r="E1217" s="200" t="s">
        <v>19</v>
      </c>
      <c r="F1217" s="201" t="s">
        <v>1677</v>
      </c>
      <c r="G1217" s="199"/>
      <c r="H1217" s="202">
        <v>49.385</v>
      </c>
      <c r="I1217" s="203"/>
      <c r="J1217" s="199"/>
      <c r="K1217" s="199"/>
      <c r="L1217" s="204"/>
      <c r="M1217" s="205"/>
      <c r="N1217" s="206"/>
      <c r="O1217" s="206"/>
      <c r="P1217" s="206"/>
      <c r="Q1217" s="206"/>
      <c r="R1217" s="206"/>
      <c r="S1217" s="206"/>
      <c r="T1217" s="207"/>
      <c r="AT1217" s="208" t="s">
        <v>428</v>
      </c>
      <c r="AU1217" s="208" t="s">
        <v>86</v>
      </c>
      <c r="AV1217" s="13" t="s">
        <v>86</v>
      </c>
      <c r="AW1217" s="13" t="s">
        <v>37</v>
      </c>
      <c r="AX1217" s="13" t="s">
        <v>76</v>
      </c>
      <c r="AY1217" s="208" t="s">
        <v>404</v>
      </c>
    </row>
    <row r="1218" spans="2:51" s="16" customFormat="1" ht="11.25">
      <c r="B1218" s="231"/>
      <c r="C1218" s="232"/>
      <c r="D1218" s="192" t="s">
        <v>428</v>
      </c>
      <c r="E1218" s="233" t="s">
        <v>19</v>
      </c>
      <c r="F1218" s="234" t="s">
        <v>534</v>
      </c>
      <c r="G1218" s="232"/>
      <c r="H1218" s="235">
        <v>247.382</v>
      </c>
      <c r="I1218" s="236"/>
      <c r="J1218" s="232"/>
      <c r="K1218" s="232"/>
      <c r="L1218" s="237"/>
      <c r="M1218" s="238"/>
      <c r="N1218" s="239"/>
      <c r="O1218" s="239"/>
      <c r="P1218" s="239"/>
      <c r="Q1218" s="239"/>
      <c r="R1218" s="239"/>
      <c r="S1218" s="239"/>
      <c r="T1218" s="240"/>
      <c r="AT1218" s="241" t="s">
        <v>428</v>
      </c>
      <c r="AU1218" s="241" t="s">
        <v>86</v>
      </c>
      <c r="AV1218" s="16" t="s">
        <v>467</v>
      </c>
      <c r="AW1218" s="16" t="s">
        <v>37</v>
      </c>
      <c r="AX1218" s="16" t="s">
        <v>76</v>
      </c>
      <c r="AY1218" s="241" t="s">
        <v>404</v>
      </c>
    </row>
    <row r="1219" spans="2:51" s="15" customFormat="1" ht="11.25">
      <c r="B1219" s="221"/>
      <c r="C1219" s="222"/>
      <c r="D1219" s="192" t="s">
        <v>428</v>
      </c>
      <c r="E1219" s="223" t="s">
        <v>19</v>
      </c>
      <c r="F1219" s="224" t="s">
        <v>1678</v>
      </c>
      <c r="G1219" s="222"/>
      <c r="H1219" s="223" t="s">
        <v>19</v>
      </c>
      <c r="I1219" s="225"/>
      <c r="J1219" s="222"/>
      <c r="K1219" s="222"/>
      <c r="L1219" s="226"/>
      <c r="M1219" s="227"/>
      <c r="N1219" s="228"/>
      <c r="O1219" s="228"/>
      <c r="P1219" s="228"/>
      <c r="Q1219" s="228"/>
      <c r="R1219" s="228"/>
      <c r="S1219" s="228"/>
      <c r="T1219" s="229"/>
      <c r="AT1219" s="230" t="s">
        <v>428</v>
      </c>
      <c r="AU1219" s="230" t="s">
        <v>86</v>
      </c>
      <c r="AV1219" s="15" t="s">
        <v>84</v>
      </c>
      <c r="AW1219" s="15" t="s">
        <v>37</v>
      </c>
      <c r="AX1219" s="15" t="s">
        <v>76</v>
      </c>
      <c r="AY1219" s="230" t="s">
        <v>404</v>
      </c>
    </row>
    <row r="1220" spans="2:51" s="13" customFormat="1" ht="33.75">
      <c r="B1220" s="198"/>
      <c r="C1220" s="199"/>
      <c r="D1220" s="192" t="s">
        <v>428</v>
      </c>
      <c r="E1220" s="200" t="s">
        <v>19</v>
      </c>
      <c r="F1220" s="201" t="s">
        <v>1679</v>
      </c>
      <c r="G1220" s="199"/>
      <c r="H1220" s="202">
        <v>148.5</v>
      </c>
      <c r="I1220" s="203"/>
      <c r="J1220" s="199"/>
      <c r="K1220" s="199"/>
      <c r="L1220" s="204"/>
      <c r="M1220" s="205"/>
      <c r="N1220" s="206"/>
      <c r="O1220" s="206"/>
      <c r="P1220" s="206"/>
      <c r="Q1220" s="206"/>
      <c r="R1220" s="206"/>
      <c r="S1220" s="206"/>
      <c r="T1220" s="207"/>
      <c r="AT1220" s="208" t="s">
        <v>428</v>
      </c>
      <c r="AU1220" s="208" t="s">
        <v>86</v>
      </c>
      <c r="AV1220" s="13" t="s">
        <v>86</v>
      </c>
      <c r="AW1220" s="13" t="s">
        <v>37</v>
      </c>
      <c r="AX1220" s="13" t="s">
        <v>76</v>
      </c>
      <c r="AY1220" s="208" t="s">
        <v>404</v>
      </c>
    </row>
    <row r="1221" spans="2:51" s="15" customFormat="1" ht="11.25">
      <c r="B1221" s="221"/>
      <c r="C1221" s="222"/>
      <c r="D1221" s="192" t="s">
        <v>428</v>
      </c>
      <c r="E1221" s="223" t="s">
        <v>19</v>
      </c>
      <c r="F1221" s="224" t="s">
        <v>1680</v>
      </c>
      <c r="G1221" s="222"/>
      <c r="H1221" s="223" t="s">
        <v>19</v>
      </c>
      <c r="I1221" s="225"/>
      <c r="J1221" s="222"/>
      <c r="K1221" s="222"/>
      <c r="L1221" s="226"/>
      <c r="M1221" s="227"/>
      <c r="N1221" s="228"/>
      <c r="O1221" s="228"/>
      <c r="P1221" s="228"/>
      <c r="Q1221" s="228"/>
      <c r="R1221" s="228"/>
      <c r="S1221" s="228"/>
      <c r="T1221" s="229"/>
      <c r="AT1221" s="230" t="s">
        <v>428</v>
      </c>
      <c r="AU1221" s="230" t="s">
        <v>86</v>
      </c>
      <c r="AV1221" s="15" t="s">
        <v>84</v>
      </c>
      <c r="AW1221" s="15" t="s">
        <v>37</v>
      </c>
      <c r="AX1221" s="15" t="s">
        <v>76</v>
      </c>
      <c r="AY1221" s="230" t="s">
        <v>404</v>
      </c>
    </row>
    <row r="1222" spans="2:51" s="13" customFormat="1" ht="11.25">
      <c r="B1222" s="198"/>
      <c r="C1222" s="199"/>
      <c r="D1222" s="192" t="s">
        <v>428</v>
      </c>
      <c r="E1222" s="200" t="s">
        <v>19</v>
      </c>
      <c r="F1222" s="201" t="s">
        <v>1681</v>
      </c>
      <c r="G1222" s="199"/>
      <c r="H1222" s="202">
        <v>138.756</v>
      </c>
      <c r="I1222" s="203"/>
      <c r="J1222" s="199"/>
      <c r="K1222" s="199"/>
      <c r="L1222" s="204"/>
      <c r="M1222" s="205"/>
      <c r="N1222" s="206"/>
      <c r="O1222" s="206"/>
      <c r="P1222" s="206"/>
      <c r="Q1222" s="206"/>
      <c r="R1222" s="206"/>
      <c r="S1222" s="206"/>
      <c r="T1222" s="207"/>
      <c r="AT1222" s="208" t="s">
        <v>428</v>
      </c>
      <c r="AU1222" s="208" t="s">
        <v>86</v>
      </c>
      <c r="AV1222" s="13" t="s">
        <v>86</v>
      </c>
      <c r="AW1222" s="13" t="s">
        <v>37</v>
      </c>
      <c r="AX1222" s="13" t="s">
        <v>76</v>
      </c>
      <c r="AY1222" s="208" t="s">
        <v>404</v>
      </c>
    </row>
    <row r="1223" spans="2:51" s="15" customFormat="1" ht="11.25">
      <c r="B1223" s="221"/>
      <c r="C1223" s="222"/>
      <c r="D1223" s="192" t="s">
        <v>428</v>
      </c>
      <c r="E1223" s="223" t="s">
        <v>19</v>
      </c>
      <c r="F1223" s="224" t="s">
        <v>1682</v>
      </c>
      <c r="G1223" s="222"/>
      <c r="H1223" s="223" t="s">
        <v>19</v>
      </c>
      <c r="I1223" s="225"/>
      <c r="J1223" s="222"/>
      <c r="K1223" s="222"/>
      <c r="L1223" s="226"/>
      <c r="M1223" s="227"/>
      <c r="N1223" s="228"/>
      <c r="O1223" s="228"/>
      <c r="P1223" s="228"/>
      <c r="Q1223" s="228"/>
      <c r="R1223" s="228"/>
      <c r="S1223" s="228"/>
      <c r="T1223" s="229"/>
      <c r="AT1223" s="230" t="s">
        <v>428</v>
      </c>
      <c r="AU1223" s="230" t="s">
        <v>86</v>
      </c>
      <c r="AV1223" s="15" t="s">
        <v>84</v>
      </c>
      <c r="AW1223" s="15" t="s">
        <v>37</v>
      </c>
      <c r="AX1223" s="15" t="s">
        <v>76</v>
      </c>
      <c r="AY1223" s="230" t="s">
        <v>404</v>
      </c>
    </row>
    <row r="1224" spans="2:51" s="13" customFormat="1" ht="11.25">
      <c r="B1224" s="198"/>
      <c r="C1224" s="199"/>
      <c r="D1224" s="192" t="s">
        <v>428</v>
      </c>
      <c r="E1224" s="200" t="s">
        <v>19</v>
      </c>
      <c r="F1224" s="201" t="s">
        <v>1683</v>
      </c>
      <c r="G1224" s="199"/>
      <c r="H1224" s="202">
        <v>60.8</v>
      </c>
      <c r="I1224" s="203"/>
      <c r="J1224" s="199"/>
      <c r="K1224" s="199"/>
      <c r="L1224" s="204"/>
      <c r="M1224" s="205"/>
      <c r="N1224" s="206"/>
      <c r="O1224" s="206"/>
      <c r="P1224" s="206"/>
      <c r="Q1224" s="206"/>
      <c r="R1224" s="206"/>
      <c r="S1224" s="206"/>
      <c r="T1224" s="207"/>
      <c r="AT1224" s="208" t="s">
        <v>428</v>
      </c>
      <c r="AU1224" s="208" t="s">
        <v>86</v>
      </c>
      <c r="AV1224" s="13" t="s">
        <v>86</v>
      </c>
      <c r="AW1224" s="13" t="s">
        <v>37</v>
      </c>
      <c r="AX1224" s="13" t="s">
        <v>76</v>
      </c>
      <c r="AY1224" s="208" t="s">
        <v>404</v>
      </c>
    </row>
    <row r="1225" spans="2:51" s="14" customFormat="1" ht="11.25">
      <c r="B1225" s="210"/>
      <c r="C1225" s="211"/>
      <c r="D1225" s="192" t="s">
        <v>428</v>
      </c>
      <c r="E1225" s="212" t="s">
        <v>364</v>
      </c>
      <c r="F1225" s="213" t="s">
        <v>463</v>
      </c>
      <c r="G1225" s="211"/>
      <c r="H1225" s="214">
        <v>595.438</v>
      </c>
      <c r="I1225" s="215"/>
      <c r="J1225" s="211"/>
      <c r="K1225" s="211"/>
      <c r="L1225" s="216"/>
      <c r="M1225" s="217"/>
      <c r="N1225" s="218"/>
      <c r="O1225" s="218"/>
      <c r="P1225" s="218"/>
      <c r="Q1225" s="218"/>
      <c r="R1225" s="218"/>
      <c r="S1225" s="218"/>
      <c r="T1225" s="219"/>
      <c r="AT1225" s="220" t="s">
        <v>428</v>
      </c>
      <c r="AU1225" s="220" t="s">
        <v>86</v>
      </c>
      <c r="AV1225" s="14" t="s">
        <v>273</v>
      </c>
      <c r="AW1225" s="14" t="s">
        <v>37</v>
      </c>
      <c r="AX1225" s="14" t="s">
        <v>84</v>
      </c>
      <c r="AY1225" s="220" t="s">
        <v>404</v>
      </c>
    </row>
    <row r="1226" spans="1:65" s="2" customFormat="1" ht="14.45" customHeight="1">
      <c r="A1226" s="36"/>
      <c r="B1226" s="37"/>
      <c r="C1226" s="242" t="s">
        <v>1684</v>
      </c>
      <c r="D1226" s="242" t="s">
        <v>812</v>
      </c>
      <c r="E1226" s="243" t="s">
        <v>1685</v>
      </c>
      <c r="F1226" s="244" t="s">
        <v>1686</v>
      </c>
      <c r="G1226" s="245" t="s">
        <v>127</v>
      </c>
      <c r="H1226" s="246">
        <v>1710.301</v>
      </c>
      <c r="I1226" s="247"/>
      <c r="J1226" s="248">
        <f>ROUND(I1226*H1226,2)</f>
        <v>0</v>
      </c>
      <c r="K1226" s="244" t="s">
        <v>19</v>
      </c>
      <c r="L1226" s="249"/>
      <c r="M1226" s="250" t="s">
        <v>19</v>
      </c>
      <c r="N1226" s="251" t="s">
        <v>47</v>
      </c>
      <c r="O1226" s="66"/>
      <c r="P1226" s="188">
        <f>O1226*H1226</f>
        <v>0</v>
      </c>
      <c r="Q1226" s="188">
        <v>1</v>
      </c>
      <c r="R1226" s="188">
        <f>Q1226*H1226</f>
        <v>1710.301</v>
      </c>
      <c r="S1226" s="188">
        <v>0</v>
      </c>
      <c r="T1226" s="189">
        <f>S1226*H1226</f>
        <v>0</v>
      </c>
      <c r="U1226" s="36"/>
      <c r="V1226" s="36"/>
      <c r="W1226" s="36"/>
      <c r="X1226" s="36"/>
      <c r="Y1226" s="36"/>
      <c r="Z1226" s="36"/>
      <c r="AA1226" s="36"/>
      <c r="AB1226" s="36"/>
      <c r="AC1226" s="36"/>
      <c r="AD1226" s="36"/>
      <c r="AE1226" s="36"/>
      <c r="AR1226" s="190" t="s">
        <v>224</v>
      </c>
      <c r="AT1226" s="190" t="s">
        <v>812</v>
      </c>
      <c r="AU1226" s="190" t="s">
        <v>86</v>
      </c>
      <c r="AY1226" s="19" t="s">
        <v>404</v>
      </c>
      <c r="BE1226" s="191">
        <f>IF(N1226="základní",J1226,0)</f>
        <v>0</v>
      </c>
      <c r="BF1226" s="191">
        <f>IF(N1226="snížená",J1226,0)</f>
        <v>0</v>
      </c>
      <c r="BG1226" s="191">
        <f>IF(N1226="zákl. přenesená",J1226,0)</f>
        <v>0</v>
      </c>
      <c r="BH1226" s="191">
        <f>IF(N1226="sníž. přenesená",J1226,0)</f>
        <v>0</v>
      </c>
      <c r="BI1226" s="191">
        <f>IF(N1226="nulová",J1226,0)</f>
        <v>0</v>
      </c>
      <c r="BJ1226" s="19" t="s">
        <v>84</v>
      </c>
      <c r="BK1226" s="191">
        <f>ROUND(I1226*H1226,2)</f>
        <v>0</v>
      </c>
      <c r="BL1226" s="19" t="s">
        <v>273</v>
      </c>
      <c r="BM1226" s="190" t="s">
        <v>1687</v>
      </c>
    </row>
    <row r="1227" spans="1:47" s="2" customFormat="1" ht="19.5">
      <c r="A1227" s="36"/>
      <c r="B1227" s="37"/>
      <c r="C1227" s="38"/>
      <c r="D1227" s="192" t="s">
        <v>418</v>
      </c>
      <c r="E1227" s="38"/>
      <c r="F1227" s="193" t="s">
        <v>1688</v>
      </c>
      <c r="G1227" s="38"/>
      <c r="H1227" s="38"/>
      <c r="I1227" s="194"/>
      <c r="J1227" s="38"/>
      <c r="K1227" s="38"/>
      <c r="L1227" s="41"/>
      <c r="M1227" s="195"/>
      <c r="N1227" s="196"/>
      <c r="O1227" s="66"/>
      <c r="P1227" s="66"/>
      <c r="Q1227" s="66"/>
      <c r="R1227" s="66"/>
      <c r="S1227" s="66"/>
      <c r="T1227" s="67"/>
      <c r="U1227" s="36"/>
      <c r="V1227" s="36"/>
      <c r="W1227" s="36"/>
      <c r="X1227" s="36"/>
      <c r="Y1227" s="36"/>
      <c r="Z1227" s="36"/>
      <c r="AA1227" s="36"/>
      <c r="AB1227" s="36"/>
      <c r="AC1227" s="36"/>
      <c r="AD1227" s="36"/>
      <c r="AE1227" s="36"/>
      <c r="AT1227" s="19" t="s">
        <v>418</v>
      </c>
      <c r="AU1227" s="19" t="s">
        <v>86</v>
      </c>
    </row>
    <row r="1228" spans="2:51" s="13" customFormat="1" ht="11.25">
      <c r="B1228" s="198"/>
      <c r="C1228" s="199"/>
      <c r="D1228" s="192" t="s">
        <v>428</v>
      </c>
      <c r="E1228" s="200" t="s">
        <v>19</v>
      </c>
      <c r="F1228" s="201" t="s">
        <v>1689</v>
      </c>
      <c r="G1228" s="199"/>
      <c r="H1228" s="202">
        <v>1710.301</v>
      </c>
      <c r="I1228" s="203"/>
      <c r="J1228" s="199"/>
      <c r="K1228" s="199"/>
      <c r="L1228" s="204"/>
      <c r="M1228" s="205"/>
      <c r="N1228" s="206"/>
      <c r="O1228" s="206"/>
      <c r="P1228" s="206"/>
      <c r="Q1228" s="206"/>
      <c r="R1228" s="206"/>
      <c r="S1228" s="206"/>
      <c r="T1228" s="207"/>
      <c r="AT1228" s="208" t="s">
        <v>428</v>
      </c>
      <c r="AU1228" s="208" t="s">
        <v>86</v>
      </c>
      <c r="AV1228" s="13" t="s">
        <v>86</v>
      </c>
      <c r="AW1228" s="13" t="s">
        <v>37</v>
      </c>
      <c r="AX1228" s="13" t="s">
        <v>84</v>
      </c>
      <c r="AY1228" s="208" t="s">
        <v>404</v>
      </c>
    </row>
    <row r="1229" spans="1:65" s="2" customFormat="1" ht="14.45" customHeight="1">
      <c r="A1229" s="36"/>
      <c r="B1229" s="37"/>
      <c r="C1229" s="179" t="s">
        <v>1690</v>
      </c>
      <c r="D1229" s="179" t="s">
        <v>410</v>
      </c>
      <c r="E1229" s="180" t="s">
        <v>1691</v>
      </c>
      <c r="F1229" s="181" t="s">
        <v>1692</v>
      </c>
      <c r="G1229" s="182" t="s">
        <v>106</v>
      </c>
      <c r="H1229" s="183">
        <v>55.078</v>
      </c>
      <c r="I1229" s="184"/>
      <c r="J1229" s="185">
        <f>ROUND(I1229*H1229,2)</f>
        <v>0</v>
      </c>
      <c r="K1229" s="181" t="s">
        <v>413</v>
      </c>
      <c r="L1229" s="41"/>
      <c r="M1229" s="186" t="s">
        <v>19</v>
      </c>
      <c r="N1229" s="187" t="s">
        <v>47</v>
      </c>
      <c r="O1229" s="66"/>
      <c r="P1229" s="188">
        <f>O1229*H1229</f>
        <v>0</v>
      </c>
      <c r="Q1229" s="188">
        <v>0.18293</v>
      </c>
      <c r="R1229" s="188">
        <f>Q1229*H1229</f>
        <v>10.075418540000001</v>
      </c>
      <c r="S1229" s="188">
        <v>0</v>
      </c>
      <c r="T1229" s="189">
        <f>S1229*H1229</f>
        <v>0</v>
      </c>
      <c r="U1229" s="36"/>
      <c r="V1229" s="36"/>
      <c r="W1229" s="36"/>
      <c r="X1229" s="36"/>
      <c r="Y1229" s="36"/>
      <c r="Z1229" s="36"/>
      <c r="AA1229" s="36"/>
      <c r="AB1229" s="36"/>
      <c r="AC1229" s="36"/>
      <c r="AD1229" s="36"/>
      <c r="AE1229" s="36"/>
      <c r="AR1229" s="190" t="s">
        <v>273</v>
      </c>
      <c r="AT1229" s="190" t="s">
        <v>410</v>
      </c>
      <c r="AU1229" s="190" t="s">
        <v>86</v>
      </c>
      <c r="AY1229" s="19" t="s">
        <v>404</v>
      </c>
      <c r="BE1229" s="191">
        <f>IF(N1229="základní",J1229,0)</f>
        <v>0</v>
      </c>
      <c r="BF1229" s="191">
        <f>IF(N1229="snížená",J1229,0)</f>
        <v>0</v>
      </c>
      <c r="BG1229" s="191">
        <f>IF(N1229="zákl. přenesená",J1229,0)</f>
        <v>0</v>
      </c>
      <c r="BH1229" s="191">
        <f>IF(N1229="sníž. přenesená",J1229,0)</f>
        <v>0</v>
      </c>
      <c r="BI1229" s="191">
        <f>IF(N1229="nulová",J1229,0)</f>
        <v>0</v>
      </c>
      <c r="BJ1229" s="19" t="s">
        <v>84</v>
      </c>
      <c r="BK1229" s="191">
        <f>ROUND(I1229*H1229,2)</f>
        <v>0</v>
      </c>
      <c r="BL1229" s="19" t="s">
        <v>273</v>
      </c>
      <c r="BM1229" s="190" t="s">
        <v>1693</v>
      </c>
    </row>
    <row r="1230" spans="1:47" s="2" customFormat="1" ht="29.25">
      <c r="A1230" s="36"/>
      <c r="B1230" s="37"/>
      <c r="C1230" s="38"/>
      <c r="D1230" s="192" t="s">
        <v>418</v>
      </c>
      <c r="E1230" s="38"/>
      <c r="F1230" s="193" t="s">
        <v>1670</v>
      </c>
      <c r="G1230" s="38"/>
      <c r="H1230" s="38"/>
      <c r="I1230" s="194"/>
      <c r="J1230" s="38"/>
      <c r="K1230" s="38"/>
      <c r="L1230" s="41"/>
      <c r="M1230" s="195"/>
      <c r="N1230" s="196"/>
      <c r="O1230" s="66"/>
      <c r="P1230" s="66"/>
      <c r="Q1230" s="66"/>
      <c r="R1230" s="66"/>
      <c r="S1230" s="66"/>
      <c r="T1230" s="67"/>
      <c r="U1230" s="36"/>
      <c r="V1230" s="36"/>
      <c r="W1230" s="36"/>
      <c r="X1230" s="36"/>
      <c r="Y1230" s="36"/>
      <c r="Z1230" s="36"/>
      <c r="AA1230" s="36"/>
      <c r="AB1230" s="36"/>
      <c r="AC1230" s="36"/>
      <c r="AD1230" s="36"/>
      <c r="AE1230" s="36"/>
      <c r="AT1230" s="19" t="s">
        <v>418</v>
      </c>
      <c r="AU1230" s="19" t="s">
        <v>86</v>
      </c>
    </row>
    <row r="1231" spans="1:47" s="2" customFormat="1" ht="136.5">
      <c r="A1231" s="36"/>
      <c r="B1231" s="37"/>
      <c r="C1231" s="38"/>
      <c r="D1231" s="192" t="s">
        <v>423</v>
      </c>
      <c r="E1231" s="38"/>
      <c r="F1231" s="197" t="s">
        <v>1671</v>
      </c>
      <c r="G1231" s="38"/>
      <c r="H1231" s="38"/>
      <c r="I1231" s="194"/>
      <c r="J1231" s="38"/>
      <c r="K1231" s="38"/>
      <c r="L1231" s="41"/>
      <c r="M1231" s="195"/>
      <c r="N1231" s="196"/>
      <c r="O1231" s="66"/>
      <c r="P1231" s="66"/>
      <c r="Q1231" s="66"/>
      <c r="R1231" s="66"/>
      <c r="S1231" s="66"/>
      <c r="T1231" s="67"/>
      <c r="U1231" s="36"/>
      <c r="V1231" s="36"/>
      <c r="W1231" s="36"/>
      <c r="X1231" s="36"/>
      <c r="Y1231" s="36"/>
      <c r="Z1231" s="36"/>
      <c r="AA1231" s="36"/>
      <c r="AB1231" s="36"/>
      <c r="AC1231" s="36"/>
      <c r="AD1231" s="36"/>
      <c r="AE1231" s="36"/>
      <c r="AT1231" s="19" t="s">
        <v>423</v>
      </c>
      <c r="AU1231" s="19" t="s">
        <v>86</v>
      </c>
    </row>
    <row r="1232" spans="1:47" s="2" customFormat="1" ht="58.5">
      <c r="A1232" s="36"/>
      <c r="B1232" s="37"/>
      <c r="C1232" s="38"/>
      <c r="D1232" s="192" t="s">
        <v>473</v>
      </c>
      <c r="E1232" s="38"/>
      <c r="F1232" s="197" t="s">
        <v>1694</v>
      </c>
      <c r="G1232" s="38"/>
      <c r="H1232" s="38"/>
      <c r="I1232" s="194"/>
      <c r="J1232" s="38"/>
      <c r="K1232" s="38"/>
      <c r="L1232" s="41"/>
      <c r="M1232" s="195"/>
      <c r="N1232" s="196"/>
      <c r="O1232" s="66"/>
      <c r="P1232" s="66"/>
      <c r="Q1232" s="66"/>
      <c r="R1232" s="66"/>
      <c r="S1232" s="66"/>
      <c r="T1232" s="67"/>
      <c r="U1232" s="36"/>
      <c r="V1232" s="36"/>
      <c r="W1232" s="36"/>
      <c r="X1232" s="36"/>
      <c r="Y1232" s="36"/>
      <c r="Z1232" s="36"/>
      <c r="AA1232" s="36"/>
      <c r="AB1232" s="36"/>
      <c r="AC1232" s="36"/>
      <c r="AD1232" s="36"/>
      <c r="AE1232" s="36"/>
      <c r="AT1232" s="19" t="s">
        <v>473</v>
      </c>
      <c r="AU1232" s="19" t="s">
        <v>86</v>
      </c>
    </row>
    <row r="1233" spans="2:51" s="15" customFormat="1" ht="11.25">
      <c r="B1233" s="221"/>
      <c r="C1233" s="222"/>
      <c r="D1233" s="192" t="s">
        <v>428</v>
      </c>
      <c r="E1233" s="223" t="s">
        <v>19</v>
      </c>
      <c r="F1233" s="224" t="s">
        <v>1637</v>
      </c>
      <c r="G1233" s="222"/>
      <c r="H1233" s="223" t="s">
        <v>19</v>
      </c>
      <c r="I1233" s="225"/>
      <c r="J1233" s="222"/>
      <c r="K1233" s="222"/>
      <c r="L1233" s="226"/>
      <c r="M1233" s="227"/>
      <c r="N1233" s="228"/>
      <c r="O1233" s="228"/>
      <c r="P1233" s="228"/>
      <c r="Q1233" s="228"/>
      <c r="R1233" s="228"/>
      <c r="S1233" s="228"/>
      <c r="T1233" s="229"/>
      <c r="AT1233" s="230" t="s">
        <v>428</v>
      </c>
      <c r="AU1233" s="230" t="s">
        <v>86</v>
      </c>
      <c r="AV1233" s="15" t="s">
        <v>84</v>
      </c>
      <c r="AW1233" s="15" t="s">
        <v>37</v>
      </c>
      <c r="AX1233" s="15" t="s">
        <v>76</v>
      </c>
      <c r="AY1233" s="230" t="s">
        <v>404</v>
      </c>
    </row>
    <row r="1234" spans="2:51" s="15" customFormat="1" ht="11.25">
      <c r="B1234" s="221"/>
      <c r="C1234" s="222"/>
      <c r="D1234" s="192" t="s">
        <v>428</v>
      </c>
      <c r="E1234" s="223" t="s">
        <v>19</v>
      </c>
      <c r="F1234" s="224" t="s">
        <v>1695</v>
      </c>
      <c r="G1234" s="222"/>
      <c r="H1234" s="223" t="s">
        <v>19</v>
      </c>
      <c r="I1234" s="225"/>
      <c r="J1234" s="222"/>
      <c r="K1234" s="222"/>
      <c r="L1234" s="226"/>
      <c r="M1234" s="227"/>
      <c r="N1234" s="228"/>
      <c r="O1234" s="228"/>
      <c r="P1234" s="228"/>
      <c r="Q1234" s="228"/>
      <c r="R1234" s="228"/>
      <c r="S1234" s="228"/>
      <c r="T1234" s="229"/>
      <c r="AT1234" s="230" t="s">
        <v>428</v>
      </c>
      <c r="AU1234" s="230" t="s">
        <v>86</v>
      </c>
      <c r="AV1234" s="15" t="s">
        <v>84</v>
      </c>
      <c r="AW1234" s="15" t="s">
        <v>37</v>
      </c>
      <c r="AX1234" s="15" t="s">
        <v>76</v>
      </c>
      <c r="AY1234" s="230" t="s">
        <v>404</v>
      </c>
    </row>
    <row r="1235" spans="2:51" s="13" customFormat="1" ht="11.25">
      <c r="B1235" s="198"/>
      <c r="C1235" s="199"/>
      <c r="D1235" s="192" t="s">
        <v>428</v>
      </c>
      <c r="E1235" s="200" t="s">
        <v>19</v>
      </c>
      <c r="F1235" s="201" t="s">
        <v>1696</v>
      </c>
      <c r="G1235" s="199"/>
      <c r="H1235" s="202">
        <v>55.078</v>
      </c>
      <c r="I1235" s="203"/>
      <c r="J1235" s="199"/>
      <c r="K1235" s="199"/>
      <c r="L1235" s="204"/>
      <c r="M1235" s="205"/>
      <c r="N1235" s="206"/>
      <c r="O1235" s="206"/>
      <c r="P1235" s="206"/>
      <c r="Q1235" s="206"/>
      <c r="R1235" s="206"/>
      <c r="S1235" s="206"/>
      <c r="T1235" s="207"/>
      <c r="AT1235" s="208" t="s">
        <v>428</v>
      </c>
      <c r="AU1235" s="208" t="s">
        <v>86</v>
      </c>
      <c r="AV1235" s="13" t="s">
        <v>86</v>
      </c>
      <c r="AW1235" s="13" t="s">
        <v>37</v>
      </c>
      <c r="AX1235" s="13" t="s">
        <v>76</v>
      </c>
      <c r="AY1235" s="208" t="s">
        <v>404</v>
      </c>
    </row>
    <row r="1236" spans="2:51" s="14" customFormat="1" ht="11.25">
      <c r="B1236" s="210"/>
      <c r="C1236" s="211"/>
      <c r="D1236" s="192" t="s">
        <v>428</v>
      </c>
      <c r="E1236" s="212" t="s">
        <v>367</v>
      </c>
      <c r="F1236" s="213" t="s">
        <v>463</v>
      </c>
      <c r="G1236" s="211"/>
      <c r="H1236" s="214">
        <v>55.078</v>
      </c>
      <c r="I1236" s="215"/>
      <c r="J1236" s="211"/>
      <c r="K1236" s="211"/>
      <c r="L1236" s="216"/>
      <c r="M1236" s="217"/>
      <c r="N1236" s="218"/>
      <c r="O1236" s="218"/>
      <c r="P1236" s="218"/>
      <c r="Q1236" s="218"/>
      <c r="R1236" s="218"/>
      <c r="S1236" s="218"/>
      <c r="T1236" s="219"/>
      <c r="AT1236" s="220" t="s">
        <v>428</v>
      </c>
      <c r="AU1236" s="220" t="s">
        <v>86</v>
      </c>
      <c r="AV1236" s="14" t="s">
        <v>273</v>
      </c>
      <c r="AW1236" s="14" t="s">
        <v>37</v>
      </c>
      <c r="AX1236" s="14" t="s">
        <v>84</v>
      </c>
      <c r="AY1236" s="220" t="s">
        <v>404</v>
      </c>
    </row>
    <row r="1237" spans="1:65" s="2" customFormat="1" ht="14.45" customHeight="1">
      <c r="A1237" s="36"/>
      <c r="B1237" s="37"/>
      <c r="C1237" s="242" t="s">
        <v>1697</v>
      </c>
      <c r="D1237" s="242" t="s">
        <v>812</v>
      </c>
      <c r="E1237" s="243" t="s">
        <v>1685</v>
      </c>
      <c r="F1237" s="244" t="s">
        <v>1686</v>
      </c>
      <c r="G1237" s="245" t="s">
        <v>127</v>
      </c>
      <c r="H1237" s="246">
        <v>158.203</v>
      </c>
      <c r="I1237" s="247"/>
      <c r="J1237" s="248">
        <f>ROUND(I1237*H1237,2)</f>
        <v>0</v>
      </c>
      <c r="K1237" s="244" t="s">
        <v>19</v>
      </c>
      <c r="L1237" s="249"/>
      <c r="M1237" s="250" t="s">
        <v>19</v>
      </c>
      <c r="N1237" s="251" t="s">
        <v>47</v>
      </c>
      <c r="O1237" s="66"/>
      <c r="P1237" s="188">
        <f>O1237*H1237</f>
        <v>0</v>
      </c>
      <c r="Q1237" s="188">
        <v>1</v>
      </c>
      <c r="R1237" s="188">
        <f>Q1237*H1237</f>
        <v>158.203</v>
      </c>
      <c r="S1237" s="188">
        <v>0</v>
      </c>
      <c r="T1237" s="189">
        <f>S1237*H1237</f>
        <v>0</v>
      </c>
      <c r="U1237" s="36"/>
      <c r="V1237" s="36"/>
      <c r="W1237" s="36"/>
      <c r="X1237" s="36"/>
      <c r="Y1237" s="36"/>
      <c r="Z1237" s="36"/>
      <c r="AA1237" s="36"/>
      <c r="AB1237" s="36"/>
      <c r="AC1237" s="36"/>
      <c r="AD1237" s="36"/>
      <c r="AE1237" s="36"/>
      <c r="AR1237" s="190" t="s">
        <v>224</v>
      </c>
      <c r="AT1237" s="190" t="s">
        <v>812</v>
      </c>
      <c r="AU1237" s="190" t="s">
        <v>86</v>
      </c>
      <c r="AY1237" s="19" t="s">
        <v>404</v>
      </c>
      <c r="BE1237" s="191">
        <f>IF(N1237="základní",J1237,0)</f>
        <v>0</v>
      </c>
      <c r="BF1237" s="191">
        <f>IF(N1237="snížená",J1237,0)</f>
        <v>0</v>
      </c>
      <c r="BG1237" s="191">
        <f>IF(N1237="zákl. přenesená",J1237,0)</f>
        <v>0</v>
      </c>
      <c r="BH1237" s="191">
        <f>IF(N1237="sníž. přenesená",J1237,0)</f>
        <v>0</v>
      </c>
      <c r="BI1237" s="191">
        <f>IF(N1237="nulová",J1237,0)</f>
        <v>0</v>
      </c>
      <c r="BJ1237" s="19" t="s">
        <v>84</v>
      </c>
      <c r="BK1237" s="191">
        <f>ROUND(I1237*H1237,2)</f>
        <v>0</v>
      </c>
      <c r="BL1237" s="19" t="s">
        <v>273</v>
      </c>
      <c r="BM1237" s="190" t="s">
        <v>1698</v>
      </c>
    </row>
    <row r="1238" spans="1:47" s="2" customFormat="1" ht="19.5">
      <c r="A1238" s="36"/>
      <c r="B1238" s="37"/>
      <c r="C1238" s="38"/>
      <c r="D1238" s="192" t="s">
        <v>418</v>
      </c>
      <c r="E1238" s="38"/>
      <c r="F1238" s="193" t="s">
        <v>1688</v>
      </c>
      <c r="G1238" s="38"/>
      <c r="H1238" s="38"/>
      <c r="I1238" s="194"/>
      <c r="J1238" s="38"/>
      <c r="K1238" s="38"/>
      <c r="L1238" s="41"/>
      <c r="M1238" s="195"/>
      <c r="N1238" s="196"/>
      <c r="O1238" s="66"/>
      <c r="P1238" s="66"/>
      <c r="Q1238" s="66"/>
      <c r="R1238" s="66"/>
      <c r="S1238" s="66"/>
      <c r="T1238" s="67"/>
      <c r="U1238" s="36"/>
      <c r="V1238" s="36"/>
      <c r="W1238" s="36"/>
      <c r="X1238" s="36"/>
      <c r="Y1238" s="36"/>
      <c r="Z1238" s="36"/>
      <c r="AA1238" s="36"/>
      <c r="AB1238" s="36"/>
      <c r="AC1238" s="36"/>
      <c r="AD1238" s="36"/>
      <c r="AE1238" s="36"/>
      <c r="AT1238" s="19" t="s">
        <v>418</v>
      </c>
      <c r="AU1238" s="19" t="s">
        <v>86</v>
      </c>
    </row>
    <row r="1239" spans="2:51" s="13" customFormat="1" ht="11.25">
      <c r="B1239" s="198"/>
      <c r="C1239" s="199"/>
      <c r="D1239" s="192" t="s">
        <v>428</v>
      </c>
      <c r="E1239" s="200" t="s">
        <v>19</v>
      </c>
      <c r="F1239" s="201" t="s">
        <v>1699</v>
      </c>
      <c r="G1239" s="199"/>
      <c r="H1239" s="202">
        <v>158.203</v>
      </c>
      <c r="I1239" s="203"/>
      <c r="J1239" s="199"/>
      <c r="K1239" s="199"/>
      <c r="L1239" s="204"/>
      <c r="M1239" s="205"/>
      <c r="N1239" s="206"/>
      <c r="O1239" s="206"/>
      <c r="P1239" s="206"/>
      <c r="Q1239" s="206"/>
      <c r="R1239" s="206"/>
      <c r="S1239" s="206"/>
      <c r="T1239" s="207"/>
      <c r="AT1239" s="208" t="s">
        <v>428</v>
      </c>
      <c r="AU1239" s="208" t="s">
        <v>86</v>
      </c>
      <c r="AV1239" s="13" t="s">
        <v>86</v>
      </c>
      <c r="AW1239" s="13" t="s">
        <v>37</v>
      </c>
      <c r="AX1239" s="13" t="s">
        <v>84</v>
      </c>
      <c r="AY1239" s="208" t="s">
        <v>404</v>
      </c>
    </row>
    <row r="1240" spans="1:65" s="2" customFormat="1" ht="14.45" customHeight="1">
      <c r="A1240" s="36"/>
      <c r="B1240" s="37"/>
      <c r="C1240" s="179" t="s">
        <v>1700</v>
      </c>
      <c r="D1240" s="179" t="s">
        <v>410</v>
      </c>
      <c r="E1240" s="180" t="s">
        <v>1701</v>
      </c>
      <c r="F1240" s="181" t="s">
        <v>1702</v>
      </c>
      <c r="G1240" s="182" t="s">
        <v>106</v>
      </c>
      <c r="H1240" s="183">
        <v>5.832</v>
      </c>
      <c r="I1240" s="184"/>
      <c r="J1240" s="185">
        <f>ROUND(I1240*H1240,2)</f>
        <v>0</v>
      </c>
      <c r="K1240" s="181" t="s">
        <v>413</v>
      </c>
      <c r="L1240" s="41"/>
      <c r="M1240" s="186" t="s">
        <v>19</v>
      </c>
      <c r="N1240" s="187" t="s">
        <v>47</v>
      </c>
      <c r="O1240" s="66"/>
      <c r="P1240" s="188">
        <f>O1240*H1240</f>
        <v>0</v>
      </c>
      <c r="Q1240" s="188">
        <v>0.18293</v>
      </c>
      <c r="R1240" s="188">
        <f>Q1240*H1240</f>
        <v>1.06684776</v>
      </c>
      <c r="S1240" s="188">
        <v>0</v>
      </c>
      <c r="T1240" s="189">
        <f>S1240*H1240</f>
        <v>0</v>
      </c>
      <c r="U1240" s="36"/>
      <c r="V1240" s="36"/>
      <c r="W1240" s="36"/>
      <c r="X1240" s="36"/>
      <c r="Y1240" s="36"/>
      <c r="Z1240" s="36"/>
      <c r="AA1240" s="36"/>
      <c r="AB1240" s="36"/>
      <c r="AC1240" s="36"/>
      <c r="AD1240" s="36"/>
      <c r="AE1240" s="36"/>
      <c r="AR1240" s="190" t="s">
        <v>273</v>
      </c>
      <c r="AT1240" s="190" t="s">
        <v>410</v>
      </c>
      <c r="AU1240" s="190" t="s">
        <v>86</v>
      </c>
      <c r="AY1240" s="19" t="s">
        <v>404</v>
      </c>
      <c r="BE1240" s="191">
        <f>IF(N1240="základní",J1240,0)</f>
        <v>0</v>
      </c>
      <c r="BF1240" s="191">
        <f>IF(N1240="snížená",J1240,0)</f>
        <v>0</v>
      </c>
      <c r="BG1240" s="191">
        <f>IF(N1240="zákl. přenesená",J1240,0)</f>
        <v>0</v>
      </c>
      <c r="BH1240" s="191">
        <f>IF(N1240="sníž. přenesená",J1240,0)</f>
        <v>0</v>
      </c>
      <c r="BI1240" s="191">
        <f>IF(N1240="nulová",J1240,0)</f>
        <v>0</v>
      </c>
      <c r="BJ1240" s="19" t="s">
        <v>84</v>
      </c>
      <c r="BK1240" s="191">
        <f>ROUND(I1240*H1240,2)</f>
        <v>0</v>
      </c>
      <c r="BL1240" s="19" t="s">
        <v>273</v>
      </c>
      <c r="BM1240" s="190" t="s">
        <v>1703</v>
      </c>
    </row>
    <row r="1241" spans="1:47" s="2" customFormat="1" ht="29.25">
      <c r="A1241" s="36"/>
      <c r="B1241" s="37"/>
      <c r="C1241" s="38"/>
      <c r="D1241" s="192" t="s">
        <v>418</v>
      </c>
      <c r="E1241" s="38"/>
      <c r="F1241" s="193" t="s">
        <v>1670</v>
      </c>
      <c r="G1241" s="38"/>
      <c r="H1241" s="38"/>
      <c r="I1241" s="194"/>
      <c r="J1241" s="38"/>
      <c r="K1241" s="38"/>
      <c r="L1241" s="41"/>
      <c r="M1241" s="195"/>
      <c r="N1241" s="196"/>
      <c r="O1241" s="66"/>
      <c r="P1241" s="66"/>
      <c r="Q1241" s="66"/>
      <c r="R1241" s="66"/>
      <c r="S1241" s="66"/>
      <c r="T1241" s="67"/>
      <c r="U1241" s="36"/>
      <c r="V1241" s="36"/>
      <c r="W1241" s="36"/>
      <c r="X1241" s="36"/>
      <c r="Y1241" s="36"/>
      <c r="Z1241" s="36"/>
      <c r="AA1241" s="36"/>
      <c r="AB1241" s="36"/>
      <c r="AC1241" s="36"/>
      <c r="AD1241" s="36"/>
      <c r="AE1241" s="36"/>
      <c r="AT1241" s="19" t="s">
        <v>418</v>
      </c>
      <c r="AU1241" s="19" t="s">
        <v>86</v>
      </c>
    </row>
    <row r="1242" spans="1:47" s="2" customFormat="1" ht="136.5">
      <c r="A1242" s="36"/>
      <c r="B1242" s="37"/>
      <c r="C1242" s="38"/>
      <c r="D1242" s="192" t="s">
        <v>423</v>
      </c>
      <c r="E1242" s="38"/>
      <c r="F1242" s="197" t="s">
        <v>1671</v>
      </c>
      <c r="G1242" s="38"/>
      <c r="H1242" s="38"/>
      <c r="I1242" s="194"/>
      <c r="J1242" s="38"/>
      <c r="K1242" s="38"/>
      <c r="L1242" s="41"/>
      <c r="M1242" s="195"/>
      <c r="N1242" s="196"/>
      <c r="O1242" s="66"/>
      <c r="P1242" s="66"/>
      <c r="Q1242" s="66"/>
      <c r="R1242" s="66"/>
      <c r="S1242" s="66"/>
      <c r="T1242" s="67"/>
      <c r="U1242" s="36"/>
      <c r="V1242" s="36"/>
      <c r="W1242" s="36"/>
      <c r="X1242" s="36"/>
      <c r="Y1242" s="36"/>
      <c r="Z1242" s="36"/>
      <c r="AA1242" s="36"/>
      <c r="AB1242" s="36"/>
      <c r="AC1242" s="36"/>
      <c r="AD1242" s="36"/>
      <c r="AE1242" s="36"/>
      <c r="AT1242" s="19" t="s">
        <v>423</v>
      </c>
      <c r="AU1242" s="19" t="s">
        <v>86</v>
      </c>
    </row>
    <row r="1243" spans="1:47" s="2" customFormat="1" ht="48.75">
      <c r="A1243" s="36"/>
      <c r="B1243" s="37"/>
      <c r="C1243" s="38"/>
      <c r="D1243" s="192" t="s">
        <v>473</v>
      </c>
      <c r="E1243" s="38"/>
      <c r="F1243" s="197" t="s">
        <v>1704</v>
      </c>
      <c r="G1243" s="38"/>
      <c r="H1243" s="38"/>
      <c r="I1243" s="194"/>
      <c r="J1243" s="38"/>
      <c r="K1243" s="38"/>
      <c r="L1243" s="41"/>
      <c r="M1243" s="195"/>
      <c r="N1243" s="196"/>
      <c r="O1243" s="66"/>
      <c r="P1243" s="66"/>
      <c r="Q1243" s="66"/>
      <c r="R1243" s="66"/>
      <c r="S1243" s="66"/>
      <c r="T1243" s="67"/>
      <c r="U1243" s="36"/>
      <c r="V1243" s="36"/>
      <c r="W1243" s="36"/>
      <c r="X1243" s="36"/>
      <c r="Y1243" s="36"/>
      <c r="Z1243" s="36"/>
      <c r="AA1243" s="36"/>
      <c r="AB1243" s="36"/>
      <c r="AC1243" s="36"/>
      <c r="AD1243" s="36"/>
      <c r="AE1243" s="36"/>
      <c r="AT1243" s="19" t="s">
        <v>473</v>
      </c>
      <c r="AU1243" s="19" t="s">
        <v>86</v>
      </c>
    </row>
    <row r="1244" spans="2:51" s="15" customFormat="1" ht="11.25">
      <c r="B1244" s="221"/>
      <c r="C1244" s="222"/>
      <c r="D1244" s="192" t="s">
        <v>428</v>
      </c>
      <c r="E1244" s="223" t="s">
        <v>19</v>
      </c>
      <c r="F1244" s="224" t="s">
        <v>1637</v>
      </c>
      <c r="G1244" s="222"/>
      <c r="H1244" s="223" t="s">
        <v>19</v>
      </c>
      <c r="I1244" s="225"/>
      <c r="J1244" s="222"/>
      <c r="K1244" s="222"/>
      <c r="L1244" s="226"/>
      <c r="M1244" s="227"/>
      <c r="N1244" s="228"/>
      <c r="O1244" s="228"/>
      <c r="P1244" s="228"/>
      <c r="Q1244" s="228"/>
      <c r="R1244" s="228"/>
      <c r="S1244" s="228"/>
      <c r="T1244" s="229"/>
      <c r="AT1244" s="230" t="s">
        <v>428</v>
      </c>
      <c r="AU1244" s="230" t="s">
        <v>86</v>
      </c>
      <c r="AV1244" s="15" t="s">
        <v>84</v>
      </c>
      <c r="AW1244" s="15" t="s">
        <v>37</v>
      </c>
      <c r="AX1244" s="15" t="s">
        <v>76</v>
      </c>
      <c r="AY1244" s="230" t="s">
        <v>404</v>
      </c>
    </row>
    <row r="1245" spans="2:51" s="15" customFormat="1" ht="11.25">
      <c r="B1245" s="221"/>
      <c r="C1245" s="222"/>
      <c r="D1245" s="192" t="s">
        <v>428</v>
      </c>
      <c r="E1245" s="223" t="s">
        <v>19</v>
      </c>
      <c r="F1245" s="224" t="s">
        <v>1705</v>
      </c>
      <c r="G1245" s="222"/>
      <c r="H1245" s="223" t="s">
        <v>19</v>
      </c>
      <c r="I1245" s="225"/>
      <c r="J1245" s="222"/>
      <c r="K1245" s="222"/>
      <c r="L1245" s="226"/>
      <c r="M1245" s="227"/>
      <c r="N1245" s="228"/>
      <c r="O1245" s="228"/>
      <c r="P1245" s="228"/>
      <c r="Q1245" s="228"/>
      <c r="R1245" s="228"/>
      <c r="S1245" s="228"/>
      <c r="T1245" s="229"/>
      <c r="AT1245" s="230" t="s">
        <v>428</v>
      </c>
      <c r="AU1245" s="230" t="s">
        <v>86</v>
      </c>
      <c r="AV1245" s="15" t="s">
        <v>84</v>
      </c>
      <c r="AW1245" s="15" t="s">
        <v>37</v>
      </c>
      <c r="AX1245" s="15" t="s">
        <v>76</v>
      </c>
      <c r="AY1245" s="230" t="s">
        <v>404</v>
      </c>
    </row>
    <row r="1246" spans="2:51" s="13" customFormat="1" ht="11.25">
      <c r="B1246" s="198"/>
      <c r="C1246" s="199"/>
      <c r="D1246" s="192" t="s">
        <v>428</v>
      </c>
      <c r="E1246" s="200" t="s">
        <v>19</v>
      </c>
      <c r="F1246" s="201" t="s">
        <v>1706</v>
      </c>
      <c r="G1246" s="199"/>
      <c r="H1246" s="202">
        <v>2.268</v>
      </c>
      <c r="I1246" s="203"/>
      <c r="J1246" s="199"/>
      <c r="K1246" s="199"/>
      <c r="L1246" s="204"/>
      <c r="M1246" s="205"/>
      <c r="N1246" s="206"/>
      <c r="O1246" s="206"/>
      <c r="P1246" s="206"/>
      <c r="Q1246" s="206"/>
      <c r="R1246" s="206"/>
      <c r="S1246" s="206"/>
      <c r="T1246" s="207"/>
      <c r="AT1246" s="208" t="s">
        <v>428</v>
      </c>
      <c r="AU1246" s="208" t="s">
        <v>86</v>
      </c>
      <c r="AV1246" s="13" t="s">
        <v>86</v>
      </c>
      <c r="AW1246" s="13" t="s">
        <v>37</v>
      </c>
      <c r="AX1246" s="13" t="s">
        <v>76</v>
      </c>
      <c r="AY1246" s="208" t="s">
        <v>404</v>
      </c>
    </row>
    <row r="1247" spans="2:51" s="13" customFormat="1" ht="11.25">
      <c r="B1247" s="198"/>
      <c r="C1247" s="199"/>
      <c r="D1247" s="192" t="s">
        <v>428</v>
      </c>
      <c r="E1247" s="200" t="s">
        <v>19</v>
      </c>
      <c r="F1247" s="201" t="s">
        <v>1707</v>
      </c>
      <c r="G1247" s="199"/>
      <c r="H1247" s="202">
        <v>3.564</v>
      </c>
      <c r="I1247" s="203"/>
      <c r="J1247" s="199"/>
      <c r="K1247" s="199"/>
      <c r="L1247" s="204"/>
      <c r="M1247" s="205"/>
      <c r="N1247" s="206"/>
      <c r="O1247" s="206"/>
      <c r="P1247" s="206"/>
      <c r="Q1247" s="206"/>
      <c r="R1247" s="206"/>
      <c r="S1247" s="206"/>
      <c r="T1247" s="207"/>
      <c r="AT1247" s="208" t="s">
        <v>428</v>
      </c>
      <c r="AU1247" s="208" t="s">
        <v>86</v>
      </c>
      <c r="AV1247" s="13" t="s">
        <v>86</v>
      </c>
      <c r="AW1247" s="13" t="s">
        <v>37</v>
      </c>
      <c r="AX1247" s="13" t="s">
        <v>76</v>
      </c>
      <c r="AY1247" s="208" t="s">
        <v>404</v>
      </c>
    </row>
    <row r="1248" spans="2:51" s="14" customFormat="1" ht="11.25">
      <c r="B1248" s="210"/>
      <c r="C1248" s="211"/>
      <c r="D1248" s="192" t="s">
        <v>428</v>
      </c>
      <c r="E1248" s="212" t="s">
        <v>448</v>
      </c>
      <c r="F1248" s="213" t="s">
        <v>463</v>
      </c>
      <c r="G1248" s="211"/>
      <c r="H1248" s="214">
        <v>5.832</v>
      </c>
      <c r="I1248" s="215"/>
      <c r="J1248" s="211"/>
      <c r="K1248" s="211"/>
      <c r="L1248" s="216"/>
      <c r="M1248" s="217"/>
      <c r="N1248" s="218"/>
      <c r="O1248" s="218"/>
      <c r="P1248" s="218"/>
      <c r="Q1248" s="218"/>
      <c r="R1248" s="218"/>
      <c r="S1248" s="218"/>
      <c r="T1248" s="219"/>
      <c r="AT1248" s="220" t="s">
        <v>428</v>
      </c>
      <c r="AU1248" s="220" t="s">
        <v>86</v>
      </c>
      <c r="AV1248" s="14" t="s">
        <v>273</v>
      </c>
      <c r="AW1248" s="14" t="s">
        <v>37</v>
      </c>
      <c r="AX1248" s="14" t="s">
        <v>84</v>
      </c>
      <c r="AY1248" s="220" t="s">
        <v>404</v>
      </c>
    </row>
    <row r="1249" spans="1:65" s="2" customFormat="1" ht="14.45" customHeight="1">
      <c r="A1249" s="36"/>
      <c r="B1249" s="37"/>
      <c r="C1249" s="179" t="s">
        <v>1708</v>
      </c>
      <c r="D1249" s="179" t="s">
        <v>410</v>
      </c>
      <c r="E1249" s="180" t="s">
        <v>1709</v>
      </c>
      <c r="F1249" s="181" t="s">
        <v>1710</v>
      </c>
      <c r="G1249" s="182" t="s">
        <v>106</v>
      </c>
      <c r="H1249" s="183">
        <v>105.389</v>
      </c>
      <c r="I1249" s="184"/>
      <c r="J1249" s="185">
        <f>ROUND(I1249*H1249,2)</f>
        <v>0</v>
      </c>
      <c r="K1249" s="181" t="s">
        <v>19</v>
      </c>
      <c r="L1249" s="41"/>
      <c r="M1249" s="186" t="s">
        <v>19</v>
      </c>
      <c r="N1249" s="187" t="s">
        <v>47</v>
      </c>
      <c r="O1249" s="66"/>
      <c r="P1249" s="188">
        <f>O1249*H1249</f>
        <v>0</v>
      </c>
      <c r="Q1249" s="188">
        <v>0</v>
      </c>
      <c r="R1249" s="188">
        <f>Q1249*H1249</f>
        <v>0</v>
      </c>
      <c r="S1249" s="188">
        <v>0</v>
      </c>
      <c r="T1249" s="189">
        <f>S1249*H1249</f>
        <v>0</v>
      </c>
      <c r="U1249" s="36"/>
      <c r="V1249" s="36"/>
      <c r="W1249" s="36"/>
      <c r="X1249" s="36"/>
      <c r="Y1249" s="36"/>
      <c r="Z1249" s="36"/>
      <c r="AA1249" s="36"/>
      <c r="AB1249" s="36"/>
      <c r="AC1249" s="36"/>
      <c r="AD1249" s="36"/>
      <c r="AE1249" s="36"/>
      <c r="AR1249" s="190" t="s">
        <v>273</v>
      </c>
      <c r="AT1249" s="190" t="s">
        <v>410</v>
      </c>
      <c r="AU1249" s="190" t="s">
        <v>86</v>
      </c>
      <c r="AY1249" s="19" t="s">
        <v>404</v>
      </c>
      <c r="BE1249" s="191">
        <f>IF(N1249="základní",J1249,0)</f>
        <v>0</v>
      </c>
      <c r="BF1249" s="191">
        <f>IF(N1249="snížená",J1249,0)</f>
        <v>0</v>
      </c>
      <c r="BG1249" s="191">
        <f>IF(N1249="zákl. přenesená",J1249,0)</f>
        <v>0</v>
      </c>
      <c r="BH1249" s="191">
        <f>IF(N1249="sníž. přenesená",J1249,0)</f>
        <v>0</v>
      </c>
      <c r="BI1249" s="191">
        <f>IF(N1249="nulová",J1249,0)</f>
        <v>0</v>
      </c>
      <c r="BJ1249" s="19" t="s">
        <v>84</v>
      </c>
      <c r="BK1249" s="191">
        <f>ROUND(I1249*H1249,2)</f>
        <v>0</v>
      </c>
      <c r="BL1249" s="19" t="s">
        <v>273</v>
      </c>
      <c r="BM1249" s="190" t="s">
        <v>1711</v>
      </c>
    </row>
    <row r="1250" spans="1:47" s="2" customFormat="1" ht="11.25">
      <c r="A1250" s="36"/>
      <c r="B1250" s="37"/>
      <c r="C1250" s="38"/>
      <c r="D1250" s="192" t="s">
        <v>418</v>
      </c>
      <c r="E1250" s="38"/>
      <c r="F1250" s="193" t="s">
        <v>1712</v>
      </c>
      <c r="G1250" s="38"/>
      <c r="H1250" s="38"/>
      <c r="I1250" s="194"/>
      <c r="J1250" s="38"/>
      <c r="K1250" s="38"/>
      <c r="L1250" s="41"/>
      <c r="M1250" s="195"/>
      <c r="N1250" s="196"/>
      <c r="O1250" s="66"/>
      <c r="P1250" s="66"/>
      <c r="Q1250" s="66"/>
      <c r="R1250" s="66"/>
      <c r="S1250" s="66"/>
      <c r="T1250" s="67"/>
      <c r="U1250" s="36"/>
      <c r="V1250" s="36"/>
      <c r="W1250" s="36"/>
      <c r="X1250" s="36"/>
      <c r="Y1250" s="36"/>
      <c r="Z1250" s="36"/>
      <c r="AA1250" s="36"/>
      <c r="AB1250" s="36"/>
      <c r="AC1250" s="36"/>
      <c r="AD1250" s="36"/>
      <c r="AE1250" s="36"/>
      <c r="AT1250" s="19" t="s">
        <v>418</v>
      </c>
      <c r="AU1250" s="19" t="s">
        <v>86</v>
      </c>
    </row>
    <row r="1251" spans="2:51" s="15" customFormat="1" ht="11.25">
      <c r="B1251" s="221"/>
      <c r="C1251" s="222"/>
      <c r="D1251" s="192" t="s">
        <v>428</v>
      </c>
      <c r="E1251" s="223" t="s">
        <v>19</v>
      </c>
      <c r="F1251" s="224" t="s">
        <v>1713</v>
      </c>
      <c r="G1251" s="222"/>
      <c r="H1251" s="223" t="s">
        <v>19</v>
      </c>
      <c r="I1251" s="225"/>
      <c r="J1251" s="222"/>
      <c r="K1251" s="222"/>
      <c r="L1251" s="226"/>
      <c r="M1251" s="227"/>
      <c r="N1251" s="228"/>
      <c r="O1251" s="228"/>
      <c r="P1251" s="228"/>
      <c r="Q1251" s="228"/>
      <c r="R1251" s="228"/>
      <c r="S1251" s="228"/>
      <c r="T1251" s="229"/>
      <c r="AT1251" s="230" t="s">
        <v>428</v>
      </c>
      <c r="AU1251" s="230" t="s">
        <v>86</v>
      </c>
      <c r="AV1251" s="15" t="s">
        <v>84</v>
      </c>
      <c r="AW1251" s="15" t="s">
        <v>37</v>
      </c>
      <c r="AX1251" s="15" t="s">
        <v>76</v>
      </c>
      <c r="AY1251" s="230" t="s">
        <v>404</v>
      </c>
    </row>
    <row r="1252" spans="2:51" s="13" customFormat="1" ht="11.25">
      <c r="B1252" s="198"/>
      <c r="C1252" s="199"/>
      <c r="D1252" s="192" t="s">
        <v>428</v>
      </c>
      <c r="E1252" s="200" t="s">
        <v>19</v>
      </c>
      <c r="F1252" s="201" t="s">
        <v>1714</v>
      </c>
      <c r="G1252" s="199"/>
      <c r="H1252" s="202">
        <v>80.325</v>
      </c>
      <c r="I1252" s="203"/>
      <c r="J1252" s="199"/>
      <c r="K1252" s="199"/>
      <c r="L1252" s="204"/>
      <c r="M1252" s="205"/>
      <c r="N1252" s="206"/>
      <c r="O1252" s="206"/>
      <c r="P1252" s="206"/>
      <c r="Q1252" s="206"/>
      <c r="R1252" s="206"/>
      <c r="S1252" s="206"/>
      <c r="T1252" s="207"/>
      <c r="AT1252" s="208" t="s">
        <v>428</v>
      </c>
      <c r="AU1252" s="208" t="s">
        <v>86</v>
      </c>
      <c r="AV1252" s="13" t="s">
        <v>86</v>
      </c>
      <c r="AW1252" s="13" t="s">
        <v>37</v>
      </c>
      <c r="AX1252" s="13" t="s">
        <v>76</v>
      </c>
      <c r="AY1252" s="208" t="s">
        <v>404</v>
      </c>
    </row>
    <row r="1253" spans="2:51" s="15" customFormat="1" ht="11.25">
      <c r="B1253" s="221"/>
      <c r="C1253" s="222"/>
      <c r="D1253" s="192" t="s">
        <v>428</v>
      </c>
      <c r="E1253" s="223" t="s">
        <v>19</v>
      </c>
      <c r="F1253" s="224" t="s">
        <v>1715</v>
      </c>
      <c r="G1253" s="222"/>
      <c r="H1253" s="223" t="s">
        <v>19</v>
      </c>
      <c r="I1253" s="225"/>
      <c r="J1253" s="222"/>
      <c r="K1253" s="222"/>
      <c r="L1253" s="226"/>
      <c r="M1253" s="227"/>
      <c r="N1253" s="228"/>
      <c r="O1253" s="228"/>
      <c r="P1253" s="228"/>
      <c r="Q1253" s="228"/>
      <c r="R1253" s="228"/>
      <c r="S1253" s="228"/>
      <c r="T1253" s="229"/>
      <c r="AT1253" s="230" t="s">
        <v>428</v>
      </c>
      <c r="AU1253" s="230" t="s">
        <v>86</v>
      </c>
      <c r="AV1253" s="15" t="s">
        <v>84</v>
      </c>
      <c r="AW1253" s="15" t="s">
        <v>37</v>
      </c>
      <c r="AX1253" s="15" t="s">
        <v>76</v>
      </c>
      <c r="AY1253" s="230" t="s">
        <v>404</v>
      </c>
    </row>
    <row r="1254" spans="2:51" s="13" customFormat="1" ht="11.25">
      <c r="B1254" s="198"/>
      <c r="C1254" s="199"/>
      <c r="D1254" s="192" t="s">
        <v>428</v>
      </c>
      <c r="E1254" s="200" t="s">
        <v>19</v>
      </c>
      <c r="F1254" s="201" t="s">
        <v>1716</v>
      </c>
      <c r="G1254" s="199"/>
      <c r="H1254" s="202">
        <v>9.18</v>
      </c>
      <c r="I1254" s="203"/>
      <c r="J1254" s="199"/>
      <c r="K1254" s="199"/>
      <c r="L1254" s="204"/>
      <c r="M1254" s="205"/>
      <c r="N1254" s="206"/>
      <c r="O1254" s="206"/>
      <c r="P1254" s="206"/>
      <c r="Q1254" s="206"/>
      <c r="R1254" s="206"/>
      <c r="S1254" s="206"/>
      <c r="T1254" s="207"/>
      <c r="AT1254" s="208" t="s">
        <v>428</v>
      </c>
      <c r="AU1254" s="208" t="s">
        <v>86</v>
      </c>
      <c r="AV1254" s="13" t="s">
        <v>86</v>
      </c>
      <c r="AW1254" s="13" t="s">
        <v>37</v>
      </c>
      <c r="AX1254" s="13" t="s">
        <v>76</v>
      </c>
      <c r="AY1254" s="208" t="s">
        <v>404</v>
      </c>
    </row>
    <row r="1255" spans="2:51" s="15" customFormat="1" ht="11.25">
      <c r="B1255" s="221"/>
      <c r="C1255" s="222"/>
      <c r="D1255" s="192" t="s">
        <v>428</v>
      </c>
      <c r="E1255" s="223" t="s">
        <v>19</v>
      </c>
      <c r="F1255" s="224" t="s">
        <v>1717</v>
      </c>
      <c r="G1255" s="222"/>
      <c r="H1255" s="223" t="s">
        <v>19</v>
      </c>
      <c r="I1255" s="225"/>
      <c r="J1255" s="222"/>
      <c r="K1255" s="222"/>
      <c r="L1255" s="226"/>
      <c r="M1255" s="227"/>
      <c r="N1255" s="228"/>
      <c r="O1255" s="228"/>
      <c r="P1255" s="228"/>
      <c r="Q1255" s="228"/>
      <c r="R1255" s="228"/>
      <c r="S1255" s="228"/>
      <c r="T1255" s="229"/>
      <c r="AT1255" s="230" t="s">
        <v>428</v>
      </c>
      <c r="AU1255" s="230" t="s">
        <v>86</v>
      </c>
      <c r="AV1255" s="15" t="s">
        <v>84</v>
      </c>
      <c r="AW1255" s="15" t="s">
        <v>37</v>
      </c>
      <c r="AX1255" s="15" t="s">
        <v>76</v>
      </c>
      <c r="AY1255" s="230" t="s">
        <v>404</v>
      </c>
    </row>
    <row r="1256" spans="2:51" s="13" customFormat="1" ht="11.25">
      <c r="B1256" s="198"/>
      <c r="C1256" s="199"/>
      <c r="D1256" s="192" t="s">
        <v>428</v>
      </c>
      <c r="E1256" s="200" t="s">
        <v>19</v>
      </c>
      <c r="F1256" s="201" t="s">
        <v>1718</v>
      </c>
      <c r="G1256" s="199"/>
      <c r="H1256" s="202">
        <v>3.07</v>
      </c>
      <c r="I1256" s="203"/>
      <c r="J1256" s="199"/>
      <c r="K1256" s="199"/>
      <c r="L1256" s="204"/>
      <c r="M1256" s="205"/>
      <c r="N1256" s="206"/>
      <c r="O1256" s="206"/>
      <c r="P1256" s="206"/>
      <c r="Q1256" s="206"/>
      <c r="R1256" s="206"/>
      <c r="S1256" s="206"/>
      <c r="T1256" s="207"/>
      <c r="AT1256" s="208" t="s">
        <v>428</v>
      </c>
      <c r="AU1256" s="208" t="s">
        <v>86</v>
      </c>
      <c r="AV1256" s="13" t="s">
        <v>86</v>
      </c>
      <c r="AW1256" s="13" t="s">
        <v>37</v>
      </c>
      <c r="AX1256" s="13" t="s">
        <v>76</v>
      </c>
      <c r="AY1256" s="208" t="s">
        <v>404</v>
      </c>
    </row>
    <row r="1257" spans="2:51" s="15" customFormat="1" ht="11.25">
      <c r="B1257" s="221"/>
      <c r="C1257" s="222"/>
      <c r="D1257" s="192" t="s">
        <v>428</v>
      </c>
      <c r="E1257" s="223" t="s">
        <v>19</v>
      </c>
      <c r="F1257" s="224" t="s">
        <v>1719</v>
      </c>
      <c r="G1257" s="222"/>
      <c r="H1257" s="223" t="s">
        <v>19</v>
      </c>
      <c r="I1257" s="225"/>
      <c r="J1257" s="222"/>
      <c r="K1257" s="222"/>
      <c r="L1257" s="226"/>
      <c r="M1257" s="227"/>
      <c r="N1257" s="228"/>
      <c r="O1257" s="228"/>
      <c r="P1257" s="228"/>
      <c r="Q1257" s="228"/>
      <c r="R1257" s="228"/>
      <c r="S1257" s="228"/>
      <c r="T1257" s="229"/>
      <c r="AT1257" s="230" t="s">
        <v>428</v>
      </c>
      <c r="AU1257" s="230" t="s">
        <v>86</v>
      </c>
      <c r="AV1257" s="15" t="s">
        <v>84</v>
      </c>
      <c r="AW1257" s="15" t="s">
        <v>37</v>
      </c>
      <c r="AX1257" s="15" t="s">
        <v>76</v>
      </c>
      <c r="AY1257" s="230" t="s">
        <v>404</v>
      </c>
    </row>
    <row r="1258" spans="2:51" s="13" customFormat="1" ht="11.25">
      <c r="B1258" s="198"/>
      <c r="C1258" s="199"/>
      <c r="D1258" s="192" t="s">
        <v>428</v>
      </c>
      <c r="E1258" s="200" t="s">
        <v>19</v>
      </c>
      <c r="F1258" s="201" t="s">
        <v>1720</v>
      </c>
      <c r="G1258" s="199"/>
      <c r="H1258" s="202">
        <v>0.356</v>
      </c>
      <c r="I1258" s="203"/>
      <c r="J1258" s="199"/>
      <c r="K1258" s="199"/>
      <c r="L1258" s="204"/>
      <c r="M1258" s="205"/>
      <c r="N1258" s="206"/>
      <c r="O1258" s="206"/>
      <c r="P1258" s="206"/>
      <c r="Q1258" s="206"/>
      <c r="R1258" s="206"/>
      <c r="S1258" s="206"/>
      <c r="T1258" s="207"/>
      <c r="AT1258" s="208" t="s">
        <v>428</v>
      </c>
      <c r="AU1258" s="208" t="s">
        <v>86</v>
      </c>
      <c r="AV1258" s="13" t="s">
        <v>86</v>
      </c>
      <c r="AW1258" s="13" t="s">
        <v>37</v>
      </c>
      <c r="AX1258" s="13" t="s">
        <v>76</v>
      </c>
      <c r="AY1258" s="208" t="s">
        <v>404</v>
      </c>
    </row>
    <row r="1259" spans="2:51" s="15" customFormat="1" ht="11.25">
      <c r="B1259" s="221"/>
      <c r="C1259" s="222"/>
      <c r="D1259" s="192" t="s">
        <v>428</v>
      </c>
      <c r="E1259" s="223" t="s">
        <v>19</v>
      </c>
      <c r="F1259" s="224" t="s">
        <v>1721</v>
      </c>
      <c r="G1259" s="222"/>
      <c r="H1259" s="223" t="s">
        <v>19</v>
      </c>
      <c r="I1259" s="225"/>
      <c r="J1259" s="222"/>
      <c r="K1259" s="222"/>
      <c r="L1259" s="226"/>
      <c r="M1259" s="227"/>
      <c r="N1259" s="228"/>
      <c r="O1259" s="228"/>
      <c r="P1259" s="228"/>
      <c r="Q1259" s="228"/>
      <c r="R1259" s="228"/>
      <c r="S1259" s="228"/>
      <c r="T1259" s="229"/>
      <c r="AT1259" s="230" t="s">
        <v>428</v>
      </c>
      <c r="AU1259" s="230" t="s">
        <v>86</v>
      </c>
      <c r="AV1259" s="15" t="s">
        <v>84</v>
      </c>
      <c r="AW1259" s="15" t="s">
        <v>37</v>
      </c>
      <c r="AX1259" s="15" t="s">
        <v>76</v>
      </c>
      <c r="AY1259" s="230" t="s">
        <v>404</v>
      </c>
    </row>
    <row r="1260" spans="2:51" s="13" customFormat="1" ht="11.25">
      <c r="B1260" s="198"/>
      <c r="C1260" s="199"/>
      <c r="D1260" s="192" t="s">
        <v>428</v>
      </c>
      <c r="E1260" s="200" t="s">
        <v>19</v>
      </c>
      <c r="F1260" s="201" t="s">
        <v>1722</v>
      </c>
      <c r="G1260" s="199"/>
      <c r="H1260" s="202">
        <v>0.057</v>
      </c>
      <c r="I1260" s="203"/>
      <c r="J1260" s="199"/>
      <c r="K1260" s="199"/>
      <c r="L1260" s="204"/>
      <c r="M1260" s="205"/>
      <c r="N1260" s="206"/>
      <c r="O1260" s="206"/>
      <c r="P1260" s="206"/>
      <c r="Q1260" s="206"/>
      <c r="R1260" s="206"/>
      <c r="S1260" s="206"/>
      <c r="T1260" s="207"/>
      <c r="AT1260" s="208" t="s">
        <v>428</v>
      </c>
      <c r="AU1260" s="208" t="s">
        <v>86</v>
      </c>
      <c r="AV1260" s="13" t="s">
        <v>86</v>
      </c>
      <c r="AW1260" s="13" t="s">
        <v>37</v>
      </c>
      <c r="AX1260" s="13" t="s">
        <v>76</v>
      </c>
      <c r="AY1260" s="208" t="s">
        <v>404</v>
      </c>
    </row>
    <row r="1261" spans="2:51" s="15" customFormat="1" ht="11.25">
      <c r="B1261" s="221"/>
      <c r="C1261" s="222"/>
      <c r="D1261" s="192" t="s">
        <v>428</v>
      </c>
      <c r="E1261" s="223" t="s">
        <v>19</v>
      </c>
      <c r="F1261" s="224" t="s">
        <v>1723</v>
      </c>
      <c r="G1261" s="222"/>
      <c r="H1261" s="223" t="s">
        <v>19</v>
      </c>
      <c r="I1261" s="225"/>
      <c r="J1261" s="222"/>
      <c r="K1261" s="222"/>
      <c r="L1261" s="226"/>
      <c r="M1261" s="227"/>
      <c r="N1261" s="228"/>
      <c r="O1261" s="228"/>
      <c r="P1261" s="228"/>
      <c r="Q1261" s="228"/>
      <c r="R1261" s="228"/>
      <c r="S1261" s="228"/>
      <c r="T1261" s="229"/>
      <c r="AT1261" s="230" t="s">
        <v>428</v>
      </c>
      <c r="AU1261" s="230" t="s">
        <v>86</v>
      </c>
      <c r="AV1261" s="15" t="s">
        <v>84</v>
      </c>
      <c r="AW1261" s="15" t="s">
        <v>37</v>
      </c>
      <c r="AX1261" s="15" t="s">
        <v>76</v>
      </c>
      <c r="AY1261" s="230" t="s">
        <v>404</v>
      </c>
    </row>
    <row r="1262" spans="2:51" s="13" customFormat="1" ht="11.25">
      <c r="B1262" s="198"/>
      <c r="C1262" s="199"/>
      <c r="D1262" s="192" t="s">
        <v>428</v>
      </c>
      <c r="E1262" s="200" t="s">
        <v>19</v>
      </c>
      <c r="F1262" s="201" t="s">
        <v>1724</v>
      </c>
      <c r="G1262" s="199"/>
      <c r="H1262" s="202">
        <v>2.18</v>
      </c>
      <c r="I1262" s="203"/>
      <c r="J1262" s="199"/>
      <c r="K1262" s="199"/>
      <c r="L1262" s="204"/>
      <c r="M1262" s="205"/>
      <c r="N1262" s="206"/>
      <c r="O1262" s="206"/>
      <c r="P1262" s="206"/>
      <c r="Q1262" s="206"/>
      <c r="R1262" s="206"/>
      <c r="S1262" s="206"/>
      <c r="T1262" s="207"/>
      <c r="AT1262" s="208" t="s">
        <v>428</v>
      </c>
      <c r="AU1262" s="208" t="s">
        <v>86</v>
      </c>
      <c r="AV1262" s="13" t="s">
        <v>86</v>
      </c>
      <c r="AW1262" s="13" t="s">
        <v>37</v>
      </c>
      <c r="AX1262" s="13" t="s">
        <v>76</v>
      </c>
      <c r="AY1262" s="208" t="s">
        <v>404</v>
      </c>
    </row>
    <row r="1263" spans="2:51" s="15" customFormat="1" ht="11.25">
      <c r="B1263" s="221"/>
      <c r="C1263" s="222"/>
      <c r="D1263" s="192" t="s">
        <v>428</v>
      </c>
      <c r="E1263" s="223" t="s">
        <v>19</v>
      </c>
      <c r="F1263" s="224" t="s">
        <v>1725</v>
      </c>
      <c r="G1263" s="222"/>
      <c r="H1263" s="223" t="s">
        <v>19</v>
      </c>
      <c r="I1263" s="225"/>
      <c r="J1263" s="222"/>
      <c r="K1263" s="222"/>
      <c r="L1263" s="226"/>
      <c r="M1263" s="227"/>
      <c r="N1263" s="228"/>
      <c r="O1263" s="228"/>
      <c r="P1263" s="228"/>
      <c r="Q1263" s="228"/>
      <c r="R1263" s="228"/>
      <c r="S1263" s="228"/>
      <c r="T1263" s="229"/>
      <c r="AT1263" s="230" t="s">
        <v>428</v>
      </c>
      <c r="AU1263" s="230" t="s">
        <v>86</v>
      </c>
      <c r="AV1263" s="15" t="s">
        <v>84</v>
      </c>
      <c r="AW1263" s="15" t="s">
        <v>37</v>
      </c>
      <c r="AX1263" s="15" t="s">
        <v>76</v>
      </c>
      <c r="AY1263" s="230" t="s">
        <v>404</v>
      </c>
    </row>
    <row r="1264" spans="2:51" s="13" customFormat="1" ht="11.25">
      <c r="B1264" s="198"/>
      <c r="C1264" s="199"/>
      <c r="D1264" s="192" t="s">
        <v>428</v>
      </c>
      <c r="E1264" s="200" t="s">
        <v>19</v>
      </c>
      <c r="F1264" s="201" t="s">
        <v>1722</v>
      </c>
      <c r="G1264" s="199"/>
      <c r="H1264" s="202">
        <v>0.057</v>
      </c>
      <c r="I1264" s="203"/>
      <c r="J1264" s="199"/>
      <c r="K1264" s="199"/>
      <c r="L1264" s="204"/>
      <c r="M1264" s="205"/>
      <c r="N1264" s="206"/>
      <c r="O1264" s="206"/>
      <c r="P1264" s="206"/>
      <c r="Q1264" s="206"/>
      <c r="R1264" s="206"/>
      <c r="S1264" s="206"/>
      <c r="T1264" s="207"/>
      <c r="AT1264" s="208" t="s">
        <v>428</v>
      </c>
      <c r="AU1264" s="208" t="s">
        <v>86</v>
      </c>
      <c r="AV1264" s="13" t="s">
        <v>86</v>
      </c>
      <c r="AW1264" s="13" t="s">
        <v>37</v>
      </c>
      <c r="AX1264" s="13" t="s">
        <v>76</v>
      </c>
      <c r="AY1264" s="208" t="s">
        <v>404</v>
      </c>
    </row>
    <row r="1265" spans="2:51" s="15" customFormat="1" ht="11.25">
      <c r="B1265" s="221"/>
      <c r="C1265" s="222"/>
      <c r="D1265" s="192" t="s">
        <v>428</v>
      </c>
      <c r="E1265" s="223" t="s">
        <v>19</v>
      </c>
      <c r="F1265" s="224" t="s">
        <v>1139</v>
      </c>
      <c r="G1265" s="222"/>
      <c r="H1265" s="223" t="s">
        <v>19</v>
      </c>
      <c r="I1265" s="225"/>
      <c r="J1265" s="222"/>
      <c r="K1265" s="222"/>
      <c r="L1265" s="226"/>
      <c r="M1265" s="227"/>
      <c r="N1265" s="228"/>
      <c r="O1265" s="228"/>
      <c r="P1265" s="228"/>
      <c r="Q1265" s="228"/>
      <c r="R1265" s="228"/>
      <c r="S1265" s="228"/>
      <c r="T1265" s="229"/>
      <c r="AT1265" s="230" t="s">
        <v>428</v>
      </c>
      <c r="AU1265" s="230" t="s">
        <v>86</v>
      </c>
      <c r="AV1265" s="15" t="s">
        <v>84</v>
      </c>
      <c r="AW1265" s="15" t="s">
        <v>37</v>
      </c>
      <c r="AX1265" s="15" t="s">
        <v>76</v>
      </c>
      <c r="AY1265" s="230" t="s">
        <v>404</v>
      </c>
    </row>
    <row r="1266" spans="2:51" s="13" customFormat="1" ht="11.25">
      <c r="B1266" s="198"/>
      <c r="C1266" s="199"/>
      <c r="D1266" s="192" t="s">
        <v>428</v>
      </c>
      <c r="E1266" s="200" t="s">
        <v>19</v>
      </c>
      <c r="F1266" s="201" t="s">
        <v>1726</v>
      </c>
      <c r="G1266" s="199"/>
      <c r="H1266" s="202">
        <v>10.164</v>
      </c>
      <c r="I1266" s="203"/>
      <c r="J1266" s="199"/>
      <c r="K1266" s="199"/>
      <c r="L1266" s="204"/>
      <c r="M1266" s="205"/>
      <c r="N1266" s="206"/>
      <c r="O1266" s="206"/>
      <c r="P1266" s="206"/>
      <c r="Q1266" s="206"/>
      <c r="R1266" s="206"/>
      <c r="S1266" s="206"/>
      <c r="T1266" s="207"/>
      <c r="AT1266" s="208" t="s">
        <v>428</v>
      </c>
      <c r="AU1266" s="208" t="s">
        <v>86</v>
      </c>
      <c r="AV1266" s="13" t="s">
        <v>86</v>
      </c>
      <c r="AW1266" s="13" t="s">
        <v>37</v>
      </c>
      <c r="AX1266" s="13" t="s">
        <v>76</v>
      </c>
      <c r="AY1266" s="208" t="s">
        <v>404</v>
      </c>
    </row>
    <row r="1267" spans="2:51" s="14" customFormat="1" ht="11.25">
      <c r="B1267" s="210"/>
      <c r="C1267" s="211"/>
      <c r="D1267" s="192" t="s">
        <v>428</v>
      </c>
      <c r="E1267" s="212" t="s">
        <v>19</v>
      </c>
      <c r="F1267" s="213" t="s">
        <v>463</v>
      </c>
      <c r="G1267" s="211"/>
      <c r="H1267" s="214">
        <v>105.389</v>
      </c>
      <c r="I1267" s="215"/>
      <c r="J1267" s="211"/>
      <c r="K1267" s="211"/>
      <c r="L1267" s="216"/>
      <c r="M1267" s="217"/>
      <c r="N1267" s="218"/>
      <c r="O1267" s="218"/>
      <c r="P1267" s="218"/>
      <c r="Q1267" s="218"/>
      <c r="R1267" s="218"/>
      <c r="S1267" s="218"/>
      <c r="T1267" s="219"/>
      <c r="AT1267" s="220" t="s">
        <v>428</v>
      </c>
      <c r="AU1267" s="220" t="s">
        <v>86</v>
      </c>
      <c r="AV1267" s="14" t="s">
        <v>273</v>
      </c>
      <c r="AW1267" s="14" t="s">
        <v>37</v>
      </c>
      <c r="AX1267" s="14" t="s">
        <v>84</v>
      </c>
      <c r="AY1267" s="220" t="s">
        <v>404</v>
      </c>
    </row>
    <row r="1268" spans="1:65" s="2" customFormat="1" ht="14.45" customHeight="1">
      <c r="A1268" s="36"/>
      <c r="B1268" s="37"/>
      <c r="C1268" s="179" t="s">
        <v>1727</v>
      </c>
      <c r="D1268" s="179" t="s">
        <v>410</v>
      </c>
      <c r="E1268" s="180" t="s">
        <v>1728</v>
      </c>
      <c r="F1268" s="181" t="s">
        <v>1729</v>
      </c>
      <c r="G1268" s="182" t="s">
        <v>106</v>
      </c>
      <c r="H1268" s="183">
        <v>902.011</v>
      </c>
      <c r="I1268" s="184"/>
      <c r="J1268" s="185">
        <f>ROUND(I1268*H1268,2)</f>
        <v>0</v>
      </c>
      <c r="K1268" s="181" t="s">
        <v>19</v>
      </c>
      <c r="L1268" s="41"/>
      <c r="M1268" s="186" t="s">
        <v>19</v>
      </c>
      <c r="N1268" s="187" t="s">
        <v>47</v>
      </c>
      <c r="O1268" s="66"/>
      <c r="P1268" s="188">
        <f>O1268*H1268</f>
        <v>0</v>
      </c>
      <c r="Q1268" s="188">
        <v>0</v>
      </c>
      <c r="R1268" s="188">
        <f>Q1268*H1268</f>
        <v>0</v>
      </c>
      <c r="S1268" s="188">
        <v>0</v>
      </c>
      <c r="T1268" s="189">
        <f>S1268*H1268</f>
        <v>0</v>
      </c>
      <c r="U1268" s="36"/>
      <c r="V1268" s="36"/>
      <c r="W1268" s="36"/>
      <c r="X1268" s="36"/>
      <c r="Y1268" s="36"/>
      <c r="Z1268" s="36"/>
      <c r="AA1268" s="36"/>
      <c r="AB1268" s="36"/>
      <c r="AC1268" s="36"/>
      <c r="AD1268" s="36"/>
      <c r="AE1268" s="36"/>
      <c r="AR1268" s="190" t="s">
        <v>273</v>
      </c>
      <c r="AT1268" s="190" t="s">
        <v>410</v>
      </c>
      <c r="AU1268" s="190" t="s">
        <v>86</v>
      </c>
      <c r="AY1268" s="19" t="s">
        <v>404</v>
      </c>
      <c r="BE1268" s="191">
        <f>IF(N1268="základní",J1268,0)</f>
        <v>0</v>
      </c>
      <c r="BF1268" s="191">
        <f>IF(N1268="snížená",J1268,0)</f>
        <v>0</v>
      </c>
      <c r="BG1268" s="191">
        <f>IF(N1268="zákl. přenesená",J1268,0)</f>
        <v>0</v>
      </c>
      <c r="BH1268" s="191">
        <f>IF(N1268="sníž. přenesená",J1268,0)</f>
        <v>0</v>
      </c>
      <c r="BI1268" s="191">
        <f>IF(N1268="nulová",J1268,0)</f>
        <v>0</v>
      </c>
      <c r="BJ1268" s="19" t="s">
        <v>84</v>
      </c>
      <c r="BK1268" s="191">
        <f>ROUND(I1268*H1268,2)</f>
        <v>0</v>
      </c>
      <c r="BL1268" s="19" t="s">
        <v>273</v>
      </c>
      <c r="BM1268" s="190" t="s">
        <v>1730</v>
      </c>
    </row>
    <row r="1269" spans="1:47" s="2" customFormat="1" ht="29.25">
      <c r="A1269" s="36"/>
      <c r="B1269" s="37"/>
      <c r="C1269" s="38"/>
      <c r="D1269" s="192" t="s">
        <v>418</v>
      </c>
      <c r="E1269" s="38"/>
      <c r="F1269" s="193" t="s">
        <v>1731</v>
      </c>
      <c r="G1269" s="38"/>
      <c r="H1269" s="38"/>
      <c r="I1269" s="194"/>
      <c r="J1269" s="38"/>
      <c r="K1269" s="38"/>
      <c r="L1269" s="41"/>
      <c r="M1269" s="195"/>
      <c r="N1269" s="196"/>
      <c r="O1269" s="66"/>
      <c r="P1269" s="66"/>
      <c r="Q1269" s="66"/>
      <c r="R1269" s="66"/>
      <c r="S1269" s="66"/>
      <c r="T1269" s="67"/>
      <c r="U1269" s="36"/>
      <c r="V1269" s="36"/>
      <c r="W1269" s="36"/>
      <c r="X1269" s="36"/>
      <c r="Y1269" s="36"/>
      <c r="Z1269" s="36"/>
      <c r="AA1269" s="36"/>
      <c r="AB1269" s="36"/>
      <c r="AC1269" s="36"/>
      <c r="AD1269" s="36"/>
      <c r="AE1269" s="36"/>
      <c r="AT1269" s="19" t="s">
        <v>418</v>
      </c>
      <c r="AU1269" s="19" t="s">
        <v>86</v>
      </c>
    </row>
    <row r="1270" spans="1:47" s="2" customFormat="1" ht="234">
      <c r="A1270" s="36"/>
      <c r="B1270" s="37"/>
      <c r="C1270" s="38"/>
      <c r="D1270" s="192" t="s">
        <v>423</v>
      </c>
      <c r="E1270" s="38"/>
      <c r="F1270" s="197" t="s">
        <v>1732</v>
      </c>
      <c r="G1270" s="38"/>
      <c r="H1270" s="38"/>
      <c r="I1270" s="194"/>
      <c r="J1270" s="38"/>
      <c r="K1270" s="38"/>
      <c r="L1270" s="41"/>
      <c r="M1270" s="195"/>
      <c r="N1270" s="196"/>
      <c r="O1270" s="66"/>
      <c r="P1270" s="66"/>
      <c r="Q1270" s="66"/>
      <c r="R1270" s="66"/>
      <c r="S1270" s="66"/>
      <c r="T1270" s="67"/>
      <c r="U1270" s="36"/>
      <c r="V1270" s="36"/>
      <c r="W1270" s="36"/>
      <c r="X1270" s="36"/>
      <c r="Y1270" s="36"/>
      <c r="Z1270" s="36"/>
      <c r="AA1270" s="36"/>
      <c r="AB1270" s="36"/>
      <c r="AC1270" s="36"/>
      <c r="AD1270" s="36"/>
      <c r="AE1270" s="36"/>
      <c r="AT1270" s="19" t="s">
        <v>423</v>
      </c>
      <c r="AU1270" s="19" t="s">
        <v>86</v>
      </c>
    </row>
    <row r="1271" spans="1:47" s="2" customFormat="1" ht="29.25">
      <c r="A1271" s="36"/>
      <c r="B1271" s="37"/>
      <c r="C1271" s="38"/>
      <c r="D1271" s="192" t="s">
        <v>473</v>
      </c>
      <c r="E1271" s="38"/>
      <c r="F1271" s="197" t="s">
        <v>1733</v>
      </c>
      <c r="G1271" s="38"/>
      <c r="H1271" s="38"/>
      <c r="I1271" s="194"/>
      <c r="J1271" s="38"/>
      <c r="K1271" s="38"/>
      <c r="L1271" s="41"/>
      <c r="M1271" s="195"/>
      <c r="N1271" s="196"/>
      <c r="O1271" s="66"/>
      <c r="P1271" s="66"/>
      <c r="Q1271" s="66"/>
      <c r="R1271" s="66"/>
      <c r="S1271" s="66"/>
      <c r="T1271" s="67"/>
      <c r="U1271" s="36"/>
      <c r="V1271" s="36"/>
      <c r="W1271" s="36"/>
      <c r="X1271" s="36"/>
      <c r="Y1271" s="36"/>
      <c r="Z1271" s="36"/>
      <c r="AA1271" s="36"/>
      <c r="AB1271" s="36"/>
      <c r="AC1271" s="36"/>
      <c r="AD1271" s="36"/>
      <c r="AE1271" s="36"/>
      <c r="AT1271" s="19" t="s">
        <v>473</v>
      </c>
      <c r="AU1271" s="19" t="s">
        <v>86</v>
      </c>
    </row>
    <row r="1272" spans="2:51" s="15" customFormat="1" ht="11.25">
      <c r="B1272" s="221"/>
      <c r="C1272" s="222"/>
      <c r="D1272" s="192" t="s">
        <v>428</v>
      </c>
      <c r="E1272" s="223" t="s">
        <v>19</v>
      </c>
      <c r="F1272" s="224" t="s">
        <v>1734</v>
      </c>
      <c r="G1272" s="222"/>
      <c r="H1272" s="223" t="s">
        <v>19</v>
      </c>
      <c r="I1272" s="225"/>
      <c r="J1272" s="222"/>
      <c r="K1272" s="222"/>
      <c r="L1272" s="226"/>
      <c r="M1272" s="227"/>
      <c r="N1272" s="228"/>
      <c r="O1272" s="228"/>
      <c r="P1272" s="228"/>
      <c r="Q1272" s="228"/>
      <c r="R1272" s="228"/>
      <c r="S1272" s="228"/>
      <c r="T1272" s="229"/>
      <c r="AT1272" s="230" t="s">
        <v>428</v>
      </c>
      <c r="AU1272" s="230" t="s">
        <v>86</v>
      </c>
      <c r="AV1272" s="15" t="s">
        <v>84</v>
      </c>
      <c r="AW1272" s="15" t="s">
        <v>37</v>
      </c>
      <c r="AX1272" s="15" t="s">
        <v>76</v>
      </c>
      <c r="AY1272" s="230" t="s">
        <v>404</v>
      </c>
    </row>
    <row r="1273" spans="2:51" s="15" customFormat="1" ht="11.25">
      <c r="B1273" s="221"/>
      <c r="C1273" s="222"/>
      <c r="D1273" s="192" t="s">
        <v>428</v>
      </c>
      <c r="E1273" s="223" t="s">
        <v>19</v>
      </c>
      <c r="F1273" s="224" t="s">
        <v>1735</v>
      </c>
      <c r="G1273" s="222"/>
      <c r="H1273" s="223" t="s">
        <v>19</v>
      </c>
      <c r="I1273" s="225"/>
      <c r="J1273" s="222"/>
      <c r="K1273" s="222"/>
      <c r="L1273" s="226"/>
      <c r="M1273" s="227"/>
      <c r="N1273" s="228"/>
      <c r="O1273" s="228"/>
      <c r="P1273" s="228"/>
      <c r="Q1273" s="228"/>
      <c r="R1273" s="228"/>
      <c r="S1273" s="228"/>
      <c r="T1273" s="229"/>
      <c r="AT1273" s="230" t="s">
        <v>428</v>
      </c>
      <c r="AU1273" s="230" t="s">
        <v>86</v>
      </c>
      <c r="AV1273" s="15" t="s">
        <v>84</v>
      </c>
      <c r="AW1273" s="15" t="s">
        <v>37</v>
      </c>
      <c r="AX1273" s="15" t="s">
        <v>76</v>
      </c>
      <c r="AY1273" s="230" t="s">
        <v>404</v>
      </c>
    </row>
    <row r="1274" spans="2:51" s="13" customFormat="1" ht="11.25">
      <c r="B1274" s="198"/>
      <c r="C1274" s="199"/>
      <c r="D1274" s="192" t="s">
        <v>428</v>
      </c>
      <c r="E1274" s="200" t="s">
        <v>19</v>
      </c>
      <c r="F1274" s="201" t="s">
        <v>1736</v>
      </c>
      <c r="G1274" s="199"/>
      <c r="H1274" s="202">
        <v>138.18</v>
      </c>
      <c r="I1274" s="203"/>
      <c r="J1274" s="199"/>
      <c r="K1274" s="199"/>
      <c r="L1274" s="204"/>
      <c r="M1274" s="205"/>
      <c r="N1274" s="206"/>
      <c r="O1274" s="206"/>
      <c r="P1274" s="206"/>
      <c r="Q1274" s="206"/>
      <c r="R1274" s="206"/>
      <c r="S1274" s="206"/>
      <c r="T1274" s="207"/>
      <c r="AT1274" s="208" t="s">
        <v>428</v>
      </c>
      <c r="AU1274" s="208" t="s">
        <v>86</v>
      </c>
      <c r="AV1274" s="13" t="s">
        <v>86</v>
      </c>
      <c r="AW1274" s="13" t="s">
        <v>37</v>
      </c>
      <c r="AX1274" s="13" t="s">
        <v>76</v>
      </c>
      <c r="AY1274" s="208" t="s">
        <v>404</v>
      </c>
    </row>
    <row r="1275" spans="2:51" s="15" customFormat="1" ht="11.25">
      <c r="B1275" s="221"/>
      <c r="C1275" s="222"/>
      <c r="D1275" s="192" t="s">
        <v>428</v>
      </c>
      <c r="E1275" s="223" t="s">
        <v>19</v>
      </c>
      <c r="F1275" s="224" t="s">
        <v>1737</v>
      </c>
      <c r="G1275" s="222"/>
      <c r="H1275" s="223" t="s">
        <v>19</v>
      </c>
      <c r="I1275" s="225"/>
      <c r="J1275" s="222"/>
      <c r="K1275" s="222"/>
      <c r="L1275" s="226"/>
      <c r="M1275" s="227"/>
      <c r="N1275" s="228"/>
      <c r="O1275" s="228"/>
      <c r="P1275" s="228"/>
      <c r="Q1275" s="228"/>
      <c r="R1275" s="228"/>
      <c r="S1275" s="228"/>
      <c r="T1275" s="229"/>
      <c r="AT1275" s="230" t="s">
        <v>428</v>
      </c>
      <c r="AU1275" s="230" t="s">
        <v>86</v>
      </c>
      <c r="AV1275" s="15" t="s">
        <v>84</v>
      </c>
      <c r="AW1275" s="15" t="s">
        <v>37</v>
      </c>
      <c r="AX1275" s="15" t="s">
        <v>76</v>
      </c>
      <c r="AY1275" s="230" t="s">
        <v>404</v>
      </c>
    </row>
    <row r="1276" spans="2:51" s="13" customFormat="1" ht="11.25">
      <c r="B1276" s="198"/>
      <c r="C1276" s="199"/>
      <c r="D1276" s="192" t="s">
        <v>428</v>
      </c>
      <c r="E1276" s="200" t="s">
        <v>19</v>
      </c>
      <c r="F1276" s="201" t="s">
        <v>1738</v>
      </c>
      <c r="G1276" s="199"/>
      <c r="H1276" s="202">
        <v>141.551</v>
      </c>
      <c r="I1276" s="203"/>
      <c r="J1276" s="199"/>
      <c r="K1276" s="199"/>
      <c r="L1276" s="204"/>
      <c r="M1276" s="205"/>
      <c r="N1276" s="206"/>
      <c r="O1276" s="206"/>
      <c r="P1276" s="206"/>
      <c r="Q1276" s="206"/>
      <c r="R1276" s="206"/>
      <c r="S1276" s="206"/>
      <c r="T1276" s="207"/>
      <c r="AT1276" s="208" t="s">
        <v>428</v>
      </c>
      <c r="AU1276" s="208" t="s">
        <v>86</v>
      </c>
      <c r="AV1276" s="13" t="s">
        <v>86</v>
      </c>
      <c r="AW1276" s="13" t="s">
        <v>37</v>
      </c>
      <c r="AX1276" s="13" t="s">
        <v>76</v>
      </c>
      <c r="AY1276" s="208" t="s">
        <v>404</v>
      </c>
    </row>
    <row r="1277" spans="2:51" s="15" customFormat="1" ht="11.25">
      <c r="B1277" s="221"/>
      <c r="C1277" s="222"/>
      <c r="D1277" s="192" t="s">
        <v>428</v>
      </c>
      <c r="E1277" s="223" t="s">
        <v>19</v>
      </c>
      <c r="F1277" s="224" t="s">
        <v>1739</v>
      </c>
      <c r="G1277" s="222"/>
      <c r="H1277" s="223" t="s">
        <v>19</v>
      </c>
      <c r="I1277" s="225"/>
      <c r="J1277" s="222"/>
      <c r="K1277" s="222"/>
      <c r="L1277" s="226"/>
      <c r="M1277" s="227"/>
      <c r="N1277" s="228"/>
      <c r="O1277" s="228"/>
      <c r="P1277" s="228"/>
      <c r="Q1277" s="228"/>
      <c r="R1277" s="228"/>
      <c r="S1277" s="228"/>
      <c r="T1277" s="229"/>
      <c r="AT1277" s="230" t="s">
        <v>428</v>
      </c>
      <c r="AU1277" s="230" t="s">
        <v>86</v>
      </c>
      <c r="AV1277" s="15" t="s">
        <v>84</v>
      </c>
      <c r="AW1277" s="15" t="s">
        <v>37</v>
      </c>
      <c r="AX1277" s="15" t="s">
        <v>76</v>
      </c>
      <c r="AY1277" s="230" t="s">
        <v>404</v>
      </c>
    </row>
    <row r="1278" spans="2:51" s="13" customFormat="1" ht="11.25">
      <c r="B1278" s="198"/>
      <c r="C1278" s="199"/>
      <c r="D1278" s="192" t="s">
        <v>428</v>
      </c>
      <c r="E1278" s="200" t="s">
        <v>19</v>
      </c>
      <c r="F1278" s="201" t="s">
        <v>1740</v>
      </c>
      <c r="G1278" s="199"/>
      <c r="H1278" s="202">
        <v>7.186</v>
      </c>
      <c r="I1278" s="203"/>
      <c r="J1278" s="199"/>
      <c r="K1278" s="199"/>
      <c r="L1278" s="204"/>
      <c r="M1278" s="205"/>
      <c r="N1278" s="206"/>
      <c r="O1278" s="206"/>
      <c r="P1278" s="206"/>
      <c r="Q1278" s="206"/>
      <c r="R1278" s="206"/>
      <c r="S1278" s="206"/>
      <c r="T1278" s="207"/>
      <c r="AT1278" s="208" t="s">
        <v>428</v>
      </c>
      <c r="AU1278" s="208" t="s">
        <v>86</v>
      </c>
      <c r="AV1278" s="13" t="s">
        <v>86</v>
      </c>
      <c r="AW1278" s="13" t="s">
        <v>37</v>
      </c>
      <c r="AX1278" s="13" t="s">
        <v>76</v>
      </c>
      <c r="AY1278" s="208" t="s">
        <v>404</v>
      </c>
    </row>
    <row r="1279" spans="2:51" s="13" customFormat="1" ht="11.25">
      <c r="B1279" s="198"/>
      <c r="C1279" s="199"/>
      <c r="D1279" s="192" t="s">
        <v>428</v>
      </c>
      <c r="E1279" s="200" t="s">
        <v>19</v>
      </c>
      <c r="F1279" s="201" t="s">
        <v>1741</v>
      </c>
      <c r="G1279" s="199"/>
      <c r="H1279" s="202">
        <v>4.513</v>
      </c>
      <c r="I1279" s="203"/>
      <c r="J1279" s="199"/>
      <c r="K1279" s="199"/>
      <c r="L1279" s="204"/>
      <c r="M1279" s="205"/>
      <c r="N1279" s="206"/>
      <c r="O1279" s="206"/>
      <c r="P1279" s="206"/>
      <c r="Q1279" s="206"/>
      <c r="R1279" s="206"/>
      <c r="S1279" s="206"/>
      <c r="T1279" s="207"/>
      <c r="AT1279" s="208" t="s">
        <v>428</v>
      </c>
      <c r="AU1279" s="208" t="s">
        <v>86</v>
      </c>
      <c r="AV1279" s="13" t="s">
        <v>86</v>
      </c>
      <c r="AW1279" s="13" t="s">
        <v>37</v>
      </c>
      <c r="AX1279" s="13" t="s">
        <v>76</v>
      </c>
      <c r="AY1279" s="208" t="s">
        <v>404</v>
      </c>
    </row>
    <row r="1280" spans="2:51" s="16" customFormat="1" ht="11.25">
      <c r="B1280" s="231"/>
      <c r="C1280" s="232"/>
      <c r="D1280" s="192" t="s">
        <v>428</v>
      </c>
      <c r="E1280" s="233" t="s">
        <v>19</v>
      </c>
      <c r="F1280" s="234" t="s">
        <v>534</v>
      </c>
      <c r="G1280" s="232"/>
      <c r="H1280" s="235">
        <v>291.43</v>
      </c>
      <c r="I1280" s="236"/>
      <c r="J1280" s="232"/>
      <c r="K1280" s="232"/>
      <c r="L1280" s="237"/>
      <c r="M1280" s="238"/>
      <c r="N1280" s="239"/>
      <c r="O1280" s="239"/>
      <c r="P1280" s="239"/>
      <c r="Q1280" s="239"/>
      <c r="R1280" s="239"/>
      <c r="S1280" s="239"/>
      <c r="T1280" s="240"/>
      <c r="AT1280" s="241" t="s">
        <v>428</v>
      </c>
      <c r="AU1280" s="241" t="s">
        <v>86</v>
      </c>
      <c r="AV1280" s="16" t="s">
        <v>467</v>
      </c>
      <c r="AW1280" s="16" t="s">
        <v>37</v>
      </c>
      <c r="AX1280" s="16" t="s">
        <v>76</v>
      </c>
      <c r="AY1280" s="241" t="s">
        <v>404</v>
      </c>
    </row>
    <row r="1281" spans="2:51" s="15" customFormat="1" ht="11.25">
      <c r="B1281" s="221"/>
      <c r="C1281" s="222"/>
      <c r="D1281" s="192" t="s">
        <v>428</v>
      </c>
      <c r="E1281" s="223" t="s">
        <v>19</v>
      </c>
      <c r="F1281" s="224" t="s">
        <v>1742</v>
      </c>
      <c r="G1281" s="222"/>
      <c r="H1281" s="223" t="s">
        <v>19</v>
      </c>
      <c r="I1281" s="225"/>
      <c r="J1281" s="222"/>
      <c r="K1281" s="222"/>
      <c r="L1281" s="226"/>
      <c r="M1281" s="227"/>
      <c r="N1281" s="228"/>
      <c r="O1281" s="228"/>
      <c r="P1281" s="228"/>
      <c r="Q1281" s="228"/>
      <c r="R1281" s="228"/>
      <c r="S1281" s="228"/>
      <c r="T1281" s="229"/>
      <c r="AT1281" s="230" t="s">
        <v>428</v>
      </c>
      <c r="AU1281" s="230" t="s">
        <v>86</v>
      </c>
      <c r="AV1281" s="15" t="s">
        <v>84</v>
      </c>
      <c r="AW1281" s="15" t="s">
        <v>37</v>
      </c>
      <c r="AX1281" s="15" t="s">
        <v>76</v>
      </c>
      <c r="AY1281" s="230" t="s">
        <v>404</v>
      </c>
    </row>
    <row r="1282" spans="2:51" s="15" customFormat="1" ht="11.25">
      <c r="B1282" s="221"/>
      <c r="C1282" s="222"/>
      <c r="D1282" s="192" t="s">
        <v>428</v>
      </c>
      <c r="E1282" s="223" t="s">
        <v>19</v>
      </c>
      <c r="F1282" s="224" t="s">
        <v>1743</v>
      </c>
      <c r="G1282" s="222"/>
      <c r="H1282" s="223" t="s">
        <v>19</v>
      </c>
      <c r="I1282" s="225"/>
      <c r="J1282" s="222"/>
      <c r="K1282" s="222"/>
      <c r="L1282" s="226"/>
      <c r="M1282" s="227"/>
      <c r="N1282" s="228"/>
      <c r="O1282" s="228"/>
      <c r="P1282" s="228"/>
      <c r="Q1282" s="228"/>
      <c r="R1282" s="228"/>
      <c r="S1282" s="228"/>
      <c r="T1282" s="229"/>
      <c r="AT1282" s="230" t="s">
        <v>428</v>
      </c>
      <c r="AU1282" s="230" t="s">
        <v>86</v>
      </c>
      <c r="AV1282" s="15" t="s">
        <v>84</v>
      </c>
      <c r="AW1282" s="15" t="s">
        <v>37</v>
      </c>
      <c r="AX1282" s="15" t="s">
        <v>76</v>
      </c>
      <c r="AY1282" s="230" t="s">
        <v>404</v>
      </c>
    </row>
    <row r="1283" spans="2:51" s="13" customFormat="1" ht="11.25">
      <c r="B1283" s="198"/>
      <c r="C1283" s="199"/>
      <c r="D1283" s="192" t="s">
        <v>428</v>
      </c>
      <c r="E1283" s="200" t="s">
        <v>19</v>
      </c>
      <c r="F1283" s="201" t="s">
        <v>1744</v>
      </c>
      <c r="G1283" s="199"/>
      <c r="H1283" s="202">
        <v>26.32</v>
      </c>
      <c r="I1283" s="203"/>
      <c r="J1283" s="199"/>
      <c r="K1283" s="199"/>
      <c r="L1283" s="204"/>
      <c r="M1283" s="205"/>
      <c r="N1283" s="206"/>
      <c r="O1283" s="206"/>
      <c r="P1283" s="206"/>
      <c r="Q1283" s="206"/>
      <c r="R1283" s="206"/>
      <c r="S1283" s="206"/>
      <c r="T1283" s="207"/>
      <c r="AT1283" s="208" t="s">
        <v>428</v>
      </c>
      <c r="AU1283" s="208" t="s">
        <v>86</v>
      </c>
      <c r="AV1283" s="13" t="s">
        <v>86</v>
      </c>
      <c r="AW1283" s="13" t="s">
        <v>37</v>
      </c>
      <c r="AX1283" s="13" t="s">
        <v>76</v>
      </c>
      <c r="AY1283" s="208" t="s">
        <v>404</v>
      </c>
    </row>
    <row r="1284" spans="2:51" s="15" customFormat="1" ht="11.25">
      <c r="B1284" s="221"/>
      <c r="C1284" s="222"/>
      <c r="D1284" s="192" t="s">
        <v>428</v>
      </c>
      <c r="E1284" s="223" t="s">
        <v>19</v>
      </c>
      <c r="F1284" s="224" t="s">
        <v>1745</v>
      </c>
      <c r="G1284" s="222"/>
      <c r="H1284" s="223" t="s">
        <v>19</v>
      </c>
      <c r="I1284" s="225"/>
      <c r="J1284" s="222"/>
      <c r="K1284" s="222"/>
      <c r="L1284" s="226"/>
      <c r="M1284" s="227"/>
      <c r="N1284" s="228"/>
      <c r="O1284" s="228"/>
      <c r="P1284" s="228"/>
      <c r="Q1284" s="228"/>
      <c r="R1284" s="228"/>
      <c r="S1284" s="228"/>
      <c r="T1284" s="229"/>
      <c r="AT1284" s="230" t="s">
        <v>428</v>
      </c>
      <c r="AU1284" s="230" t="s">
        <v>86</v>
      </c>
      <c r="AV1284" s="15" t="s">
        <v>84</v>
      </c>
      <c r="AW1284" s="15" t="s">
        <v>37</v>
      </c>
      <c r="AX1284" s="15" t="s">
        <v>76</v>
      </c>
      <c r="AY1284" s="230" t="s">
        <v>404</v>
      </c>
    </row>
    <row r="1285" spans="2:51" s="13" customFormat="1" ht="11.25">
      <c r="B1285" s="198"/>
      <c r="C1285" s="199"/>
      <c r="D1285" s="192" t="s">
        <v>428</v>
      </c>
      <c r="E1285" s="200" t="s">
        <v>19</v>
      </c>
      <c r="F1285" s="201" t="s">
        <v>1746</v>
      </c>
      <c r="G1285" s="199"/>
      <c r="H1285" s="202">
        <v>26.962</v>
      </c>
      <c r="I1285" s="203"/>
      <c r="J1285" s="199"/>
      <c r="K1285" s="199"/>
      <c r="L1285" s="204"/>
      <c r="M1285" s="205"/>
      <c r="N1285" s="206"/>
      <c r="O1285" s="206"/>
      <c r="P1285" s="206"/>
      <c r="Q1285" s="206"/>
      <c r="R1285" s="206"/>
      <c r="S1285" s="206"/>
      <c r="T1285" s="207"/>
      <c r="AT1285" s="208" t="s">
        <v>428</v>
      </c>
      <c r="AU1285" s="208" t="s">
        <v>86</v>
      </c>
      <c r="AV1285" s="13" t="s">
        <v>86</v>
      </c>
      <c r="AW1285" s="13" t="s">
        <v>37</v>
      </c>
      <c r="AX1285" s="13" t="s">
        <v>76</v>
      </c>
      <c r="AY1285" s="208" t="s">
        <v>404</v>
      </c>
    </row>
    <row r="1286" spans="2:51" s="15" customFormat="1" ht="11.25">
      <c r="B1286" s="221"/>
      <c r="C1286" s="222"/>
      <c r="D1286" s="192" t="s">
        <v>428</v>
      </c>
      <c r="E1286" s="223" t="s">
        <v>19</v>
      </c>
      <c r="F1286" s="224" t="s">
        <v>1747</v>
      </c>
      <c r="G1286" s="222"/>
      <c r="H1286" s="223" t="s">
        <v>19</v>
      </c>
      <c r="I1286" s="225"/>
      <c r="J1286" s="222"/>
      <c r="K1286" s="222"/>
      <c r="L1286" s="226"/>
      <c r="M1286" s="227"/>
      <c r="N1286" s="228"/>
      <c r="O1286" s="228"/>
      <c r="P1286" s="228"/>
      <c r="Q1286" s="228"/>
      <c r="R1286" s="228"/>
      <c r="S1286" s="228"/>
      <c r="T1286" s="229"/>
      <c r="AT1286" s="230" t="s">
        <v>428</v>
      </c>
      <c r="AU1286" s="230" t="s">
        <v>86</v>
      </c>
      <c r="AV1286" s="15" t="s">
        <v>84</v>
      </c>
      <c r="AW1286" s="15" t="s">
        <v>37</v>
      </c>
      <c r="AX1286" s="15" t="s">
        <v>76</v>
      </c>
      <c r="AY1286" s="230" t="s">
        <v>404</v>
      </c>
    </row>
    <row r="1287" spans="2:51" s="13" customFormat="1" ht="11.25">
      <c r="B1287" s="198"/>
      <c r="C1287" s="199"/>
      <c r="D1287" s="192" t="s">
        <v>428</v>
      </c>
      <c r="E1287" s="200" t="s">
        <v>19</v>
      </c>
      <c r="F1287" s="201" t="s">
        <v>1748</v>
      </c>
      <c r="G1287" s="199"/>
      <c r="H1287" s="202">
        <v>3.198</v>
      </c>
      <c r="I1287" s="203"/>
      <c r="J1287" s="199"/>
      <c r="K1287" s="199"/>
      <c r="L1287" s="204"/>
      <c r="M1287" s="205"/>
      <c r="N1287" s="206"/>
      <c r="O1287" s="206"/>
      <c r="P1287" s="206"/>
      <c r="Q1287" s="206"/>
      <c r="R1287" s="206"/>
      <c r="S1287" s="206"/>
      <c r="T1287" s="207"/>
      <c r="AT1287" s="208" t="s">
        <v>428</v>
      </c>
      <c r="AU1287" s="208" t="s">
        <v>86</v>
      </c>
      <c r="AV1287" s="13" t="s">
        <v>86</v>
      </c>
      <c r="AW1287" s="13" t="s">
        <v>37</v>
      </c>
      <c r="AX1287" s="13" t="s">
        <v>76</v>
      </c>
      <c r="AY1287" s="208" t="s">
        <v>404</v>
      </c>
    </row>
    <row r="1288" spans="2:51" s="16" customFormat="1" ht="11.25">
      <c r="B1288" s="231"/>
      <c r="C1288" s="232"/>
      <c r="D1288" s="192" t="s">
        <v>428</v>
      </c>
      <c r="E1288" s="233" t="s">
        <v>19</v>
      </c>
      <c r="F1288" s="234" t="s">
        <v>534</v>
      </c>
      <c r="G1288" s="232"/>
      <c r="H1288" s="235">
        <v>56.48</v>
      </c>
      <c r="I1288" s="236"/>
      <c r="J1288" s="232"/>
      <c r="K1288" s="232"/>
      <c r="L1288" s="237"/>
      <c r="M1288" s="238"/>
      <c r="N1288" s="239"/>
      <c r="O1288" s="239"/>
      <c r="P1288" s="239"/>
      <c r="Q1288" s="239"/>
      <c r="R1288" s="239"/>
      <c r="S1288" s="239"/>
      <c r="T1288" s="240"/>
      <c r="AT1288" s="241" t="s">
        <v>428</v>
      </c>
      <c r="AU1288" s="241" t="s">
        <v>86</v>
      </c>
      <c r="AV1288" s="16" t="s">
        <v>467</v>
      </c>
      <c r="AW1288" s="16" t="s">
        <v>37</v>
      </c>
      <c r="AX1288" s="16" t="s">
        <v>76</v>
      </c>
      <c r="AY1288" s="241" t="s">
        <v>404</v>
      </c>
    </row>
    <row r="1289" spans="2:51" s="15" customFormat="1" ht="11.25">
      <c r="B1289" s="221"/>
      <c r="C1289" s="222"/>
      <c r="D1289" s="192" t="s">
        <v>428</v>
      </c>
      <c r="E1289" s="223" t="s">
        <v>19</v>
      </c>
      <c r="F1289" s="224" t="s">
        <v>1749</v>
      </c>
      <c r="G1289" s="222"/>
      <c r="H1289" s="223" t="s">
        <v>19</v>
      </c>
      <c r="I1289" s="225"/>
      <c r="J1289" s="222"/>
      <c r="K1289" s="222"/>
      <c r="L1289" s="226"/>
      <c r="M1289" s="227"/>
      <c r="N1289" s="228"/>
      <c r="O1289" s="228"/>
      <c r="P1289" s="228"/>
      <c r="Q1289" s="228"/>
      <c r="R1289" s="228"/>
      <c r="S1289" s="228"/>
      <c r="T1289" s="229"/>
      <c r="AT1289" s="230" t="s">
        <v>428</v>
      </c>
      <c r="AU1289" s="230" t="s">
        <v>86</v>
      </c>
      <c r="AV1289" s="15" t="s">
        <v>84</v>
      </c>
      <c r="AW1289" s="15" t="s">
        <v>37</v>
      </c>
      <c r="AX1289" s="15" t="s">
        <v>76</v>
      </c>
      <c r="AY1289" s="230" t="s">
        <v>404</v>
      </c>
    </row>
    <row r="1290" spans="2:51" s="15" customFormat="1" ht="11.25">
      <c r="B1290" s="221"/>
      <c r="C1290" s="222"/>
      <c r="D1290" s="192" t="s">
        <v>428</v>
      </c>
      <c r="E1290" s="223" t="s">
        <v>19</v>
      </c>
      <c r="F1290" s="224" t="s">
        <v>1750</v>
      </c>
      <c r="G1290" s="222"/>
      <c r="H1290" s="223" t="s">
        <v>19</v>
      </c>
      <c r="I1290" s="225"/>
      <c r="J1290" s="222"/>
      <c r="K1290" s="222"/>
      <c r="L1290" s="226"/>
      <c r="M1290" s="227"/>
      <c r="N1290" s="228"/>
      <c r="O1290" s="228"/>
      <c r="P1290" s="228"/>
      <c r="Q1290" s="228"/>
      <c r="R1290" s="228"/>
      <c r="S1290" s="228"/>
      <c r="T1290" s="229"/>
      <c r="AT1290" s="230" t="s">
        <v>428</v>
      </c>
      <c r="AU1290" s="230" t="s">
        <v>86</v>
      </c>
      <c r="AV1290" s="15" t="s">
        <v>84</v>
      </c>
      <c r="AW1290" s="15" t="s">
        <v>37</v>
      </c>
      <c r="AX1290" s="15" t="s">
        <v>76</v>
      </c>
      <c r="AY1290" s="230" t="s">
        <v>404</v>
      </c>
    </row>
    <row r="1291" spans="2:51" s="13" customFormat="1" ht="11.25">
      <c r="B1291" s="198"/>
      <c r="C1291" s="199"/>
      <c r="D1291" s="192" t="s">
        <v>428</v>
      </c>
      <c r="E1291" s="200" t="s">
        <v>19</v>
      </c>
      <c r="F1291" s="201" t="s">
        <v>1751</v>
      </c>
      <c r="G1291" s="199"/>
      <c r="H1291" s="202">
        <v>9.523</v>
      </c>
      <c r="I1291" s="203"/>
      <c r="J1291" s="199"/>
      <c r="K1291" s="199"/>
      <c r="L1291" s="204"/>
      <c r="M1291" s="205"/>
      <c r="N1291" s="206"/>
      <c r="O1291" s="206"/>
      <c r="P1291" s="206"/>
      <c r="Q1291" s="206"/>
      <c r="R1291" s="206"/>
      <c r="S1291" s="206"/>
      <c r="T1291" s="207"/>
      <c r="AT1291" s="208" t="s">
        <v>428</v>
      </c>
      <c r="AU1291" s="208" t="s">
        <v>86</v>
      </c>
      <c r="AV1291" s="13" t="s">
        <v>86</v>
      </c>
      <c r="AW1291" s="13" t="s">
        <v>37</v>
      </c>
      <c r="AX1291" s="13" t="s">
        <v>76</v>
      </c>
      <c r="AY1291" s="208" t="s">
        <v>404</v>
      </c>
    </row>
    <row r="1292" spans="2:51" s="15" customFormat="1" ht="11.25">
      <c r="B1292" s="221"/>
      <c r="C1292" s="222"/>
      <c r="D1292" s="192" t="s">
        <v>428</v>
      </c>
      <c r="E1292" s="223" t="s">
        <v>19</v>
      </c>
      <c r="F1292" s="224" t="s">
        <v>1752</v>
      </c>
      <c r="G1292" s="222"/>
      <c r="H1292" s="223" t="s">
        <v>19</v>
      </c>
      <c r="I1292" s="225"/>
      <c r="J1292" s="222"/>
      <c r="K1292" s="222"/>
      <c r="L1292" s="226"/>
      <c r="M1292" s="227"/>
      <c r="N1292" s="228"/>
      <c r="O1292" s="228"/>
      <c r="P1292" s="228"/>
      <c r="Q1292" s="228"/>
      <c r="R1292" s="228"/>
      <c r="S1292" s="228"/>
      <c r="T1292" s="229"/>
      <c r="AT1292" s="230" t="s">
        <v>428</v>
      </c>
      <c r="AU1292" s="230" t="s">
        <v>86</v>
      </c>
      <c r="AV1292" s="15" t="s">
        <v>84</v>
      </c>
      <c r="AW1292" s="15" t="s">
        <v>37</v>
      </c>
      <c r="AX1292" s="15" t="s">
        <v>76</v>
      </c>
      <c r="AY1292" s="230" t="s">
        <v>404</v>
      </c>
    </row>
    <row r="1293" spans="2:51" s="13" customFormat="1" ht="11.25">
      <c r="B1293" s="198"/>
      <c r="C1293" s="199"/>
      <c r="D1293" s="192" t="s">
        <v>428</v>
      </c>
      <c r="E1293" s="200" t="s">
        <v>19</v>
      </c>
      <c r="F1293" s="201" t="s">
        <v>1753</v>
      </c>
      <c r="G1293" s="199"/>
      <c r="H1293" s="202">
        <v>13.525</v>
      </c>
      <c r="I1293" s="203"/>
      <c r="J1293" s="199"/>
      <c r="K1293" s="199"/>
      <c r="L1293" s="204"/>
      <c r="M1293" s="205"/>
      <c r="N1293" s="206"/>
      <c r="O1293" s="206"/>
      <c r="P1293" s="206"/>
      <c r="Q1293" s="206"/>
      <c r="R1293" s="206"/>
      <c r="S1293" s="206"/>
      <c r="T1293" s="207"/>
      <c r="AT1293" s="208" t="s">
        <v>428</v>
      </c>
      <c r="AU1293" s="208" t="s">
        <v>86</v>
      </c>
      <c r="AV1293" s="13" t="s">
        <v>86</v>
      </c>
      <c r="AW1293" s="13" t="s">
        <v>37</v>
      </c>
      <c r="AX1293" s="13" t="s">
        <v>76</v>
      </c>
      <c r="AY1293" s="208" t="s">
        <v>404</v>
      </c>
    </row>
    <row r="1294" spans="2:51" s="15" customFormat="1" ht="11.25">
      <c r="B1294" s="221"/>
      <c r="C1294" s="222"/>
      <c r="D1294" s="192" t="s">
        <v>428</v>
      </c>
      <c r="E1294" s="223" t="s">
        <v>19</v>
      </c>
      <c r="F1294" s="224" t="s">
        <v>1754</v>
      </c>
      <c r="G1294" s="222"/>
      <c r="H1294" s="223" t="s">
        <v>19</v>
      </c>
      <c r="I1294" s="225"/>
      <c r="J1294" s="222"/>
      <c r="K1294" s="222"/>
      <c r="L1294" s="226"/>
      <c r="M1294" s="227"/>
      <c r="N1294" s="228"/>
      <c r="O1294" s="228"/>
      <c r="P1294" s="228"/>
      <c r="Q1294" s="228"/>
      <c r="R1294" s="228"/>
      <c r="S1294" s="228"/>
      <c r="T1294" s="229"/>
      <c r="AT1294" s="230" t="s">
        <v>428</v>
      </c>
      <c r="AU1294" s="230" t="s">
        <v>86</v>
      </c>
      <c r="AV1294" s="15" t="s">
        <v>84</v>
      </c>
      <c r="AW1294" s="15" t="s">
        <v>37</v>
      </c>
      <c r="AX1294" s="15" t="s">
        <v>76</v>
      </c>
      <c r="AY1294" s="230" t="s">
        <v>404</v>
      </c>
    </row>
    <row r="1295" spans="2:51" s="13" customFormat="1" ht="11.25">
      <c r="B1295" s="198"/>
      <c r="C1295" s="199"/>
      <c r="D1295" s="192" t="s">
        <v>428</v>
      </c>
      <c r="E1295" s="200" t="s">
        <v>19</v>
      </c>
      <c r="F1295" s="201" t="s">
        <v>1755</v>
      </c>
      <c r="G1295" s="199"/>
      <c r="H1295" s="202">
        <v>1.604</v>
      </c>
      <c r="I1295" s="203"/>
      <c r="J1295" s="199"/>
      <c r="K1295" s="199"/>
      <c r="L1295" s="204"/>
      <c r="M1295" s="205"/>
      <c r="N1295" s="206"/>
      <c r="O1295" s="206"/>
      <c r="P1295" s="206"/>
      <c r="Q1295" s="206"/>
      <c r="R1295" s="206"/>
      <c r="S1295" s="206"/>
      <c r="T1295" s="207"/>
      <c r="AT1295" s="208" t="s">
        <v>428</v>
      </c>
      <c r="AU1295" s="208" t="s">
        <v>86</v>
      </c>
      <c r="AV1295" s="13" t="s">
        <v>86</v>
      </c>
      <c r="AW1295" s="13" t="s">
        <v>37</v>
      </c>
      <c r="AX1295" s="13" t="s">
        <v>76</v>
      </c>
      <c r="AY1295" s="208" t="s">
        <v>404</v>
      </c>
    </row>
    <row r="1296" spans="2:51" s="13" customFormat="1" ht="11.25">
      <c r="B1296" s="198"/>
      <c r="C1296" s="199"/>
      <c r="D1296" s="192" t="s">
        <v>428</v>
      </c>
      <c r="E1296" s="200" t="s">
        <v>19</v>
      </c>
      <c r="F1296" s="201" t="s">
        <v>1756</v>
      </c>
      <c r="G1296" s="199"/>
      <c r="H1296" s="202">
        <v>1</v>
      </c>
      <c r="I1296" s="203"/>
      <c r="J1296" s="199"/>
      <c r="K1296" s="199"/>
      <c r="L1296" s="204"/>
      <c r="M1296" s="205"/>
      <c r="N1296" s="206"/>
      <c r="O1296" s="206"/>
      <c r="P1296" s="206"/>
      <c r="Q1296" s="206"/>
      <c r="R1296" s="206"/>
      <c r="S1296" s="206"/>
      <c r="T1296" s="207"/>
      <c r="AT1296" s="208" t="s">
        <v>428</v>
      </c>
      <c r="AU1296" s="208" t="s">
        <v>86</v>
      </c>
      <c r="AV1296" s="13" t="s">
        <v>86</v>
      </c>
      <c r="AW1296" s="13" t="s">
        <v>37</v>
      </c>
      <c r="AX1296" s="13" t="s">
        <v>76</v>
      </c>
      <c r="AY1296" s="208" t="s">
        <v>404</v>
      </c>
    </row>
    <row r="1297" spans="2:51" s="15" customFormat="1" ht="11.25">
      <c r="B1297" s="221"/>
      <c r="C1297" s="222"/>
      <c r="D1297" s="192" t="s">
        <v>428</v>
      </c>
      <c r="E1297" s="223" t="s">
        <v>19</v>
      </c>
      <c r="F1297" s="224" t="s">
        <v>1757</v>
      </c>
      <c r="G1297" s="222"/>
      <c r="H1297" s="223" t="s">
        <v>19</v>
      </c>
      <c r="I1297" s="225"/>
      <c r="J1297" s="222"/>
      <c r="K1297" s="222"/>
      <c r="L1297" s="226"/>
      <c r="M1297" s="227"/>
      <c r="N1297" s="228"/>
      <c r="O1297" s="228"/>
      <c r="P1297" s="228"/>
      <c r="Q1297" s="228"/>
      <c r="R1297" s="228"/>
      <c r="S1297" s="228"/>
      <c r="T1297" s="229"/>
      <c r="AT1297" s="230" t="s">
        <v>428</v>
      </c>
      <c r="AU1297" s="230" t="s">
        <v>86</v>
      </c>
      <c r="AV1297" s="15" t="s">
        <v>84</v>
      </c>
      <c r="AW1297" s="15" t="s">
        <v>37</v>
      </c>
      <c r="AX1297" s="15" t="s">
        <v>76</v>
      </c>
      <c r="AY1297" s="230" t="s">
        <v>404</v>
      </c>
    </row>
    <row r="1298" spans="2:51" s="13" customFormat="1" ht="11.25">
      <c r="B1298" s="198"/>
      <c r="C1298" s="199"/>
      <c r="D1298" s="192" t="s">
        <v>428</v>
      </c>
      <c r="E1298" s="200" t="s">
        <v>19</v>
      </c>
      <c r="F1298" s="201" t="s">
        <v>1758</v>
      </c>
      <c r="G1298" s="199"/>
      <c r="H1298" s="202">
        <v>14.75</v>
      </c>
      <c r="I1298" s="203"/>
      <c r="J1298" s="199"/>
      <c r="K1298" s="199"/>
      <c r="L1298" s="204"/>
      <c r="M1298" s="205"/>
      <c r="N1298" s="206"/>
      <c r="O1298" s="206"/>
      <c r="P1298" s="206"/>
      <c r="Q1298" s="206"/>
      <c r="R1298" s="206"/>
      <c r="S1298" s="206"/>
      <c r="T1298" s="207"/>
      <c r="AT1298" s="208" t="s">
        <v>428</v>
      </c>
      <c r="AU1298" s="208" t="s">
        <v>86</v>
      </c>
      <c r="AV1298" s="13" t="s">
        <v>86</v>
      </c>
      <c r="AW1298" s="13" t="s">
        <v>37</v>
      </c>
      <c r="AX1298" s="13" t="s">
        <v>76</v>
      </c>
      <c r="AY1298" s="208" t="s">
        <v>404</v>
      </c>
    </row>
    <row r="1299" spans="2:51" s="16" customFormat="1" ht="11.25">
      <c r="B1299" s="231"/>
      <c r="C1299" s="232"/>
      <c r="D1299" s="192" t="s">
        <v>428</v>
      </c>
      <c r="E1299" s="233" t="s">
        <v>19</v>
      </c>
      <c r="F1299" s="234" t="s">
        <v>534</v>
      </c>
      <c r="G1299" s="232"/>
      <c r="H1299" s="235">
        <v>40.402</v>
      </c>
      <c r="I1299" s="236"/>
      <c r="J1299" s="232"/>
      <c r="K1299" s="232"/>
      <c r="L1299" s="237"/>
      <c r="M1299" s="238"/>
      <c r="N1299" s="239"/>
      <c r="O1299" s="239"/>
      <c r="P1299" s="239"/>
      <c r="Q1299" s="239"/>
      <c r="R1299" s="239"/>
      <c r="S1299" s="239"/>
      <c r="T1299" s="240"/>
      <c r="AT1299" s="241" t="s">
        <v>428</v>
      </c>
      <c r="AU1299" s="241" t="s">
        <v>86</v>
      </c>
      <c r="AV1299" s="16" t="s">
        <v>467</v>
      </c>
      <c r="AW1299" s="16" t="s">
        <v>37</v>
      </c>
      <c r="AX1299" s="16" t="s">
        <v>76</v>
      </c>
      <c r="AY1299" s="241" t="s">
        <v>404</v>
      </c>
    </row>
    <row r="1300" spans="2:51" s="15" customFormat="1" ht="11.25">
      <c r="B1300" s="221"/>
      <c r="C1300" s="222"/>
      <c r="D1300" s="192" t="s">
        <v>428</v>
      </c>
      <c r="E1300" s="223" t="s">
        <v>19</v>
      </c>
      <c r="F1300" s="224" t="s">
        <v>1759</v>
      </c>
      <c r="G1300" s="222"/>
      <c r="H1300" s="223" t="s">
        <v>19</v>
      </c>
      <c r="I1300" s="225"/>
      <c r="J1300" s="222"/>
      <c r="K1300" s="222"/>
      <c r="L1300" s="226"/>
      <c r="M1300" s="227"/>
      <c r="N1300" s="228"/>
      <c r="O1300" s="228"/>
      <c r="P1300" s="228"/>
      <c r="Q1300" s="228"/>
      <c r="R1300" s="228"/>
      <c r="S1300" s="228"/>
      <c r="T1300" s="229"/>
      <c r="AT1300" s="230" t="s">
        <v>428</v>
      </c>
      <c r="AU1300" s="230" t="s">
        <v>86</v>
      </c>
      <c r="AV1300" s="15" t="s">
        <v>84</v>
      </c>
      <c r="AW1300" s="15" t="s">
        <v>37</v>
      </c>
      <c r="AX1300" s="15" t="s">
        <v>76</v>
      </c>
      <c r="AY1300" s="230" t="s">
        <v>404</v>
      </c>
    </row>
    <row r="1301" spans="2:51" s="15" customFormat="1" ht="11.25">
      <c r="B1301" s="221"/>
      <c r="C1301" s="222"/>
      <c r="D1301" s="192" t="s">
        <v>428</v>
      </c>
      <c r="E1301" s="223" t="s">
        <v>19</v>
      </c>
      <c r="F1301" s="224" t="s">
        <v>1760</v>
      </c>
      <c r="G1301" s="222"/>
      <c r="H1301" s="223" t="s">
        <v>19</v>
      </c>
      <c r="I1301" s="225"/>
      <c r="J1301" s="222"/>
      <c r="K1301" s="222"/>
      <c r="L1301" s="226"/>
      <c r="M1301" s="227"/>
      <c r="N1301" s="228"/>
      <c r="O1301" s="228"/>
      <c r="P1301" s="228"/>
      <c r="Q1301" s="228"/>
      <c r="R1301" s="228"/>
      <c r="S1301" s="228"/>
      <c r="T1301" s="229"/>
      <c r="AT1301" s="230" t="s">
        <v>428</v>
      </c>
      <c r="AU1301" s="230" t="s">
        <v>86</v>
      </c>
      <c r="AV1301" s="15" t="s">
        <v>84</v>
      </c>
      <c r="AW1301" s="15" t="s">
        <v>37</v>
      </c>
      <c r="AX1301" s="15" t="s">
        <v>76</v>
      </c>
      <c r="AY1301" s="230" t="s">
        <v>404</v>
      </c>
    </row>
    <row r="1302" spans="2:51" s="13" customFormat="1" ht="11.25">
      <c r="B1302" s="198"/>
      <c r="C1302" s="199"/>
      <c r="D1302" s="192" t="s">
        <v>428</v>
      </c>
      <c r="E1302" s="200" t="s">
        <v>19</v>
      </c>
      <c r="F1302" s="201" t="s">
        <v>1761</v>
      </c>
      <c r="G1302" s="199"/>
      <c r="H1302" s="202">
        <v>88.83</v>
      </c>
      <c r="I1302" s="203"/>
      <c r="J1302" s="199"/>
      <c r="K1302" s="199"/>
      <c r="L1302" s="204"/>
      <c r="M1302" s="205"/>
      <c r="N1302" s="206"/>
      <c r="O1302" s="206"/>
      <c r="P1302" s="206"/>
      <c r="Q1302" s="206"/>
      <c r="R1302" s="206"/>
      <c r="S1302" s="206"/>
      <c r="T1302" s="207"/>
      <c r="AT1302" s="208" t="s">
        <v>428</v>
      </c>
      <c r="AU1302" s="208" t="s">
        <v>86</v>
      </c>
      <c r="AV1302" s="13" t="s">
        <v>86</v>
      </c>
      <c r="AW1302" s="13" t="s">
        <v>37</v>
      </c>
      <c r="AX1302" s="13" t="s">
        <v>76</v>
      </c>
      <c r="AY1302" s="208" t="s">
        <v>404</v>
      </c>
    </row>
    <row r="1303" spans="2:51" s="15" customFormat="1" ht="11.25">
      <c r="B1303" s="221"/>
      <c r="C1303" s="222"/>
      <c r="D1303" s="192" t="s">
        <v>428</v>
      </c>
      <c r="E1303" s="223" t="s">
        <v>19</v>
      </c>
      <c r="F1303" s="224" t="s">
        <v>1762</v>
      </c>
      <c r="G1303" s="222"/>
      <c r="H1303" s="223" t="s">
        <v>19</v>
      </c>
      <c r="I1303" s="225"/>
      <c r="J1303" s="222"/>
      <c r="K1303" s="222"/>
      <c r="L1303" s="226"/>
      <c r="M1303" s="227"/>
      <c r="N1303" s="228"/>
      <c r="O1303" s="228"/>
      <c r="P1303" s="228"/>
      <c r="Q1303" s="228"/>
      <c r="R1303" s="228"/>
      <c r="S1303" s="228"/>
      <c r="T1303" s="229"/>
      <c r="AT1303" s="230" t="s">
        <v>428</v>
      </c>
      <c r="AU1303" s="230" t="s">
        <v>86</v>
      </c>
      <c r="AV1303" s="15" t="s">
        <v>84</v>
      </c>
      <c r="AW1303" s="15" t="s">
        <v>37</v>
      </c>
      <c r="AX1303" s="15" t="s">
        <v>76</v>
      </c>
      <c r="AY1303" s="230" t="s">
        <v>404</v>
      </c>
    </row>
    <row r="1304" spans="2:51" s="13" customFormat="1" ht="11.25">
      <c r="B1304" s="198"/>
      <c r="C1304" s="199"/>
      <c r="D1304" s="192" t="s">
        <v>428</v>
      </c>
      <c r="E1304" s="200" t="s">
        <v>19</v>
      </c>
      <c r="F1304" s="201" t="s">
        <v>1763</v>
      </c>
      <c r="G1304" s="199"/>
      <c r="H1304" s="202">
        <v>102.661</v>
      </c>
      <c r="I1304" s="203"/>
      <c r="J1304" s="199"/>
      <c r="K1304" s="199"/>
      <c r="L1304" s="204"/>
      <c r="M1304" s="205"/>
      <c r="N1304" s="206"/>
      <c r="O1304" s="206"/>
      <c r="P1304" s="206"/>
      <c r="Q1304" s="206"/>
      <c r="R1304" s="206"/>
      <c r="S1304" s="206"/>
      <c r="T1304" s="207"/>
      <c r="AT1304" s="208" t="s">
        <v>428</v>
      </c>
      <c r="AU1304" s="208" t="s">
        <v>86</v>
      </c>
      <c r="AV1304" s="13" t="s">
        <v>86</v>
      </c>
      <c r="AW1304" s="13" t="s">
        <v>37</v>
      </c>
      <c r="AX1304" s="13" t="s">
        <v>76</v>
      </c>
      <c r="AY1304" s="208" t="s">
        <v>404</v>
      </c>
    </row>
    <row r="1305" spans="2:51" s="15" customFormat="1" ht="11.25">
      <c r="B1305" s="221"/>
      <c r="C1305" s="222"/>
      <c r="D1305" s="192" t="s">
        <v>428</v>
      </c>
      <c r="E1305" s="223" t="s">
        <v>19</v>
      </c>
      <c r="F1305" s="224" t="s">
        <v>1764</v>
      </c>
      <c r="G1305" s="222"/>
      <c r="H1305" s="223" t="s">
        <v>19</v>
      </c>
      <c r="I1305" s="225"/>
      <c r="J1305" s="222"/>
      <c r="K1305" s="222"/>
      <c r="L1305" s="226"/>
      <c r="M1305" s="227"/>
      <c r="N1305" s="228"/>
      <c r="O1305" s="228"/>
      <c r="P1305" s="228"/>
      <c r="Q1305" s="228"/>
      <c r="R1305" s="228"/>
      <c r="S1305" s="228"/>
      <c r="T1305" s="229"/>
      <c r="AT1305" s="230" t="s">
        <v>428</v>
      </c>
      <c r="AU1305" s="230" t="s">
        <v>86</v>
      </c>
      <c r="AV1305" s="15" t="s">
        <v>84</v>
      </c>
      <c r="AW1305" s="15" t="s">
        <v>37</v>
      </c>
      <c r="AX1305" s="15" t="s">
        <v>76</v>
      </c>
      <c r="AY1305" s="230" t="s">
        <v>404</v>
      </c>
    </row>
    <row r="1306" spans="2:51" s="13" customFormat="1" ht="22.5">
      <c r="B1306" s="198"/>
      <c r="C1306" s="199"/>
      <c r="D1306" s="192" t="s">
        <v>428</v>
      </c>
      <c r="E1306" s="200" t="s">
        <v>19</v>
      </c>
      <c r="F1306" s="201" t="s">
        <v>1765</v>
      </c>
      <c r="G1306" s="199"/>
      <c r="H1306" s="202">
        <v>6.512</v>
      </c>
      <c r="I1306" s="203"/>
      <c r="J1306" s="199"/>
      <c r="K1306" s="199"/>
      <c r="L1306" s="204"/>
      <c r="M1306" s="205"/>
      <c r="N1306" s="206"/>
      <c r="O1306" s="206"/>
      <c r="P1306" s="206"/>
      <c r="Q1306" s="206"/>
      <c r="R1306" s="206"/>
      <c r="S1306" s="206"/>
      <c r="T1306" s="207"/>
      <c r="AT1306" s="208" t="s">
        <v>428</v>
      </c>
      <c r="AU1306" s="208" t="s">
        <v>86</v>
      </c>
      <c r="AV1306" s="13" t="s">
        <v>86</v>
      </c>
      <c r="AW1306" s="13" t="s">
        <v>37</v>
      </c>
      <c r="AX1306" s="13" t="s">
        <v>76</v>
      </c>
      <c r="AY1306" s="208" t="s">
        <v>404</v>
      </c>
    </row>
    <row r="1307" spans="2:51" s="13" customFormat="1" ht="11.25">
      <c r="B1307" s="198"/>
      <c r="C1307" s="199"/>
      <c r="D1307" s="192" t="s">
        <v>428</v>
      </c>
      <c r="E1307" s="200" t="s">
        <v>19</v>
      </c>
      <c r="F1307" s="201" t="s">
        <v>1766</v>
      </c>
      <c r="G1307" s="199"/>
      <c r="H1307" s="202">
        <v>1</v>
      </c>
      <c r="I1307" s="203"/>
      <c r="J1307" s="199"/>
      <c r="K1307" s="199"/>
      <c r="L1307" s="204"/>
      <c r="M1307" s="205"/>
      <c r="N1307" s="206"/>
      <c r="O1307" s="206"/>
      <c r="P1307" s="206"/>
      <c r="Q1307" s="206"/>
      <c r="R1307" s="206"/>
      <c r="S1307" s="206"/>
      <c r="T1307" s="207"/>
      <c r="AT1307" s="208" t="s">
        <v>428</v>
      </c>
      <c r="AU1307" s="208" t="s">
        <v>86</v>
      </c>
      <c r="AV1307" s="13" t="s">
        <v>86</v>
      </c>
      <c r="AW1307" s="13" t="s">
        <v>37</v>
      </c>
      <c r="AX1307" s="13" t="s">
        <v>76</v>
      </c>
      <c r="AY1307" s="208" t="s">
        <v>404</v>
      </c>
    </row>
    <row r="1308" spans="2:51" s="15" customFormat="1" ht="11.25">
      <c r="B1308" s="221"/>
      <c r="C1308" s="222"/>
      <c r="D1308" s="192" t="s">
        <v>428</v>
      </c>
      <c r="E1308" s="223" t="s">
        <v>19</v>
      </c>
      <c r="F1308" s="224" t="s">
        <v>1757</v>
      </c>
      <c r="G1308" s="222"/>
      <c r="H1308" s="223" t="s">
        <v>19</v>
      </c>
      <c r="I1308" s="225"/>
      <c r="J1308" s="222"/>
      <c r="K1308" s="222"/>
      <c r="L1308" s="226"/>
      <c r="M1308" s="227"/>
      <c r="N1308" s="228"/>
      <c r="O1308" s="228"/>
      <c r="P1308" s="228"/>
      <c r="Q1308" s="228"/>
      <c r="R1308" s="228"/>
      <c r="S1308" s="228"/>
      <c r="T1308" s="229"/>
      <c r="AT1308" s="230" t="s">
        <v>428</v>
      </c>
      <c r="AU1308" s="230" t="s">
        <v>86</v>
      </c>
      <c r="AV1308" s="15" t="s">
        <v>84</v>
      </c>
      <c r="AW1308" s="15" t="s">
        <v>37</v>
      </c>
      <c r="AX1308" s="15" t="s">
        <v>76</v>
      </c>
      <c r="AY1308" s="230" t="s">
        <v>404</v>
      </c>
    </row>
    <row r="1309" spans="2:51" s="13" customFormat="1" ht="11.25">
      <c r="B1309" s="198"/>
      <c r="C1309" s="199"/>
      <c r="D1309" s="192" t="s">
        <v>428</v>
      </c>
      <c r="E1309" s="200" t="s">
        <v>19</v>
      </c>
      <c r="F1309" s="201" t="s">
        <v>1767</v>
      </c>
      <c r="G1309" s="199"/>
      <c r="H1309" s="202">
        <v>8</v>
      </c>
      <c r="I1309" s="203"/>
      <c r="J1309" s="199"/>
      <c r="K1309" s="199"/>
      <c r="L1309" s="204"/>
      <c r="M1309" s="205"/>
      <c r="N1309" s="206"/>
      <c r="O1309" s="206"/>
      <c r="P1309" s="206"/>
      <c r="Q1309" s="206"/>
      <c r="R1309" s="206"/>
      <c r="S1309" s="206"/>
      <c r="T1309" s="207"/>
      <c r="AT1309" s="208" t="s">
        <v>428</v>
      </c>
      <c r="AU1309" s="208" t="s">
        <v>86</v>
      </c>
      <c r="AV1309" s="13" t="s">
        <v>86</v>
      </c>
      <c r="AW1309" s="13" t="s">
        <v>37</v>
      </c>
      <c r="AX1309" s="13" t="s">
        <v>76</v>
      </c>
      <c r="AY1309" s="208" t="s">
        <v>404</v>
      </c>
    </row>
    <row r="1310" spans="2:51" s="15" customFormat="1" ht="11.25">
      <c r="B1310" s="221"/>
      <c r="C1310" s="222"/>
      <c r="D1310" s="192" t="s">
        <v>428</v>
      </c>
      <c r="E1310" s="223" t="s">
        <v>19</v>
      </c>
      <c r="F1310" s="224" t="s">
        <v>1768</v>
      </c>
      <c r="G1310" s="222"/>
      <c r="H1310" s="223" t="s">
        <v>19</v>
      </c>
      <c r="I1310" s="225"/>
      <c r="J1310" s="222"/>
      <c r="K1310" s="222"/>
      <c r="L1310" s="226"/>
      <c r="M1310" s="227"/>
      <c r="N1310" s="228"/>
      <c r="O1310" s="228"/>
      <c r="P1310" s="228"/>
      <c r="Q1310" s="228"/>
      <c r="R1310" s="228"/>
      <c r="S1310" s="228"/>
      <c r="T1310" s="229"/>
      <c r="AT1310" s="230" t="s">
        <v>428</v>
      </c>
      <c r="AU1310" s="230" t="s">
        <v>86</v>
      </c>
      <c r="AV1310" s="15" t="s">
        <v>84</v>
      </c>
      <c r="AW1310" s="15" t="s">
        <v>37</v>
      </c>
      <c r="AX1310" s="15" t="s">
        <v>76</v>
      </c>
      <c r="AY1310" s="230" t="s">
        <v>404</v>
      </c>
    </row>
    <row r="1311" spans="2:51" s="15" customFormat="1" ht="11.25">
      <c r="B1311" s="221"/>
      <c r="C1311" s="222"/>
      <c r="D1311" s="192" t="s">
        <v>428</v>
      </c>
      <c r="E1311" s="223" t="s">
        <v>19</v>
      </c>
      <c r="F1311" s="224" t="s">
        <v>1769</v>
      </c>
      <c r="G1311" s="222"/>
      <c r="H1311" s="223" t="s">
        <v>19</v>
      </c>
      <c r="I1311" s="225"/>
      <c r="J1311" s="222"/>
      <c r="K1311" s="222"/>
      <c r="L1311" s="226"/>
      <c r="M1311" s="227"/>
      <c r="N1311" s="228"/>
      <c r="O1311" s="228"/>
      <c r="P1311" s="228"/>
      <c r="Q1311" s="228"/>
      <c r="R1311" s="228"/>
      <c r="S1311" s="228"/>
      <c r="T1311" s="229"/>
      <c r="AT1311" s="230" t="s">
        <v>428</v>
      </c>
      <c r="AU1311" s="230" t="s">
        <v>86</v>
      </c>
      <c r="AV1311" s="15" t="s">
        <v>84</v>
      </c>
      <c r="AW1311" s="15" t="s">
        <v>37</v>
      </c>
      <c r="AX1311" s="15" t="s">
        <v>76</v>
      </c>
      <c r="AY1311" s="230" t="s">
        <v>404</v>
      </c>
    </row>
    <row r="1312" spans="2:51" s="13" customFormat="1" ht="11.25">
      <c r="B1312" s="198"/>
      <c r="C1312" s="199"/>
      <c r="D1312" s="192" t="s">
        <v>428</v>
      </c>
      <c r="E1312" s="200" t="s">
        <v>19</v>
      </c>
      <c r="F1312" s="201" t="s">
        <v>1770</v>
      </c>
      <c r="G1312" s="199"/>
      <c r="H1312" s="202">
        <v>69.09</v>
      </c>
      <c r="I1312" s="203"/>
      <c r="J1312" s="199"/>
      <c r="K1312" s="199"/>
      <c r="L1312" s="204"/>
      <c r="M1312" s="205"/>
      <c r="N1312" s="206"/>
      <c r="O1312" s="206"/>
      <c r="P1312" s="206"/>
      <c r="Q1312" s="206"/>
      <c r="R1312" s="206"/>
      <c r="S1312" s="206"/>
      <c r="T1312" s="207"/>
      <c r="AT1312" s="208" t="s">
        <v>428</v>
      </c>
      <c r="AU1312" s="208" t="s">
        <v>86</v>
      </c>
      <c r="AV1312" s="13" t="s">
        <v>86</v>
      </c>
      <c r="AW1312" s="13" t="s">
        <v>37</v>
      </c>
      <c r="AX1312" s="13" t="s">
        <v>76</v>
      </c>
      <c r="AY1312" s="208" t="s">
        <v>404</v>
      </c>
    </row>
    <row r="1313" spans="2:51" s="15" customFormat="1" ht="11.25">
      <c r="B1313" s="221"/>
      <c r="C1313" s="222"/>
      <c r="D1313" s="192" t="s">
        <v>428</v>
      </c>
      <c r="E1313" s="223" t="s">
        <v>19</v>
      </c>
      <c r="F1313" s="224" t="s">
        <v>1771</v>
      </c>
      <c r="G1313" s="222"/>
      <c r="H1313" s="223" t="s">
        <v>19</v>
      </c>
      <c r="I1313" s="225"/>
      <c r="J1313" s="222"/>
      <c r="K1313" s="222"/>
      <c r="L1313" s="226"/>
      <c r="M1313" s="227"/>
      <c r="N1313" s="228"/>
      <c r="O1313" s="228"/>
      <c r="P1313" s="228"/>
      <c r="Q1313" s="228"/>
      <c r="R1313" s="228"/>
      <c r="S1313" s="228"/>
      <c r="T1313" s="229"/>
      <c r="AT1313" s="230" t="s">
        <v>428</v>
      </c>
      <c r="AU1313" s="230" t="s">
        <v>86</v>
      </c>
      <c r="AV1313" s="15" t="s">
        <v>84</v>
      </c>
      <c r="AW1313" s="15" t="s">
        <v>37</v>
      </c>
      <c r="AX1313" s="15" t="s">
        <v>76</v>
      </c>
      <c r="AY1313" s="230" t="s">
        <v>404</v>
      </c>
    </row>
    <row r="1314" spans="2:51" s="13" customFormat="1" ht="11.25">
      <c r="B1314" s="198"/>
      <c r="C1314" s="199"/>
      <c r="D1314" s="192" t="s">
        <v>428</v>
      </c>
      <c r="E1314" s="200" t="s">
        <v>19</v>
      </c>
      <c r="F1314" s="201" t="s">
        <v>1772</v>
      </c>
      <c r="G1314" s="199"/>
      <c r="H1314" s="202">
        <v>89.297</v>
      </c>
      <c r="I1314" s="203"/>
      <c r="J1314" s="199"/>
      <c r="K1314" s="199"/>
      <c r="L1314" s="204"/>
      <c r="M1314" s="205"/>
      <c r="N1314" s="206"/>
      <c r="O1314" s="206"/>
      <c r="P1314" s="206"/>
      <c r="Q1314" s="206"/>
      <c r="R1314" s="206"/>
      <c r="S1314" s="206"/>
      <c r="T1314" s="207"/>
      <c r="AT1314" s="208" t="s">
        <v>428</v>
      </c>
      <c r="AU1314" s="208" t="s">
        <v>86</v>
      </c>
      <c r="AV1314" s="13" t="s">
        <v>86</v>
      </c>
      <c r="AW1314" s="13" t="s">
        <v>37</v>
      </c>
      <c r="AX1314" s="13" t="s">
        <v>76</v>
      </c>
      <c r="AY1314" s="208" t="s">
        <v>404</v>
      </c>
    </row>
    <row r="1315" spans="2:51" s="15" customFormat="1" ht="11.25">
      <c r="B1315" s="221"/>
      <c r="C1315" s="222"/>
      <c r="D1315" s="192" t="s">
        <v>428</v>
      </c>
      <c r="E1315" s="223" t="s">
        <v>19</v>
      </c>
      <c r="F1315" s="224" t="s">
        <v>1773</v>
      </c>
      <c r="G1315" s="222"/>
      <c r="H1315" s="223" t="s">
        <v>19</v>
      </c>
      <c r="I1315" s="225"/>
      <c r="J1315" s="222"/>
      <c r="K1315" s="222"/>
      <c r="L1315" s="226"/>
      <c r="M1315" s="227"/>
      <c r="N1315" s="228"/>
      <c r="O1315" s="228"/>
      <c r="P1315" s="228"/>
      <c r="Q1315" s="228"/>
      <c r="R1315" s="228"/>
      <c r="S1315" s="228"/>
      <c r="T1315" s="229"/>
      <c r="AT1315" s="230" t="s">
        <v>428</v>
      </c>
      <c r="AU1315" s="230" t="s">
        <v>86</v>
      </c>
      <c r="AV1315" s="15" t="s">
        <v>84</v>
      </c>
      <c r="AW1315" s="15" t="s">
        <v>37</v>
      </c>
      <c r="AX1315" s="15" t="s">
        <v>76</v>
      </c>
      <c r="AY1315" s="230" t="s">
        <v>404</v>
      </c>
    </row>
    <row r="1316" spans="2:51" s="13" customFormat="1" ht="11.25">
      <c r="B1316" s="198"/>
      <c r="C1316" s="199"/>
      <c r="D1316" s="192" t="s">
        <v>428</v>
      </c>
      <c r="E1316" s="200" t="s">
        <v>19</v>
      </c>
      <c r="F1316" s="201" t="s">
        <v>1774</v>
      </c>
      <c r="G1316" s="199"/>
      <c r="H1316" s="202">
        <v>6.332</v>
      </c>
      <c r="I1316" s="203"/>
      <c r="J1316" s="199"/>
      <c r="K1316" s="199"/>
      <c r="L1316" s="204"/>
      <c r="M1316" s="205"/>
      <c r="N1316" s="206"/>
      <c r="O1316" s="206"/>
      <c r="P1316" s="206"/>
      <c r="Q1316" s="206"/>
      <c r="R1316" s="206"/>
      <c r="S1316" s="206"/>
      <c r="T1316" s="207"/>
      <c r="AT1316" s="208" t="s">
        <v>428</v>
      </c>
      <c r="AU1316" s="208" t="s">
        <v>86</v>
      </c>
      <c r="AV1316" s="13" t="s">
        <v>86</v>
      </c>
      <c r="AW1316" s="13" t="s">
        <v>37</v>
      </c>
      <c r="AX1316" s="13" t="s">
        <v>76</v>
      </c>
      <c r="AY1316" s="208" t="s">
        <v>404</v>
      </c>
    </row>
    <row r="1317" spans="2:51" s="16" customFormat="1" ht="11.25">
      <c r="B1317" s="231"/>
      <c r="C1317" s="232"/>
      <c r="D1317" s="192" t="s">
        <v>428</v>
      </c>
      <c r="E1317" s="233" t="s">
        <v>19</v>
      </c>
      <c r="F1317" s="234" t="s">
        <v>534</v>
      </c>
      <c r="G1317" s="232"/>
      <c r="H1317" s="235">
        <v>371.722</v>
      </c>
      <c r="I1317" s="236"/>
      <c r="J1317" s="232"/>
      <c r="K1317" s="232"/>
      <c r="L1317" s="237"/>
      <c r="M1317" s="238"/>
      <c r="N1317" s="239"/>
      <c r="O1317" s="239"/>
      <c r="P1317" s="239"/>
      <c r="Q1317" s="239"/>
      <c r="R1317" s="239"/>
      <c r="S1317" s="239"/>
      <c r="T1317" s="240"/>
      <c r="AT1317" s="241" t="s">
        <v>428</v>
      </c>
      <c r="AU1317" s="241" t="s">
        <v>86</v>
      </c>
      <c r="AV1317" s="16" t="s">
        <v>467</v>
      </c>
      <c r="AW1317" s="16" t="s">
        <v>37</v>
      </c>
      <c r="AX1317" s="16" t="s">
        <v>76</v>
      </c>
      <c r="AY1317" s="241" t="s">
        <v>404</v>
      </c>
    </row>
    <row r="1318" spans="2:51" s="15" customFormat="1" ht="11.25">
      <c r="B1318" s="221"/>
      <c r="C1318" s="222"/>
      <c r="D1318" s="192" t="s">
        <v>428</v>
      </c>
      <c r="E1318" s="223" t="s">
        <v>19</v>
      </c>
      <c r="F1318" s="224" t="s">
        <v>1775</v>
      </c>
      <c r="G1318" s="222"/>
      <c r="H1318" s="223" t="s">
        <v>19</v>
      </c>
      <c r="I1318" s="225"/>
      <c r="J1318" s="222"/>
      <c r="K1318" s="222"/>
      <c r="L1318" s="226"/>
      <c r="M1318" s="227"/>
      <c r="N1318" s="228"/>
      <c r="O1318" s="228"/>
      <c r="P1318" s="228"/>
      <c r="Q1318" s="228"/>
      <c r="R1318" s="228"/>
      <c r="S1318" s="228"/>
      <c r="T1318" s="229"/>
      <c r="AT1318" s="230" t="s">
        <v>428</v>
      </c>
      <c r="AU1318" s="230" t="s">
        <v>86</v>
      </c>
      <c r="AV1318" s="15" t="s">
        <v>84</v>
      </c>
      <c r="AW1318" s="15" t="s">
        <v>37</v>
      </c>
      <c r="AX1318" s="15" t="s">
        <v>76</v>
      </c>
      <c r="AY1318" s="230" t="s">
        <v>404</v>
      </c>
    </row>
    <row r="1319" spans="2:51" s="15" customFormat="1" ht="11.25">
      <c r="B1319" s="221"/>
      <c r="C1319" s="222"/>
      <c r="D1319" s="192" t="s">
        <v>428</v>
      </c>
      <c r="E1319" s="223" t="s">
        <v>19</v>
      </c>
      <c r="F1319" s="224" t="s">
        <v>1776</v>
      </c>
      <c r="G1319" s="222"/>
      <c r="H1319" s="223" t="s">
        <v>19</v>
      </c>
      <c r="I1319" s="225"/>
      <c r="J1319" s="222"/>
      <c r="K1319" s="222"/>
      <c r="L1319" s="226"/>
      <c r="M1319" s="227"/>
      <c r="N1319" s="228"/>
      <c r="O1319" s="228"/>
      <c r="P1319" s="228"/>
      <c r="Q1319" s="228"/>
      <c r="R1319" s="228"/>
      <c r="S1319" s="228"/>
      <c r="T1319" s="229"/>
      <c r="AT1319" s="230" t="s">
        <v>428</v>
      </c>
      <c r="AU1319" s="230" t="s">
        <v>86</v>
      </c>
      <c r="AV1319" s="15" t="s">
        <v>84</v>
      </c>
      <c r="AW1319" s="15" t="s">
        <v>37</v>
      </c>
      <c r="AX1319" s="15" t="s">
        <v>76</v>
      </c>
      <c r="AY1319" s="230" t="s">
        <v>404</v>
      </c>
    </row>
    <row r="1320" spans="2:51" s="13" customFormat="1" ht="11.25">
      <c r="B1320" s="198"/>
      <c r="C1320" s="199"/>
      <c r="D1320" s="192" t="s">
        <v>428</v>
      </c>
      <c r="E1320" s="200" t="s">
        <v>19</v>
      </c>
      <c r="F1320" s="201" t="s">
        <v>1777</v>
      </c>
      <c r="G1320" s="199"/>
      <c r="H1320" s="202">
        <v>9.87</v>
      </c>
      <c r="I1320" s="203"/>
      <c r="J1320" s="199"/>
      <c r="K1320" s="199"/>
      <c r="L1320" s="204"/>
      <c r="M1320" s="205"/>
      <c r="N1320" s="206"/>
      <c r="O1320" s="206"/>
      <c r="P1320" s="206"/>
      <c r="Q1320" s="206"/>
      <c r="R1320" s="206"/>
      <c r="S1320" s="206"/>
      <c r="T1320" s="207"/>
      <c r="AT1320" s="208" t="s">
        <v>428</v>
      </c>
      <c r="AU1320" s="208" t="s">
        <v>86</v>
      </c>
      <c r="AV1320" s="13" t="s">
        <v>86</v>
      </c>
      <c r="AW1320" s="13" t="s">
        <v>37</v>
      </c>
      <c r="AX1320" s="13" t="s">
        <v>76</v>
      </c>
      <c r="AY1320" s="208" t="s">
        <v>404</v>
      </c>
    </row>
    <row r="1321" spans="2:51" s="15" customFormat="1" ht="11.25">
      <c r="B1321" s="221"/>
      <c r="C1321" s="222"/>
      <c r="D1321" s="192" t="s">
        <v>428</v>
      </c>
      <c r="E1321" s="223" t="s">
        <v>19</v>
      </c>
      <c r="F1321" s="224" t="s">
        <v>1778</v>
      </c>
      <c r="G1321" s="222"/>
      <c r="H1321" s="223" t="s">
        <v>19</v>
      </c>
      <c r="I1321" s="225"/>
      <c r="J1321" s="222"/>
      <c r="K1321" s="222"/>
      <c r="L1321" s="226"/>
      <c r="M1321" s="227"/>
      <c r="N1321" s="228"/>
      <c r="O1321" s="228"/>
      <c r="P1321" s="228"/>
      <c r="Q1321" s="228"/>
      <c r="R1321" s="228"/>
      <c r="S1321" s="228"/>
      <c r="T1321" s="229"/>
      <c r="AT1321" s="230" t="s">
        <v>428</v>
      </c>
      <c r="AU1321" s="230" t="s">
        <v>86</v>
      </c>
      <c r="AV1321" s="15" t="s">
        <v>84</v>
      </c>
      <c r="AW1321" s="15" t="s">
        <v>37</v>
      </c>
      <c r="AX1321" s="15" t="s">
        <v>76</v>
      </c>
      <c r="AY1321" s="230" t="s">
        <v>404</v>
      </c>
    </row>
    <row r="1322" spans="2:51" s="13" customFormat="1" ht="11.25">
      <c r="B1322" s="198"/>
      <c r="C1322" s="199"/>
      <c r="D1322" s="192" t="s">
        <v>428</v>
      </c>
      <c r="E1322" s="200" t="s">
        <v>19</v>
      </c>
      <c r="F1322" s="201" t="s">
        <v>1779</v>
      </c>
      <c r="G1322" s="199"/>
      <c r="H1322" s="202">
        <v>12.757</v>
      </c>
      <c r="I1322" s="203"/>
      <c r="J1322" s="199"/>
      <c r="K1322" s="199"/>
      <c r="L1322" s="204"/>
      <c r="M1322" s="205"/>
      <c r="N1322" s="206"/>
      <c r="O1322" s="206"/>
      <c r="P1322" s="206"/>
      <c r="Q1322" s="206"/>
      <c r="R1322" s="206"/>
      <c r="S1322" s="206"/>
      <c r="T1322" s="207"/>
      <c r="AT1322" s="208" t="s">
        <v>428</v>
      </c>
      <c r="AU1322" s="208" t="s">
        <v>86</v>
      </c>
      <c r="AV1322" s="13" t="s">
        <v>86</v>
      </c>
      <c r="AW1322" s="13" t="s">
        <v>37</v>
      </c>
      <c r="AX1322" s="13" t="s">
        <v>76</v>
      </c>
      <c r="AY1322" s="208" t="s">
        <v>404</v>
      </c>
    </row>
    <row r="1323" spans="2:51" s="15" customFormat="1" ht="11.25">
      <c r="B1323" s="221"/>
      <c r="C1323" s="222"/>
      <c r="D1323" s="192" t="s">
        <v>428</v>
      </c>
      <c r="E1323" s="223" t="s">
        <v>19</v>
      </c>
      <c r="F1323" s="224" t="s">
        <v>1780</v>
      </c>
      <c r="G1323" s="222"/>
      <c r="H1323" s="223" t="s">
        <v>19</v>
      </c>
      <c r="I1323" s="225"/>
      <c r="J1323" s="222"/>
      <c r="K1323" s="222"/>
      <c r="L1323" s="226"/>
      <c r="M1323" s="227"/>
      <c r="N1323" s="228"/>
      <c r="O1323" s="228"/>
      <c r="P1323" s="228"/>
      <c r="Q1323" s="228"/>
      <c r="R1323" s="228"/>
      <c r="S1323" s="228"/>
      <c r="T1323" s="229"/>
      <c r="AT1323" s="230" t="s">
        <v>428</v>
      </c>
      <c r="AU1323" s="230" t="s">
        <v>86</v>
      </c>
      <c r="AV1323" s="15" t="s">
        <v>84</v>
      </c>
      <c r="AW1323" s="15" t="s">
        <v>37</v>
      </c>
      <c r="AX1323" s="15" t="s">
        <v>76</v>
      </c>
      <c r="AY1323" s="230" t="s">
        <v>404</v>
      </c>
    </row>
    <row r="1324" spans="2:51" s="13" customFormat="1" ht="11.25">
      <c r="B1324" s="198"/>
      <c r="C1324" s="199"/>
      <c r="D1324" s="192" t="s">
        <v>428</v>
      </c>
      <c r="E1324" s="200" t="s">
        <v>19</v>
      </c>
      <c r="F1324" s="201" t="s">
        <v>1781</v>
      </c>
      <c r="G1324" s="199"/>
      <c r="H1324" s="202">
        <v>0.905</v>
      </c>
      <c r="I1324" s="203"/>
      <c r="J1324" s="199"/>
      <c r="K1324" s="199"/>
      <c r="L1324" s="204"/>
      <c r="M1324" s="205"/>
      <c r="N1324" s="206"/>
      <c r="O1324" s="206"/>
      <c r="P1324" s="206"/>
      <c r="Q1324" s="206"/>
      <c r="R1324" s="206"/>
      <c r="S1324" s="206"/>
      <c r="T1324" s="207"/>
      <c r="AT1324" s="208" t="s">
        <v>428</v>
      </c>
      <c r="AU1324" s="208" t="s">
        <v>86</v>
      </c>
      <c r="AV1324" s="13" t="s">
        <v>86</v>
      </c>
      <c r="AW1324" s="13" t="s">
        <v>37</v>
      </c>
      <c r="AX1324" s="13" t="s">
        <v>76</v>
      </c>
      <c r="AY1324" s="208" t="s">
        <v>404</v>
      </c>
    </row>
    <row r="1325" spans="2:51" s="13" customFormat="1" ht="11.25">
      <c r="B1325" s="198"/>
      <c r="C1325" s="199"/>
      <c r="D1325" s="192" t="s">
        <v>428</v>
      </c>
      <c r="E1325" s="200" t="s">
        <v>19</v>
      </c>
      <c r="F1325" s="201" t="s">
        <v>1782</v>
      </c>
      <c r="G1325" s="199"/>
      <c r="H1325" s="202">
        <v>1</v>
      </c>
      <c r="I1325" s="203"/>
      <c r="J1325" s="199"/>
      <c r="K1325" s="199"/>
      <c r="L1325" s="204"/>
      <c r="M1325" s="205"/>
      <c r="N1325" s="206"/>
      <c r="O1325" s="206"/>
      <c r="P1325" s="206"/>
      <c r="Q1325" s="206"/>
      <c r="R1325" s="206"/>
      <c r="S1325" s="206"/>
      <c r="T1325" s="207"/>
      <c r="AT1325" s="208" t="s">
        <v>428</v>
      </c>
      <c r="AU1325" s="208" t="s">
        <v>86</v>
      </c>
      <c r="AV1325" s="13" t="s">
        <v>86</v>
      </c>
      <c r="AW1325" s="13" t="s">
        <v>37</v>
      </c>
      <c r="AX1325" s="13" t="s">
        <v>76</v>
      </c>
      <c r="AY1325" s="208" t="s">
        <v>404</v>
      </c>
    </row>
    <row r="1326" spans="2:51" s="15" customFormat="1" ht="11.25">
      <c r="B1326" s="221"/>
      <c r="C1326" s="222"/>
      <c r="D1326" s="192" t="s">
        <v>428</v>
      </c>
      <c r="E1326" s="223" t="s">
        <v>19</v>
      </c>
      <c r="F1326" s="224" t="s">
        <v>1783</v>
      </c>
      <c r="G1326" s="222"/>
      <c r="H1326" s="223" t="s">
        <v>19</v>
      </c>
      <c r="I1326" s="225"/>
      <c r="J1326" s="222"/>
      <c r="K1326" s="222"/>
      <c r="L1326" s="226"/>
      <c r="M1326" s="227"/>
      <c r="N1326" s="228"/>
      <c r="O1326" s="228"/>
      <c r="P1326" s="228"/>
      <c r="Q1326" s="228"/>
      <c r="R1326" s="228"/>
      <c r="S1326" s="228"/>
      <c r="T1326" s="229"/>
      <c r="AT1326" s="230" t="s">
        <v>428</v>
      </c>
      <c r="AU1326" s="230" t="s">
        <v>86</v>
      </c>
      <c r="AV1326" s="15" t="s">
        <v>84</v>
      </c>
      <c r="AW1326" s="15" t="s">
        <v>37</v>
      </c>
      <c r="AX1326" s="15" t="s">
        <v>76</v>
      </c>
      <c r="AY1326" s="230" t="s">
        <v>404</v>
      </c>
    </row>
    <row r="1327" spans="2:51" s="13" customFormat="1" ht="11.25">
      <c r="B1327" s="198"/>
      <c r="C1327" s="199"/>
      <c r="D1327" s="192" t="s">
        <v>428</v>
      </c>
      <c r="E1327" s="200" t="s">
        <v>19</v>
      </c>
      <c r="F1327" s="201" t="s">
        <v>1784</v>
      </c>
      <c r="G1327" s="199"/>
      <c r="H1327" s="202">
        <v>8.5</v>
      </c>
      <c r="I1327" s="203"/>
      <c r="J1327" s="199"/>
      <c r="K1327" s="199"/>
      <c r="L1327" s="204"/>
      <c r="M1327" s="205"/>
      <c r="N1327" s="206"/>
      <c r="O1327" s="206"/>
      <c r="P1327" s="206"/>
      <c r="Q1327" s="206"/>
      <c r="R1327" s="206"/>
      <c r="S1327" s="206"/>
      <c r="T1327" s="207"/>
      <c r="AT1327" s="208" t="s">
        <v>428</v>
      </c>
      <c r="AU1327" s="208" t="s">
        <v>86</v>
      </c>
      <c r="AV1327" s="13" t="s">
        <v>86</v>
      </c>
      <c r="AW1327" s="13" t="s">
        <v>37</v>
      </c>
      <c r="AX1327" s="13" t="s">
        <v>76</v>
      </c>
      <c r="AY1327" s="208" t="s">
        <v>404</v>
      </c>
    </row>
    <row r="1328" spans="2:51" s="16" customFormat="1" ht="11.25">
      <c r="B1328" s="231"/>
      <c r="C1328" s="232"/>
      <c r="D1328" s="192" t="s">
        <v>428</v>
      </c>
      <c r="E1328" s="233" t="s">
        <v>19</v>
      </c>
      <c r="F1328" s="234" t="s">
        <v>534</v>
      </c>
      <c r="G1328" s="232"/>
      <c r="H1328" s="235">
        <v>33.032</v>
      </c>
      <c r="I1328" s="236"/>
      <c r="J1328" s="232"/>
      <c r="K1328" s="232"/>
      <c r="L1328" s="237"/>
      <c r="M1328" s="238"/>
      <c r="N1328" s="239"/>
      <c r="O1328" s="239"/>
      <c r="P1328" s="239"/>
      <c r="Q1328" s="239"/>
      <c r="R1328" s="239"/>
      <c r="S1328" s="239"/>
      <c r="T1328" s="240"/>
      <c r="AT1328" s="241" t="s">
        <v>428</v>
      </c>
      <c r="AU1328" s="241" t="s">
        <v>86</v>
      </c>
      <c r="AV1328" s="16" t="s">
        <v>467</v>
      </c>
      <c r="AW1328" s="16" t="s">
        <v>37</v>
      </c>
      <c r="AX1328" s="16" t="s">
        <v>76</v>
      </c>
      <c r="AY1328" s="241" t="s">
        <v>404</v>
      </c>
    </row>
    <row r="1329" spans="2:51" s="15" customFormat="1" ht="11.25">
      <c r="B1329" s="221"/>
      <c r="C1329" s="222"/>
      <c r="D1329" s="192" t="s">
        <v>428</v>
      </c>
      <c r="E1329" s="223" t="s">
        <v>19</v>
      </c>
      <c r="F1329" s="224" t="s">
        <v>1785</v>
      </c>
      <c r="G1329" s="222"/>
      <c r="H1329" s="223" t="s">
        <v>19</v>
      </c>
      <c r="I1329" s="225"/>
      <c r="J1329" s="222"/>
      <c r="K1329" s="222"/>
      <c r="L1329" s="226"/>
      <c r="M1329" s="227"/>
      <c r="N1329" s="228"/>
      <c r="O1329" s="228"/>
      <c r="P1329" s="228"/>
      <c r="Q1329" s="228"/>
      <c r="R1329" s="228"/>
      <c r="S1329" s="228"/>
      <c r="T1329" s="229"/>
      <c r="AT1329" s="230" t="s">
        <v>428</v>
      </c>
      <c r="AU1329" s="230" t="s">
        <v>86</v>
      </c>
      <c r="AV1329" s="15" t="s">
        <v>84</v>
      </c>
      <c r="AW1329" s="15" t="s">
        <v>37</v>
      </c>
      <c r="AX1329" s="15" t="s">
        <v>76</v>
      </c>
      <c r="AY1329" s="230" t="s">
        <v>404</v>
      </c>
    </row>
    <row r="1330" spans="2:51" s="15" customFormat="1" ht="11.25">
      <c r="B1330" s="221"/>
      <c r="C1330" s="222"/>
      <c r="D1330" s="192" t="s">
        <v>428</v>
      </c>
      <c r="E1330" s="223" t="s">
        <v>19</v>
      </c>
      <c r="F1330" s="224" t="s">
        <v>1786</v>
      </c>
      <c r="G1330" s="222"/>
      <c r="H1330" s="223" t="s">
        <v>19</v>
      </c>
      <c r="I1330" s="225"/>
      <c r="J1330" s="222"/>
      <c r="K1330" s="222"/>
      <c r="L1330" s="226"/>
      <c r="M1330" s="227"/>
      <c r="N1330" s="228"/>
      <c r="O1330" s="228"/>
      <c r="P1330" s="228"/>
      <c r="Q1330" s="228"/>
      <c r="R1330" s="228"/>
      <c r="S1330" s="228"/>
      <c r="T1330" s="229"/>
      <c r="AT1330" s="230" t="s">
        <v>428</v>
      </c>
      <c r="AU1330" s="230" t="s">
        <v>86</v>
      </c>
      <c r="AV1330" s="15" t="s">
        <v>84</v>
      </c>
      <c r="AW1330" s="15" t="s">
        <v>37</v>
      </c>
      <c r="AX1330" s="15" t="s">
        <v>76</v>
      </c>
      <c r="AY1330" s="230" t="s">
        <v>404</v>
      </c>
    </row>
    <row r="1331" spans="2:51" s="13" customFormat="1" ht="11.25">
      <c r="B1331" s="198"/>
      <c r="C1331" s="199"/>
      <c r="D1331" s="192" t="s">
        <v>428</v>
      </c>
      <c r="E1331" s="200" t="s">
        <v>19</v>
      </c>
      <c r="F1331" s="201" t="s">
        <v>1787</v>
      </c>
      <c r="G1331" s="199"/>
      <c r="H1331" s="202">
        <v>39.48</v>
      </c>
      <c r="I1331" s="203"/>
      <c r="J1331" s="199"/>
      <c r="K1331" s="199"/>
      <c r="L1331" s="204"/>
      <c r="M1331" s="205"/>
      <c r="N1331" s="206"/>
      <c r="O1331" s="206"/>
      <c r="P1331" s="206"/>
      <c r="Q1331" s="206"/>
      <c r="R1331" s="206"/>
      <c r="S1331" s="206"/>
      <c r="T1331" s="207"/>
      <c r="AT1331" s="208" t="s">
        <v>428</v>
      </c>
      <c r="AU1331" s="208" t="s">
        <v>86</v>
      </c>
      <c r="AV1331" s="13" t="s">
        <v>86</v>
      </c>
      <c r="AW1331" s="13" t="s">
        <v>37</v>
      </c>
      <c r="AX1331" s="13" t="s">
        <v>76</v>
      </c>
      <c r="AY1331" s="208" t="s">
        <v>404</v>
      </c>
    </row>
    <row r="1332" spans="2:51" s="15" customFormat="1" ht="11.25">
      <c r="B1332" s="221"/>
      <c r="C1332" s="222"/>
      <c r="D1332" s="192" t="s">
        <v>428</v>
      </c>
      <c r="E1332" s="223" t="s">
        <v>19</v>
      </c>
      <c r="F1332" s="224" t="s">
        <v>1788</v>
      </c>
      <c r="G1332" s="222"/>
      <c r="H1332" s="223" t="s">
        <v>19</v>
      </c>
      <c r="I1332" s="225"/>
      <c r="J1332" s="222"/>
      <c r="K1332" s="222"/>
      <c r="L1332" s="226"/>
      <c r="M1332" s="227"/>
      <c r="N1332" s="228"/>
      <c r="O1332" s="228"/>
      <c r="P1332" s="228"/>
      <c r="Q1332" s="228"/>
      <c r="R1332" s="228"/>
      <c r="S1332" s="228"/>
      <c r="T1332" s="229"/>
      <c r="AT1332" s="230" t="s">
        <v>428</v>
      </c>
      <c r="AU1332" s="230" t="s">
        <v>86</v>
      </c>
      <c r="AV1332" s="15" t="s">
        <v>84</v>
      </c>
      <c r="AW1332" s="15" t="s">
        <v>37</v>
      </c>
      <c r="AX1332" s="15" t="s">
        <v>76</v>
      </c>
      <c r="AY1332" s="230" t="s">
        <v>404</v>
      </c>
    </row>
    <row r="1333" spans="2:51" s="13" customFormat="1" ht="11.25">
      <c r="B1333" s="198"/>
      <c r="C1333" s="199"/>
      <c r="D1333" s="192" t="s">
        <v>428</v>
      </c>
      <c r="E1333" s="200" t="s">
        <v>19</v>
      </c>
      <c r="F1333" s="201" t="s">
        <v>1789</v>
      </c>
      <c r="G1333" s="199"/>
      <c r="H1333" s="202">
        <v>37.814</v>
      </c>
      <c r="I1333" s="203"/>
      <c r="J1333" s="199"/>
      <c r="K1333" s="199"/>
      <c r="L1333" s="204"/>
      <c r="M1333" s="205"/>
      <c r="N1333" s="206"/>
      <c r="O1333" s="206"/>
      <c r="P1333" s="206"/>
      <c r="Q1333" s="206"/>
      <c r="R1333" s="206"/>
      <c r="S1333" s="206"/>
      <c r="T1333" s="207"/>
      <c r="AT1333" s="208" t="s">
        <v>428</v>
      </c>
      <c r="AU1333" s="208" t="s">
        <v>86</v>
      </c>
      <c r="AV1333" s="13" t="s">
        <v>86</v>
      </c>
      <c r="AW1333" s="13" t="s">
        <v>37</v>
      </c>
      <c r="AX1333" s="13" t="s">
        <v>76</v>
      </c>
      <c r="AY1333" s="208" t="s">
        <v>404</v>
      </c>
    </row>
    <row r="1334" spans="2:51" s="15" customFormat="1" ht="11.25">
      <c r="B1334" s="221"/>
      <c r="C1334" s="222"/>
      <c r="D1334" s="192" t="s">
        <v>428</v>
      </c>
      <c r="E1334" s="223" t="s">
        <v>19</v>
      </c>
      <c r="F1334" s="224" t="s">
        <v>1790</v>
      </c>
      <c r="G1334" s="222"/>
      <c r="H1334" s="223" t="s">
        <v>19</v>
      </c>
      <c r="I1334" s="225"/>
      <c r="J1334" s="222"/>
      <c r="K1334" s="222"/>
      <c r="L1334" s="226"/>
      <c r="M1334" s="227"/>
      <c r="N1334" s="228"/>
      <c r="O1334" s="228"/>
      <c r="P1334" s="228"/>
      <c r="Q1334" s="228"/>
      <c r="R1334" s="228"/>
      <c r="S1334" s="228"/>
      <c r="T1334" s="229"/>
      <c r="AT1334" s="230" t="s">
        <v>428</v>
      </c>
      <c r="AU1334" s="230" t="s">
        <v>86</v>
      </c>
      <c r="AV1334" s="15" t="s">
        <v>84</v>
      </c>
      <c r="AW1334" s="15" t="s">
        <v>37</v>
      </c>
      <c r="AX1334" s="15" t="s">
        <v>76</v>
      </c>
      <c r="AY1334" s="230" t="s">
        <v>404</v>
      </c>
    </row>
    <row r="1335" spans="2:51" s="13" customFormat="1" ht="11.25">
      <c r="B1335" s="198"/>
      <c r="C1335" s="199"/>
      <c r="D1335" s="192" t="s">
        <v>428</v>
      </c>
      <c r="E1335" s="200" t="s">
        <v>19</v>
      </c>
      <c r="F1335" s="201" t="s">
        <v>1791</v>
      </c>
      <c r="G1335" s="199"/>
      <c r="H1335" s="202">
        <v>3.377</v>
      </c>
      <c r="I1335" s="203"/>
      <c r="J1335" s="199"/>
      <c r="K1335" s="199"/>
      <c r="L1335" s="204"/>
      <c r="M1335" s="205"/>
      <c r="N1335" s="206"/>
      <c r="O1335" s="206"/>
      <c r="P1335" s="206"/>
      <c r="Q1335" s="206"/>
      <c r="R1335" s="206"/>
      <c r="S1335" s="206"/>
      <c r="T1335" s="207"/>
      <c r="AT1335" s="208" t="s">
        <v>428</v>
      </c>
      <c r="AU1335" s="208" t="s">
        <v>86</v>
      </c>
      <c r="AV1335" s="13" t="s">
        <v>86</v>
      </c>
      <c r="AW1335" s="13" t="s">
        <v>37</v>
      </c>
      <c r="AX1335" s="13" t="s">
        <v>76</v>
      </c>
      <c r="AY1335" s="208" t="s">
        <v>404</v>
      </c>
    </row>
    <row r="1336" spans="2:51" s="16" customFormat="1" ht="11.25">
      <c r="B1336" s="231"/>
      <c r="C1336" s="232"/>
      <c r="D1336" s="192" t="s">
        <v>428</v>
      </c>
      <c r="E1336" s="233" t="s">
        <v>19</v>
      </c>
      <c r="F1336" s="234" t="s">
        <v>534</v>
      </c>
      <c r="G1336" s="232"/>
      <c r="H1336" s="235">
        <v>80.671</v>
      </c>
      <c r="I1336" s="236"/>
      <c r="J1336" s="232"/>
      <c r="K1336" s="232"/>
      <c r="L1336" s="237"/>
      <c r="M1336" s="238"/>
      <c r="N1336" s="239"/>
      <c r="O1336" s="239"/>
      <c r="P1336" s="239"/>
      <c r="Q1336" s="239"/>
      <c r="R1336" s="239"/>
      <c r="S1336" s="239"/>
      <c r="T1336" s="240"/>
      <c r="AT1336" s="241" t="s">
        <v>428</v>
      </c>
      <c r="AU1336" s="241" t="s">
        <v>86</v>
      </c>
      <c r="AV1336" s="16" t="s">
        <v>467</v>
      </c>
      <c r="AW1336" s="16" t="s">
        <v>37</v>
      </c>
      <c r="AX1336" s="16" t="s">
        <v>76</v>
      </c>
      <c r="AY1336" s="241" t="s">
        <v>404</v>
      </c>
    </row>
    <row r="1337" spans="2:51" s="15" customFormat="1" ht="11.25">
      <c r="B1337" s="221"/>
      <c r="C1337" s="222"/>
      <c r="D1337" s="192" t="s">
        <v>428</v>
      </c>
      <c r="E1337" s="223" t="s">
        <v>19</v>
      </c>
      <c r="F1337" s="224" t="s">
        <v>1792</v>
      </c>
      <c r="G1337" s="222"/>
      <c r="H1337" s="223" t="s">
        <v>19</v>
      </c>
      <c r="I1337" s="225"/>
      <c r="J1337" s="222"/>
      <c r="K1337" s="222"/>
      <c r="L1337" s="226"/>
      <c r="M1337" s="227"/>
      <c r="N1337" s="228"/>
      <c r="O1337" s="228"/>
      <c r="P1337" s="228"/>
      <c r="Q1337" s="228"/>
      <c r="R1337" s="228"/>
      <c r="S1337" s="228"/>
      <c r="T1337" s="229"/>
      <c r="AT1337" s="230" t="s">
        <v>428</v>
      </c>
      <c r="AU1337" s="230" t="s">
        <v>86</v>
      </c>
      <c r="AV1337" s="15" t="s">
        <v>84</v>
      </c>
      <c r="AW1337" s="15" t="s">
        <v>37</v>
      </c>
      <c r="AX1337" s="15" t="s">
        <v>76</v>
      </c>
      <c r="AY1337" s="230" t="s">
        <v>404</v>
      </c>
    </row>
    <row r="1338" spans="2:51" s="15" customFormat="1" ht="11.25">
      <c r="B1338" s="221"/>
      <c r="C1338" s="222"/>
      <c r="D1338" s="192" t="s">
        <v>428</v>
      </c>
      <c r="E1338" s="223" t="s">
        <v>19</v>
      </c>
      <c r="F1338" s="224" t="s">
        <v>1793</v>
      </c>
      <c r="G1338" s="222"/>
      <c r="H1338" s="223" t="s">
        <v>19</v>
      </c>
      <c r="I1338" s="225"/>
      <c r="J1338" s="222"/>
      <c r="K1338" s="222"/>
      <c r="L1338" s="226"/>
      <c r="M1338" s="227"/>
      <c r="N1338" s="228"/>
      <c r="O1338" s="228"/>
      <c r="P1338" s="228"/>
      <c r="Q1338" s="228"/>
      <c r="R1338" s="228"/>
      <c r="S1338" s="228"/>
      <c r="T1338" s="229"/>
      <c r="AT1338" s="230" t="s">
        <v>428</v>
      </c>
      <c r="AU1338" s="230" t="s">
        <v>86</v>
      </c>
      <c r="AV1338" s="15" t="s">
        <v>84</v>
      </c>
      <c r="AW1338" s="15" t="s">
        <v>37</v>
      </c>
      <c r="AX1338" s="15" t="s">
        <v>76</v>
      </c>
      <c r="AY1338" s="230" t="s">
        <v>404</v>
      </c>
    </row>
    <row r="1339" spans="2:51" s="13" customFormat="1" ht="11.25">
      <c r="B1339" s="198"/>
      <c r="C1339" s="199"/>
      <c r="D1339" s="192" t="s">
        <v>428</v>
      </c>
      <c r="E1339" s="200" t="s">
        <v>19</v>
      </c>
      <c r="F1339" s="201" t="s">
        <v>1777</v>
      </c>
      <c r="G1339" s="199"/>
      <c r="H1339" s="202">
        <v>9.87</v>
      </c>
      <c r="I1339" s="203"/>
      <c r="J1339" s="199"/>
      <c r="K1339" s="199"/>
      <c r="L1339" s="204"/>
      <c r="M1339" s="205"/>
      <c r="N1339" s="206"/>
      <c r="O1339" s="206"/>
      <c r="P1339" s="206"/>
      <c r="Q1339" s="206"/>
      <c r="R1339" s="206"/>
      <c r="S1339" s="206"/>
      <c r="T1339" s="207"/>
      <c r="AT1339" s="208" t="s">
        <v>428</v>
      </c>
      <c r="AU1339" s="208" t="s">
        <v>86</v>
      </c>
      <c r="AV1339" s="13" t="s">
        <v>86</v>
      </c>
      <c r="AW1339" s="13" t="s">
        <v>37</v>
      </c>
      <c r="AX1339" s="13" t="s">
        <v>76</v>
      </c>
      <c r="AY1339" s="208" t="s">
        <v>404</v>
      </c>
    </row>
    <row r="1340" spans="2:51" s="15" customFormat="1" ht="11.25">
      <c r="B1340" s="221"/>
      <c r="C1340" s="222"/>
      <c r="D1340" s="192" t="s">
        <v>428</v>
      </c>
      <c r="E1340" s="223" t="s">
        <v>19</v>
      </c>
      <c r="F1340" s="224" t="s">
        <v>1794</v>
      </c>
      <c r="G1340" s="222"/>
      <c r="H1340" s="223" t="s">
        <v>19</v>
      </c>
      <c r="I1340" s="225"/>
      <c r="J1340" s="222"/>
      <c r="K1340" s="222"/>
      <c r="L1340" s="226"/>
      <c r="M1340" s="227"/>
      <c r="N1340" s="228"/>
      <c r="O1340" s="228"/>
      <c r="P1340" s="228"/>
      <c r="Q1340" s="228"/>
      <c r="R1340" s="228"/>
      <c r="S1340" s="228"/>
      <c r="T1340" s="229"/>
      <c r="AT1340" s="230" t="s">
        <v>428</v>
      </c>
      <c r="AU1340" s="230" t="s">
        <v>86</v>
      </c>
      <c r="AV1340" s="15" t="s">
        <v>84</v>
      </c>
      <c r="AW1340" s="15" t="s">
        <v>37</v>
      </c>
      <c r="AX1340" s="15" t="s">
        <v>76</v>
      </c>
      <c r="AY1340" s="230" t="s">
        <v>404</v>
      </c>
    </row>
    <row r="1341" spans="2:51" s="13" customFormat="1" ht="11.25">
      <c r="B1341" s="198"/>
      <c r="C1341" s="199"/>
      <c r="D1341" s="192" t="s">
        <v>428</v>
      </c>
      <c r="E1341" s="200" t="s">
        <v>19</v>
      </c>
      <c r="F1341" s="201" t="s">
        <v>1795</v>
      </c>
      <c r="G1341" s="199"/>
      <c r="H1341" s="202">
        <v>12.605</v>
      </c>
      <c r="I1341" s="203"/>
      <c r="J1341" s="199"/>
      <c r="K1341" s="199"/>
      <c r="L1341" s="204"/>
      <c r="M1341" s="205"/>
      <c r="N1341" s="206"/>
      <c r="O1341" s="206"/>
      <c r="P1341" s="206"/>
      <c r="Q1341" s="206"/>
      <c r="R1341" s="206"/>
      <c r="S1341" s="206"/>
      <c r="T1341" s="207"/>
      <c r="AT1341" s="208" t="s">
        <v>428</v>
      </c>
      <c r="AU1341" s="208" t="s">
        <v>86</v>
      </c>
      <c r="AV1341" s="13" t="s">
        <v>86</v>
      </c>
      <c r="AW1341" s="13" t="s">
        <v>37</v>
      </c>
      <c r="AX1341" s="13" t="s">
        <v>76</v>
      </c>
      <c r="AY1341" s="208" t="s">
        <v>404</v>
      </c>
    </row>
    <row r="1342" spans="2:51" s="15" customFormat="1" ht="11.25">
      <c r="B1342" s="221"/>
      <c r="C1342" s="222"/>
      <c r="D1342" s="192" t="s">
        <v>428</v>
      </c>
      <c r="E1342" s="223" t="s">
        <v>19</v>
      </c>
      <c r="F1342" s="224" t="s">
        <v>1796</v>
      </c>
      <c r="G1342" s="222"/>
      <c r="H1342" s="223" t="s">
        <v>19</v>
      </c>
      <c r="I1342" s="225"/>
      <c r="J1342" s="222"/>
      <c r="K1342" s="222"/>
      <c r="L1342" s="226"/>
      <c r="M1342" s="227"/>
      <c r="N1342" s="228"/>
      <c r="O1342" s="228"/>
      <c r="P1342" s="228"/>
      <c r="Q1342" s="228"/>
      <c r="R1342" s="228"/>
      <c r="S1342" s="228"/>
      <c r="T1342" s="229"/>
      <c r="AT1342" s="230" t="s">
        <v>428</v>
      </c>
      <c r="AU1342" s="230" t="s">
        <v>86</v>
      </c>
      <c r="AV1342" s="15" t="s">
        <v>84</v>
      </c>
      <c r="AW1342" s="15" t="s">
        <v>37</v>
      </c>
      <c r="AX1342" s="15" t="s">
        <v>76</v>
      </c>
      <c r="AY1342" s="230" t="s">
        <v>404</v>
      </c>
    </row>
    <row r="1343" spans="2:51" s="13" customFormat="1" ht="11.25">
      <c r="B1343" s="198"/>
      <c r="C1343" s="199"/>
      <c r="D1343" s="192" t="s">
        <v>428</v>
      </c>
      <c r="E1343" s="200" t="s">
        <v>19</v>
      </c>
      <c r="F1343" s="201" t="s">
        <v>1797</v>
      </c>
      <c r="G1343" s="199"/>
      <c r="H1343" s="202">
        <v>1.126</v>
      </c>
      <c r="I1343" s="203"/>
      <c r="J1343" s="199"/>
      <c r="K1343" s="199"/>
      <c r="L1343" s="204"/>
      <c r="M1343" s="205"/>
      <c r="N1343" s="206"/>
      <c r="O1343" s="206"/>
      <c r="P1343" s="206"/>
      <c r="Q1343" s="206"/>
      <c r="R1343" s="206"/>
      <c r="S1343" s="206"/>
      <c r="T1343" s="207"/>
      <c r="AT1343" s="208" t="s">
        <v>428</v>
      </c>
      <c r="AU1343" s="208" t="s">
        <v>86</v>
      </c>
      <c r="AV1343" s="13" t="s">
        <v>86</v>
      </c>
      <c r="AW1343" s="13" t="s">
        <v>37</v>
      </c>
      <c r="AX1343" s="13" t="s">
        <v>76</v>
      </c>
      <c r="AY1343" s="208" t="s">
        <v>404</v>
      </c>
    </row>
    <row r="1344" spans="2:51" s="13" customFormat="1" ht="11.25">
      <c r="B1344" s="198"/>
      <c r="C1344" s="199"/>
      <c r="D1344" s="192" t="s">
        <v>428</v>
      </c>
      <c r="E1344" s="200" t="s">
        <v>19</v>
      </c>
      <c r="F1344" s="201" t="s">
        <v>1798</v>
      </c>
      <c r="G1344" s="199"/>
      <c r="H1344" s="202">
        <v>1</v>
      </c>
      <c r="I1344" s="203"/>
      <c r="J1344" s="199"/>
      <c r="K1344" s="199"/>
      <c r="L1344" s="204"/>
      <c r="M1344" s="205"/>
      <c r="N1344" s="206"/>
      <c r="O1344" s="206"/>
      <c r="P1344" s="206"/>
      <c r="Q1344" s="206"/>
      <c r="R1344" s="206"/>
      <c r="S1344" s="206"/>
      <c r="T1344" s="207"/>
      <c r="AT1344" s="208" t="s">
        <v>428</v>
      </c>
      <c r="AU1344" s="208" t="s">
        <v>86</v>
      </c>
      <c r="AV1344" s="13" t="s">
        <v>86</v>
      </c>
      <c r="AW1344" s="13" t="s">
        <v>37</v>
      </c>
      <c r="AX1344" s="13" t="s">
        <v>76</v>
      </c>
      <c r="AY1344" s="208" t="s">
        <v>404</v>
      </c>
    </row>
    <row r="1345" spans="2:51" s="15" customFormat="1" ht="11.25">
      <c r="B1345" s="221"/>
      <c r="C1345" s="222"/>
      <c r="D1345" s="192" t="s">
        <v>428</v>
      </c>
      <c r="E1345" s="223" t="s">
        <v>19</v>
      </c>
      <c r="F1345" s="224" t="s">
        <v>1799</v>
      </c>
      <c r="G1345" s="222"/>
      <c r="H1345" s="223" t="s">
        <v>19</v>
      </c>
      <c r="I1345" s="225"/>
      <c r="J1345" s="222"/>
      <c r="K1345" s="222"/>
      <c r="L1345" s="226"/>
      <c r="M1345" s="227"/>
      <c r="N1345" s="228"/>
      <c r="O1345" s="228"/>
      <c r="P1345" s="228"/>
      <c r="Q1345" s="228"/>
      <c r="R1345" s="228"/>
      <c r="S1345" s="228"/>
      <c r="T1345" s="229"/>
      <c r="AT1345" s="230" t="s">
        <v>428</v>
      </c>
      <c r="AU1345" s="230" t="s">
        <v>86</v>
      </c>
      <c r="AV1345" s="15" t="s">
        <v>84</v>
      </c>
      <c r="AW1345" s="15" t="s">
        <v>37</v>
      </c>
      <c r="AX1345" s="15" t="s">
        <v>76</v>
      </c>
      <c r="AY1345" s="230" t="s">
        <v>404</v>
      </c>
    </row>
    <row r="1346" spans="2:51" s="13" customFormat="1" ht="11.25">
      <c r="B1346" s="198"/>
      <c r="C1346" s="199"/>
      <c r="D1346" s="192" t="s">
        <v>428</v>
      </c>
      <c r="E1346" s="200" t="s">
        <v>19</v>
      </c>
      <c r="F1346" s="201" t="s">
        <v>1800</v>
      </c>
      <c r="G1346" s="199"/>
      <c r="H1346" s="202">
        <v>4.5</v>
      </c>
      <c r="I1346" s="203"/>
      <c r="J1346" s="199"/>
      <c r="K1346" s="199"/>
      <c r="L1346" s="204"/>
      <c r="M1346" s="205"/>
      <c r="N1346" s="206"/>
      <c r="O1346" s="206"/>
      <c r="P1346" s="206"/>
      <c r="Q1346" s="206"/>
      <c r="R1346" s="206"/>
      <c r="S1346" s="206"/>
      <c r="T1346" s="207"/>
      <c r="AT1346" s="208" t="s">
        <v>428</v>
      </c>
      <c r="AU1346" s="208" t="s">
        <v>86</v>
      </c>
      <c r="AV1346" s="13" t="s">
        <v>86</v>
      </c>
      <c r="AW1346" s="13" t="s">
        <v>37</v>
      </c>
      <c r="AX1346" s="13" t="s">
        <v>76</v>
      </c>
      <c r="AY1346" s="208" t="s">
        <v>404</v>
      </c>
    </row>
    <row r="1347" spans="2:51" s="16" customFormat="1" ht="11.25">
      <c r="B1347" s="231"/>
      <c r="C1347" s="232"/>
      <c r="D1347" s="192" t="s">
        <v>428</v>
      </c>
      <c r="E1347" s="233" t="s">
        <v>19</v>
      </c>
      <c r="F1347" s="234" t="s">
        <v>534</v>
      </c>
      <c r="G1347" s="232"/>
      <c r="H1347" s="235">
        <v>29.101</v>
      </c>
      <c r="I1347" s="236"/>
      <c r="J1347" s="232"/>
      <c r="K1347" s="232"/>
      <c r="L1347" s="237"/>
      <c r="M1347" s="238"/>
      <c r="N1347" s="239"/>
      <c r="O1347" s="239"/>
      <c r="P1347" s="239"/>
      <c r="Q1347" s="239"/>
      <c r="R1347" s="239"/>
      <c r="S1347" s="239"/>
      <c r="T1347" s="240"/>
      <c r="AT1347" s="241" t="s">
        <v>428</v>
      </c>
      <c r="AU1347" s="241" t="s">
        <v>86</v>
      </c>
      <c r="AV1347" s="16" t="s">
        <v>467</v>
      </c>
      <c r="AW1347" s="16" t="s">
        <v>37</v>
      </c>
      <c r="AX1347" s="16" t="s">
        <v>76</v>
      </c>
      <c r="AY1347" s="241" t="s">
        <v>404</v>
      </c>
    </row>
    <row r="1348" spans="2:51" s="15" customFormat="1" ht="11.25">
      <c r="B1348" s="221"/>
      <c r="C1348" s="222"/>
      <c r="D1348" s="192" t="s">
        <v>428</v>
      </c>
      <c r="E1348" s="223" t="s">
        <v>19</v>
      </c>
      <c r="F1348" s="224" t="s">
        <v>1801</v>
      </c>
      <c r="G1348" s="222"/>
      <c r="H1348" s="223" t="s">
        <v>19</v>
      </c>
      <c r="I1348" s="225"/>
      <c r="J1348" s="222"/>
      <c r="K1348" s="222"/>
      <c r="L1348" s="226"/>
      <c r="M1348" s="227"/>
      <c r="N1348" s="228"/>
      <c r="O1348" s="228"/>
      <c r="P1348" s="228"/>
      <c r="Q1348" s="228"/>
      <c r="R1348" s="228"/>
      <c r="S1348" s="228"/>
      <c r="T1348" s="229"/>
      <c r="AT1348" s="230" t="s">
        <v>428</v>
      </c>
      <c r="AU1348" s="230" t="s">
        <v>86</v>
      </c>
      <c r="AV1348" s="15" t="s">
        <v>84</v>
      </c>
      <c r="AW1348" s="15" t="s">
        <v>37</v>
      </c>
      <c r="AX1348" s="15" t="s">
        <v>76</v>
      </c>
      <c r="AY1348" s="230" t="s">
        <v>404</v>
      </c>
    </row>
    <row r="1349" spans="2:51" s="13" customFormat="1" ht="11.25">
      <c r="B1349" s="198"/>
      <c r="C1349" s="199"/>
      <c r="D1349" s="192" t="s">
        <v>428</v>
      </c>
      <c r="E1349" s="200" t="s">
        <v>19</v>
      </c>
      <c r="F1349" s="201" t="s">
        <v>1802</v>
      </c>
      <c r="G1349" s="199"/>
      <c r="H1349" s="202">
        <v>-0.336</v>
      </c>
      <c r="I1349" s="203"/>
      <c r="J1349" s="199"/>
      <c r="K1349" s="199"/>
      <c r="L1349" s="204"/>
      <c r="M1349" s="205"/>
      <c r="N1349" s="206"/>
      <c r="O1349" s="206"/>
      <c r="P1349" s="206"/>
      <c r="Q1349" s="206"/>
      <c r="R1349" s="206"/>
      <c r="S1349" s="206"/>
      <c r="T1349" s="207"/>
      <c r="AT1349" s="208" t="s">
        <v>428</v>
      </c>
      <c r="AU1349" s="208" t="s">
        <v>86</v>
      </c>
      <c r="AV1349" s="13" t="s">
        <v>86</v>
      </c>
      <c r="AW1349" s="13" t="s">
        <v>37</v>
      </c>
      <c r="AX1349" s="13" t="s">
        <v>76</v>
      </c>
      <c r="AY1349" s="208" t="s">
        <v>404</v>
      </c>
    </row>
    <row r="1350" spans="2:51" s="15" customFormat="1" ht="11.25">
      <c r="B1350" s="221"/>
      <c r="C1350" s="222"/>
      <c r="D1350" s="192" t="s">
        <v>428</v>
      </c>
      <c r="E1350" s="223" t="s">
        <v>19</v>
      </c>
      <c r="F1350" s="224" t="s">
        <v>1803</v>
      </c>
      <c r="G1350" s="222"/>
      <c r="H1350" s="223" t="s">
        <v>19</v>
      </c>
      <c r="I1350" s="225"/>
      <c r="J1350" s="222"/>
      <c r="K1350" s="222"/>
      <c r="L1350" s="226"/>
      <c r="M1350" s="227"/>
      <c r="N1350" s="228"/>
      <c r="O1350" s="228"/>
      <c r="P1350" s="228"/>
      <c r="Q1350" s="228"/>
      <c r="R1350" s="228"/>
      <c r="S1350" s="228"/>
      <c r="T1350" s="229"/>
      <c r="AT1350" s="230" t="s">
        <v>428</v>
      </c>
      <c r="AU1350" s="230" t="s">
        <v>86</v>
      </c>
      <c r="AV1350" s="15" t="s">
        <v>84</v>
      </c>
      <c r="AW1350" s="15" t="s">
        <v>37</v>
      </c>
      <c r="AX1350" s="15" t="s">
        <v>76</v>
      </c>
      <c r="AY1350" s="230" t="s">
        <v>404</v>
      </c>
    </row>
    <row r="1351" spans="2:51" s="13" customFormat="1" ht="11.25">
      <c r="B1351" s="198"/>
      <c r="C1351" s="199"/>
      <c r="D1351" s="192" t="s">
        <v>428</v>
      </c>
      <c r="E1351" s="200" t="s">
        <v>19</v>
      </c>
      <c r="F1351" s="201" t="s">
        <v>1804</v>
      </c>
      <c r="G1351" s="199"/>
      <c r="H1351" s="202">
        <v>-0.197</v>
      </c>
      <c r="I1351" s="203"/>
      <c r="J1351" s="199"/>
      <c r="K1351" s="199"/>
      <c r="L1351" s="204"/>
      <c r="M1351" s="205"/>
      <c r="N1351" s="206"/>
      <c r="O1351" s="206"/>
      <c r="P1351" s="206"/>
      <c r="Q1351" s="206"/>
      <c r="R1351" s="206"/>
      <c r="S1351" s="206"/>
      <c r="T1351" s="207"/>
      <c r="AT1351" s="208" t="s">
        <v>428</v>
      </c>
      <c r="AU1351" s="208" t="s">
        <v>86</v>
      </c>
      <c r="AV1351" s="13" t="s">
        <v>86</v>
      </c>
      <c r="AW1351" s="13" t="s">
        <v>37</v>
      </c>
      <c r="AX1351" s="13" t="s">
        <v>76</v>
      </c>
      <c r="AY1351" s="208" t="s">
        <v>404</v>
      </c>
    </row>
    <row r="1352" spans="2:51" s="15" customFormat="1" ht="11.25">
      <c r="B1352" s="221"/>
      <c r="C1352" s="222"/>
      <c r="D1352" s="192" t="s">
        <v>428</v>
      </c>
      <c r="E1352" s="223" t="s">
        <v>19</v>
      </c>
      <c r="F1352" s="224" t="s">
        <v>1805</v>
      </c>
      <c r="G1352" s="222"/>
      <c r="H1352" s="223" t="s">
        <v>19</v>
      </c>
      <c r="I1352" s="225"/>
      <c r="J1352" s="222"/>
      <c r="K1352" s="222"/>
      <c r="L1352" s="226"/>
      <c r="M1352" s="227"/>
      <c r="N1352" s="228"/>
      <c r="O1352" s="228"/>
      <c r="P1352" s="228"/>
      <c r="Q1352" s="228"/>
      <c r="R1352" s="228"/>
      <c r="S1352" s="228"/>
      <c r="T1352" s="229"/>
      <c r="AT1352" s="230" t="s">
        <v>428</v>
      </c>
      <c r="AU1352" s="230" t="s">
        <v>86</v>
      </c>
      <c r="AV1352" s="15" t="s">
        <v>84</v>
      </c>
      <c r="AW1352" s="15" t="s">
        <v>37</v>
      </c>
      <c r="AX1352" s="15" t="s">
        <v>76</v>
      </c>
      <c r="AY1352" s="230" t="s">
        <v>404</v>
      </c>
    </row>
    <row r="1353" spans="2:51" s="13" customFormat="1" ht="11.25">
      <c r="B1353" s="198"/>
      <c r="C1353" s="199"/>
      <c r="D1353" s="192" t="s">
        <v>428</v>
      </c>
      <c r="E1353" s="200" t="s">
        <v>19</v>
      </c>
      <c r="F1353" s="201" t="s">
        <v>1806</v>
      </c>
      <c r="G1353" s="199"/>
      <c r="H1353" s="202">
        <v>-0.184</v>
      </c>
      <c r="I1353" s="203"/>
      <c r="J1353" s="199"/>
      <c r="K1353" s="199"/>
      <c r="L1353" s="204"/>
      <c r="M1353" s="205"/>
      <c r="N1353" s="206"/>
      <c r="O1353" s="206"/>
      <c r="P1353" s="206"/>
      <c r="Q1353" s="206"/>
      <c r="R1353" s="206"/>
      <c r="S1353" s="206"/>
      <c r="T1353" s="207"/>
      <c r="AT1353" s="208" t="s">
        <v>428</v>
      </c>
      <c r="AU1353" s="208" t="s">
        <v>86</v>
      </c>
      <c r="AV1353" s="13" t="s">
        <v>86</v>
      </c>
      <c r="AW1353" s="13" t="s">
        <v>37</v>
      </c>
      <c r="AX1353" s="13" t="s">
        <v>76</v>
      </c>
      <c r="AY1353" s="208" t="s">
        <v>404</v>
      </c>
    </row>
    <row r="1354" spans="2:51" s="15" customFormat="1" ht="11.25">
      <c r="B1354" s="221"/>
      <c r="C1354" s="222"/>
      <c r="D1354" s="192" t="s">
        <v>428</v>
      </c>
      <c r="E1354" s="223" t="s">
        <v>19</v>
      </c>
      <c r="F1354" s="224" t="s">
        <v>1807</v>
      </c>
      <c r="G1354" s="222"/>
      <c r="H1354" s="223" t="s">
        <v>19</v>
      </c>
      <c r="I1354" s="225"/>
      <c r="J1354" s="222"/>
      <c r="K1354" s="222"/>
      <c r="L1354" s="226"/>
      <c r="M1354" s="227"/>
      <c r="N1354" s="228"/>
      <c r="O1354" s="228"/>
      <c r="P1354" s="228"/>
      <c r="Q1354" s="228"/>
      <c r="R1354" s="228"/>
      <c r="S1354" s="228"/>
      <c r="T1354" s="229"/>
      <c r="AT1354" s="230" t="s">
        <v>428</v>
      </c>
      <c r="AU1354" s="230" t="s">
        <v>86</v>
      </c>
      <c r="AV1354" s="15" t="s">
        <v>84</v>
      </c>
      <c r="AW1354" s="15" t="s">
        <v>37</v>
      </c>
      <c r="AX1354" s="15" t="s">
        <v>76</v>
      </c>
      <c r="AY1354" s="230" t="s">
        <v>404</v>
      </c>
    </row>
    <row r="1355" spans="2:51" s="13" customFormat="1" ht="11.25">
      <c r="B1355" s="198"/>
      <c r="C1355" s="199"/>
      <c r="D1355" s="192" t="s">
        <v>428</v>
      </c>
      <c r="E1355" s="200" t="s">
        <v>19</v>
      </c>
      <c r="F1355" s="201" t="s">
        <v>1808</v>
      </c>
      <c r="G1355" s="199"/>
      <c r="H1355" s="202">
        <v>-0.11</v>
      </c>
      <c r="I1355" s="203"/>
      <c r="J1355" s="199"/>
      <c r="K1355" s="199"/>
      <c r="L1355" s="204"/>
      <c r="M1355" s="205"/>
      <c r="N1355" s="206"/>
      <c r="O1355" s="206"/>
      <c r="P1355" s="206"/>
      <c r="Q1355" s="206"/>
      <c r="R1355" s="206"/>
      <c r="S1355" s="206"/>
      <c r="T1355" s="207"/>
      <c r="AT1355" s="208" t="s">
        <v>428</v>
      </c>
      <c r="AU1355" s="208" t="s">
        <v>86</v>
      </c>
      <c r="AV1355" s="13" t="s">
        <v>86</v>
      </c>
      <c r="AW1355" s="13" t="s">
        <v>37</v>
      </c>
      <c r="AX1355" s="13" t="s">
        <v>76</v>
      </c>
      <c r="AY1355" s="208" t="s">
        <v>404</v>
      </c>
    </row>
    <row r="1356" spans="2:51" s="16" customFormat="1" ht="11.25">
      <c r="B1356" s="231"/>
      <c r="C1356" s="232"/>
      <c r="D1356" s="192" t="s">
        <v>428</v>
      </c>
      <c r="E1356" s="233" t="s">
        <v>19</v>
      </c>
      <c r="F1356" s="234" t="s">
        <v>534</v>
      </c>
      <c r="G1356" s="232"/>
      <c r="H1356" s="235">
        <v>-0.827</v>
      </c>
      <c r="I1356" s="236"/>
      <c r="J1356" s="232"/>
      <c r="K1356" s="232"/>
      <c r="L1356" s="237"/>
      <c r="M1356" s="238"/>
      <c r="N1356" s="239"/>
      <c r="O1356" s="239"/>
      <c r="P1356" s="239"/>
      <c r="Q1356" s="239"/>
      <c r="R1356" s="239"/>
      <c r="S1356" s="239"/>
      <c r="T1356" s="240"/>
      <c r="AT1356" s="241" t="s">
        <v>428</v>
      </c>
      <c r="AU1356" s="241" t="s">
        <v>86</v>
      </c>
      <c r="AV1356" s="16" t="s">
        <v>467</v>
      </c>
      <c r="AW1356" s="16" t="s">
        <v>37</v>
      </c>
      <c r="AX1356" s="16" t="s">
        <v>76</v>
      </c>
      <c r="AY1356" s="241" t="s">
        <v>404</v>
      </c>
    </row>
    <row r="1357" spans="2:51" s="14" customFormat="1" ht="11.25">
      <c r="B1357" s="210"/>
      <c r="C1357" s="211"/>
      <c r="D1357" s="192" t="s">
        <v>428</v>
      </c>
      <c r="E1357" s="212" t="s">
        <v>19</v>
      </c>
      <c r="F1357" s="213" t="s">
        <v>463</v>
      </c>
      <c r="G1357" s="211"/>
      <c r="H1357" s="214">
        <v>902.011</v>
      </c>
      <c r="I1357" s="215"/>
      <c r="J1357" s="211"/>
      <c r="K1357" s="211"/>
      <c r="L1357" s="216"/>
      <c r="M1357" s="217"/>
      <c r="N1357" s="218"/>
      <c r="O1357" s="218"/>
      <c r="P1357" s="218"/>
      <c r="Q1357" s="218"/>
      <c r="R1357" s="218"/>
      <c r="S1357" s="218"/>
      <c r="T1357" s="219"/>
      <c r="AT1357" s="220" t="s">
        <v>428</v>
      </c>
      <c r="AU1357" s="220" t="s">
        <v>86</v>
      </c>
      <c r="AV1357" s="14" t="s">
        <v>273</v>
      </c>
      <c r="AW1357" s="14" t="s">
        <v>37</v>
      </c>
      <c r="AX1357" s="14" t="s">
        <v>84</v>
      </c>
      <c r="AY1357" s="220" t="s">
        <v>404</v>
      </c>
    </row>
    <row r="1358" spans="1:65" s="2" customFormat="1" ht="14.45" customHeight="1">
      <c r="A1358" s="36"/>
      <c r="B1358" s="37"/>
      <c r="C1358" s="179" t="s">
        <v>1809</v>
      </c>
      <c r="D1358" s="179" t="s">
        <v>410</v>
      </c>
      <c r="E1358" s="180" t="s">
        <v>1810</v>
      </c>
      <c r="F1358" s="181" t="s">
        <v>1811</v>
      </c>
      <c r="G1358" s="182" t="s">
        <v>92</v>
      </c>
      <c r="H1358" s="183">
        <v>608.495</v>
      </c>
      <c r="I1358" s="184"/>
      <c r="J1358" s="185">
        <f>ROUND(I1358*H1358,2)</f>
        <v>0</v>
      </c>
      <c r="K1358" s="181" t="s">
        <v>413</v>
      </c>
      <c r="L1358" s="41"/>
      <c r="M1358" s="186" t="s">
        <v>19</v>
      </c>
      <c r="N1358" s="187" t="s">
        <v>47</v>
      </c>
      <c r="O1358" s="66"/>
      <c r="P1358" s="188">
        <f>O1358*H1358</f>
        <v>0</v>
      </c>
      <c r="Q1358" s="188">
        <v>0.00726</v>
      </c>
      <c r="R1358" s="188">
        <f>Q1358*H1358</f>
        <v>4.4176737</v>
      </c>
      <c r="S1358" s="188">
        <v>0</v>
      </c>
      <c r="T1358" s="189">
        <f>S1358*H1358</f>
        <v>0</v>
      </c>
      <c r="U1358" s="36"/>
      <c r="V1358" s="36"/>
      <c r="W1358" s="36"/>
      <c r="X1358" s="36"/>
      <c r="Y1358" s="36"/>
      <c r="Z1358" s="36"/>
      <c r="AA1358" s="36"/>
      <c r="AB1358" s="36"/>
      <c r="AC1358" s="36"/>
      <c r="AD1358" s="36"/>
      <c r="AE1358" s="36"/>
      <c r="AR1358" s="190" t="s">
        <v>273</v>
      </c>
      <c r="AT1358" s="190" t="s">
        <v>410</v>
      </c>
      <c r="AU1358" s="190" t="s">
        <v>86</v>
      </c>
      <c r="AY1358" s="19" t="s">
        <v>404</v>
      </c>
      <c r="BE1358" s="191">
        <f>IF(N1358="základní",J1358,0)</f>
        <v>0</v>
      </c>
      <c r="BF1358" s="191">
        <f>IF(N1358="snížená",J1358,0)</f>
        <v>0</v>
      </c>
      <c r="BG1358" s="191">
        <f>IF(N1358="zákl. přenesená",J1358,0)</f>
        <v>0</v>
      </c>
      <c r="BH1358" s="191">
        <f>IF(N1358="sníž. přenesená",J1358,0)</f>
        <v>0</v>
      </c>
      <c r="BI1358" s="191">
        <f>IF(N1358="nulová",J1358,0)</f>
        <v>0</v>
      </c>
      <c r="BJ1358" s="19" t="s">
        <v>84</v>
      </c>
      <c r="BK1358" s="191">
        <f>ROUND(I1358*H1358,2)</f>
        <v>0</v>
      </c>
      <c r="BL1358" s="19" t="s">
        <v>273</v>
      </c>
      <c r="BM1358" s="190" t="s">
        <v>1812</v>
      </c>
    </row>
    <row r="1359" spans="1:47" s="2" customFormat="1" ht="29.25">
      <c r="A1359" s="36"/>
      <c r="B1359" s="37"/>
      <c r="C1359" s="38"/>
      <c r="D1359" s="192" t="s">
        <v>418</v>
      </c>
      <c r="E1359" s="38"/>
      <c r="F1359" s="193" t="s">
        <v>1813</v>
      </c>
      <c r="G1359" s="38"/>
      <c r="H1359" s="38"/>
      <c r="I1359" s="194"/>
      <c r="J1359" s="38"/>
      <c r="K1359" s="38"/>
      <c r="L1359" s="41"/>
      <c r="M1359" s="195"/>
      <c r="N1359" s="196"/>
      <c r="O1359" s="66"/>
      <c r="P1359" s="66"/>
      <c r="Q1359" s="66"/>
      <c r="R1359" s="66"/>
      <c r="S1359" s="66"/>
      <c r="T1359" s="67"/>
      <c r="U1359" s="36"/>
      <c r="V1359" s="36"/>
      <c r="W1359" s="36"/>
      <c r="X1359" s="36"/>
      <c r="Y1359" s="36"/>
      <c r="Z1359" s="36"/>
      <c r="AA1359" s="36"/>
      <c r="AB1359" s="36"/>
      <c r="AC1359" s="36"/>
      <c r="AD1359" s="36"/>
      <c r="AE1359" s="36"/>
      <c r="AT1359" s="19" t="s">
        <v>418</v>
      </c>
      <c r="AU1359" s="19" t="s">
        <v>86</v>
      </c>
    </row>
    <row r="1360" spans="1:47" s="2" customFormat="1" ht="185.25">
      <c r="A1360" s="36"/>
      <c r="B1360" s="37"/>
      <c r="C1360" s="38"/>
      <c r="D1360" s="192" t="s">
        <v>423</v>
      </c>
      <c r="E1360" s="38"/>
      <c r="F1360" s="197" t="s">
        <v>1814</v>
      </c>
      <c r="G1360" s="38"/>
      <c r="H1360" s="38"/>
      <c r="I1360" s="194"/>
      <c r="J1360" s="38"/>
      <c r="K1360" s="38"/>
      <c r="L1360" s="41"/>
      <c r="M1360" s="195"/>
      <c r="N1360" s="196"/>
      <c r="O1360" s="66"/>
      <c r="P1360" s="66"/>
      <c r="Q1360" s="66"/>
      <c r="R1360" s="66"/>
      <c r="S1360" s="66"/>
      <c r="T1360" s="67"/>
      <c r="U1360" s="36"/>
      <c r="V1360" s="36"/>
      <c r="W1360" s="36"/>
      <c r="X1360" s="36"/>
      <c r="Y1360" s="36"/>
      <c r="Z1360" s="36"/>
      <c r="AA1360" s="36"/>
      <c r="AB1360" s="36"/>
      <c r="AC1360" s="36"/>
      <c r="AD1360" s="36"/>
      <c r="AE1360" s="36"/>
      <c r="AT1360" s="19" t="s">
        <v>423</v>
      </c>
      <c r="AU1360" s="19" t="s">
        <v>86</v>
      </c>
    </row>
    <row r="1361" spans="2:51" s="15" customFormat="1" ht="11.25">
      <c r="B1361" s="221"/>
      <c r="C1361" s="222"/>
      <c r="D1361" s="192" t="s">
        <v>428</v>
      </c>
      <c r="E1361" s="223" t="s">
        <v>19</v>
      </c>
      <c r="F1361" s="224" t="s">
        <v>1815</v>
      </c>
      <c r="G1361" s="222"/>
      <c r="H1361" s="223" t="s">
        <v>19</v>
      </c>
      <c r="I1361" s="225"/>
      <c r="J1361" s="222"/>
      <c r="K1361" s="222"/>
      <c r="L1361" s="226"/>
      <c r="M1361" s="227"/>
      <c r="N1361" s="228"/>
      <c r="O1361" s="228"/>
      <c r="P1361" s="228"/>
      <c r="Q1361" s="228"/>
      <c r="R1361" s="228"/>
      <c r="S1361" s="228"/>
      <c r="T1361" s="229"/>
      <c r="AT1361" s="230" t="s">
        <v>428</v>
      </c>
      <c r="AU1361" s="230" t="s">
        <v>86</v>
      </c>
      <c r="AV1361" s="15" t="s">
        <v>84</v>
      </c>
      <c r="AW1361" s="15" t="s">
        <v>37</v>
      </c>
      <c r="AX1361" s="15" t="s">
        <v>76</v>
      </c>
      <c r="AY1361" s="230" t="s">
        <v>404</v>
      </c>
    </row>
    <row r="1362" spans="2:51" s="15" customFormat="1" ht="11.25">
      <c r="B1362" s="221"/>
      <c r="C1362" s="222"/>
      <c r="D1362" s="192" t="s">
        <v>428</v>
      </c>
      <c r="E1362" s="223" t="s">
        <v>19</v>
      </c>
      <c r="F1362" s="224" t="s">
        <v>1816</v>
      </c>
      <c r="G1362" s="222"/>
      <c r="H1362" s="223" t="s">
        <v>19</v>
      </c>
      <c r="I1362" s="225"/>
      <c r="J1362" s="222"/>
      <c r="K1362" s="222"/>
      <c r="L1362" s="226"/>
      <c r="M1362" s="227"/>
      <c r="N1362" s="228"/>
      <c r="O1362" s="228"/>
      <c r="P1362" s="228"/>
      <c r="Q1362" s="228"/>
      <c r="R1362" s="228"/>
      <c r="S1362" s="228"/>
      <c r="T1362" s="229"/>
      <c r="AT1362" s="230" t="s">
        <v>428</v>
      </c>
      <c r="AU1362" s="230" t="s">
        <v>86</v>
      </c>
      <c r="AV1362" s="15" t="s">
        <v>84</v>
      </c>
      <c r="AW1362" s="15" t="s">
        <v>37</v>
      </c>
      <c r="AX1362" s="15" t="s">
        <v>76</v>
      </c>
      <c r="AY1362" s="230" t="s">
        <v>404</v>
      </c>
    </row>
    <row r="1363" spans="2:51" s="15" customFormat="1" ht="11.25">
      <c r="B1363" s="221"/>
      <c r="C1363" s="222"/>
      <c r="D1363" s="192" t="s">
        <v>428</v>
      </c>
      <c r="E1363" s="223" t="s">
        <v>19</v>
      </c>
      <c r="F1363" s="224" t="s">
        <v>1713</v>
      </c>
      <c r="G1363" s="222"/>
      <c r="H1363" s="223" t="s">
        <v>19</v>
      </c>
      <c r="I1363" s="225"/>
      <c r="J1363" s="222"/>
      <c r="K1363" s="222"/>
      <c r="L1363" s="226"/>
      <c r="M1363" s="227"/>
      <c r="N1363" s="228"/>
      <c r="O1363" s="228"/>
      <c r="P1363" s="228"/>
      <c r="Q1363" s="228"/>
      <c r="R1363" s="228"/>
      <c r="S1363" s="228"/>
      <c r="T1363" s="229"/>
      <c r="AT1363" s="230" t="s">
        <v>428</v>
      </c>
      <c r="AU1363" s="230" t="s">
        <v>86</v>
      </c>
      <c r="AV1363" s="15" t="s">
        <v>84</v>
      </c>
      <c r="AW1363" s="15" t="s">
        <v>37</v>
      </c>
      <c r="AX1363" s="15" t="s">
        <v>76</v>
      </c>
      <c r="AY1363" s="230" t="s">
        <v>404</v>
      </c>
    </row>
    <row r="1364" spans="2:51" s="13" customFormat="1" ht="11.25">
      <c r="B1364" s="198"/>
      <c r="C1364" s="199"/>
      <c r="D1364" s="192" t="s">
        <v>428</v>
      </c>
      <c r="E1364" s="200" t="s">
        <v>19</v>
      </c>
      <c r="F1364" s="201" t="s">
        <v>1817</v>
      </c>
      <c r="G1364" s="199"/>
      <c r="H1364" s="202">
        <v>31.5</v>
      </c>
      <c r="I1364" s="203"/>
      <c r="J1364" s="199"/>
      <c r="K1364" s="199"/>
      <c r="L1364" s="204"/>
      <c r="M1364" s="205"/>
      <c r="N1364" s="206"/>
      <c r="O1364" s="206"/>
      <c r="P1364" s="206"/>
      <c r="Q1364" s="206"/>
      <c r="R1364" s="206"/>
      <c r="S1364" s="206"/>
      <c r="T1364" s="207"/>
      <c r="AT1364" s="208" t="s">
        <v>428</v>
      </c>
      <c r="AU1364" s="208" t="s">
        <v>86</v>
      </c>
      <c r="AV1364" s="13" t="s">
        <v>86</v>
      </c>
      <c r="AW1364" s="13" t="s">
        <v>37</v>
      </c>
      <c r="AX1364" s="13" t="s">
        <v>76</v>
      </c>
      <c r="AY1364" s="208" t="s">
        <v>404</v>
      </c>
    </row>
    <row r="1365" spans="2:51" s="15" customFormat="1" ht="11.25">
      <c r="B1365" s="221"/>
      <c r="C1365" s="222"/>
      <c r="D1365" s="192" t="s">
        <v>428</v>
      </c>
      <c r="E1365" s="223" t="s">
        <v>19</v>
      </c>
      <c r="F1365" s="224" t="s">
        <v>1715</v>
      </c>
      <c r="G1365" s="222"/>
      <c r="H1365" s="223" t="s">
        <v>19</v>
      </c>
      <c r="I1365" s="225"/>
      <c r="J1365" s="222"/>
      <c r="K1365" s="222"/>
      <c r="L1365" s="226"/>
      <c r="M1365" s="227"/>
      <c r="N1365" s="228"/>
      <c r="O1365" s="228"/>
      <c r="P1365" s="228"/>
      <c r="Q1365" s="228"/>
      <c r="R1365" s="228"/>
      <c r="S1365" s="228"/>
      <c r="T1365" s="229"/>
      <c r="AT1365" s="230" t="s">
        <v>428</v>
      </c>
      <c r="AU1365" s="230" t="s">
        <v>86</v>
      </c>
      <c r="AV1365" s="15" t="s">
        <v>84</v>
      </c>
      <c r="AW1365" s="15" t="s">
        <v>37</v>
      </c>
      <c r="AX1365" s="15" t="s">
        <v>76</v>
      </c>
      <c r="AY1365" s="230" t="s">
        <v>404</v>
      </c>
    </row>
    <row r="1366" spans="2:51" s="13" customFormat="1" ht="11.25">
      <c r="B1366" s="198"/>
      <c r="C1366" s="199"/>
      <c r="D1366" s="192" t="s">
        <v>428</v>
      </c>
      <c r="E1366" s="200" t="s">
        <v>19</v>
      </c>
      <c r="F1366" s="201" t="s">
        <v>1818</v>
      </c>
      <c r="G1366" s="199"/>
      <c r="H1366" s="202">
        <v>3.6</v>
      </c>
      <c r="I1366" s="203"/>
      <c r="J1366" s="199"/>
      <c r="K1366" s="199"/>
      <c r="L1366" s="204"/>
      <c r="M1366" s="205"/>
      <c r="N1366" s="206"/>
      <c r="O1366" s="206"/>
      <c r="P1366" s="206"/>
      <c r="Q1366" s="206"/>
      <c r="R1366" s="206"/>
      <c r="S1366" s="206"/>
      <c r="T1366" s="207"/>
      <c r="AT1366" s="208" t="s">
        <v>428</v>
      </c>
      <c r="AU1366" s="208" t="s">
        <v>86</v>
      </c>
      <c r="AV1366" s="13" t="s">
        <v>86</v>
      </c>
      <c r="AW1366" s="13" t="s">
        <v>37</v>
      </c>
      <c r="AX1366" s="13" t="s">
        <v>76</v>
      </c>
      <c r="AY1366" s="208" t="s">
        <v>404</v>
      </c>
    </row>
    <row r="1367" spans="2:51" s="15" customFormat="1" ht="11.25">
      <c r="B1367" s="221"/>
      <c r="C1367" s="222"/>
      <c r="D1367" s="192" t="s">
        <v>428</v>
      </c>
      <c r="E1367" s="223" t="s">
        <v>19</v>
      </c>
      <c r="F1367" s="224" t="s">
        <v>1717</v>
      </c>
      <c r="G1367" s="222"/>
      <c r="H1367" s="223" t="s">
        <v>19</v>
      </c>
      <c r="I1367" s="225"/>
      <c r="J1367" s="222"/>
      <c r="K1367" s="222"/>
      <c r="L1367" s="226"/>
      <c r="M1367" s="227"/>
      <c r="N1367" s="228"/>
      <c r="O1367" s="228"/>
      <c r="P1367" s="228"/>
      <c r="Q1367" s="228"/>
      <c r="R1367" s="228"/>
      <c r="S1367" s="228"/>
      <c r="T1367" s="229"/>
      <c r="AT1367" s="230" t="s">
        <v>428</v>
      </c>
      <c r="AU1367" s="230" t="s">
        <v>86</v>
      </c>
      <c r="AV1367" s="15" t="s">
        <v>84</v>
      </c>
      <c r="AW1367" s="15" t="s">
        <v>37</v>
      </c>
      <c r="AX1367" s="15" t="s">
        <v>76</v>
      </c>
      <c r="AY1367" s="230" t="s">
        <v>404</v>
      </c>
    </row>
    <row r="1368" spans="2:51" s="13" customFormat="1" ht="11.25">
      <c r="B1368" s="198"/>
      <c r="C1368" s="199"/>
      <c r="D1368" s="192" t="s">
        <v>428</v>
      </c>
      <c r="E1368" s="200" t="s">
        <v>19</v>
      </c>
      <c r="F1368" s="201" t="s">
        <v>1819</v>
      </c>
      <c r="G1368" s="199"/>
      <c r="H1368" s="202">
        <v>1.631</v>
      </c>
      <c r="I1368" s="203"/>
      <c r="J1368" s="199"/>
      <c r="K1368" s="199"/>
      <c r="L1368" s="204"/>
      <c r="M1368" s="205"/>
      <c r="N1368" s="206"/>
      <c r="O1368" s="206"/>
      <c r="P1368" s="206"/>
      <c r="Q1368" s="206"/>
      <c r="R1368" s="206"/>
      <c r="S1368" s="206"/>
      <c r="T1368" s="207"/>
      <c r="AT1368" s="208" t="s">
        <v>428</v>
      </c>
      <c r="AU1368" s="208" t="s">
        <v>86</v>
      </c>
      <c r="AV1368" s="13" t="s">
        <v>86</v>
      </c>
      <c r="AW1368" s="13" t="s">
        <v>37</v>
      </c>
      <c r="AX1368" s="13" t="s">
        <v>76</v>
      </c>
      <c r="AY1368" s="208" t="s">
        <v>404</v>
      </c>
    </row>
    <row r="1369" spans="2:51" s="15" customFormat="1" ht="11.25">
      <c r="B1369" s="221"/>
      <c r="C1369" s="222"/>
      <c r="D1369" s="192" t="s">
        <v>428</v>
      </c>
      <c r="E1369" s="223" t="s">
        <v>19</v>
      </c>
      <c r="F1369" s="224" t="s">
        <v>1719</v>
      </c>
      <c r="G1369" s="222"/>
      <c r="H1369" s="223" t="s">
        <v>19</v>
      </c>
      <c r="I1369" s="225"/>
      <c r="J1369" s="222"/>
      <c r="K1369" s="222"/>
      <c r="L1369" s="226"/>
      <c r="M1369" s="227"/>
      <c r="N1369" s="228"/>
      <c r="O1369" s="228"/>
      <c r="P1369" s="228"/>
      <c r="Q1369" s="228"/>
      <c r="R1369" s="228"/>
      <c r="S1369" s="228"/>
      <c r="T1369" s="229"/>
      <c r="AT1369" s="230" t="s">
        <v>428</v>
      </c>
      <c r="AU1369" s="230" t="s">
        <v>86</v>
      </c>
      <c r="AV1369" s="15" t="s">
        <v>84</v>
      </c>
      <c r="AW1369" s="15" t="s">
        <v>37</v>
      </c>
      <c r="AX1369" s="15" t="s">
        <v>76</v>
      </c>
      <c r="AY1369" s="230" t="s">
        <v>404</v>
      </c>
    </row>
    <row r="1370" spans="2:51" s="13" customFormat="1" ht="11.25">
      <c r="B1370" s="198"/>
      <c r="C1370" s="199"/>
      <c r="D1370" s="192" t="s">
        <v>428</v>
      </c>
      <c r="E1370" s="200" t="s">
        <v>19</v>
      </c>
      <c r="F1370" s="201" t="s">
        <v>1820</v>
      </c>
      <c r="G1370" s="199"/>
      <c r="H1370" s="202">
        <v>0.383</v>
      </c>
      <c r="I1370" s="203"/>
      <c r="J1370" s="199"/>
      <c r="K1370" s="199"/>
      <c r="L1370" s="204"/>
      <c r="M1370" s="205"/>
      <c r="N1370" s="206"/>
      <c r="O1370" s="206"/>
      <c r="P1370" s="206"/>
      <c r="Q1370" s="206"/>
      <c r="R1370" s="206"/>
      <c r="S1370" s="206"/>
      <c r="T1370" s="207"/>
      <c r="AT1370" s="208" t="s">
        <v>428</v>
      </c>
      <c r="AU1370" s="208" t="s">
        <v>86</v>
      </c>
      <c r="AV1370" s="13" t="s">
        <v>86</v>
      </c>
      <c r="AW1370" s="13" t="s">
        <v>37</v>
      </c>
      <c r="AX1370" s="13" t="s">
        <v>76</v>
      </c>
      <c r="AY1370" s="208" t="s">
        <v>404</v>
      </c>
    </row>
    <row r="1371" spans="2:51" s="15" customFormat="1" ht="11.25">
      <c r="B1371" s="221"/>
      <c r="C1371" s="222"/>
      <c r="D1371" s="192" t="s">
        <v>428</v>
      </c>
      <c r="E1371" s="223" t="s">
        <v>19</v>
      </c>
      <c r="F1371" s="224" t="s">
        <v>1821</v>
      </c>
      <c r="G1371" s="222"/>
      <c r="H1371" s="223" t="s">
        <v>19</v>
      </c>
      <c r="I1371" s="225"/>
      <c r="J1371" s="222"/>
      <c r="K1371" s="222"/>
      <c r="L1371" s="226"/>
      <c r="M1371" s="227"/>
      <c r="N1371" s="228"/>
      <c r="O1371" s="228"/>
      <c r="P1371" s="228"/>
      <c r="Q1371" s="228"/>
      <c r="R1371" s="228"/>
      <c r="S1371" s="228"/>
      <c r="T1371" s="229"/>
      <c r="AT1371" s="230" t="s">
        <v>428</v>
      </c>
      <c r="AU1371" s="230" t="s">
        <v>86</v>
      </c>
      <c r="AV1371" s="15" t="s">
        <v>84</v>
      </c>
      <c r="AW1371" s="15" t="s">
        <v>37</v>
      </c>
      <c r="AX1371" s="15" t="s">
        <v>76</v>
      </c>
      <c r="AY1371" s="230" t="s">
        <v>404</v>
      </c>
    </row>
    <row r="1372" spans="2:51" s="13" customFormat="1" ht="11.25">
      <c r="B1372" s="198"/>
      <c r="C1372" s="199"/>
      <c r="D1372" s="192" t="s">
        <v>428</v>
      </c>
      <c r="E1372" s="200" t="s">
        <v>19</v>
      </c>
      <c r="F1372" s="201" t="s">
        <v>1822</v>
      </c>
      <c r="G1372" s="199"/>
      <c r="H1372" s="202">
        <v>0.405</v>
      </c>
      <c r="I1372" s="203"/>
      <c r="J1372" s="199"/>
      <c r="K1372" s="199"/>
      <c r="L1372" s="204"/>
      <c r="M1372" s="205"/>
      <c r="N1372" s="206"/>
      <c r="O1372" s="206"/>
      <c r="P1372" s="206"/>
      <c r="Q1372" s="206"/>
      <c r="R1372" s="206"/>
      <c r="S1372" s="206"/>
      <c r="T1372" s="207"/>
      <c r="AT1372" s="208" t="s">
        <v>428</v>
      </c>
      <c r="AU1372" s="208" t="s">
        <v>86</v>
      </c>
      <c r="AV1372" s="13" t="s">
        <v>86</v>
      </c>
      <c r="AW1372" s="13" t="s">
        <v>37</v>
      </c>
      <c r="AX1372" s="13" t="s">
        <v>76</v>
      </c>
      <c r="AY1372" s="208" t="s">
        <v>404</v>
      </c>
    </row>
    <row r="1373" spans="2:51" s="15" customFormat="1" ht="11.25">
      <c r="B1373" s="221"/>
      <c r="C1373" s="222"/>
      <c r="D1373" s="192" t="s">
        <v>428</v>
      </c>
      <c r="E1373" s="223" t="s">
        <v>19</v>
      </c>
      <c r="F1373" s="224" t="s">
        <v>1723</v>
      </c>
      <c r="G1373" s="222"/>
      <c r="H1373" s="223" t="s">
        <v>19</v>
      </c>
      <c r="I1373" s="225"/>
      <c r="J1373" s="222"/>
      <c r="K1373" s="222"/>
      <c r="L1373" s="226"/>
      <c r="M1373" s="227"/>
      <c r="N1373" s="228"/>
      <c r="O1373" s="228"/>
      <c r="P1373" s="228"/>
      <c r="Q1373" s="228"/>
      <c r="R1373" s="228"/>
      <c r="S1373" s="228"/>
      <c r="T1373" s="229"/>
      <c r="AT1373" s="230" t="s">
        <v>428</v>
      </c>
      <c r="AU1373" s="230" t="s">
        <v>86</v>
      </c>
      <c r="AV1373" s="15" t="s">
        <v>84</v>
      </c>
      <c r="AW1373" s="15" t="s">
        <v>37</v>
      </c>
      <c r="AX1373" s="15" t="s">
        <v>76</v>
      </c>
      <c r="AY1373" s="230" t="s">
        <v>404</v>
      </c>
    </row>
    <row r="1374" spans="2:51" s="13" customFormat="1" ht="11.25">
      <c r="B1374" s="198"/>
      <c r="C1374" s="199"/>
      <c r="D1374" s="192" t="s">
        <v>428</v>
      </c>
      <c r="E1374" s="200" t="s">
        <v>19</v>
      </c>
      <c r="F1374" s="201" t="s">
        <v>1823</v>
      </c>
      <c r="G1374" s="199"/>
      <c r="H1374" s="202">
        <v>3.285</v>
      </c>
      <c r="I1374" s="203"/>
      <c r="J1374" s="199"/>
      <c r="K1374" s="199"/>
      <c r="L1374" s="204"/>
      <c r="M1374" s="205"/>
      <c r="N1374" s="206"/>
      <c r="O1374" s="206"/>
      <c r="P1374" s="206"/>
      <c r="Q1374" s="206"/>
      <c r="R1374" s="206"/>
      <c r="S1374" s="206"/>
      <c r="T1374" s="207"/>
      <c r="AT1374" s="208" t="s">
        <v>428</v>
      </c>
      <c r="AU1374" s="208" t="s">
        <v>86</v>
      </c>
      <c r="AV1374" s="13" t="s">
        <v>86</v>
      </c>
      <c r="AW1374" s="13" t="s">
        <v>37</v>
      </c>
      <c r="AX1374" s="13" t="s">
        <v>76</v>
      </c>
      <c r="AY1374" s="208" t="s">
        <v>404</v>
      </c>
    </row>
    <row r="1375" spans="2:51" s="15" customFormat="1" ht="11.25">
      <c r="B1375" s="221"/>
      <c r="C1375" s="222"/>
      <c r="D1375" s="192" t="s">
        <v>428</v>
      </c>
      <c r="E1375" s="223" t="s">
        <v>19</v>
      </c>
      <c r="F1375" s="224" t="s">
        <v>1824</v>
      </c>
      <c r="G1375" s="222"/>
      <c r="H1375" s="223" t="s">
        <v>19</v>
      </c>
      <c r="I1375" s="225"/>
      <c r="J1375" s="222"/>
      <c r="K1375" s="222"/>
      <c r="L1375" s="226"/>
      <c r="M1375" s="227"/>
      <c r="N1375" s="228"/>
      <c r="O1375" s="228"/>
      <c r="P1375" s="228"/>
      <c r="Q1375" s="228"/>
      <c r="R1375" s="228"/>
      <c r="S1375" s="228"/>
      <c r="T1375" s="229"/>
      <c r="AT1375" s="230" t="s">
        <v>428</v>
      </c>
      <c r="AU1375" s="230" t="s">
        <v>86</v>
      </c>
      <c r="AV1375" s="15" t="s">
        <v>84</v>
      </c>
      <c r="AW1375" s="15" t="s">
        <v>37</v>
      </c>
      <c r="AX1375" s="15" t="s">
        <v>76</v>
      </c>
      <c r="AY1375" s="230" t="s">
        <v>404</v>
      </c>
    </row>
    <row r="1376" spans="2:51" s="13" customFormat="1" ht="11.25">
      <c r="B1376" s="198"/>
      <c r="C1376" s="199"/>
      <c r="D1376" s="192" t="s">
        <v>428</v>
      </c>
      <c r="E1376" s="200" t="s">
        <v>19</v>
      </c>
      <c r="F1376" s="201" t="s">
        <v>1822</v>
      </c>
      <c r="G1376" s="199"/>
      <c r="H1376" s="202">
        <v>0.405</v>
      </c>
      <c r="I1376" s="203"/>
      <c r="J1376" s="199"/>
      <c r="K1376" s="199"/>
      <c r="L1376" s="204"/>
      <c r="M1376" s="205"/>
      <c r="N1376" s="206"/>
      <c r="O1376" s="206"/>
      <c r="P1376" s="206"/>
      <c r="Q1376" s="206"/>
      <c r="R1376" s="206"/>
      <c r="S1376" s="206"/>
      <c r="T1376" s="207"/>
      <c r="AT1376" s="208" t="s">
        <v>428</v>
      </c>
      <c r="AU1376" s="208" t="s">
        <v>86</v>
      </c>
      <c r="AV1376" s="13" t="s">
        <v>86</v>
      </c>
      <c r="AW1376" s="13" t="s">
        <v>37</v>
      </c>
      <c r="AX1376" s="13" t="s">
        <v>76</v>
      </c>
      <c r="AY1376" s="208" t="s">
        <v>404</v>
      </c>
    </row>
    <row r="1377" spans="2:51" s="16" customFormat="1" ht="11.25">
      <c r="B1377" s="231"/>
      <c r="C1377" s="232"/>
      <c r="D1377" s="192" t="s">
        <v>428</v>
      </c>
      <c r="E1377" s="233" t="s">
        <v>19</v>
      </c>
      <c r="F1377" s="234" t="s">
        <v>534</v>
      </c>
      <c r="G1377" s="232"/>
      <c r="H1377" s="235">
        <v>41.209</v>
      </c>
      <c r="I1377" s="236"/>
      <c r="J1377" s="232"/>
      <c r="K1377" s="232"/>
      <c r="L1377" s="237"/>
      <c r="M1377" s="238"/>
      <c r="N1377" s="239"/>
      <c r="O1377" s="239"/>
      <c r="P1377" s="239"/>
      <c r="Q1377" s="239"/>
      <c r="R1377" s="239"/>
      <c r="S1377" s="239"/>
      <c r="T1377" s="240"/>
      <c r="AT1377" s="241" t="s">
        <v>428</v>
      </c>
      <c r="AU1377" s="241" t="s">
        <v>86</v>
      </c>
      <c r="AV1377" s="16" t="s">
        <v>467</v>
      </c>
      <c r="AW1377" s="16" t="s">
        <v>37</v>
      </c>
      <c r="AX1377" s="16" t="s">
        <v>76</v>
      </c>
      <c r="AY1377" s="241" t="s">
        <v>404</v>
      </c>
    </row>
    <row r="1378" spans="2:51" s="15" customFormat="1" ht="11.25">
      <c r="B1378" s="221"/>
      <c r="C1378" s="222"/>
      <c r="D1378" s="192" t="s">
        <v>428</v>
      </c>
      <c r="E1378" s="223" t="s">
        <v>19</v>
      </c>
      <c r="F1378" s="224" t="s">
        <v>1825</v>
      </c>
      <c r="G1378" s="222"/>
      <c r="H1378" s="223" t="s">
        <v>19</v>
      </c>
      <c r="I1378" s="225"/>
      <c r="J1378" s="222"/>
      <c r="K1378" s="222"/>
      <c r="L1378" s="226"/>
      <c r="M1378" s="227"/>
      <c r="N1378" s="228"/>
      <c r="O1378" s="228"/>
      <c r="P1378" s="228"/>
      <c r="Q1378" s="228"/>
      <c r="R1378" s="228"/>
      <c r="S1378" s="228"/>
      <c r="T1378" s="229"/>
      <c r="AT1378" s="230" t="s">
        <v>428</v>
      </c>
      <c r="AU1378" s="230" t="s">
        <v>86</v>
      </c>
      <c r="AV1378" s="15" t="s">
        <v>84</v>
      </c>
      <c r="AW1378" s="15" t="s">
        <v>37</v>
      </c>
      <c r="AX1378" s="15" t="s">
        <v>76</v>
      </c>
      <c r="AY1378" s="230" t="s">
        <v>404</v>
      </c>
    </row>
    <row r="1379" spans="2:51" s="15" customFormat="1" ht="11.25">
      <c r="B1379" s="221"/>
      <c r="C1379" s="222"/>
      <c r="D1379" s="192" t="s">
        <v>428</v>
      </c>
      <c r="E1379" s="223" t="s">
        <v>19</v>
      </c>
      <c r="F1379" s="224" t="s">
        <v>1826</v>
      </c>
      <c r="G1379" s="222"/>
      <c r="H1379" s="223" t="s">
        <v>19</v>
      </c>
      <c r="I1379" s="225"/>
      <c r="J1379" s="222"/>
      <c r="K1379" s="222"/>
      <c r="L1379" s="226"/>
      <c r="M1379" s="227"/>
      <c r="N1379" s="228"/>
      <c r="O1379" s="228"/>
      <c r="P1379" s="228"/>
      <c r="Q1379" s="228"/>
      <c r="R1379" s="228"/>
      <c r="S1379" s="228"/>
      <c r="T1379" s="229"/>
      <c r="AT1379" s="230" t="s">
        <v>428</v>
      </c>
      <c r="AU1379" s="230" t="s">
        <v>86</v>
      </c>
      <c r="AV1379" s="15" t="s">
        <v>84</v>
      </c>
      <c r="AW1379" s="15" t="s">
        <v>37</v>
      </c>
      <c r="AX1379" s="15" t="s">
        <v>76</v>
      </c>
      <c r="AY1379" s="230" t="s">
        <v>404</v>
      </c>
    </row>
    <row r="1380" spans="2:51" s="15" customFormat="1" ht="11.25">
      <c r="B1380" s="221"/>
      <c r="C1380" s="222"/>
      <c r="D1380" s="192" t="s">
        <v>428</v>
      </c>
      <c r="E1380" s="223" t="s">
        <v>19</v>
      </c>
      <c r="F1380" s="224" t="s">
        <v>1827</v>
      </c>
      <c r="G1380" s="222"/>
      <c r="H1380" s="223" t="s">
        <v>19</v>
      </c>
      <c r="I1380" s="225"/>
      <c r="J1380" s="222"/>
      <c r="K1380" s="222"/>
      <c r="L1380" s="226"/>
      <c r="M1380" s="227"/>
      <c r="N1380" s="228"/>
      <c r="O1380" s="228"/>
      <c r="P1380" s="228"/>
      <c r="Q1380" s="228"/>
      <c r="R1380" s="228"/>
      <c r="S1380" s="228"/>
      <c r="T1380" s="229"/>
      <c r="AT1380" s="230" t="s">
        <v>428</v>
      </c>
      <c r="AU1380" s="230" t="s">
        <v>86</v>
      </c>
      <c r="AV1380" s="15" t="s">
        <v>84</v>
      </c>
      <c r="AW1380" s="15" t="s">
        <v>37</v>
      </c>
      <c r="AX1380" s="15" t="s">
        <v>76</v>
      </c>
      <c r="AY1380" s="230" t="s">
        <v>404</v>
      </c>
    </row>
    <row r="1381" spans="2:51" s="13" customFormat="1" ht="11.25">
      <c r="B1381" s="198"/>
      <c r="C1381" s="199"/>
      <c r="D1381" s="192" t="s">
        <v>428</v>
      </c>
      <c r="E1381" s="200" t="s">
        <v>19</v>
      </c>
      <c r="F1381" s="201" t="s">
        <v>1828</v>
      </c>
      <c r="G1381" s="199"/>
      <c r="H1381" s="202">
        <v>169.4</v>
      </c>
      <c r="I1381" s="203"/>
      <c r="J1381" s="199"/>
      <c r="K1381" s="199"/>
      <c r="L1381" s="204"/>
      <c r="M1381" s="205"/>
      <c r="N1381" s="206"/>
      <c r="O1381" s="206"/>
      <c r="P1381" s="206"/>
      <c r="Q1381" s="206"/>
      <c r="R1381" s="206"/>
      <c r="S1381" s="206"/>
      <c r="T1381" s="207"/>
      <c r="AT1381" s="208" t="s">
        <v>428</v>
      </c>
      <c r="AU1381" s="208" t="s">
        <v>86</v>
      </c>
      <c r="AV1381" s="13" t="s">
        <v>86</v>
      </c>
      <c r="AW1381" s="13" t="s">
        <v>37</v>
      </c>
      <c r="AX1381" s="13" t="s">
        <v>76</v>
      </c>
      <c r="AY1381" s="208" t="s">
        <v>404</v>
      </c>
    </row>
    <row r="1382" spans="2:51" s="15" customFormat="1" ht="11.25">
      <c r="B1382" s="221"/>
      <c r="C1382" s="222"/>
      <c r="D1382" s="192" t="s">
        <v>428</v>
      </c>
      <c r="E1382" s="223" t="s">
        <v>19</v>
      </c>
      <c r="F1382" s="224" t="s">
        <v>1829</v>
      </c>
      <c r="G1382" s="222"/>
      <c r="H1382" s="223" t="s">
        <v>19</v>
      </c>
      <c r="I1382" s="225"/>
      <c r="J1382" s="222"/>
      <c r="K1382" s="222"/>
      <c r="L1382" s="226"/>
      <c r="M1382" s="227"/>
      <c r="N1382" s="228"/>
      <c r="O1382" s="228"/>
      <c r="P1382" s="228"/>
      <c r="Q1382" s="228"/>
      <c r="R1382" s="228"/>
      <c r="S1382" s="228"/>
      <c r="T1382" s="229"/>
      <c r="AT1382" s="230" t="s">
        <v>428</v>
      </c>
      <c r="AU1382" s="230" t="s">
        <v>86</v>
      </c>
      <c r="AV1382" s="15" t="s">
        <v>84</v>
      </c>
      <c r="AW1382" s="15" t="s">
        <v>37</v>
      </c>
      <c r="AX1382" s="15" t="s">
        <v>76</v>
      </c>
      <c r="AY1382" s="230" t="s">
        <v>404</v>
      </c>
    </row>
    <row r="1383" spans="2:51" s="13" customFormat="1" ht="11.25">
      <c r="B1383" s="198"/>
      <c r="C1383" s="199"/>
      <c r="D1383" s="192" t="s">
        <v>428</v>
      </c>
      <c r="E1383" s="200" t="s">
        <v>19</v>
      </c>
      <c r="F1383" s="201" t="s">
        <v>1830</v>
      </c>
      <c r="G1383" s="199"/>
      <c r="H1383" s="202">
        <v>69.09</v>
      </c>
      <c r="I1383" s="203"/>
      <c r="J1383" s="199"/>
      <c r="K1383" s="199"/>
      <c r="L1383" s="204"/>
      <c r="M1383" s="205"/>
      <c r="N1383" s="206"/>
      <c r="O1383" s="206"/>
      <c r="P1383" s="206"/>
      <c r="Q1383" s="206"/>
      <c r="R1383" s="206"/>
      <c r="S1383" s="206"/>
      <c r="T1383" s="207"/>
      <c r="AT1383" s="208" t="s">
        <v>428</v>
      </c>
      <c r="AU1383" s="208" t="s">
        <v>86</v>
      </c>
      <c r="AV1383" s="13" t="s">
        <v>86</v>
      </c>
      <c r="AW1383" s="13" t="s">
        <v>37</v>
      </c>
      <c r="AX1383" s="13" t="s">
        <v>76</v>
      </c>
      <c r="AY1383" s="208" t="s">
        <v>404</v>
      </c>
    </row>
    <row r="1384" spans="2:51" s="15" customFormat="1" ht="11.25">
      <c r="B1384" s="221"/>
      <c r="C1384" s="222"/>
      <c r="D1384" s="192" t="s">
        <v>428</v>
      </c>
      <c r="E1384" s="223" t="s">
        <v>19</v>
      </c>
      <c r="F1384" s="224" t="s">
        <v>1831</v>
      </c>
      <c r="G1384" s="222"/>
      <c r="H1384" s="223" t="s">
        <v>19</v>
      </c>
      <c r="I1384" s="225"/>
      <c r="J1384" s="222"/>
      <c r="K1384" s="222"/>
      <c r="L1384" s="226"/>
      <c r="M1384" s="227"/>
      <c r="N1384" s="228"/>
      <c r="O1384" s="228"/>
      <c r="P1384" s="228"/>
      <c r="Q1384" s="228"/>
      <c r="R1384" s="228"/>
      <c r="S1384" s="228"/>
      <c r="T1384" s="229"/>
      <c r="AT1384" s="230" t="s">
        <v>428</v>
      </c>
      <c r="AU1384" s="230" t="s">
        <v>86</v>
      </c>
      <c r="AV1384" s="15" t="s">
        <v>84</v>
      </c>
      <c r="AW1384" s="15" t="s">
        <v>37</v>
      </c>
      <c r="AX1384" s="15" t="s">
        <v>76</v>
      </c>
      <c r="AY1384" s="230" t="s">
        <v>404</v>
      </c>
    </row>
    <row r="1385" spans="2:51" s="13" customFormat="1" ht="33.75">
      <c r="B1385" s="198"/>
      <c r="C1385" s="199"/>
      <c r="D1385" s="192" t="s">
        <v>428</v>
      </c>
      <c r="E1385" s="200" t="s">
        <v>19</v>
      </c>
      <c r="F1385" s="201" t="s">
        <v>1832</v>
      </c>
      <c r="G1385" s="199"/>
      <c r="H1385" s="202">
        <v>33.035</v>
      </c>
      <c r="I1385" s="203"/>
      <c r="J1385" s="199"/>
      <c r="K1385" s="199"/>
      <c r="L1385" s="204"/>
      <c r="M1385" s="205"/>
      <c r="N1385" s="206"/>
      <c r="O1385" s="206"/>
      <c r="P1385" s="206"/>
      <c r="Q1385" s="206"/>
      <c r="R1385" s="206"/>
      <c r="S1385" s="206"/>
      <c r="T1385" s="207"/>
      <c r="AT1385" s="208" t="s">
        <v>428</v>
      </c>
      <c r="AU1385" s="208" t="s">
        <v>86</v>
      </c>
      <c r="AV1385" s="13" t="s">
        <v>86</v>
      </c>
      <c r="AW1385" s="13" t="s">
        <v>37</v>
      </c>
      <c r="AX1385" s="13" t="s">
        <v>76</v>
      </c>
      <c r="AY1385" s="208" t="s">
        <v>404</v>
      </c>
    </row>
    <row r="1386" spans="2:51" s="15" customFormat="1" ht="11.25">
      <c r="B1386" s="221"/>
      <c r="C1386" s="222"/>
      <c r="D1386" s="192" t="s">
        <v>428</v>
      </c>
      <c r="E1386" s="223" t="s">
        <v>19</v>
      </c>
      <c r="F1386" s="224" t="s">
        <v>1833</v>
      </c>
      <c r="G1386" s="222"/>
      <c r="H1386" s="223" t="s">
        <v>19</v>
      </c>
      <c r="I1386" s="225"/>
      <c r="J1386" s="222"/>
      <c r="K1386" s="222"/>
      <c r="L1386" s="226"/>
      <c r="M1386" s="227"/>
      <c r="N1386" s="228"/>
      <c r="O1386" s="228"/>
      <c r="P1386" s="228"/>
      <c r="Q1386" s="228"/>
      <c r="R1386" s="228"/>
      <c r="S1386" s="228"/>
      <c r="T1386" s="229"/>
      <c r="AT1386" s="230" t="s">
        <v>428</v>
      </c>
      <c r="AU1386" s="230" t="s">
        <v>86</v>
      </c>
      <c r="AV1386" s="15" t="s">
        <v>84</v>
      </c>
      <c r="AW1386" s="15" t="s">
        <v>37</v>
      </c>
      <c r="AX1386" s="15" t="s">
        <v>76</v>
      </c>
      <c r="AY1386" s="230" t="s">
        <v>404</v>
      </c>
    </row>
    <row r="1387" spans="2:51" s="13" customFormat="1" ht="11.25">
      <c r="B1387" s="198"/>
      <c r="C1387" s="199"/>
      <c r="D1387" s="192" t="s">
        <v>428</v>
      </c>
      <c r="E1387" s="200" t="s">
        <v>19</v>
      </c>
      <c r="F1387" s="201" t="s">
        <v>1834</v>
      </c>
      <c r="G1387" s="199"/>
      <c r="H1387" s="202">
        <v>18.226</v>
      </c>
      <c r="I1387" s="203"/>
      <c r="J1387" s="199"/>
      <c r="K1387" s="199"/>
      <c r="L1387" s="204"/>
      <c r="M1387" s="205"/>
      <c r="N1387" s="206"/>
      <c r="O1387" s="206"/>
      <c r="P1387" s="206"/>
      <c r="Q1387" s="206"/>
      <c r="R1387" s="206"/>
      <c r="S1387" s="206"/>
      <c r="T1387" s="207"/>
      <c r="AT1387" s="208" t="s">
        <v>428</v>
      </c>
      <c r="AU1387" s="208" t="s">
        <v>86</v>
      </c>
      <c r="AV1387" s="13" t="s">
        <v>86</v>
      </c>
      <c r="AW1387" s="13" t="s">
        <v>37</v>
      </c>
      <c r="AX1387" s="13" t="s">
        <v>76</v>
      </c>
      <c r="AY1387" s="208" t="s">
        <v>404</v>
      </c>
    </row>
    <row r="1388" spans="2:51" s="15" customFormat="1" ht="11.25">
      <c r="B1388" s="221"/>
      <c r="C1388" s="222"/>
      <c r="D1388" s="192" t="s">
        <v>428</v>
      </c>
      <c r="E1388" s="223" t="s">
        <v>19</v>
      </c>
      <c r="F1388" s="224" t="s">
        <v>1835</v>
      </c>
      <c r="G1388" s="222"/>
      <c r="H1388" s="223" t="s">
        <v>19</v>
      </c>
      <c r="I1388" s="225"/>
      <c r="J1388" s="222"/>
      <c r="K1388" s="222"/>
      <c r="L1388" s="226"/>
      <c r="M1388" s="227"/>
      <c r="N1388" s="228"/>
      <c r="O1388" s="228"/>
      <c r="P1388" s="228"/>
      <c r="Q1388" s="228"/>
      <c r="R1388" s="228"/>
      <c r="S1388" s="228"/>
      <c r="T1388" s="229"/>
      <c r="AT1388" s="230" t="s">
        <v>428</v>
      </c>
      <c r="AU1388" s="230" t="s">
        <v>86</v>
      </c>
      <c r="AV1388" s="15" t="s">
        <v>84</v>
      </c>
      <c r="AW1388" s="15" t="s">
        <v>37</v>
      </c>
      <c r="AX1388" s="15" t="s">
        <v>76</v>
      </c>
      <c r="AY1388" s="230" t="s">
        <v>404</v>
      </c>
    </row>
    <row r="1389" spans="2:51" s="13" customFormat="1" ht="11.25">
      <c r="B1389" s="198"/>
      <c r="C1389" s="199"/>
      <c r="D1389" s="192" t="s">
        <v>428</v>
      </c>
      <c r="E1389" s="200" t="s">
        <v>19</v>
      </c>
      <c r="F1389" s="201" t="s">
        <v>1836</v>
      </c>
      <c r="G1389" s="199"/>
      <c r="H1389" s="202">
        <v>20.492</v>
      </c>
      <c r="I1389" s="203"/>
      <c r="J1389" s="199"/>
      <c r="K1389" s="199"/>
      <c r="L1389" s="204"/>
      <c r="M1389" s="205"/>
      <c r="N1389" s="206"/>
      <c r="O1389" s="206"/>
      <c r="P1389" s="206"/>
      <c r="Q1389" s="206"/>
      <c r="R1389" s="206"/>
      <c r="S1389" s="206"/>
      <c r="T1389" s="207"/>
      <c r="AT1389" s="208" t="s">
        <v>428</v>
      </c>
      <c r="AU1389" s="208" t="s">
        <v>86</v>
      </c>
      <c r="AV1389" s="13" t="s">
        <v>86</v>
      </c>
      <c r="AW1389" s="13" t="s">
        <v>37</v>
      </c>
      <c r="AX1389" s="13" t="s">
        <v>76</v>
      </c>
      <c r="AY1389" s="208" t="s">
        <v>404</v>
      </c>
    </row>
    <row r="1390" spans="2:51" s="15" customFormat="1" ht="11.25">
      <c r="B1390" s="221"/>
      <c r="C1390" s="222"/>
      <c r="D1390" s="192" t="s">
        <v>428</v>
      </c>
      <c r="E1390" s="223" t="s">
        <v>19</v>
      </c>
      <c r="F1390" s="224" t="s">
        <v>1837</v>
      </c>
      <c r="G1390" s="222"/>
      <c r="H1390" s="223" t="s">
        <v>19</v>
      </c>
      <c r="I1390" s="225"/>
      <c r="J1390" s="222"/>
      <c r="K1390" s="222"/>
      <c r="L1390" s="226"/>
      <c r="M1390" s="227"/>
      <c r="N1390" s="228"/>
      <c r="O1390" s="228"/>
      <c r="P1390" s="228"/>
      <c r="Q1390" s="228"/>
      <c r="R1390" s="228"/>
      <c r="S1390" s="228"/>
      <c r="T1390" s="229"/>
      <c r="AT1390" s="230" t="s">
        <v>428</v>
      </c>
      <c r="AU1390" s="230" t="s">
        <v>86</v>
      </c>
      <c r="AV1390" s="15" t="s">
        <v>84</v>
      </c>
      <c r="AW1390" s="15" t="s">
        <v>37</v>
      </c>
      <c r="AX1390" s="15" t="s">
        <v>76</v>
      </c>
      <c r="AY1390" s="230" t="s">
        <v>404</v>
      </c>
    </row>
    <row r="1391" spans="2:51" s="13" customFormat="1" ht="11.25">
      <c r="B1391" s="198"/>
      <c r="C1391" s="199"/>
      <c r="D1391" s="192" t="s">
        <v>428</v>
      </c>
      <c r="E1391" s="200" t="s">
        <v>19</v>
      </c>
      <c r="F1391" s="201" t="s">
        <v>1838</v>
      </c>
      <c r="G1391" s="199"/>
      <c r="H1391" s="202">
        <v>8.582</v>
      </c>
      <c r="I1391" s="203"/>
      <c r="J1391" s="199"/>
      <c r="K1391" s="199"/>
      <c r="L1391" s="204"/>
      <c r="M1391" s="205"/>
      <c r="N1391" s="206"/>
      <c r="O1391" s="206"/>
      <c r="P1391" s="206"/>
      <c r="Q1391" s="206"/>
      <c r="R1391" s="206"/>
      <c r="S1391" s="206"/>
      <c r="T1391" s="207"/>
      <c r="AT1391" s="208" t="s">
        <v>428</v>
      </c>
      <c r="AU1391" s="208" t="s">
        <v>86</v>
      </c>
      <c r="AV1391" s="13" t="s">
        <v>86</v>
      </c>
      <c r="AW1391" s="13" t="s">
        <v>37</v>
      </c>
      <c r="AX1391" s="13" t="s">
        <v>76</v>
      </c>
      <c r="AY1391" s="208" t="s">
        <v>404</v>
      </c>
    </row>
    <row r="1392" spans="2:51" s="15" customFormat="1" ht="11.25">
      <c r="B1392" s="221"/>
      <c r="C1392" s="222"/>
      <c r="D1392" s="192" t="s">
        <v>428</v>
      </c>
      <c r="E1392" s="223" t="s">
        <v>19</v>
      </c>
      <c r="F1392" s="224" t="s">
        <v>1839</v>
      </c>
      <c r="G1392" s="222"/>
      <c r="H1392" s="223" t="s">
        <v>19</v>
      </c>
      <c r="I1392" s="225"/>
      <c r="J1392" s="222"/>
      <c r="K1392" s="222"/>
      <c r="L1392" s="226"/>
      <c r="M1392" s="227"/>
      <c r="N1392" s="228"/>
      <c r="O1392" s="228"/>
      <c r="P1392" s="228"/>
      <c r="Q1392" s="228"/>
      <c r="R1392" s="228"/>
      <c r="S1392" s="228"/>
      <c r="T1392" s="229"/>
      <c r="AT1392" s="230" t="s">
        <v>428</v>
      </c>
      <c r="AU1392" s="230" t="s">
        <v>86</v>
      </c>
      <c r="AV1392" s="15" t="s">
        <v>84</v>
      </c>
      <c r="AW1392" s="15" t="s">
        <v>37</v>
      </c>
      <c r="AX1392" s="15" t="s">
        <v>76</v>
      </c>
      <c r="AY1392" s="230" t="s">
        <v>404</v>
      </c>
    </row>
    <row r="1393" spans="2:51" s="13" customFormat="1" ht="11.25">
      <c r="B1393" s="198"/>
      <c r="C1393" s="199"/>
      <c r="D1393" s="192" t="s">
        <v>428</v>
      </c>
      <c r="E1393" s="200" t="s">
        <v>19</v>
      </c>
      <c r="F1393" s="201" t="s">
        <v>1840</v>
      </c>
      <c r="G1393" s="199"/>
      <c r="H1393" s="202">
        <v>220</v>
      </c>
      <c r="I1393" s="203"/>
      <c r="J1393" s="199"/>
      <c r="K1393" s="199"/>
      <c r="L1393" s="204"/>
      <c r="M1393" s="205"/>
      <c r="N1393" s="206"/>
      <c r="O1393" s="206"/>
      <c r="P1393" s="206"/>
      <c r="Q1393" s="206"/>
      <c r="R1393" s="206"/>
      <c r="S1393" s="206"/>
      <c r="T1393" s="207"/>
      <c r="AT1393" s="208" t="s">
        <v>428</v>
      </c>
      <c r="AU1393" s="208" t="s">
        <v>86</v>
      </c>
      <c r="AV1393" s="13" t="s">
        <v>86</v>
      </c>
      <c r="AW1393" s="13" t="s">
        <v>37</v>
      </c>
      <c r="AX1393" s="13" t="s">
        <v>76</v>
      </c>
      <c r="AY1393" s="208" t="s">
        <v>404</v>
      </c>
    </row>
    <row r="1394" spans="2:51" s="15" customFormat="1" ht="11.25">
      <c r="B1394" s="221"/>
      <c r="C1394" s="222"/>
      <c r="D1394" s="192" t="s">
        <v>428</v>
      </c>
      <c r="E1394" s="223" t="s">
        <v>19</v>
      </c>
      <c r="F1394" s="224" t="s">
        <v>1841</v>
      </c>
      <c r="G1394" s="222"/>
      <c r="H1394" s="223" t="s">
        <v>19</v>
      </c>
      <c r="I1394" s="225"/>
      <c r="J1394" s="222"/>
      <c r="K1394" s="222"/>
      <c r="L1394" s="226"/>
      <c r="M1394" s="227"/>
      <c r="N1394" s="228"/>
      <c r="O1394" s="228"/>
      <c r="P1394" s="228"/>
      <c r="Q1394" s="228"/>
      <c r="R1394" s="228"/>
      <c r="S1394" s="228"/>
      <c r="T1394" s="229"/>
      <c r="AT1394" s="230" t="s">
        <v>428</v>
      </c>
      <c r="AU1394" s="230" t="s">
        <v>86</v>
      </c>
      <c r="AV1394" s="15" t="s">
        <v>84</v>
      </c>
      <c r="AW1394" s="15" t="s">
        <v>37</v>
      </c>
      <c r="AX1394" s="15" t="s">
        <v>76</v>
      </c>
      <c r="AY1394" s="230" t="s">
        <v>404</v>
      </c>
    </row>
    <row r="1395" spans="2:51" s="13" customFormat="1" ht="11.25">
      <c r="B1395" s="198"/>
      <c r="C1395" s="199"/>
      <c r="D1395" s="192" t="s">
        <v>428</v>
      </c>
      <c r="E1395" s="200" t="s">
        <v>19</v>
      </c>
      <c r="F1395" s="201" t="s">
        <v>372</v>
      </c>
      <c r="G1395" s="199"/>
      <c r="H1395" s="202">
        <v>22</v>
      </c>
      <c r="I1395" s="203"/>
      <c r="J1395" s="199"/>
      <c r="K1395" s="199"/>
      <c r="L1395" s="204"/>
      <c r="M1395" s="205"/>
      <c r="N1395" s="206"/>
      <c r="O1395" s="206"/>
      <c r="P1395" s="206"/>
      <c r="Q1395" s="206"/>
      <c r="R1395" s="206"/>
      <c r="S1395" s="206"/>
      <c r="T1395" s="207"/>
      <c r="AT1395" s="208" t="s">
        <v>428</v>
      </c>
      <c r="AU1395" s="208" t="s">
        <v>86</v>
      </c>
      <c r="AV1395" s="13" t="s">
        <v>86</v>
      </c>
      <c r="AW1395" s="13" t="s">
        <v>37</v>
      </c>
      <c r="AX1395" s="13" t="s">
        <v>76</v>
      </c>
      <c r="AY1395" s="208" t="s">
        <v>404</v>
      </c>
    </row>
    <row r="1396" spans="2:51" s="15" customFormat="1" ht="11.25">
      <c r="B1396" s="221"/>
      <c r="C1396" s="222"/>
      <c r="D1396" s="192" t="s">
        <v>428</v>
      </c>
      <c r="E1396" s="223" t="s">
        <v>19</v>
      </c>
      <c r="F1396" s="224" t="s">
        <v>1842</v>
      </c>
      <c r="G1396" s="222"/>
      <c r="H1396" s="223" t="s">
        <v>19</v>
      </c>
      <c r="I1396" s="225"/>
      <c r="J1396" s="222"/>
      <c r="K1396" s="222"/>
      <c r="L1396" s="226"/>
      <c r="M1396" s="227"/>
      <c r="N1396" s="228"/>
      <c r="O1396" s="228"/>
      <c r="P1396" s="228"/>
      <c r="Q1396" s="228"/>
      <c r="R1396" s="228"/>
      <c r="S1396" s="228"/>
      <c r="T1396" s="229"/>
      <c r="AT1396" s="230" t="s">
        <v>428</v>
      </c>
      <c r="AU1396" s="230" t="s">
        <v>86</v>
      </c>
      <c r="AV1396" s="15" t="s">
        <v>84</v>
      </c>
      <c r="AW1396" s="15" t="s">
        <v>37</v>
      </c>
      <c r="AX1396" s="15" t="s">
        <v>76</v>
      </c>
      <c r="AY1396" s="230" t="s">
        <v>404</v>
      </c>
    </row>
    <row r="1397" spans="2:51" s="13" customFormat="1" ht="11.25">
      <c r="B1397" s="198"/>
      <c r="C1397" s="199"/>
      <c r="D1397" s="192" t="s">
        <v>428</v>
      </c>
      <c r="E1397" s="200" t="s">
        <v>19</v>
      </c>
      <c r="F1397" s="201" t="s">
        <v>1843</v>
      </c>
      <c r="G1397" s="199"/>
      <c r="H1397" s="202">
        <v>0.311</v>
      </c>
      <c r="I1397" s="203"/>
      <c r="J1397" s="199"/>
      <c r="K1397" s="199"/>
      <c r="L1397" s="204"/>
      <c r="M1397" s="205"/>
      <c r="N1397" s="206"/>
      <c r="O1397" s="206"/>
      <c r="P1397" s="206"/>
      <c r="Q1397" s="206"/>
      <c r="R1397" s="206"/>
      <c r="S1397" s="206"/>
      <c r="T1397" s="207"/>
      <c r="AT1397" s="208" t="s">
        <v>428</v>
      </c>
      <c r="AU1397" s="208" t="s">
        <v>86</v>
      </c>
      <c r="AV1397" s="13" t="s">
        <v>86</v>
      </c>
      <c r="AW1397" s="13" t="s">
        <v>37</v>
      </c>
      <c r="AX1397" s="13" t="s">
        <v>76</v>
      </c>
      <c r="AY1397" s="208" t="s">
        <v>404</v>
      </c>
    </row>
    <row r="1398" spans="2:51" s="15" customFormat="1" ht="11.25">
      <c r="B1398" s="221"/>
      <c r="C1398" s="222"/>
      <c r="D1398" s="192" t="s">
        <v>428</v>
      </c>
      <c r="E1398" s="223" t="s">
        <v>19</v>
      </c>
      <c r="F1398" s="224" t="s">
        <v>1844</v>
      </c>
      <c r="G1398" s="222"/>
      <c r="H1398" s="223" t="s">
        <v>19</v>
      </c>
      <c r="I1398" s="225"/>
      <c r="J1398" s="222"/>
      <c r="K1398" s="222"/>
      <c r="L1398" s="226"/>
      <c r="M1398" s="227"/>
      <c r="N1398" s="228"/>
      <c r="O1398" s="228"/>
      <c r="P1398" s="228"/>
      <c r="Q1398" s="228"/>
      <c r="R1398" s="228"/>
      <c r="S1398" s="228"/>
      <c r="T1398" s="229"/>
      <c r="AT1398" s="230" t="s">
        <v>428</v>
      </c>
      <c r="AU1398" s="230" t="s">
        <v>86</v>
      </c>
      <c r="AV1398" s="15" t="s">
        <v>84</v>
      </c>
      <c r="AW1398" s="15" t="s">
        <v>37</v>
      </c>
      <c r="AX1398" s="15" t="s">
        <v>76</v>
      </c>
      <c r="AY1398" s="230" t="s">
        <v>404</v>
      </c>
    </row>
    <row r="1399" spans="2:51" s="15" customFormat="1" ht="22.5">
      <c r="B1399" s="221"/>
      <c r="C1399" s="222"/>
      <c r="D1399" s="192" t="s">
        <v>428</v>
      </c>
      <c r="E1399" s="223" t="s">
        <v>19</v>
      </c>
      <c r="F1399" s="224" t="s">
        <v>1845</v>
      </c>
      <c r="G1399" s="222"/>
      <c r="H1399" s="223" t="s">
        <v>19</v>
      </c>
      <c r="I1399" s="225"/>
      <c r="J1399" s="222"/>
      <c r="K1399" s="222"/>
      <c r="L1399" s="226"/>
      <c r="M1399" s="227"/>
      <c r="N1399" s="228"/>
      <c r="O1399" s="228"/>
      <c r="P1399" s="228"/>
      <c r="Q1399" s="228"/>
      <c r="R1399" s="228"/>
      <c r="S1399" s="228"/>
      <c r="T1399" s="229"/>
      <c r="AT1399" s="230" t="s">
        <v>428</v>
      </c>
      <c r="AU1399" s="230" t="s">
        <v>86</v>
      </c>
      <c r="AV1399" s="15" t="s">
        <v>84</v>
      </c>
      <c r="AW1399" s="15" t="s">
        <v>37</v>
      </c>
      <c r="AX1399" s="15" t="s">
        <v>76</v>
      </c>
      <c r="AY1399" s="230" t="s">
        <v>404</v>
      </c>
    </row>
    <row r="1400" spans="2:51" s="13" customFormat="1" ht="11.25">
      <c r="B1400" s="198"/>
      <c r="C1400" s="199"/>
      <c r="D1400" s="192" t="s">
        <v>428</v>
      </c>
      <c r="E1400" s="200" t="s">
        <v>19</v>
      </c>
      <c r="F1400" s="201" t="s">
        <v>84</v>
      </c>
      <c r="G1400" s="199"/>
      <c r="H1400" s="202">
        <v>1</v>
      </c>
      <c r="I1400" s="203"/>
      <c r="J1400" s="199"/>
      <c r="K1400" s="199"/>
      <c r="L1400" s="204"/>
      <c r="M1400" s="205"/>
      <c r="N1400" s="206"/>
      <c r="O1400" s="206"/>
      <c r="P1400" s="206"/>
      <c r="Q1400" s="206"/>
      <c r="R1400" s="206"/>
      <c r="S1400" s="206"/>
      <c r="T1400" s="207"/>
      <c r="AT1400" s="208" t="s">
        <v>428</v>
      </c>
      <c r="AU1400" s="208" t="s">
        <v>86</v>
      </c>
      <c r="AV1400" s="13" t="s">
        <v>86</v>
      </c>
      <c r="AW1400" s="13" t="s">
        <v>37</v>
      </c>
      <c r="AX1400" s="13" t="s">
        <v>76</v>
      </c>
      <c r="AY1400" s="208" t="s">
        <v>404</v>
      </c>
    </row>
    <row r="1401" spans="2:51" s="15" customFormat="1" ht="11.25">
      <c r="B1401" s="221"/>
      <c r="C1401" s="222"/>
      <c r="D1401" s="192" t="s">
        <v>428</v>
      </c>
      <c r="E1401" s="223" t="s">
        <v>19</v>
      </c>
      <c r="F1401" s="224" t="s">
        <v>1846</v>
      </c>
      <c r="G1401" s="222"/>
      <c r="H1401" s="223" t="s">
        <v>19</v>
      </c>
      <c r="I1401" s="225"/>
      <c r="J1401" s="222"/>
      <c r="K1401" s="222"/>
      <c r="L1401" s="226"/>
      <c r="M1401" s="227"/>
      <c r="N1401" s="228"/>
      <c r="O1401" s="228"/>
      <c r="P1401" s="228"/>
      <c r="Q1401" s="228"/>
      <c r="R1401" s="228"/>
      <c r="S1401" s="228"/>
      <c r="T1401" s="229"/>
      <c r="AT1401" s="230" t="s">
        <v>428</v>
      </c>
      <c r="AU1401" s="230" t="s">
        <v>86</v>
      </c>
      <c r="AV1401" s="15" t="s">
        <v>84</v>
      </c>
      <c r="AW1401" s="15" t="s">
        <v>37</v>
      </c>
      <c r="AX1401" s="15" t="s">
        <v>76</v>
      </c>
      <c r="AY1401" s="230" t="s">
        <v>404</v>
      </c>
    </row>
    <row r="1402" spans="2:51" s="13" customFormat="1" ht="11.25">
      <c r="B1402" s="198"/>
      <c r="C1402" s="199"/>
      <c r="D1402" s="192" t="s">
        <v>428</v>
      </c>
      <c r="E1402" s="200" t="s">
        <v>19</v>
      </c>
      <c r="F1402" s="201" t="s">
        <v>1847</v>
      </c>
      <c r="G1402" s="199"/>
      <c r="H1402" s="202">
        <v>0.6</v>
      </c>
      <c r="I1402" s="203"/>
      <c r="J1402" s="199"/>
      <c r="K1402" s="199"/>
      <c r="L1402" s="204"/>
      <c r="M1402" s="205"/>
      <c r="N1402" s="206"/>
      <c r="O1402" s="206"/>
      <c r="P1402" s="206"/>
      <c r="Q1402" s="206"/>
      <c r="R1402" s="206"/>
      <c r="S1402" s="206"/>
      <c r="T1402" s="207"/>
      <c r="AT1402" s="208" t="s">
        <v>428</v>
      </c>
      <c r="AU1402" s="208" t="s">
        <v>86</v>
      </c>
      <c r="AV1402" s="13" t="s">
        <v>86</v>
      </c>
      <c r="AW1402" s="13" t="s">
        <v>37</v>
      </c>
      <c r="AX1402" s="13" t="s">
        <v>76</v>
      </c>
      <c r="AY1402" s="208" t="s">
        <v>404</v>
      </c>
    </row>
    <row r="1403" spans="2:51" s="15" customFormat="1" ht="11.25">
      <c r="B1403" s="221"/>
      <c r="C1403" s="222"/>
      <c r="D1403" s="192" t="s">
        <v>428</v>
      </c>
      <c r="E1403" s="223" t="s">
        <v>19</v>
      </c>
      <c r="F1403" s="224" t="s">
        <v>1848</v>
      </c>
      <c r="G1403" s="222"/>
      <c r="H1403" s="223" t="s">
        <v>19</v>
      </c>
      <c r="I1403" s="225"/>
      <c r="J1403" s="222"/>
      <c r="K1403" s="222"/>
      <c r="L1403" s="226"/>
      <c r="M1403" s="227"/>
      <c r="N1403" s="228"/>
      <c r="O1403" s="228"/>
      <c r="P1403" s="228"/>
      <c r="Q1403" s="228"/>
      <c r="R1403" s="228"/>
      <c r="S1403" s="228"/>
      <c r="T1403" s="229"/>
      <c r="AT1403" s="230" t="s">
        <v>428</v>
      </c>
      <c r="AU1403" s="230" t="s">
        <v>86</v>
      </c>
      <c r="AV1403" s="15" t="s">
        <v>84</v>
      </c>
      <c r="AW1403" s="15" t="s">
        <v>37</v>
      </c>
      <c r="AX1403" s="15" t="s">
        <v>76</v>
      </c>
      <c r="AY1403" s="230" t="s">
        <v>404</v>
      </c>
    </row>
    <row r="1404" spans="2:51" s="13" customFormat="1" ht="11.25">
      <c r="B1404" s="198"/>
      <c r="C1404" s="199"/>
      <c r="D1404" s="192" t="s">
        <v>428</v>
      </c>
      <c r="E1404" s="200" t="s">
        <v>19</v>
      </c>
      <c r="F1404" s="201" t="s">
        <v>1849</v>
      </c>
      <c r="G1404" s="199"/>
      <c r="H1404" s="202">
        <v>4.55</v>
      </c>
      <c r="I1404" s="203"/>
      <c r="J1404" s="199"/>
      <c r="K1404" s="199"/>
      <c r="L1404" s="204"/>
      <c r="M1404" s="205"/>
      <c r="N1404" s="206"/>
      <c r="O1404" s="206"/>
      <c r="P1404" s="206"/>
      <c r="Q1404" s="206"/>
      <c r="R1404" s="206"/>
      <c r="S1404" s="206"/>
      <c r="T1404" s="207"/>
      <c r="AT1404" s="208" t="s">
        <v>428</v>
      </c>
      <c r="AU1404" s="208" t="s">
        <v>86</v>
      </c>
      <c r="AV1404" s="13" t="s">
        <v>86</v>
      </c>
      <c r="AW1404" s="13" t="s">
        <v>37</v>
      </c>
      <c r="AX1404" s="13" t="s">
        <v>76</v>
      </c>
      <c r="AY1404" s="208" t="s">
        <v>404</v>
      </c>
    </row>
    <row r="1405" spans="2:51" s="16" customFormat="1" ht="11.25">
      <c r="B1405" s="231"/>
      <c r="C1405" s="232"/>
      <c r="D1405" s="192" t="s">
        <v>428</v>
      </c>
      <c r="E1405" s="233" t="s">
        <v>19</v>
      </c>
      <c r="F1405" s="234" t="s">
        <v>534</v>
      </c>
      <c r="G1405" s="232"/>
      <c r="H1405" s="235">
        <v>567.286</v>
      </c>
      <c r="I1405" s="236"/>
      <c r="J1405" s="232"/>
      <c r="K1405" s="232"/>
      <c r="L1405" s="237"/>
      <c r="M1405" s="238"/>
      <c r="N1405" s="239"/>
      <c r="O1405" s="239"/>
      <c r="P1405" s="239"/>
      <c r="Q1405" s="239"/>
      <c r="R1405" s="239"/>
      <c r="S1405" s="239"/>
      <c r="T1405" s="240"/>
      <c r="AT1405" s="241" t="s">
        <v>428</v>
      </c>
      <c r="AU1405" s="241" t="s">
        <v>86</v>
      </c>
      <c r="AV1405" s="16" t="s">
        <v>467</v>
      </c>
      <c r="AW1405" s="16" t="s">
        <v>37</v>
      </c>
      <c r="AX1405" s="16" t="s">
        <v>76</v>
      </c>
      <c r="AY1405" s="241" t="s">
        <v>404</v>
      </c>
    </row>
    <row r="1406" spans="2:51" s="14" customFormat="1" ht="11.25">
      <c r="B1406" s="210"/>
      <c r="C1406" s="211"/>
      <c r="D1406" s="192" t="s">
        <v>428</v>
      </c>
      <c r="E1406" s="212" t="s">
        <v>295</v>
      </c>
      <c r="F1406" s="213" t="s">
        <v>463</v>
      </c>
      <c r="G1406" s="211"/>
      <c r="H1406" s="214">
        <v>608.495</v>
      </c>
      <c r="I1406" s="215"/>
      <c r="J1406" s="211"/>
      <c r="K1406" s="211"/>
      <c r="L1406" s="216"/>
      <c r="M1406" s="217"/>
      <c r="N1406" s="218"/>
      <c r="O1406" s="218"/>
      <c r="P1406" s="218"/>
      <c r="Q1406" s="218"/>
      <c r="R1406" s="218"/>
      <c r="S1406" s="218"/>
      <c r="T1406" s="219"/>
      <c r="AT1406" s="220" t="s">
        <v>428</v>
      </c>
      <c r="AU1406" s="220" t="s">
        <v>86</v>
      </c>
      <c r="AV1406" s="14" t="s">
        <v>273</v>
      </c>
      <c r="AW1406" s="14" t="s">
        <v>37</v>
      </c>
      <c r="AX1406" s="14" t="s">
        <v>84</v>
      </c>
      <c r="AY1406" s="220" t="s">
        <v>404</v>
      </c>
    </row>
    <row r="1407" spans="1:65" s="2" customFormat="1" ht="14.45" customHeight="1">
      <c r="A1407" s="36"/>
      <c r="B1407" s="37"/>
      <c r="C1407" s="179" t="s">
        <v>1850</v>
      </c>
      <c r="D1407" s="179" t="s">
        <v>410</v>
      </c>
      <c r="E1407" s="180" t="s">
        <v>1851</v>
      </c>
      <c r="F1407" s="181" t="s">
        <v>1852</v>
      </c>
      <c r="G1407" s="182" t="s">
        <v>92</v>
      </c>
      <c r="H1407" s="183">
        <v>786.25</v>
      </c>
      <c r="I1407" s="184"/>
      <c r="J1407" s="185">
        <f>ROUND(I1407*H1407,2)</f>
        <v>0</v>
      </c>
      <c r="K1407" s="181" t="s">
        <v>19</v>
      </c>
      <c r="L1407" s="41"/>
      <c r="M1407" s="186" t="s">
        <v>19</v>
      </c>
      <c r="N1407" s="187" t="s">
        <v>47</v>
      </c>
      <c r="O1407" s="66"/>
      <c r="P1407" s="188">
        <f>O1407*H1407</f>
        <v>0</v>
      </c>
      <c r="Q1407" s="188">
        <v>0.00726</v>
      </c>
      <c r="R1407" s="188">
        <f>Q1407*H1407</f>
        <v>5.708175</v>
      </c>
      <c r="S1407" s="188">
        <v>0</v>
      </c>
      <c r="T1407" s="189">
        <f>S1407*H1407</f>
        <v>0</v>
      </c>
      <c r="U1407" s="36"/>
      <c r="V1407" s="36"/>
      <c r="W1407" s="36"/>
      <c r="X1407" s="36"/>
      <c r="Y1407" s="36"/>
      <c r="Z1407" s="36"/>
      <c r="AA1407" s="36"/>
      <c r="AB1407" s="36"/>
      <c r="AC1407" s="36"/>
      <c r="AD1407" s="36"/>
      <c r="AE1407" s="36"/>
      <c r="AR1407" s="190" t="s">
        <v>273</v>
      </c>
      <c r="AT1407" s="190" t="s">
        <v>410</v>
      </c>
      <c r="AU1407" s="190" t="s">
        <v>86</v>
      </c>
      <c r="AY1407" s="19" t="s">
        <v>404</v>
      </c>
      <c r="BE1407" s="191">
        <f>IF(N1407="základní",J1407,0)</f>
        <v>0</v>
      </c>
      <c r="BF1407" s="191">
        <f>IF(N1407="snížená",J1407,0)</f>
        <v>0</v>
      </c>
      <c r="BG1407" s="191">
        <f>IF(N1407="zákl. přenesená",J1407,0)</f>
        <v>0</v>
      </c>
      <c r="BH1407" s="191">
        <f>IF(N1407="sníž. přenesená",J1407,0)</f>
        <v>0</v>
      </c>
      <c r="BI1407" s="191">
        <f>IF(N1407="nulová",J1407,0)</f>
        <v>0</v>
      </c>
      <c r="BJ1407" s="19" t="s">
        <v>84</v>
      </c>
      <c r="BK1407" s="191">
        <f>ROUND(I1407*H1407,2)</f>
        <v>0</v>
      </c>
      <c r="BL1407" s="19" t="s">
        <v>273</v>
      </c>
      <c r="BM1407" s="190" t="s">
        <v>1853</v>
      </c>
    </row>
    <row r="1408" spans="1:47" s="2" customFormat="1" ht="29.25">
      <c r="A1408" s="36"/>
      <c r="B1408" s="37"/>
      <c r="C1408" s="38"/>
      <c r="D1408" s="192" t="s">
        <v>418</v>
      </c>
      <c r="E1408" s="38"/>
      <c r="F1408" s="193" t="s">
        <v>1854</v>
      </c>
      <c r="G1408" s="38"/>
      <c r="H1408" s="38"/>
      <c r="I1408" s="194"/>
      <c r="J1408" s="38"/>
      <c r="K1408" s="38"/>
      <c r="L1408" s="41"/>
      <c r="M1408" s="195"/>
      <c r="N1408" s="196"/>
      <c r="O1408" s="66"/>
      <c r="P1408" s="66"/>
      <c r="Q1408" s="66"/>
      <c r="R1408" s="66"/>
      <c r="S1408" s="66"/>
      <c r="T1408" s="67"/>
      <c r="U1408" s="36"/>
      <c r="V1408" s="36"/>
      <c r="W1408" s="36"/>
      <c r="X1408" s="36"/>
      <c r="Y1408" s="36"/>
      <c r="Z1408" s="36"/>
      <c r="AA1408" s="36"/>
      <c r="AB1408" s="36"/>
      <c r="AC1408" s="36"/>
      <c r="AD1408" s="36"/>
      <c r="AE1408" s="36"/>
      <c r="AT1408" s="19" t="s">
        <v>418</v>
      </c>
      <c r="AU1408" s="19" t="s">
        <v>86</v>
      </c>
    </row>
    <row r="1409" spans="1:47" s="2" customFormat="1" ht="185.25">
      <c r="A1409" s="36"/>
      <c r="B1409" s="37"/>
      <c r="C1409" s="38"/>
      <c r="D1409" s="192" t="s">
        <v>423</v>
      </c>
      <c r="E1409" s="38"/>
      <c r="F1409" s="197" t="s">
        <v>1814</v>
      </c>
      <c r="G1409" s="38"/>
      <c r="H1409" s="38"/>
      <c r="I1409" s="194"/>
      <c r="J1409" s="38"/>
      <c r="K1409" s="38"/>
      <c r="L1409" s="41"/>
      <c r="M1409" s="195"/>
      <c r="N1409" s="196"/>
      <c r="O1409" s="66"/>
      <c r="P1409" s="66"/>
      <c r="Q1409" s="66"/>
      <c r="R1409" s="66"/>
      <c r="S1409" s="66"/>
      <c r="T1409" s="67"/>
      <c r="U1409" s="36"/>
      <c r="V1409" s="36"/>
      <c r="W1409" s="36"/>
      <c r="X1409" s="36"/>
      <c r="Y1409" s="36"/>
      <c r="Z1409" s="36"/>
      <c r="AA1409" s="36"/>
      <c r="AB1409" s="36"/>
      <c r="AC1409" s="36"/>
      <c r="AD1409" s="36"/>
      <c r="AE1409" s="36"/>
      <c r="AT1409" s="19" t="s">
        <v>423</v>
      </c>
      <c r="AU1409" s="19" t="s">
        <v>86</v>
      </c>
    </row>
    <row r="1410" spans="2:51" s="15" customFormat="1" ht="11.25">
      <c r="B1410" s="221"/>
      <c r="C1410" s="222"/>
      <c r="D1410" s="192" t="s">
        <v>428</v>
      </c>
      <c r="E1410" s="223" t="s">
        <v>19</v>
      </c>
      <c r="F1410" s="224" t="s">
        <v>1825</v>
      </c>
      <c r="G1410" s="222"/>
      <c r="H1410" s="223" t="s">
        <v>19</v>
      </c>
      <c r="I1410" s="225"/>
      <c r="J1410" s="222"/>
      <c r="K1410" s="222"/>
      <c r="L1410" s="226"/>
      <c r="M1410" s="227"/>
      <c r="N1410" s="228"/>
      <c r="O1410" s="228"/>
      <c r="P1410" s="228"/>
      <c r="Q1410" s="228"/>
      <c r="R1410" s="228"/>
      <c r="S1410" s="228"/>
      <c r="T1410" s="229"/>
      <c r="AT1410" s="230" t="s">
        <v>428</v>
      </c>
      <c r="AU1410" s="230" t="s">
        <v>86</v>
      </c>
      <c r="AV1410" s="15" t="s">
        <v>84</v>
      </c>
      <c r="AW1410" s="15" t="s">
        <v>37</v>
      </c>
      <c r="AX1410" s="15" t="s">
        <v>76</v>
      </c>
      <c r="AY1410" s="230" t="s">
        <v>404</v>
      </c>
    </row>
    <row r="1411" spans="2:51" s="15" customFormat="1" ht="11.25">
      <c r="B1411" s="221"/>
      <c r="C1411" s="222"/>
      <c r="D1411" s="192" t="s">
        <v>428</v>
      </c>
      <c r="E1411" s="223" t="s">
        <v>19</v>
      </c>
      <c r="F1411" s="224" t="s">
        <v>1855</v>
      </c>
      <c r="G1411" s="222"/>
      <c r="H1411" s="223" t="s">
        <v>19</v>
      </c>
      <c r="I1411" s="225"/>
      <c r="J1411" s="222"/>
      <c r="K1411" s="222"/>
      <c r="L1411" s="226"/>
      <c r="M1411" s="227"/>
      <c r="N1411" s="228"/>
      <c r="O1411" s="228"/>
      <c r="P1411" s="228"/>
      <c r="Q1411" s="228"/>
      <c r="R1411" s="228"/>
      <c r="S1411" s="228"/>
      <c r="T1411" s="229"/>
      <c r="AT1411" s="230" t="s">
        <v>428</v>
      </c>
      <c r="AU1411" s="230" t="s">
        <v>86</v>
      </c>
      <c r="AV1411" s="15" t="s">
        <v>84</v>
      </c>
      <c r="AW1411" s="15" t="s">
        <v>37</v>
      </c>
      <c r="AX1411" s="15" t="s">
        <v>76</v>
      </c>
      <c r="AY1411" s="230" t="s">
        <v>404</v>
      </c>
    </row>
    <row r="1412" spans="2:51" s="13" customFormat="1" ht="11.25">
      <c r="B1412" s="198"/>
      <c r="C1412" s="199"/>
      <c r="D1412" s="192" t="s">
        <v>428</v>
      </c>
      <c r="E1412" s="200" t="s">
        <v>19</v>
      </c>
      <c r="F1412" s="201" t="s">
        <v>1856</v>
      </c>
      <c r="G1412" s="199"/>
      <c r="H1412" s="202">
        <v>331.64</v>
      </c>
      <c r="I1412" s="203"/>
      <c r="J1412" s="199"/>
      <c r="K1412" s="199"/>
      <c r="L1412" s="204"/>
      <c r="M1412" s="205"/>
      <c r="N1412" s="206"/>
      <c r="O1412" s="206"/>
      <c r="P1412" s="206"/>
      <c r="Q1412" s="206"/>
      <c r="R1412" s="206"/>
      <c r="S1412" s="206"/>
      <c r="T1412" s="207"/>
      <c r="AT1412" s="208" t="s">
        <v>428</v>
      </c>
      <c r="AU1412" s="208" t="s">
        <v>86</v>
      </c>
      <c r="AV1412" s="13" t="s">
        <v>86</v>
      </c>
      <c r="AW1412" s="13" t="s">
        <v>37</v>
      </c>
      <c r="AX1412" s="13" t="s">
        <v>76</v>
      </c>
      <c r="AY1412" s="208" t="s">
        <v>404</v>
      </c>
    </row>
    <row r="1413" spans="2:51" s="15" customFormat="1" ht="11.25">
      <c r="B1413" s="221"/>
      <c r="C1413" s="222"/>
      <c r="D1413" s="192" t="s">
        <v>428</v>
      </c>
      <c r="E1413" s="223" t="s">
        <v>19</v>
      </c>
      <c r="F1413" s="224" t="s">
        <v>1857</v>
      </c>
      <c r="G1413" s="222"/>
      <c r="H1413" s="223" t="s">
        <v>19</v>
      </c>
      <c r="I1413" s="225"/>
      <c r="J1413" s="222"/>
      <c r="K1413" s="222"/>
      <c r="L1413" s="226"/>
      <c r="M1413" s="227"/>
      <c r="N1413" s="228"/>
      <c r="O1413" s="228"/>
      <c r="P1413" s="228"/>
      <c r="Q1413" s="228"/>
      <c r="R1413" s="228"/>
      <c r="S1413" s="228"/>
      <c r="T1413" s="229"/>
      <c r="AT1413" s="230" t="s">
        <v>428</v>
      </c>
      <c r="AU1413" s="230" t="s">
        <v>86</v>
      </c>
      <c r="AV1413" s="15" t="s">
        <v>84</v>
      </c>
      <c r="AW1413" s="15" t="s">
        <v>37</v>
      </c>
      <c r="AX1413" s="15" t="s">
        <v>76</v>
      </c>
      <c r="AY1413" s="230" t="s">
        <v>404</v>
      </c>
    </row>
    <row r="1414" spans="2:51" s="13" customFormat="1" ht="11.25">
      <c r="B1414" s="198"/>
      <c r="C1414" s="199"/>
      <c r="D1414" s="192" t="s">
        <v>428</v>
      </c>
      <c r="E1414" s="200" t="s">
        <v>19</v>
      </c>
      <c r="F1414" s="201" t="s">
        <v>1858</v>
      </c>
      <c r="G1414" s="199"/>
      <c r="H1414" s="202">
        <v>181.98</v>
      </c>
      <c r="I1414" s="203"/>
      <c r="J1414" s="199"/>
      <c r="K1414" s="199"/>
      <c r="L1414" s="204"/>
      <c r="M1414" s="205"/>
      <c r="N1414" s="206"/>
      <c r="O1414" s="206"/>
      <c r="P1414" s="206"/>
      <c r="Q1414" s="206"/>
      <c r="R1414" s="206"/>
      <c r="S1414" s="206"/>
      <c r="T1414" s="207"/>
      <c r="AT1414" s="208" t="s">
        <v>428</v>
      </c>
      <c r="AU1414" s="208" t="s">
        <v>86</v>
      </c>
      <c r="AV1414" s="13" t="s">
        <v>86</v>
      </c>
      <c r="AW1414" s="13" t="s">
        <v>37</v>
      </c>
      <c r="AX1414" s="13" t="s">
        <v>76</v>
      </c>
      <c r="AY1414" s="208" t="s">
        <v>404</v>
      </c>
    </row>
    <row r="1415" spans="2:51" s="15" customFormat="1" ht="11.25">
      <c r="B1415" s="221"/>
      <c r="C1415" s="222"/>
      <c r="D1415" s="192" t="s">
        <v>428</v>
      </c>
      <c r="E1415" s="223" t="s">
        <v>19</v>
      </c>
      <c r="F1415" s="224" t="s">
        <v>1859</v>
      </c>
      <c r="G1415" s="222"/>
      <c r="H1415" s="223" t="s">
        <v>19</v>
      </c>
      <c r="I1415" s="225"/>
      <c r="J1415" s="222"/>
      <c r="K1415" s="222"/>
      <c r="L1415" s="226"/>
      <c r="M1415" s="227"/>
      <c r="N1415" s="228"/>
      <c r="O1415" s="228"/>
      <c r="P1415" s="228"/>
      <c r="Q1415" s="228"/>
      <c r="R1415" s="228"/>
      <c r="S1415" s="228"/>
      <c r="T1415" s="229"/>
      <c r="AT1415" s="230" t="s">
        <v>428</v>
      </c>
      <c r="AU1415" s="230" t="s">
        <v>86</v>
      </c>
      <c r="AV1415" s="15" t="s">
        <v>84</v>
      </c>
      <c r="AW1415" s="15" t="s">
        <v>37</v>
      </c>
      <c r="AX1415" s="15" t="s">
        <v>76</v>
      </c>
      <c r="AY1415" s="230" t="s">
        <v>404</v>
      </c>
    </row>
    <row r="1416" spans="2:51" s="13" customFormat="1" ht="11.25">
      <c r="B1416" s="198"/>
      <c r="C1416" s="199"/>
      <c r="D1416" s="192" t="s">
        <v>428</v>
      </c>
      <c r="E1416" s="200" t="s">
        <v>19</v>
      </c>
      <c r="F1416" s="201" t="s">
        <v>1860</v>
      </c>
      <c r="G1416" s="199"/>
      <c r="H1416" s="202">
        <v>176.16</v>
      </c>
      <c r="I1416" s="203"/>
      <c r="J1416" s="199"/>
      <c r="K1416" s="199"/>
      <c r="L1416" s="204"/>
      <c r="M1416" s="205"/>
      <c r="N1416" s="206"/>
      <c r="O1416" s="206"/>
      <c r="P1416" s="206"/>
      <c r="Q1416" s="206"/>
      <c r="R1416" s="206"/>
      <c r="S1416" s="206"/>
      <c r="T1416" s="207"/>
      <c r="AT1416" s="208" t="s">
        <v>428</v>
      </c>
      <c r="AU1416" s="208" t="s">
        <v>86</v>
      </c>
      <c r="AV1416" s="13" t="s">
        <v>86</v>
      </c>
      <c r="AW1416" s="13" t="s">
        <v>37</v>
      </c>
      <c r="AX1416" s="13" t="s">
        <v>76</v>
      </c>
      <c r="AY1416" s="208" t="s">
        <v>404</v>
      </c>
    </row>
    <row r="1417" spans="2:51" s="15" customFormat="1" ht="11.25">
      <c r="B1417" s="221"/>
      <c r="C1417" s="222"/>
      <c r="D1417" s="192" t="s">
        <v>428</v>
      </c>
      <c r="E1417" s="223" t="s">
        <v>19</v>
      </c>
      <c r="F1417" s="224" t="s">
        <v>1861</v>
      </c>
      <c r="G1417" s="222"/>
      <c r="H1417" s="223" t="s">
        <v>19</v>
      </c>
      <c r="I1417" s="225"/>
      <c r="J1417" s="222"/>
      <c r="K1417" s="222"/>
      <c r="L1417" s="226"/>
      <c r="M1417" s="227"/>
      <c r="N1417" s="228"/>
      <c r="O1417" s="228"/>
      <c r="P1417" s="228"/>
      <c r="Q1417" s="228"/>
      <c r="R1417" s="228"/>
      <c r="S1417" s="228"/>
      <c r="T1417" s="229"/>
      <c r="AT1417" s="230" t="s">
        <v>428</v>
      </c>
      <c r="AU1417" s="230" t="s">
        <v>86</v>
      </c>
      <c r="AV1417" s="15" t="s">
        <v>84</v>
      </c>
      <c r="AW1417" s="15" t="s">
        <v>37</v>
      </c>
      <c r="AX1417" s="15" t="s">
        <v>76</v>
      </c>
      <c r="AY1417" s="230" t="s">
        <v>404</v>
      </c>
    </row>
    <row r="1418" spans="2:51" s="13" customFormat="1" ht="11.25">
      <c r="B1418" s="198"/>
      <c r="C1418" s="199"/>
      <c r="D1418" s="192" t="s">
        <v>428</v>
      </c>
      <c r="E1418" s="200" t="s">
        <v>19</v>
      </c>
      <c r="F1418" s="201" t="s">
        <v>1862</v>
      </c>
      <c r="G1418" s="199"/>
      <c r="H1418" s="202">
        <v>83.84</v>
      </c>
      <c r="I1418" s="203"/>
      <c r="J1418" s="199"/>
      <c r="K1418" s="199"/>
      <c r="L1418" s="204"/>
      <c r="M1418" s="205"/>
      <c r="N1418" s="206"/>
      <c r="O1418" s="206"/>
      <c r="P1418" s="206"/>
      <c r="Q1418" s="206"/>
      <c r="R1418" s="206"/>
      <c r="S1418" s="206"/>
      <c r="T1418" s="207"/>
      <c r="AT1418" s="208" t="s">
        <v>428</v>
      </c>
      <c r="AU1418" s="208" t="s">
        <v>86</v>
      </c>
      <c r="AV1418" s="13" t="s">
        <v>86</v>
      </c>
      <c r="AW1418" s="13" t="s">
        <v>37</v>
      </c>
      <c r="AX1418" s="13" t="s">
        <v>76</v>
      </c>
      <c r="AY1418" s="208" t="s">
        <v>404</v>
      </c>
    </row>
    <row r="1419" spans="2:51" s="15" customFormat="1" ht="11.25">
      <c r="B1419" s="221"/>
      <c r="C1419" s="222"/>
      <c r="D1419" s="192" t="s">
        <v>428</v>
      </c>
      <c r="E1419" s="223" t="s">
        <v>19</v>
      </c>
      <c r="F1419" s="224" t="s">
        <v>1863</v>
      </c>
      <c r="G1419" s="222"/>
      <c r="H1419" s="223" t="s">
        <v>19</v>
      </c>
      <c r="I1419" s="225"/>
      <c r="J1419" s="222"/>
      <c r="K1419" s="222"/>
      <c r="L1419" s="226"/>
      <c r="M1419" s="227"/>
      <c r="N1419" s="228"/>
      <c r="O1419" s="228"/>
      <c r="P1419" s="228"/>
      <c r="Q1419" s="228"/>
      <c r="R1419" s="228"/>
      <c r="S1419" s="228"/>
      <c r="T1419" s="229"/>
      <c r="AT1419" s="230" t="s">
        <v>428</v>
      </c>
      <c r="AU1419" s="230" t="s">
        <v>86</v>
      </c>
      <c r="AV1419" s="15" t="s">
        <v>84</v>
      </c>
      <c r="AW1419" s="15" t="s">
        <v>37</v>
      </c>
      <c r="AX1419" s="15" t="s">
        <v>76</v>
      </c>
      <c r="AY1419" s="230" t="s">
        <v>404</v>
      </c>
    </row>
    <row r="1420" spans="2:51" s="13" customFormat="1" ht="11.25">
      <c r="B1420" s="198"/>
      <c r="C1420" s="199"/>
      <c r="D1420" s="192" t="s">
        <v>428</v>
      </c>
      <c r="E1420" s="200" t="s">
        <v>19</v>
      </c>
      <c r="F1420" s="201" t="s">
        <v>1864</v>
      </c>
      <c r="G1420" s="199"/>
      <c r="H1420" s="202">
        <v>0.528</v>
      </c>
      <c r="I1420" s="203"/>
      <c r="J1420" s="199"/>
      <c r="K1420" s="199"/>
      <c r="L1420" s="204"/>
      <c r="M1420" s="205"/>
      <c r="N1420" s="206"/>
      <c r="O1420" s="206"/>
      <c r="P1420" s="206"/>
      <c r="Q1420" s="206"/>
      <c r="R1420" s="206"/>
      <c r="S1420" s="206"/>
      <c r="T1420" s="207"/>
      <c r="AT1420" s="208" t="s">
        <v>428</v>
      </c>
      <c r="AU1420" s="208" t="s">
        <v>86</v>
      </c>
      <c r="AV1420" s="13" t="s">
        <v>86</v>
      </c>
      <c r="AW1420" s="13" t="s">
        <v>37</v>
      </c>
      <c r="AX1420" s="13" t="s">
        <v>76</v>
      </c>
      <c r="AY1420" s="208" t="s">
        <v>404</v>
      </c>
    </row>
    <row r="1421" spans="2:51" s="15" customFormat="1" ht="11.25">
      <c r="B1421" s="221"/>
      <c r="C1421" s="222"/>
      <c r="D1421" s="192" t="s">
        <v>428</v>
      </c>
      <c r="E1421" s="223" t="s">
        <v>19</v>
      </c>
      <c r="F1421" s="224" t="s">
        <v>1865</v>
      </c>
      <c r="G1421" s="222"/>
      <c r="H1421" s="223" t="s">
        <v>19</v>
      </c>
      <c r="I1421" s="225"/>
      <c r="J1421" s="222"/>
      <c r="K1421" s="222"/>
      <c r="L1421" s="226"/>
      <c r="M1421" s="227"/>
      <c r="N1421" s="228"/>
      <c r="O1421" s="228"/>
      <c r="P1421" s="228"/>
      <c r="Q1421" s="228"/>
      <c r="R1421" s="228"/>
      <c r="S1421" s="228"/>
      <c r="T1421" s="229"/>
      <c r="AT1421" s="230" t="s">
        <v>428</v>
      </c>
      <c r="AU1421" s="230" t="s">
        <v>86</v>
      </c>
      <c r="AV1421" s="15" t="s">
        <v>84</v>
      </c>
      <c r="AW1421" s="15" t="s">
        <v>37</v>
      </c>
      <c r="AX1421" s="15" t="s">
        <v>76</v>
      </c>
      <c r="AY1421" s="230" t="s">
        <v>404</v>
      </c>
    </row>
    <row r="1422" spans="2:51" s="13" customFormat="1" ht="11.25">
      <c r="B1422" s="198"/>
      <c r="C1422" s="199"/>
      <c r="D1422" s="192" t="s">
        <v>428</v>
      </c>
      <c r="E1422" s="200" t="s">
        <v>19</v>
      </c>
      <c r="F1422" s="201" t="s">
        <v>1866</v>
      </c>
      <c r="G1422" s="199"/>
      <c r="H1422" s="202">
        <v>12.102</v>
      </c>
      <c r="I1422" s="203"/>
      <c r="J1422" s="199"/>
      <c r="K1422" s="199"/>
      <c r="L1422" s="204"/>
      <c r="M1422" s="205"/>
      <c r="N1422" s="206"/>
      <c r="O1422" s="206"/>
      <c r="P1422" s="206"/>
      <c r="Q1422" s="206"/>
      <c r="R1422" s="206"/>
      <c r="S1422" s="206"/>
      <c r="T1422" s="207"/>
      <c r="AT1422" s="208" t="s">
        <v>428</v>
      </c>
      <c r="AU1422" s="208" t="s">
        <v>86</v>
      </c>
      <c r="AV1422" s="13" t="s">
        <v>86</v>
      </c>
      <c r="AW1422" s="13" t="s">
        <v>37</v>
      </c>
      <c r="AX1422" s="13" t="s">
        <v>76</v>
      </c>
      <c r="AY1422" s="208" t="s">
        <v>404</v>
      </c>
    </row>
    <row r="1423" spans="2:51" s="14" customFormat="1" ht="11.25">
      <c r="B1423" s="210"/>
      <c r="C1423" s="211"/>
      <c r="D1423" s="192" t="s">
        <v>428</v>
      </c>
      <c r="E1423" s="212" t="s">
        <v>299</v>
      </c>
      <c r="F1423" s="213" t="s">
        <v>463</v>
      </c>
      <c r="G1423" s="211"/>
      <c r="H1423" s="214">
        <v>786.25</v>
      </c>
      <c r="I1423" s="215"/>
      <c r="J1423" s="211"/>
      <c r="K1423" s="211"/>
      <c r="L1423" s="216"/>
      <c r="M1423" s="217"/>
      <c r="N1423" s="218"/>
      <c r="O1423" s="218"/>
      <c r="P1423" s="218"/>
      <c r="Q1423" s="218"/>
      <c r="R1423" s="218"/>
      <c r="S1423" s="218"/>
      <c r="T1423" s="219"/>
      <c r="AT1423" s="220" t="s">
        <v>428</v>
      </c>
      <c r="AU1423" s="220" t="s">
        <v>86</v>
      </c>
      <c r="AV1423" s="14" t="s">
        <v>273</v>
      </c>
      <c r="AW1423" s="14" t="s">
        <v>37</v>
      </c>
      <c r="AX1423" s="14" t="s">
        <v>84</v>
      </c>
      <c r="AY1423" s="220" t="s">
        <v>404</v>
      </c>
    </row>
    <row r="1424" spans="1:65" s="2" customFormat="1" ht="14.45" customHeight="1">
      <c r="A1424" s="36"/>
      <c r="B1424" s="37"/>
      <c r="C1424" s="179" t="s">
        <v>1867</v>
      </c>
      <c r="D1424" s="179" t="s">
        <v>410</v>
      </c>
      <c r="E1424" s="180" t="s">
        <v>1868</v>
      </c>
      <c r="F1424" s="181" t="s">
        <v>1869</v>
      </c>
      <c r="G1424" s="182" t="s">
        <v>92</v>
      </c>
      <c r="H1424" s="183">
        <v>608.495</v>
      </c>
      <c r="I1424" s="184"/>
      <c r="J1424" s="185">
        <f>ROUND(I1424*H1424,2)</f>
        <v>0</v>
      </c>
      <c r="K1424" s="181" t="s">
        <v>413</v>
      </c>
      <c r="L1424" s="41"/>
      <c r="M1424" s="186" t="s">
        <v>19</v>
      </c>
      <c r="N1424" s="187" t="s">
        <v>47</v>
      </c>
      <c r="O1424" s="66"/>
      <c r="P1424" s="188">
        <f>O1424*H1424</f>
        <v>0</v>
      </c>
      <c r="Q1424" s="188">
        <v>0.00086</v>
      </c>
      <c r="R1424" s="188">
        <f>Q1424*H1424</f>
        <v>0.5233057</v>
      </c>
      <c r="S1424" s="188">
        <v>0</v>
      </c>
      <c r="T1424" s="189">
        <f>S1424*H1424</f>
        <v>0</v>
      </c>
      <c r="U1424" s="36"/>
      <c r="V1424" s="36"/>
      <c r="W1424" s="36"/>
      <c r="X1424" s="36"/>
      <c r="Y1424" s="36"/>
      <c r="Z1424" s="36"/>
      <c r="AA1424" s="36"/>
      <c r="AB1424" s="36"/>
      <c r="AC1424" s="36"/>
      <c r="AD1424" s="36"/>
      <c r="AE1424" s="36"/>
      <c r="AR1424" s="190" t="s">
        <v>273</v>
      </c>
      <c r="AT1424" s="190" t="s">
        <v>410</v>
      </c>
      <c r="AU1424" s="190" t="s">
        <v>86</v>
      </c>
      <c r="AY1424" s="19" t="s">
        <v>404</v>
      </c>
      <c r="BE1424" s="191">
        <f>IF(N1424="základní",J1424,0)</f>
        <v>0</v>
      </c>
      <c r="BF1424" s="191">
        <f>IF(N1424="snížená",J1424,0)</f>
        <v>0</v>
      </c>
      <c r="BG1424" s="191">
        <f>IF(N1424="zákl. přenesená",J1424,0)</f>
        <v>0</v>
      </c>
      <c r="BH1424" s="191">
        <f>IF(N1424="sníž. přenesená",J1424,0)</f>
        <v>0</v>
      </c>
      <c r="BI1424" s="191">
        <f>IF(N1424="nulová",J1424,0)</f>
        <v>0</v>
      </c>
      <c r="BJ1424" s="19" t="s">
        <v>84</v>
      </c>
      <c r="BK1424" s="191">
        <f>ROUND(I1424*H1424,2)</f>
        <v>0</v>
      </c>
      <c r="BL1424" s="19" t="s">
        <v>273</v>
      </c>
      <c r="BM1424" s="190" t="s">
        <v>1870</v>
      </c>
    </row>
    <row r="1425" spans="1:47" s="2" customFormat="1" ht="29.25">
      <c r="A1425" s="36"/>
      <c r="B1425" s="37"/>
      <c r="C1425" s="38"/>
      <c r="D1425" s="192" t="s">
        <v>418</v>
      </c>
      <c r="E1425" s="38"/>
      <c r="F1425" s="193" t="s">
        <v>1871</v>
      </c>
      <c r="G1425" s="38"/>
      <c r="H1425" s="38"/>
      <c r="I1425" s="194"/>
      <c r="J1425" s="38"/>
      <c r="K1425" s="38"/>
      <c r="L1425" s="41"/>
      <c r="M1425" s="195"/>
      <c r="N1425" s="196"/>
      <c r="O1425" s="66"/>
      <c r="P1425" s="66"/>
      <c r="Q1425" s="66"/>
      <c r="R1425" s="66"/>
      <c r="S1425" s="66"/>
      <c r="T1425" s="67"/>
      <c r="U1425" s="36"/>
      <c r="V1425" s="36"/>
      <c r="W1425" s="36"/>
      <c r="X1425" s="36"/>
      <c r="Y1425" s="36"/>
      <c r="Z1425" s="36"/>
      <c r="AA1425" s="36"/>
      <c r="AB1425" s="36"/>
      <c r="AC1425" s="36"/>
      <c r="AD1425" s="36"/>
      <c r="AE1425" s="36"/>
      <c r="AT1425" s="19" t="s">
        <v>418</v>
      </c>
      <c r="AU1425" s="19" t="s">
        <v>86</v>
      </c>
    </row>
    <row r="1426" spans="1:47" s="2" customFormat="1" ht="185.25">
      <c r="A1426" s="36"/>
      <c r="B1426" s="37"/>
      <c r="C1426" s="38"/>
      <c r="D1426" s="192" t="s">
        <v>423</v>
      </c>
      <c r="E1426" s="38"/>
      <c r="F1426" s="197" t="s">
        <v>1814</v>
      </c>
      <c r="G1426" s="38"/>
      <c r="H1426" s="38"/>
      <c r="I1426" s="194"/>
      <c r="J1426" s="38"/>
      <c r="K1426" s="38"/>
      <c r="L1426" s="41"/>
      <c r="M1426" s="195"/>
      <c r="N1426" s="196"/>
      <c r="O1426" s="66"/>
      <c r="P1426" s="66"/>
      <c r="Q1426" s="66"/>
      <c r="R1426" s="66"/>
      <c r="S1426" s="66"/>
      <c r="T1426" s="67"/>
      <c r="U1426" s="36"/>
      <c r="V1426" s="36"/>
      <c r="W1426" s="36"/>
      <c r="X1426" s="36"/>
      <c r="Y1426" s="36"/>
      <c r="Z1426" s="36"/>
      <c r="AA1426" s="36"/>
      <c r="AB1426" s="36"/>
      <c r="AC1426" s="36"/>
      <c r="AD1426" s="36"/>
      <c r="AE1426" s="36"/>
      <c r="AT1426" s="19" t="s">
        <v>423</v>
      </c>
      <c r="AU1426" s="19" t="s">
        <v>86</v>
      </c>
    </row>
    <row r="1427" spans="2:51" s="13" customFormat="1" ht="11.25">
      <c r="B1427" s="198"/>
      <c r="C1427" s="199"/>
      <c r="D1427" s="192" t="s">
        <v>428</v>
      </c>
      <c r="E1427" s="200" t="s">
        <v>19</v>
      </c>
      <c r="F1427" s="201" t="s">
        <v>295</v>
      </c>
      <c r="G1427" s="199"/>
      <c r="H1427" s="202">
        <v>608.495</v>
      </c>
      <c r="I1427" s="203"/>
      <c r="J1427" s="199"/>
      <c r="K1427" s="199"/>
      <c r="L1427" s="204"/>
      <c r="M1427" s="205"/>
      <c r="N1427" s="206"/>
      <c r="O1427" s="206"/>
      <c r="P1427" s="206"/>
      <c r="Q1427" s="206"/>
      <c r="R1427" s="206"/>
      <c r="S1427" s="206"/>
      <c r="T1427" s="207"/>
      <c r="AT1427" s="208" t="s">
        <v>428</v>
      </c>
      <c r="AU1427" s="208" t="s">
        <v>86</v>
      </c>
      <c r="AV1427" s="13" t="s">
        <v>86</v>
      </c>
      <c r="AW1427" s="13" t="s">
        <v>37</v>
      </c>
      <c r="AX1427" s="13" t="s">
        <v>84</v>
      </c>
      <c r="AY1427" s="208" t="s">
        <v>404</v>
      </c>
    </row>
    <row r="1428" spans="1:65" s="2" customFormat="1" ht="14.45" customHeight="1">
      <c r="A1428" s="36"/>
      <c r="B1428" s="37"/>
      <c r="C1428" s="179" t="s">
        <v>1872</v>
      </c>
      <c r="D1428" s="179" t="s">
        <v>410</v>
      </c>
      <c r="E1428" s="180" t="s">
        <v>1873</v>
      </c>
      <c r="F1428" s="181" t="s">
        <v>1874</v>
      </c>
      <c r="G1428" s="182" t="s">
        <v>92</v>
      </c>
      <c r="H1428" s="183">
        <v>786.25</v>
      </c>
      <c r="I1428" s="184"/>
      <c r="J1428" s="185">
        <f>ROUND(I1428*H1428,2)</f>
        <v>0</v>
      </c>
      <c r="K1428" s="181" t="s">
        <v>19</v>
      </c>
      <c r="L1428" s="41"/>
      <c r="M1428" s="186" t="s">
        <v>19</v>
      </c>
      <c r="N1428" s="187" t="s">
        <v>47</v>
      </c>
      <c r="O1428" s="66"/>
      <c r="P1428" s="188">
        <f>O1428*H1428</f>
        <v>0</v>
      </c>
      <c r="Q1428" s="188">
        <v>0.00086</v>
      </c>
      <c r="R1428" s="188">
        <f>Q1428*H1428</f>
        <v>0.676175</v>
      </c>
      <c r="S1428" s="188">
        <v>0</v>
      </c>
      <c r="T1428" s="189">
        <f>S1428*H1428</f>
        <v>0</v>
      </c>
      <c r="U1428" s="36"/>
      <c r="V1428" s="36"/>
      <c r="W1428" s="36"/>
      <c r="X1428" s="36"/>
      <c r="Y1428" s="36"/>
      <c r="Z1428" s="36"/>
      <c r="AA1428" s="36"/>
      <c r="AB1428" s="36"/>
      <c r="AC1428" s="36"/>
      <c r="AD1428" s="36"/>
      <c r="AE1428" s="36"/>
      <c r="AR1428" s="190" t="s">
        <v>273</v>
      </c>
      <c r="AT1428" s="190" t="s">
        <v>410</v>
      </c>
      <c r="AU1428" s="190" t="s">
        <v>86</v>
      </c>
      <c r="AY1428" s="19" t="s">
        <v>404</v>
      </c>
      <c r="BE1428" s="191">
        <f>IF(N1428="základní",J1428,0)</f>
        <v>0</v>
      </c>
      <c r="BF1428" s="191">
        <f>IF(N1428="snížená",J1428,0)</f>
        <v>0</v>
      </c>
      <c r="BG1428" s="191">
        <f>IF(N1428="zákl. přenesená",J1428,0)</f>
        <v>0</v>
      </c>
      <c r="BH1428" s="191">
        <f>IF(N1428="sníž. přenesená",J1428,0)</f>
        <v>0</v>
      </c>
      <c r="BI1428" s="191">
        <f>IF(N1428="nulová",J1428,0)</f>
        <v>0</v>
      </c>
      <c r="BJ1428" s="19" t="s">
        <v>84</v>
      </c>
      <c r="BK1428" s="191">
        <f>ROUND(I1428*H1428,2)</f>
        <v>0</v>
      </c>
      <c r="BL1428" s="19" t="s">
        <v>273</v>
      </c>
      <c r="BM1428" s="190" t="s">
        <v>1875</v>
      </c>
    </row>
    <row r="1429" spans="1:47" s="2" customFormat="1" ht="29.25">
      <c r="A1429" s="36"/>
      <c r="B1429" s="37"/>
      <c r="C1429" s="38"/>
      <c r="D1429" s="192" t="s">
        <v>418</v>
      </c>
      <c r="E1429" s="38"/>
      <c r="F1429" s="193" t="s">
        <v>1876</v>
      </c>
      <c r="G1429" s="38"/>
      <c r="H1429" s="38"/>
      <c r="I1429" s="194"/>
      <c r="J1429" s="38"/>
      <c r="K1429" s="38"/>
      <c r="L1429" s="41"/>
      <c r="M1429" s="195"/>
      <c r="N1429" s="196"/>
      <c r="O1429" s="66"/>
      <c r="P1429" s="66"/>
      <c r="Q1429" s="66"/>
      <c r="R1429" s="66"/>
      <c r="S1429" s="66"/>
      <c r="T1429" s="67"/>
      <c r="U1429" s="36"/>
      <c r="V1429" s="36"/>
      <c r="W1429" s="36"/>
      <c r="X1429" s="36"/>
      <c r="Y1429" s="36"/>
      <c r="Z1429" s="36"/>
      <c r="AA1429" s="36"/>
      <c r="AB1429" s="36"/>
      <c r="AC1429" s="36"/>
      <c r="AD1429" s="36"/>
      <c r="AE1429" s="36"/>
      <c r="AT1429" s="19" t="s">
        <v>418</v>
      </c>
      <c r="AU1429" s="19" t="s">
        <v>86</v>
      </c>
    </row>
    <row r="1430" spans="1:47" s="2" customFormat="1" ht="185.25">
      <c r="A1430" s="36"/>
      <c r="B1430" s="37"/>
      <c r="C1430" s="38"/>
      <c r="D1430" s="192" t="s">
        <v>423</v>
      </c>
      <c r="E1430" s="38"/>
      <c r="F1430" s="197" t="s">
        <v>1814</v>
      </c>
      <c r="G1430" s="38"/>
      <c r="H1430" s="38"/>
      <c r="I1430" s="194"/>
      <c r="J1430" s="38"/>
      <c r="K1430" s="38"/>
      <c r="L1430" s="41"/>
      <c r="M1430" s="195"/>
      <c r="N1430" s="196"/>
      <c r="O1430" s="66"/>
      <c r="P1430" s="66"/>
      <c r="Q1430" s="66"/>
      <c r="R1430" s="66"/>
      <c r="S1430" s="66"/>
      <c r="T1430" s="67"/>
      <c r="U1430" s="36"/>
      <c r="V1430" s="36"/>
      <c r="W1430" s="36"/>
      <c r="X1430" s="36"/>
      <c r="Y1430" s="36"/>
      <c r="Z1430" s="36"/>
      <c r="AA1430" s="36"/>
      <c r="AB1430" s="36"/>
      <c r="AC1430" s="36"/>
      <c r="AD1430" s="36"/>
      <c r="AE1430" s="36"/>
      <c r="AT1430" s="19" t="s">
        <v>423</v>
      </c>
      <c r="AU1430" s="19" t="s">
        <v>86</v>
      </c>
    </row>
    <row r="1431" spans="2:51" s="13" customFormat="1" ht="11.25">
      <c r="B1431" s="198"/>
      <c r="C1431" s="199"/>
      <c r="D1431" s="192" t="s">
        <v>428</v>
      </c>
      <c r="E1431" s="200" t="s">
        <v>19</v>
      </c>
      <c r="F1431" s="201" t="s">
        <v>299</v>
      </c>
      <c r="G1431" s="199"/>
      <c r="H1431" s="202">
        <v>786.25</v>
      </c>
      <c r="I1431" s="203"/>
      <c r="J1431" s="199"/>
      <c r="K1431" s="199"/>
      <c r="L1431" s="204"/>
      <c r="M1431" s="205"/>
      <c r="N1431" s="206"/>
      <c r="O1431" s="206"/>
      <c r="P1431" s="206"/>
      <c r="Q1431" s="206"/>
      <c r="R1431" s="206"/>
      <c r="S1431" s="206"/>
      <c r="T1431" s="207"/>
      <c r="AT1431" s="208" t="s">
        <v>428</v>
      </c>
      <c r="AU1431" s="208" t="s">
        <v>86</v>
      </c>
      <c r="AV1431" s="13" t="s">
        <v>86</v>
      </c>
      <c r="AW1431" s="13" t="s">
        <v>37</v>
      </c>
      <c r="AX1431" s="13" t="s">
        <v>84</v>
      </c>
      <c r="AY1431" s="208" t="s">
        <v>404</v>
      </c>
    </row>
    <row r="1432" spans="1:65" s="2" customFormat="1" ht="14.45" customHeight="1">
      <c r="A1432" s="36"/>
      <c r="B1432" s="37"/>
      <c r="C1432" s="179" t="s">
        <v>1877</v>
      </c>
      <c r="D1432" s="179" t="s">
        <v>410</v>
      </c>
      <c r="E1432" s="180" t="s">
        <v>1878</v>
      </c>
      <c r="F1432" s="181" t="s">
        <v>1879</v>
      </c>
      <c r="G1432" s="182" t="s">
        <v>127</v>
      </c>
      <c r="H1432" s="183">
        <v>17.201</v>
      </c>
      <c r="I1432" s="184"/>
      <c r="J1432" s="185">
        <f>ROUND(I1432*H1432,2)</f>
        <v>0</v>
      </c>
      <c r="K1432" s="181" t="s">
        <v>413</v>
      </c>
      <c r="L1432" s="41"/>
      <c r="M1432" s="186" t="s">
        <v>19</v>
      </c>
      <c r="N1432" s="187" t="s">
        <v>47</v>
      </c>
      <c r="O1432" s="66"/>
      <c r="P1432" s="188">
        <f>O1432*H1432</f>
        <v>0</v>
      </c>
      <c r="Q1432" s="188">
        <v>1.09528</v>
      </c>
      <c r="R1432" s="188">
        <f>Q1432*H1432</f>
        <v>18.839911280000003</v>
      </c>
      <c r="S1432" s="188">
        <v>0</v>
      </c>
      <c r="T1432" s="189">
        <f>S1432*H1432</f>
        <v>0</v>
      </c>
      <c r="U1432" s="36"/>
      <c r="V1432" s="36"/>
      <c r="W1432" s="36"/>
      <c r="X1432" s="36"/>
      <c r="Y1432" s="36"/>
      <c r="Z1432" s="36"/>
      <c r="AA1432" s="36"/>
      <c r="AB1432" s="36"/>
      <c r="AC1432" s="36"/>
      <c r="AD1432" s="36"/>
      <c r="AE1432" s="36"/>
      <c r="AR1432" s="190" t="s">
        <v>273</v>
      </c>
      <c r="AT1432" s="190" t="s">
        <v>410</v>
      </c>
      <c r="AU1432" s="190" t="s">
        <v>86</v>
      </c>
      <c r="AY1432" s="19" t="s">
        <v>404</v>
      </c>
      <c r="BE1432" s="191">
        <f>IF(N1432="základní",J1432,0)</f>
        <v>0</v>
      </c>
      <c r="BF1432" s="191">
        <f>IF(N1432="snížená",J1432,0)</f>
        <v>0</v>
      </c>
      <c r="BG1432" s="191">
        <f>IF(N1432="zákl. přenesená",J1432,0)</f>
        <v>0</v>
      </c>
      <c r="BH1432" s="191">
        <f>IF(N1432="sníž. přenesená",J1432,0)</f>
        <v>0</v>
      </c>
      <c r="BI1432" s="191">
        <f>IF(N1432="nulová",J1432,0)</f>
        <v>0</v>
      </c>
      <c r="BJ1432" s="19" t="s">
        <v>84</v>
      </c>
      <c r="BK1432" s="191">
        <f>ROUND(I1432*H1432,2)</f>
        <v>0</v>
      </c>
      <c r="BL1432" s="19" t="s">
        <v>273</v>
      </c>
      <c r="BM1432" s="190" t="s">
        <v>1880</v>
      </c>
    </row>
    <row r="1433" spans="1:47" s="2" customFormat="1" ht="29.25">
      <c r="A1433" s="36"/>
      <c r="B1433" s="37"/>
      <c r="C1433" s="38"/>
      <c r="D1433" s="192" t="s">
        <v>418</v>
      </c>
      <c r="E1433" s="38"/>
      <c r="F1433" s="193" t="s">
        <v>1881</v>
      </c>
      <c r="G1433" s="38"/>
      <c r="H1433" s="38"/>
      <c r="I1433" s="194"/>
      <c r="J1433" s="38"/>
      <c r="K1433" s="38"/>
      <c r="L1433" s="41"/>
      <c r="M1433" s="195"/>
      <c r="N1433" s="196"/>
      <c r="O1433" s="66"/>
      <c r="P1433" s="66"/>
      <c r="Q1433" s="66"/>
      <c r="R1433" s="66"/>
      <c r="S1433" s="66"/>
      <c r="T1433" s="67"/>
      <c r="U1433" s="36"/>
      <c r="V1433" s="36"/>
      <c r="W1433" s="36"/>
      <c r="X1433" s="36"/>
      <c r="Y1433" s="36"/>
      <c r="Z1433" s="36"/>
      <c r="AA1433" s="36"/>
      <c r="AB1433" s="36"/>
      <c r="AC1433" s="36"/>
      <c r="AD1433" s="36"/>
      <c r="AE1433" s="36"/>
      <c r="AT1433" s="19" t="s">
        <v>418</v>
      </c>
      <c r="AU1433" s="19" t="s">
        <v>86</v>
      </c>
    </row>
    <row r="1434" spans="1:47" s="2" customFormat="1" ht="97.5">
      <c r="A1434" s="36"/>
      <c r="B1434" s="37"/>
      <c r="C1434" s="38"/>
      <c r="D1434" s="192" t="s">
        <v>423</v>
      </c>
      <c r="E1434" s="38"/>
      <c r="F1434" s="197" t="s">
        <v>1882</v>
      </c>
      <c r="G1434" s="38"/>
      <c r="H1434" s="38"/>
      <c r="I1434" s="194"/>
      <c r="J1434" s="38"/>
      <c r="K1434" s="38"/>
      <c r="L1434" s="41"/>
      <c r="M1434" s="195"/>
      <c r="N1434" s="196"/>
      <c r="O1434" s="66"/>
      <c r="P1434" s="66"/>
      <c r="Q1434" s="66"/>
      <c r="R1434" s="66"/>
      <c r="S1434" s="66"/>
      <c r="T1434" s="67"/>
      <c r="U1434" s="36"/>
      <c r="V1434" s="36"/>
      <c r="W1434" s="36"/>
      <c r="X1434" s="36"/>
      <c r="Y1434" s="36"/>
      <c r="Z1434" s="36"/>
      <c r="AA1434" s="36"/>
      <c r="AB1434" s="36"/>
      <c r="AC1434" s="36"/>
      <c r="AD1434" s="36"/>
      <c r="AE1434" s="36"/>
      <c r="AT1434" s="19" t="s">
        <v>423</v>
      </c>
      <c r="AU1434" s="19" t="s">
        <v>86</v>
      </c>
    </row>
    <row r="1435" spans="2:51" s="15" customFormat="1" ht="11.25">
      <c r="B1435" s="221"/>
      <c r="C1435" s="222"/>
      <c r="D1435" s="192" t="s">
        <v>428</v>
      </c>
      <c r="E1435" s="223" t="s">
        <v>19</v>
      </c>
      <c r="F1435" s="224" t="s">
        <v>1883</v>
      </c>
      <c r="G1435" s="222"/>
      <c r="H1435" s="223" t="s">
        <v>19</v>
      </c>
      <c r="I1435" s="225"/>
      <c r="J1435" s="222"/>
      <c r="K1435" s="222"/>
      <c r="L1435" s="226"/>
      <c r="M1435" s="227"/>
      <c r="N1435" s="228"/>
      <c r="O1435" s="228"/>
      <c r="P1435" s="228"/>
      <c r="Q1435" s="228"/>
      <c r="R1435" s="228"/>
      <c r="S1435" s="228"/>
      <c r="T1435" s="229"/>
      <c r="AT1435" s="230" t="s">
        <v>428</v>
      </c>
      <c r="AU1435" s="230" t="s">
        <v>86</v>
      </c>
      <c r="AV1435" s="15" t="s">
        <v>84</v>
      </c>
      <c r="AW1435" s="15" t="s">
        <v>37</v>
      </c>
      <c r="AX1435" s="15" t="s">
        <v>76</v>
      </c>
      <c r="AY1435" s="230" t="s">
        <v>404</v>
      </c>
    </row>
    <row r="1436" spans="2:51" s="15" customFormat="1" ht="11.25">
      <c r="B1436" s="221"/>
      <c r="C1436" s="222"/>
      <c r="D1436" s="192" t="s">
        <v>428</v>
      </c>
      <c r="E1436" s="223" t="s">
        <v>19</v>
      </c>
      <c r="F1436" s="224" t="s">
        <v>1884</v>
      </c>
      <c r="G1436" s="222"/>
      <c r="H1436" s="223" t="s">
        <v>19</v>
      </c>
      <c r="I1436" s="225"/>
      <c r="J1436" s="222"/>
      <c r="K1436" s="222"/>
      <c r="L1436" s="226"/>
      <c r="M1436" s="227"/>
      <c r="N1436" s="228"/>
      <c r="O1436" s="228"/>
      <c r="P1436" s="228"/>
      <c r="Q1436" s="228"/>
      <c r="R1436" s="228"/>
      <c r="S1436" s="228"/>
      <c r="T1436" s="229"/>
      <c r="AT1436" s="230" t="s">
        <v>428</v>
      </c>
      <c r="AU1436" s="230" t="s">
        <v>86</v>
      </c>
      <c r="AV1436" s="15" t="s">
        <v>84</v>
      </c>
      <c r="AW1436" s="15" t="s">
        <v>37</v>
      </c>
      <c r="AX1436" s="15" t="s">
        <v>76</v>
      </c>
      <c r="AY1436" s="230" t="s">
        <v>404</v>
      </c>
    </row>
    <row r="1437" spans="2:51" s="13" customFormat="1" ht="11.25">
      <c r="B1437" s="198"/>
      <c r="C1437" s="199"/>
      <c r="D1437" s="192" t="s">
        <v>428</v>
      </c>
      <c r="E1437" s="200" t="s">
        <v>19</v>
      </c>
      <c r="F1437" s="201" t="s">
        <v>1885</v>
      </c>
      <c r="G1437" s="199"/>
      <c r="H1437" s="202">
        <v>1.497</v>
      </c>
      <c r="I1437" s="203"/>
      <c r="J1437" s="199"/>
      <c r="K1437" s="199"/>
      <c r="L1437" s="204"/>
      <c r="M1437" s="205"/>
      <c r="N1437" s="206"/>
      <c r="O1437" s="206"/>
      <c r="P1437" s="206"/>
      <c r="Q1437" s="206"/>
      <c r="R1437" s="206"/>
      <c r="S1437" s="206"/>
      <c r="T1437" s="207"/>
      <c r="AT1437" s="208" t="s">
        <v>428</v>
      </c>
      <c r="AU1437" s="208" t="s">
        <v>86</v>
      </c>
      <c r="AV1437" s="13" t="s">
        <v>86</v>
      </c>
      <c r="AW1437" s="13" t="s">
        <v>37</v>
      </c>
      <c r="AX1437" s="13" t="s">
        <v>76</v>
      </c>
      <c r="AY1437" s="208" t="s">
        <v>404</v>
      </c>
    </row>
    <row r="1438" spans="2:51" s="15" customFormat="1" ht="11.25">
      <c r="B1438" s="221"/>
      <c r="C1438" s="222"/>
      <c r="D1438" s="192" t="s">
        <v>428</v>
      </c>
      <c r="E1438" s="223" t="s">
        <v>19</v>
      </c>
      <c r="F1438" s="224" t="s">
        <v>1886</v>
      </c>
      <c r="G1438" s="222"/>
      <c r="H1438" s="223" t="s">
        <v>19</v>
      </c>
      <c r="I1438" s="225"/>
      <c r="J1438" s="222"/>
      <c r="K1438" s="222"/>
      <c r="L1438" s="226"/>
      <c r="M1438" s="227"/>
      <c r="N1438" s="228"/>
      <c r="O1438" s="228"/>
      <c r="P1438" s="228"/>
      <c r="Q1438" s="228"/>
      <c r="R1438" s="228"/>
      <c r="S1438" s="228"/>
      <c r="T1438" s="229"/>
      <c r="AT1438" s="230" t="s">
        <v>428</v>
      </c>
      <c r="AU1438" s="230" t="s">
        <v>86</v>
      </c>
      <c r="AV1438" s="15" t="s">
        <v>84</v>
      </c>
      <c r="AW1438" s="15" t="s">
        <v>37</v>
      </c>
      <c r="AX1438" s="15" t="s">
        <v>76</v>
      </c>
      <c r="AY1438" s="230" t="s">
        <v>404</v>
      </c>
    </row>
    <row r="1439" spans="2:51" s="13" customFormat="1" ht="11.25">
      <c r="B1439" s="198"/>
      <c r="C1439" s="199"/>
      <c r="D1439" s="192" t="s">
        <v>428</v>
      </c>
      <c r="E1439" s="200" t="s">
        <v>19</v>
      </c>
      <c r="F1439" s="201" t="s">
        <v>1887</v>
      </c>
      <c r="G1439" s="199"/>
      <c r="H1439" s="202">
        <v>2.744</v>
      </c>
      <c r="I1439" s="203"/>
      <c r="J1439" s="199"/>
      <c r="K1439" s="199"/>
      <c r="L1439" s="204"/>
      <c r="M1439" s="205"/>
      <c r="N1439" s="206"/>
      <c r="O1439" s="206"/>
      <c r="P1439" s="206"/>
      <c r="Q1439" s="206"/>
      <c r="R1439" s="206"/>
      <c r="S1439" s="206"/>
      <c r="T1439" s="207"/>
      <c r="AT1439" s="208" t="s">
        <v>428</v>
      </c>
      <c r="AU1439" s="208" t="s">
        <v>86</v>
      </c>
      <c r="AV1439" s="13" t="s">
        <v>86</v>
      </c>
      <c r="AW1439" s="13" t="s">
        <v>37</v>
      </c>
      <c r="AX1439" s="13" t="s">
        <v>76</v>
      </c>
      <c r="AY1439" s="208" t="s">
        <v>404</v>
      </c>
    </row>
    <row r="1440" spans="2:51" s="15" customFormat="1" ht="11.25">
      <c r="B1440" s="221"/>
      <c r="C1440" s="222"/>
      <c r="D1440" s="192" t="s">
        <v>428</v>
      </c>
      <c r="E1440" s="223" t="s">
        <v>19</v>
      </c>
      <c r="F1440" s="224" t="s">
        <v>1888</v>
      </c>
      <c r="G1440" s="222"/>
      <c r="H1440" s="223" t="s">
        <v>19</v>
      </c>
      <c r="I1440" s="225"/>
      <c r="J1440" s="222"/>
      <c r="K1440" s="222"/>
      <c r="L1440" s="226"/>
      <c r="M1440" s="227"/>
      <c r="N1440" s="228"/>
      <c r="O1440" s="228"/>
      <c r="P1440" s="228"/>
      <c r="Q1440" s="228"/>
      <c r="R1440" s="228"/>
      <c r="S1440" s="228"/>
      <c r="T1440" s="229"/>
      <c r="AT1440" s="230" t="s">
        <v>428</v>
      </c>
      <c r="AU1440" s="230" t="s">
        <v>86</v>
      </c>
      <c r="AV1440" s="15" t="s">
        <v>84</v>
      </c>
      <c r="AW1440" s="15" t="s">
        <v>37</v>
      </c>
      <c r="AX1440" s="15" t="s">
        <v>76</v>
      </c>
      <c r="AY1440" s="230" t="s">
        <v>404</v>
      </c>
    </row>
    <row r="1441" spans="2:51" s="13" customFormat="1" ht="11.25">
      <c r="B1441" s="198"/>
      <c r="C1441" s="199"/>
      <c r="D1441" s="192" t="s">
        <v>428</v>
      </c>
      <c r="E1441" s="200" t="s">
        <v>19</v>
      </c>
      <c r="F1441" s="201" t="s">
        <v>1889</v>
      </c>
      <c r="G1441" s="199"/>
      <c r="H1441" s="202">
        <v>0.679</v>
      </c>
      <c r="I1441" s="203"/>
      <c r="J1441" s="199"/>
      <c r="K1441" s="199"/>
      <c r="L1441" s="204"/>
      <c r="M1441" s="205"/>
      <c r="N1441" s="206"/>
      <c r="O1441" s="206"/>
      <c r="P1441" s="206"/>
      <c r="Q1441" s="206"/>
      <c r="R1441" s="206"/>
      <c r="S1441" s="206"/>
      <c r="T1441" s="207"/>
      <c r="AT1441" s="208" t="s">
        <v>428</v>
      </c>
      <c r="AU1441" s="208" t="s">
        <v>86</v>
      </c>
      <c r="AV1441" s="13" t="s">
        <v>86</v>
      </c>
      <c r="AW1441" s="13" t="s">
        <v>37</v>
      </c>
      <c r="AX1441" s="13" t="s">
        <v>76</v>
      </c>
      <c r="AY1441" s="208" t="s">
        <v>404</v>
      </c>
    </row>
    <row r="1442" spans="2:51" s="15" customFormat="1" ht="11.25">
      <c r="B1442" s="221"/>
      <c r="C1442" s="222"/>
      <c r="D1442" s="192" t="s">
        <v>428</v>
      </c>
      <c r="E1442" s="223" t="s">
        <v>19</v>
      </c>
      <c r="F1442" s="224" t="s">
        <v>1890</v>
      </c>
      <c r="G1442" s="222"/>
      <c r="H1442" s="223" t="s">
        <v>19</v>
      </c>
      <c r="I1442" s="225"/>
      <c r="J1442" s="222"/>
      <c r="K1442" s="222"/>
      <c r="L1442" s="226"/>
      <c r="M1442" s="227"/>
      <c r="N1442" s="228"/>
      <c r="O1442" s="228"/>
      <c r="P1442" s="228"/>
      <c r="Q1442" s="228"/>
      <c r="R1442" s="228"/>
      <c r="S1442" s="228"/>
      <c r="T1442" s="229"/>
      <c r="AT1442" s="230" t="s">
        <v>428</v>
      </c>
      <c r="AU1442" s="230" t="s">
        <v>86</v>
      </c>
      <c r="AV1442" s="15" t="s">
        <v>84</v>
      </c>
      <c r="AW1442" s="15" t="s">
        <v>37</v>
      </c>
      <c r="AX1442" s="15" t="s">
        <v>76</v>
      </c>
      <c r="AY1442" s="230" t="s">
        <v>404</v>
      </c>
    </row>
    <row r="1443" spans="2:51" s="13" customFormat="1" ht="11.25">
      <c r="B1443" s="198"/>
      <c r="C1443" s="199"/>
      <c r="D1443" s="192" t="s">
        <v>428</v>
      </c>
      <c r="E1443" s="200" t="s">
        <v>19</v>
      </c>
      <c r="F1443" s="201" t="s">
        <v>1891</v>
      </c>
      <c r="G1443" s="199"/>
      <c r="H1443" s="202">
        <v>0.339</v>
      </c>
      <c r="I1443" s="203"/>
      <c r="J1443" s="199"/>
      <c r="K1443" s="199"/>
      <c r="L1443" s="204"/>
      <c r="M1443" s="205"/>
      <c r="N1443" s="206"/>
      <c r="O1443" s="206"/>
      <c r="P1443" s="206"/>
      <c r="Q1443" s="206"/>
      <c r="R1443" s="206"/>
      <c r="S1443" s="206"/>
      <c r="T1443" s="207"/>
      <c r="AT1443" s="208" t="s">
        <v>428</v>
      </c>
      <c r="AU1443" s="208" t="s">
        <v>86</v>
      </c>
      <c r="AV1443" s="13" t="s">
        <v>86</v>
      </c>
      <c r="AW1443" s="13" t="s">
        <v>37</v>
      </c>
      <c r="AX1443" s="13" t="s">
        <v>76</v>
      </c>
      <c r="AY1443" s="208" t="s">
        <v>404</v>
      </c>
    </row>
    <row r="1444" spans="2:51" s="15" customFormat="1" ht="11.25">
      <c r="B1444" s="221"/>
      <c r="C1444" s="222"/>
      <c r="D1444" s="192" t="s">
        <v>428</v>
      </c>
      <c r="E1444" s="223" t="s">
        <v>19</v>
      </c>
      <c r="F1444" s="224" t="s">
        <v>1678</v>
      </c>
      <c r="G1444" s="222"/>
      <c r="H1444" s="223" t="s">
        <v>19</v>
      </c>
      <c r="I1444" s="225"/>
      <c r="J1444" s="222"/>
      <c r="K1444" s="222"/>
      <c r="L1444" s="226"/>
      <c r="M1444" s="227"/>
      <c r="N1444" s="228"/>
      <c r="O1444" s="228"/>
      <c r="P1444" s="228"/>
      <c r="Q1444" s="228"/>
      <c r="R1444" s="228"/>
      <c r="S1444" s="228"/>
      <c r="T1444" s="229"/>
      <c r="AT1444" s="230" t="s">
        <v>428</v>
      </c>
      <c r="AU1444" s="230" t="s">
        <v>86</v>
      </c>
      <c r="AV1444" s="15" t="s">
        <v>84</v>
      </c>
      <c r="AW1444" s="15" t="s">
        <v>37</v>
      </c>
      <c r="AX1444" s="15" t="s">
        <v>76</v>
      </c>
      <c r="AY1444" s="230" t="s">
        <v>404</v>
      </c>
    </row>
    <row r="1445" spans="2:51" s="13" customFormat="1" ht="11.25">
      <c r="B1445" s="198"/>
      <c r="C1445" s="199"/>
      <c r="D1445" s="192" t="s">
        <v>428</v>
      </c>
      <c r="E1445" s="200" t="s">
        <v>19</v>
      </c>
      <c r="F1445" s="201" t="s">
        <v>1892</v>
      </c>
      <c r="G1445" s="199"/>
      <c r="H1445" s="202">
        <v>2.831</v>
      </c>
      <c r="I1445" s="203"/>
      <c r="J1445" s="199"/>
      <c r="K1445" s="199"/>
      <c r="L1445" s="204"/>
      <c r="M1445" s="205"/>
      <c r="N1445" s="206"/>
      <c r="O1445" s="206"/>
      <c r="P1445" s="206"/>
      <c r="Q1445" s="206"/>
      <c r="R1445" s="206"/>
      <c r="S1445" s="206"/>
      <c r="T1445" s="207"/>
      <c r="AT1445" s="208" t="s">
        <v>428</v>
      </c>
      <c r="AU1445" s="208" t="s">
        <v>86</v>
      </c>
      <c r="AV1445" s="13" t="s">
        <v>86</v>
      </c>
      <c r="AW1445" s="13" t="s">
        <v>37</v>
      </c>
      <c r="AX1445" s="13" t="s">
        <v>76</v>
      </c>
      <c r="AY1445" s="208" t="s">
        <v>404</v>
      </c>
    </row>
    <row r="1446" spans="2:51" s="15" customFormat="1" ht="11.25">
      <c r="B1446" s="221"/>
      <c r="C1446" s="222"/>
      <c r="D1446" s="192" t="s">
        <v>428</v>
      </c>
      <c r="E1446" s="223" t="s">
        <v>19</v>
      </c>
      <c r="F1446" s="224" t="s">
        <v>1893</v>
      </c>
      <c r="G1446" s="222"/>
      <c r="H1446" s="223" t="s">
        <v>19</v>
      </c>
      <c r="I1446" s="225"/>
      <c r="J1446" s="222"/>
      <c r="K1446" s="222"/>
      <c r="L1446" s="226"/>
      <c r="M1446" s="227"/>
      <c r="N1446" s="228"/>
      <c r="O1446" s="228"/>
      <c r="P1446" s="228"/>
      <c r="Q1446" s="228"/>
      <c r="R1446" s="228"/>
      <c r="S1446" s="228"/>
      <c r="T1446" s="229"/>
      <c r="AT1446" s="230" t="s">
        <v>428</v>
      </c>
      <c r="AU1446" s="230" t="s">
        <v>86</v>
      </c>
      <c r="AV1446" s="15" t="s">
        <v>84</v>
      </c>
      <c r="AW1446" s="15" t="s">
        <v>37</v>
      </c>
      <c r="AX1446" s="15" t="s">
        <v>76</v>
      </c>
      <c r="AY1446" s="230" t="s">
        <v>404</v>
      </c>
    </row>
    <row r="1447" spans="2:51" s="13" customFormat="1" ht="11.25">
      <c r="B1447" s="198"/>
      <c r="C1447" s="199"/>
      <c r="D1447" s="192" t="s">
        <v>428</v>
      </c>
      <c r="E1447" s="200" t="s">
        <v>19</v>
      </c>
      <c r="F1447" s="201" t="s">
        <v>1894</v>
      </c>
      <c r="G1447" s="199"/>
      <c r="H1447" s="202">
        <v>3.001</v>
      </c>
      <c r="I1447" s="203"/>
      <c r="J1447" s="199"/>
      <c r="K1447" s="199"/>
      <c r="L1447" s="204"/>
      <c r="M1447" s="205"/>
      <c r="N1447" s="206"/>
      <c r="O1447" s="206"/>
      <c r="P1447" s="206"/>
      <c r="Q1447" s="206"/>
      <c r="R1447" s="206"/>
      <c r="S1447" s="206"/>
      <c r="T1447" s="207"/>
      <c r="AT1447" s="208" t="s">
        <v>428</v>
      </c>
      <c r="AU1447" s="208" t="s">
        <v>86</v>
      </c>
      <c r="AV1447" s="13" t="s">
        <v>86</v>
      </c>
      <c r="AW1447" s="13" t="s">
        <v>37</v>
      </c>
      <c r="AX1447" s="13" t="s">
        <v>76</v>
      </c>
      <c r="AY1447" s="208" t="s">
        <v>404</v>
      </c>
    </row>
    <row r="1448" spans="2:51" s="15" customFormat="1" ht="11.25">
      <c r="B1448" s="221"/>
      <c r="C1448" s="222"/>
      <c r="D1448" s="192" t="s">
        <v>428</v>
      </c>
      <c r="E1448" s="223" t="s">
        <v>19</v>
      </c>
      <c r="F1448" s="224" t="s">
        <v>1895</v>
      </c>
      <c r="G1448" s="222"/>
      <c r="H1448" s="223" t="s">
        <v>19</v>
      </c>
      <c r="I1448" s="225"/>
      <c r="J1448" s="222"/>
      <c r="K1448" s="222"/>
      <c r="L1448" s="226"/>
      <c r="M1448" s="227"/>
      <c r="N1448" s="228"/>
      <c r="O1448" s="228"/>
      <c r="P1448" s="228"/>
      <c r="Q1448" s="228"/>
      <c r="R1448" s="228"/>
      <c r="S1448" s="228"/>
      <c r="T1448" s="229"/>
      <c r="AT1448" s="230" t="s">
        <v>428</v>
      </c>
      <c r="AU1448" s="230" t="s">
        <v>86</v>
      </c>
      <c r="AV1448" s="15" t="s">
        <v>84</v>
      </c>
      <c r="AW1448" s="15" t="s">
        <v>37</v>
      </c>
      <c r="AX1448" s="15" t="s">
        <v>76</v>
      </c>
      <c r="AY1448" s="230" t="s">
        <v>404</v>
      </c>
    </row>
    <row r="1449" spans="2:51" s="13" customFormat="1" ht="11.25">
      <c r="B1449" s="198"/>
      <c r="C1449" s="199"/>
      <c r="D1449" s="192" t="s">
        <v>428</v>
      </c>
      <c r="E1449" s="200" t="s">
        <v>19</v>
      </c>
      <c r="F1449" s="201" t="s">
        <v>1896</v>
      </c>
      <c r="G1449" s="199"/>
      <c r="H1449" s="202">
        <v>1.143</v>
      </c>
      <c r="I1449" s="203"/>
      <c r="J1449" s="199"/>
      <c r="K1449" s="199"/>
      <c r="L1449" s="204"/>
      <c r="M1449" s="205"/>
      <c r="N1449" s="206"/>
      <c r="O1449" s="206"/>
      <c r="P1449" s="206"/>
      <c r="Q1449" s="206"/>
      <c r="R1449" s="206"/>
      <c r="S1449" s="206"/>
      <c r="T1449" s="207"/>
      <c r="AT1449" s="208" t="s">
        <v>428</v>
      </c>
      <c r="AU1449" s="208" t="s">
        <v>86</v>
      </c>
      <c r="AV1449" s="13" t="s">
        <v>86</v>
      </c>
      <c r="AW1449" s="13" t="s">
        <v>37</v>
      </c>
      <c r="AX1449" s="13" t="s">
        <v>76</v>
      </c>
      <c r="AY1449" s="208" t="s">
        <v>404</v>
      </c>
    </row>
    <row r="1450" spans="2:51" s="15" customFormat="1" ht="11.25">
      <c r="B1450" s="221"/>
      <c r="C1450" s="222"/>
      <c r="D1450" s="192" t="s">
        <v>428</v>
      </c>
      <c r="E1450" s="223" t="s">
        <v>19</v>
      </c>
      <c r="F1450" s="224" t="s">
        <v>1897</v>
      </c>
      <c r="G1450" s="222"/>
      <c r="H1450" s="223" t="s">
        <v>19</v>
      </c>
      <c r="I1450" s="225"/>
      <c r="J1450" s="222"/>
      <c r="K1450" s="222"/>
      <c r="L1450" s="226"/>
      <c r="M1450" s="227"/>
      <c r="N1450" s="228"/>
      <c r="O1450" s="228"/>
      <c r="P1450" s="228"/>
      <c r="Q1450" s="228"/>
      <c r="R1450" s="228"/>
      <c r="S1450" s="228"/>
      <c r="T1450" s="229"/>
      <c r="AT1450" s="230" t="s">
        <v>428</v>
      </c>
      <c r="AU1450" s="230" t="s">
        <v>86</v>
      </c>
      <c r="AV1450" s="15" t="s">
        <v>84</v>
      </c>
      <c r="AW1450" s="15" t="s">
        <v>37</v>
      </c>
      <c r="AX1450" s="15" t="s">
        <v>76</v>
      </c>
      <c r="AY1450" s="230" t="s">
        <v>404</v>
      </c>
    </row>
    <row r="1451" spans="2:51" s="13" customFormat="1" ht="11.25">
      <c r="B1451" s="198"/>
      <c r="C1451" s="199"/>
      <c r="D1451" s="192" t="s">
        <v>428</v>
      </c>
      <c r="E1451" s="200" t="s">
        <v>19</v>
      </c>
      <c r="F1451" s="201" t="s">
        <v>1898</v>
      </c>
      <c r="G1451" s="199"/>
      <c r="H1451" s="202">
        <v>0.319</v>
      </c>
      <c r="I1451" s="203"/>
      <c r="J1451" s="199"/>
      <c r="K1451" s="199"/>
      <c r="L1451" s="204"/>
      <c r="M1451" s="205"/>
      <c r="N1451" s="206"/>
      <c r="O1451" s="206"/>
      <c r="P1451" s="206"/>
      <c r="Q1451" s="206"/>
      <c r="R1451" s="206"/>
      <c r="S1451" s="206"/>
      <c r="T1451" s="207"/>
      <c r="AT1451" s="208" t="s">
        <v>428</v>
      </c>
      <c r="AU1451" s="208" t="s">
        <v>86</v>
      </c>
      <c r="AV1451" s="13" t="s">
        <v>86</v>
      </c>
      <c r="AW1451" s="13" t="s">
        <v>37</v>
      </c>
      <c r="AX1451" s="13" t="s">
        <v>76</v>
      </c>
      <c r="AY1451" s="208" t="s">
        <v>404</v>
      </c>
    </row>
    <row r="1452" spans="2:51" s="15" customFormat="1" ht="11.25">
      <c r="B1452" s="221"/>
      <c r="C1452" s="222"/>
      <c r="D1452" s="192" t="s">
        <v>428</v>
      </c>
      <c r="E1452" s="223" t="s">
        <v>19</v>
      </c>
      <c r="F1452" s="224" t="s">
        <v>1899</v>
      </c>
      <c r="G1452" s="222"/>
      <c r="H1452" s="223" t="s">
        <v>19</v>
      </c>
      <c r="I1452" s="225"/>
      <c r="J1452" s="222"/>
      <c r="K1452" s="222"/>
      <c r="L1452" s="226"/>
      <c r="M1452" s="227"/>
      <c r="N1452" s="228"/>
      <c r="O1452" s="228"/>
      <c r="P1452" s="228"/>
      <c r="Q1452" s="228"/>
      <c r="R1452" s="228"/>
      <c r="S1452" s="228"/>
      <c r="T1452" s="229"/>
      <c r="AT1452" s="230" t="s">
        <v>428</v>
      </c>
      <c r="AU1452" s="230" t="s">
        <v>86</v>
      </c>
      <c r="AV1452" s="15" t="s">
        <v>84</v>
      </c>
      <c r="AW1452" s="15" t="s">
        <v>37</v>
      </c>
      <c r="AX1452" s="15" t="s">
        <v>76</v>
      </c>
      <c r="AY1452" s="230" t="s">
        <v>404</v>
      </c>
    </row>
    <row r="1453" spans="2:51" s="13" customFormat="1" ht="11.25">
      <c r="B1453" s="198"/>
      <c r="C1453" s="199"/>
      <c r="D1453" s="192" t="s">
        <v>428</v>
      </c>
      <c r="E1453" s="200" t="s">
        <v>19</v>
      </c>
      <c r="F1453" s="201" t="s">
        <v>1900</v>
      </c>
      <c r="G1453" s="199"/>
      <c r="H1453" s="202">
        <v>2.227</v>
      </c>
      <c r="I1453" s="203"/>
      <c r="J1453" s="199"/>
      <c r="K1453" s="199"/>
      <c r="L1453" s="204"/>
      <c r="M1453" s="205"/>
      <c r="N1453" s="206"/>
      <c r="O1453" s="206"/>
      <c r="P1453" s="206"/>
      <c r="Q1453" s="206"/>
      <c r="R1453" s="206"/>
      <c r="S1453" s="206"/>
      <c r="T1453" s="207"/>
      <c r="AT1453" s="208" t="s">
        <v>428</v>
      </c>
      <c r="AU1453" s="208" t="s">
        <v>86</v>
      </c>
      <c r="AV1453" s="13" t="s">
        <v>86</v>
      </c>
      <c r="AW1453" s="13" t="s">
        <v>37</v>
      </c>
      <c r="AX1453" s="13" t="s">
        <v>76</v>
      </c>
      <c r="AY1453" s="208" t="s">
        <v>404</v>
      </c>
    </row>
    <row r="1454" spans="2:51" s="15" customFormat="1" ht="11.25">
      <c r="B1454" s="221"/>
      <c r="C1454" s="222"/>
      <c r="D1454" s="192" t="s">
        <v>428</v>
      </c>
      <c r="E1454" s="223" t="s">
        <v>19</v>
      </c>
      <c r="F1454" s="224" t="s">
        <v>1901</v>
      </c>
      <c r="G1454" s="222"/>
      <c r="H1454" s="223" t="s">
        <v>19</v>
      </c>
      <c r="I1454" s="225"/>
      <c r="J1454" s="222"/>
      <c r="K1454" s="222"/>
      <c r="L1454" s="226"/>
      <c r="M1454" s="227"/>
      <c r="N1454" s="228"/>
      <c r="O1454" s="228"/>
      <c r="P1454" s="228"/>
      <c r="Q1454" s="228"/>
      <c r="R1454" s="228"/>
      <c r="S1454" s="228"/>
      <c r="T1454" s="229"/>
      <c r="AT1454" s="230" t="s">
        <v>428</v>
      </c>
      <c r="AU1454" s="230" t="s">
        <v>86</v>
      </c>
      <c r="AV1454" s="15" t="s">
        <v>84</v>
      </c>
      <c r="AW1454" s="15" t="s">
        <v>37</v>
      </c>
      <c r="AX1454" s="15" t="s">
        <v>76</v>
      </c>
      <c r="AY1454" s="230" t="s">
        <v>404</v>
      </c>
    </row>
    <row r="1455" spans="2:51" s="13" customFormat="1" ht="11.25">
      <c r="B1455" s="198"/>
      <c r="C1455" s="199"/>
      <c r="D1455" s="192" t="s">
        <v>428</v>
      </c>
      <c r="E1455" s="200" t="s">
        <v>19</v>
      </c>
      <c r="F1455" s="201" t="s">
        <v>1902</v>
      </c>
      <c r="G1455" s="199"/>
      <c r="H1455" s="202">
        <v>1.737</v>
      </c>
      <c r="I1455" s="203"/>
      <c r="J1455" s="199"/>
      <c r="K1455" s="199"/>
      <c r="L1455" s="204"/>
      <c r="M1455" s="205"/>
      <c r="N1455" s="206"/>
      <c r="O1455" s="206"/>
      <c r="P1455" s="206"/>
      <c r="Q1455" s="206"/>
      <c r="R1455" s="206"/>
      <c r="S1455" s="206"/>
      <c r="T1455" s="207"/>
      <c r="AT1455" s="208" t="s">
        <v>428</v>
      </c>
      <c r="AU1455" s="208" t="s">
        <v>86</v>
      </c>
      <c r="AV1455" s="13" t="s">
        <v>86</v>
      </c>
      <c r="AW1455" s="13" t="s">
        <v>37</v>
      </c>
      <c r="AX1455" s="13" t="s">
        <v>76</v>
      </c>
      <c r="AY1455" s="208" t="s">
        <v>404</v>
      </c>
    </row>
    <row r="1456" spans="2:51" s="15" customFormat="1" ht="11.25">
      <c r="B1456" s="221"/>
      <c r="C1456" s="222"/>
      <c r="D1456" s="192" t="s">
        <v>428</v>
      </c>
      <c r="E1456" s="223" t="s">
        <v>19</v>
      </c>
      <c r="F1456" s="224" t="s">
        <v>1903</v>
      </c>
      <c r="G1456" s="222"/>
      <c r="H1456" s="223" t="s">
        <v>19</v>
      </c>
      <c r="I1456" s="225"/>
      <c r="J1456" s="222"/>
      <c r="K1456" s="222"/>
      <c r="L1456" s="226"/>
      <c r="M1456" s="227"/>
      <c r="N1456" s="228"/>
      <c r="O1456" s="228"/>
      <c r="P1456" s="228"/>
      <c r="Q1456" s="228"/>
      <c r="R1456" s="228"/>
      <c r="S1456" s="228"/>
      <c r="T1456" s="229"/>
      <c r="AT1456" s="230" t="s">
        <v>428</v>
      </c>
      <c r="AU1456" s="230" t="s">
        <v>86</v>
      </c>
      <c r="AV1456" s="15" t="s">
        <v>84</v>
      </c>
      <c r="AW1456" s="15" t="s">
        <v>37</v>
      </c>
      <c r="AX1456" s="15" t="s">
        <v>76</v>
      </c>
      <c r="AY1456" s="230" t="s">
        <v>404</v>
      </c>
    </row>
    <row r="1457" spans="2:51" s="13" customFormat="1" ht="11.25">
      <c r="B1457" s="198"/>
      <c r="C1457" s="199"/>
      <c r="D1457" s="192" t="s">
        <v>428</v>
      </c>
      <c r="E1457" s="200" t="s">
        <v>19</v>
      </c>
      <c r="F1457" s="201" t="s">
        <v>1904</v>
      </c>
      <c r="G1457" s="199"/>
      <c r="H1457" s="202">
        <v>0.547</v>
      </c>
      <c r="I1457" s="203"/>
      <c r="J1457" s="199"/>
      <c r="K1457" s="199"/>
      <c r="L1457" s="204"/>
      <c r="M1457" s="205"/>
      <c r="N1457" s="206"/>
      <c r="O1457" s="206"/>
      <c r="P1457" s="206"/>
      <c r="Q1457" s="206"/>
      <c r="R1457" s="206"/>
      <c r="S1457" s="206"/>
      <c r="T1457" s="207"/>
      <c r="AT1457" s="208" t="s">
        <v>428</v>
      </c>
      <c r="AU1457" s="208" t="s">
        <v>86</v>
      </c>
      <c r="AV1457" s="13" t="s">
        <v>86</v>
      </c>
      <c r="AW1457" s="13" t="s">
        <v>37</v>
      </c>
      <c r="AX1457" s="13" t="s">
        <v>76</v>
      </c>
      <c r="AY1457" s="208" t="s">
        <v>404</v>
      </c>
    </row>
    <row r="1458" spans="2:51" s="15" customFormat="1" ht="11.25">
      <c r="B1458" s="221"/>
      <c r="C1458" s="222"/>
      <c r="D1458" s="192" t="s">
        <v>428</v>
      </c>
      <c r="E1458" s="223" t="s">
        <v>19</v>
      </c>
      <c r="F1458" s="224" t="s">
        <v>1905</v>
      </c>
      <c r="G1458" s="222"/>
      <c r="H1458" s="223" t="s">
        <v>19</v>
      </c>
      <c r="I1458" s="225"/>
      <c r="J1458" s="222"/>
      <c r="K1458" s="222"/>
      <c r="L1458" s="226"/>
      <c r="M1458" s="227"/>
      <c r="N1458" s="228"/>
      <c r="O1458" s="228"/>
      <c r="P1458" s="228"/>
      <c r="Q1458" s="228"/>
      <c r="R1458" s="228"/>
      <c r="S1458" s="228"/>
      <c r="T1458" s="229"/>
      <c r="AT1458" s="230" t="s">
        <v>428</v>
      </c>
      <c r="AU1458" s="230" t="s">
        <v>86</v>
      </c>
      <c r="AV1458" s="15" t="s">
        <v>84</v>
      </c>
      <c r="AW1458" s="15" t="s">
        <v>37</v>
      </c>
      <c r="AX1458" s="15" t="s">
        <v>76</v>
      </c>
      <c r="AY1458" s="230" t="s">
        <v>404</v>
      </c>
    </row>
    <row r="1459" spans="2:51" s="13" customFormat="1" ht="11.25">
      <c r="B1459" s="198"/>
      <c r="C1459" s="199"/>
      <c r="D1459" s="192" t="s">
        <v>428</v>
      </c>
      <c r="E1459" s="200" t="s">
        <v>19</v>
      </c>
      <c r="F1459" s="201" t="s">
        <v>1906</v>
      </c>
      <c r="G1459" s="199"/>
      <c r="H1459" s="202">
        <v>0.05</v>
      </c>
      <c r="I1459" s="203"/>
      <c r="J1459" s="199"/>
      <c r="K1459" s="199"/>
      <c r="L1459" s="204"/>
      <c r="M1459" s="205"/>
      <c r="N1459" s="206"/>
      <c r="O1459" s="206"/>
      <c r="P1459" s="206"/>
      <c r="Q1459" s="206"/>
      <c r="R1459" s="206"/>
      <c r="S1459" s="206"/>
      <c r="T1459" s="207"/>
      <c r="AT1459" s="208" t="s">
        <v>428</v>
      </c>
      <c r="AU1459" s="208" t="s">
        <v>86</v>
      </c>
      <c r="AV1459" s="13" t="s">
        <v>86</v>
      </c>
      <c r="AW1459" s="13" t="s">
        <v>37</v>
      </c>
      <c r="AX1459" s="13" t="s">
        <v>76</v>
      </c>
      <c r="AY1459" s="208" t="s">
        <v>404</v>
      </c>
    </row>
    <row r="1460" spans="2:51" s="15" customFormat="1" ht="11.25">
      <c r="B1460" s="221"/>
      <c r="C1460" s="222"/>
      <c r="D1460" s="192" t="s">
        <v>428</v>
      </c>
      <c r="E1460" s="223" t="s">
        <v>19</v>
      </c>
      <c r="F1460" s="224" t="s">
        <v>1907</v>
      </c>
      <c r="G1460" s="222"/>
      <c r="H1460" s="223" t="s">
        <v>19</v>
      </c>
      <c r="I1460" s="225"/>
      <c r="J1460" s="222"/>
      <c r="K1460" s="222"/>
      <c r="L1460" s="226"/>
      <c r="M1460" s="227"/>
      <c r="N1460" s="228"/>
      <c r="O1460" s="228"/>
      <c r="P1460" s="228"/>
      <c r="Q1460" s="228"/>
      <c r="R1460" s="228"/>
      <c r="S1460" s="228"/>
      <c r="T1460" s="229"/>
      <c r="AT1460" s="230" t="s">
        <v>428</v>
      </c>
      <c r="AU1460" s="230" t="s">
        <v>86</v>
      </c>
      <c r="AV1460" s="15" t="s">
        <v>84</v>
      </c>
      <c r="AW1460" s="15" t="s">
        <v>37</v>
      </c>
      <c r="AX1460" s="15" t="s">
        <v>76</v>
      </c>
      <c r="AY1460" s="230" t="s">
        <v>404</v>
      </c>
    </row>
    <row r="1461" spans="2:51" s="13" customFormat="1" ht="11.25">
      <c r="B1461" s="198"/>
      <c r="C1461" s="199"/>
      <c r="D1461" s="192" t="s">
        <v>428</v>
      </c>
      <c r="E1461" s="200" t="s">
        <v>19</v>
      </c>
      <c r="F1461" s="201" t="s">
        <v>1908</v>
      </c>
      <c r="G1461" s="199"/>
      <c r="H1461" s="202">
        <v>0.04</v>
      </c>
      <c r="I1461" s="203"/>
      <c r="J1461" s="199"/>
      <c r="K1461" s="199"/>
      <c r="L1461" s="204"/>
      <c r="M1461" s="205"/>
      <c r="N1461" s="206"/>
      <c r="O1461" s="206"/>
      <c r="P1461" s="206"/>
      <c r="Q1461" s="206"/>
      <c r="R1461" s="206"/>
      <c r="S1461" s="206"/>
      <c r="T1461" s="207"/>
      <c r="AT1461" s="208" t="s">
        <v>428</v>
      </c>
      <c r="AU1461" s="208" t="s">
        <v>86</v>
      </c>
      <c r="AV1461" s="13" t="s">
        <v>86</v>
      </c>
      <c r="AW1461" s="13" t="s">
        <v>37</v>
      </c>
      <c r="AX1461" s="13" t="s">
        <v>76</v>
      </c>
      <c r="AY1461" s="208" t="s">
        <v>404</v>
      </c>
    </row>
    <row r="1462" spans="2:51" s="15" customFormat="1" ht="11.25">
      <c r="B1462" s="221"/>
      <c r="C1462" s="222"/>
      <c r="D1462" s="192" t="s">
        <v>428</v>
      </c>
      <c r="E1462" s="223" t="s">
        <v>19</v>
      </c>
      <c r="F1462" s="224" t="s">
        <v>1909</v>
      </c>
      <c r="G1462" s="222"/>
      <c r="H1462" s="223" t="s">
        <v>19</v>
      </c>
      <c r="I1462" s="225"/>
      <c r="J1462" s="222"/>
      <c r="K1462" s="222"/>
      <c r="L1462" s="226"/>
      <c r="M1462" s="227"/>
      <c r="N1462" s="228"/>
      <c r="O1462" s="228"/>
      <c r="P1462" s="228"/>
      <c r="Q1462" s="228"/>
      <c r="R1462" s="228"/>
      <c r="S1462" s="228"/>
      <c r="T1462" s="229"/>
      <c r="AT1462" s="230" t="s">
        <v>428</v>
      </c>
      <c r="AU1462" s="230" t="s">
        <v>86</v>
      </c>
      <c r="AV1462" s="15" t="s">
        <v>84</v>
      </c>
      <c r="AW1462" s="15" t="s">
        <v>37</v>
      </c>
      <c r="AX1462" s="15" t="s">
        <v>76</v>
      </c>
      <c r="AY1462" s="230" t="s">
        <v>404</v>
      </c>
    </row>
    <row r="1463" spans="2:51" s="13" customFormat="1" ht="11.25">
      <c r="B1463" s="198"/>
      <c r="C1463" s="199"/>
      <c r="D1463" s="192" t="s">
        <v>428</v>
      </c>
      <c r="E1463" s="200" t="s">
        <v>19</v>
      </c>
      <c r="F1463" s="201" t="s">
        <v>1910</v>
      </c>
      <c r="G1463" s="199"/>
      <c r="H1463" s="202">
        <v>0.023</v>
      </c>
      <c r="I1463" s="203"/>
      <c r="J1463" s="199"/>
      <c r="K1463" s="199"/>
      <c r="L1463" s="204"/>
      <c r="M1463" s="205"/>
      <c r="N1463" s="206"/>
      <c r="O1463" s="206"/>
      <c r="P1463" s="206"/>
      <c r="Q1463" s="206"/>
      <c r="R1463" s="206"/>
      <c r="S1463" s="206"/>
      <c r="T1463" s="207"/>
      <c r="AT1463" s="208" t="s">
        <v>428</v>
      </c>
      <c r="AU1463" s="208" t="s">
        <v>86</v>
      </c>
      <c r="AV1463" s="13" t="s">
        <v>86</v>
      </c>
      <c r="AW1463" s="13" t="s">
        <v>37</v>
      </c>
      <c r="AX1463" s="13" t="s">
        <v>76</v>
      </c>
      <c r="AY1463" s="208" t="s">
        <v>404</v>
      </c>
    </row>
    <row r="1464" spans="2:51" s="15" customFormat="1" ht="11.25">
      <c r="B1464" s="221"/>
      <c r="C1464" s="222"/>
      <c r="D1464" s="192" t="s">
        <v>428</v>
      </c>
      <c r="E1464" s="223" t="s">
        <v>19</v>
      </c>
      <c r="F1464" s="224" t="s">
        <v>1911</v>
      </c>
      <c r="G1464" s="222"/>
      <c r="H1464" s="223" t="s">
        <v>19</v>
      </c>
      <c r="I1464" s="225"/>
      <c r="J1464" s="222"/>
      <c r="K1464" s="222"/>
      <c r="L1464" s="226"/>
      <c r="M1464" s="227"/>
      <c r="N1464" s="228"/>
      <c r="O1464" s="228"/>
      <c r="P1464" s="228"/>
      <c r="Q1464" s="228"/>
      <c r="R1464" s="228"/>
      <c r="S1464" s="228"/>
      <c r="T1464" s="229"/>
      <c r="AT1464" s="230" t="s">
        <v>428</v>
      </c>
      <c r="AU1464" s="230" t="s">
        <v>86</v>
      </c>
      <c r="AV1464" s="15" t="s">
        <v>84</v>
      </c>
      <c r="AW1464" s="15" t="s">
        <v>37</v>
      </c>
      <c r="AX1464" s="15" t="s">
        <v>76</v>
      </c>
      <c r="AY1464" s="230" t="s">
        <v>404</v>
      </c>
    </row>
    <row r="1465" spans="2:51" s="13" customFormat="1" ht="11.25">
      <c r="B1465" s="198"/>
      <c r="C1465" s="199"/>
      <c r="D1465" s="192" t="s">
        <v>428</v>
      </c>
      <c r="E1465" s="200" t="s">
        <v>19</v>
      </c>
      <c r="F1465" s="201" t="s">
        <v>1912</v>
      </c>
      <c r="G1465" s="199"/>
      <c r="H1465" s="202">
        <v>0.024</v>
      </c>
      <c r="I1465" s="203"/>
      <c r="J1465" s="199"/>
      <c r="K1465" s="199"/>
      <c r="L1465" s="204"/>
      <c r="M1465" s="205"/>
      <c r="N1465" s="206"/>
      <c r="O1465" s="206"/>
      <c r="P1465" s="206"/>
      <c r="Q1465" s="206"/>
      <c r="R1465" s="206"/>
      <c r="S1465" s="206"/>
      <c r="T1465" s="207"/>
      <c r="AT1465" s="208" t="s">
        <v>428</v>
      </c>
      <c r="AU1465" s="208" t="s">
        <v>86</v>
      </c>
      <c r="AV1465" s="13" t="s">
        <v>86</v>
      </c>
      <c r="AW1465" s="13" t="s">
        <v>37</v>
      </c>
      <c r="AX1465" s="13" t="s">
        <v>76</v>
      </c>
      <c r="AY1465" s="208" t="s">
        <v>404</v>
      </c>
    </row>
    <row r="1466" spans="2:51" s="14" customFormat="1" ht="11.25">
      <c r="B1466" s="210"/>
      <c r="C1466" s="211"/>
      <c r="D1466" s="192" t="s">
        <v>428</v>
      </c>
      <c r="E1466" s="212" t="s">
        <v>19</v>
      </c>
      <c r="F1466" s="213" t="s">
        <v>463</v>
      </c>
      <c r="G1466" s="211"/>
      <c r="H1466" s="214">
        <v>17.201</v>
      </c>
      <c r="I1466" s="215"/>
      <c r="J1466" s="211"/>
      <c r="K1466" s="211"/>
      <c r="L1466" s="216"/>
      <c r="M1466" s="217"/>
      <c r="N1466" s="218"/>
      <c r="O1466" s="218"/>
      <c r="P1466" s="218"/>
      <c r="Q1466" s="218"/>
      <c r="R1466" s="218"/>
      <c r="S1466" s="218"/>
      <c r="T1466" s="219"/>
      <c r="AT1466" s="220" t="s">
        <v>428</v>
      </c>
      <c r="AU1466" s="220" t="s">
        <v>86</v>
      </c>
      <c r="AV1466" s="14" t="s">
        <v>273</v>
      </c>
      <c r="AW1466" s="14" t="s">
        <v>37</v>
      </c>
      <c r="AX1466" s="14" t="s">
        <v>84</v>
      </c>
      <c r="AY1466" s="220" t="s">
        <v>404</v>
      </c>
    </row>
    <row r="1467" spans="1:65" s="2" customFormat="1" ht="14.45" customHeight="1">
      <c r="A1467" s="36"/>
      <c r="B1467" s="37"/>
      <c r="C1467" s="179" t="s">
        <v>1913</v>
      </c>
      <c r="D1467" s="179" t="s">
        <v>410</v>
      </c>
      <c r="E1467" s="180" t="s">
        <v>1914</v>
      </c>
      <c r="F1467" s="181" t="s">
        <v>1915</v>
      </c>
      <c r="G1467" s="182" t="s">
        <v>127</v>
      </c>
      <c r="H1467" s="183">
        <v>111.684</v>
      </c>
      <c r="I1467" s="184"/>
      <c r="J1467" s="185">
        <f>ROUND(I1467*H1467,2)</f>
        <v>0</v>
      </c>
      <c r="K1467" s="181" t="s">
        <v>413</v>
      </c>
      <c r="L1467" s="41"/>
      <c r="M1467" s="186" t="s">
        <v>19</v>
      </c>
      <c r="N1467" s="187" t="s">
        <v>47</v>
      </c>
      <c r="O1467" s="66"/>
      <c r="P1467" s="188">
        <f>O1467*H1467</f>
        <v>0</v>
      </c>
      <c r="Q1467" s="188">
        <v>1.0556</v>
      </c>
      <c r="R1467" s="188">
        <f>Q1467*H1467</f>
        <v>117.8936304</v>
      </c>
      <c r="S1467" s="188">
        <v>0</v>
      </c>
      <c r="T1467" s="189">
        <f>S1467*H1467</f>
        <v>0</v>
      </c>
      <c r="U1467" s="36"/>
      <c r="V1467" s="36"/>
      <c r="W1467" s="36"/>
      <c r="X1467" s="36"/>
      <c r="Y1467" s="36"/>
      <c r="Z1467" s="36"/>
      <c r="AA1467" s="36"/>
      <c r="AB1467" s="36"/>
      <c r="AC1467" s="36"/>
      <c r="AD1467" s="36"/>
      <c r="AE1467" s="36"/>
      <c r="AR1467" s="190" t="s">
        <v>273</v>
      </c>
      <c r="AT1467" s="190" t="s">
        <v>410</v>
      </c>
      <c r="AU1467" s="190" t="s">
        <v>86</v>
      </c>
      <c r="AY1467" s="19" t="s">
        <v>404</v>
      </c>
      <c r="BE1467" s="191">
        <f>IF(N1467="základní",J1467,0)</f>
        <v>0</v>
      </c>
      <c r="BF1467" s="191">
        <f>IF(N1467="snížená",J1467,0)</f>
        <v>0</v>
      </c>
      <c r="BG1467" s="191">
        <f>IF(N1467="zákl. přenesená",J1467,0)</f>
        <v>0</v>
      </c>
      <c r="BH1467" s="191">
        <f>IF(N1467="sníž. přenesená",J1467,0)</f>
        <v>0</v>
      </c>
      <c r="BI1467" s="191">
        <f>IF(N1467="nulová",J1467,0)</f>
        <v>0</v>
      </c>
      <c r="BJ1467" s="19" t="s">
        <v>84</v>
      </c>
      <c r="BK1467" s="191">
        <f>ROUND(I1467*H1467,2)</f>
        <v>0</v>
      </c>
      <c r="BL1467" s="19" t="s">
        <v>273</v>
      </c>
      <c r="BM1467" s="190" t="s">
        <v>1916</v>
      </c>
    </row>
    <row r="1468" spans="1:47" s="2" customFormat="1" ht="29.25">
      <c r="A1468" s="36"/>
      <c r="B1468" s="37"/>
      <c r="C1468" s="38"/>
      <c r="D1468" s="192" t="s">
        <v>418</v>
      </c>
      <c r="E1468" s="38"/>
      <c r="F1468" s="193" t="s">
        <v>1917</v>
      </c>
      <c r="G1468" s="38"/>
      <c r="H1468" s="38"/>
      <c r="I1468" s="194"/>
      <c r="J1468" s="38"/>
      <c r="K1468" s="38"/>
      <c r="L1468" s="41"/>
      <c r="M1468" s="195"/>
      <c r="N1468" s="196"/>
      <c r="O1468" s="66"/>
      <c r="P1468" s="66"/>
      <c r="Q1468" s="66"/>
      <c r="R1468" s="66"/>
      <c r="S1468" s="66"/>
      <c r="T1468" s="67"/>
      <c r="U1468" s="36"/>
      <c r="V1468" s="36"/>
      <c r="W1468" s="36"/>
      <c r="X1468" s="36"/>
      <c r="Y1468" s="36"/>
      <c r="Z1468" s="36"/>
      <c r="AA1468" s="36"/>
      <c r="AB1468" s="36"/>
      <c r="AC1468" s="36"/>
      <c r="AD1468" s="36"/>
      <c r="AE1468" s="36"/>
      <c r="AT1468" s="19" t="s">
        <v>418</v>
      </c>
      <c r="AU1468" s="19" t="s">
        <v>86</v>
      </c>
    </row>
    <row r="1469" spans="1:47" s="2" customFormat="1" ht="97.5">
      <c r="A1469" s="36"/>
      <c r="B1469" s="37"/>
      <c r="C1469" s="38"/>
      <c r="D1469" s="192" t="s">
        <v>423</v>
      </c>
      <c r="E1469" s="38"/>
      <c r="F1469" s="197" t="s">
        <v>1882</v>
      </c>
      <c r="G1469" s="38"/>
      <c r="H1469" s="38"/>
      <c r="I1469" s="194"/>
      <c r="J1469" s="38"/>
      <c r="K1469" s="38"/>
      <c r="L1469" s="41"/>
      <c r="M1469" s="195"/>
      <c r="N1469" s="196"/>
      <c r="O1469" s="66"/>
      <c r="P1469" s="66"/>
      <c r="Q1469" s="66"/>
      <c r="R1469" s="66"/>
      <c r="S1469" s="66"/>
      <c r="T1469" s="67"/>
      <c r="U1469" s="36"/>
      <c r="V1469" s="36"/>
      <c r="W1469" s="36"/>
      <c r="X1469" s="36"/>
      <c r="Y1469" s="36"/>
      <c r="Z1469" s="36"/>
      <c r="AA1469" s="36"/>
      <c r="AB1469" s="36"/>
      <c r="AC1469" s="36"/>
      <c r="AD1469" s="36"/>
      <c r="AE1469" s="36"/>
      <c r="AT1469" s="19" t="s">
        <v>423</v>
      </c>
      <c r="AU1469" s="19" t="s">
        <v>86</v>
      </c>
    </row>
    <row r="1470" spans="2:51" s="15" customFormat="1" ht="11.25">
      <c r="B1470" s="221"/>
      <c r="C1470" s="222"/>
      <c r="D1470" s="192" t="s">
        <v>428</v>
      </c>
      <c r="E1470" s="223" t="s">
        <v>19</v>
      </c>
      <c r="F1470" s="224" t="s">
        <v>1883</v>
      </c>
      <c r="G1470" s="222"/>
      <c r="H1470" s="223" t="s">
        <v>19</v>
      </c>
      <c r="I1470" s="225"/>
      <c r="J1470" s="222"/>
      <c r="K1470" s="222"/>
      <c r="L1470" s="226"/>
      <c r="M1470" s="227"/>
      <c r="N1470" s="228"/>
      <c r="O1470" s="228"/>
      <c r="P1470" s="228"/>
      <c r="Q1470" s="228"/>
      <c r="R1470" s="228"/>
      <c r="S1470" s="228"/>
      <c r="T1470" s="229"/>
      <c r="AT1470" s="230" t="s">
        <v>428</v>
      </c>
      <c r="AU1470" s="230" t="s">
        <v>86</v>
      </c>
      <c r="AV1470" s="15" t="s">
        <v>84</v>
      </c>
      <c r="AW1470" s="15" t="s">
        <v>37</v>
      </c>
      <c r="AX1470" s="15" t="s">
        <v>76</v>
      </c>
      <c r="AY1470" s="230" t="s">
        <v>404</v>
      </c>
    </row>
    <row r="1471" spans="2:51" s="15" customFormat="1" ht="11.25">
      <c r="B1471" s="221"/>
      <c r="C1471" s="222"/>
      <c r="D1471" s="192" t="s">
        <v>428</v>
      </c>
      <c r="E1471" s="223" t="s">
        <v>19</v>
      </c>
      <c r="F1471" s="224" t="s">
        <v>1884</v>
      </c>
      <c r="G1471" s="222"/>
      <c r="H1471" s="223" t="s">
        <v>19</v>
      </c>
      <c r="I1471" s="225"/>
      <c r="J1471" s="222"/>
      <c r="K1471" s="222"/>
      <c r="L1471" s="226"/>
      <c r="M1471" s="227"/>
      <c r="N1471" s="228"/>
      <c r="O1471" s="228"/>
      <c r="P1471" s="228"/>
      <c r="Q1471" s="228"/>
      <c r="R1471" s="228"/>
      <c r="S1471" s="228"/>
      <c r="T1471" s="229"/>
      <c r="AT1471" s="230" t="s">
        <v>428</v>
      </c>
      <c r="AU1471" s="230" t="s">
        <v>86</v>
      </c>
      <c r="AV1471" s="15" t="s">
        <v>84</v>
      </c>
      <c r="AW1471" s="15" t="s">
        <v>37</v>
      </c>
      <c r="AX1471" s="15" t="s">
        <v>76</v>
      </c>
      <c r="AY1471" s="230" t="s">
        <v>404</v>
      </c>
    </row>
    <row r="1472" spans="2:51" s="13" customFormat="1" ht="11.25">
      <c r="B1472" s="198"/>
      <c r="C1472" s="199"/>
      <c r="D1472" s="192" t="s">
        <v>428</v>
      </c>
      <c r="E1472" s="200" t="s">
        <v>19</v>
      </c>
      <c r="F1472" s="201" t="s">
        <v>1918</v>
      </c>
      <c r="G1472" s="199"/>
      <c r="H1472" s="202">
        <v>13.415</v>
      </c>
      <c r="I1472" s="203"/>
      <c r="J1472" s="199"/>
      <c r="K1472" s="199"/>
      <c r="L1472" s="204"/>
      <c r="M1472" s="205"/>
      <c r="N1472" s="206"/>
      <c r="O1472" s="206"/>
      <c r="P1472" s="206"/>
      <c r="Q1472" s="206"/>
      <c r="R1472" s="206"/>
      <c r="S1472" s="206"/>
      <c r="T1472" s="207"/>
      <c r="AT1472" s="208" t="s">
        <v>428</v>
      </c>
      <c r="AU1472" s="208" t="s">
        <v>86</v>
      </c>
      <c r="AV1472" s="13" t="s">
        <v>86</v>
      </c>
      <c r="AW1472" s="13" t="s">
        <v>37</v>
      </c>
      <c r="AX1472" s="13" t="s">
        <v>76</v>
      </c>
      <c r="AY1472" s="208" t="s">
        <v>404</v>
      </c>
    </row>
    <row r="1473" spans="2:51" s="15" customFormat="1" ht="11.25">
      <c r="B1473" s="221"/>
      <c r="C1473" s="222"/>
      <c r="D1473" s="192" t="s">
        <v>428</v>
      </c>
      <c r="E1473" s="223" t="s">
        <v>19</v>
      </c>
      <c r="F1473" s="224" t="s">
        <v>1886</v>
      </c>
      <c r="G1473" s="222"/>
      <c r="H1473" s="223" t="s">
        <v>19</v>
      </c>
      <c r="I1473" s="225"/>
      <c r="J1473" s="222"/>
      <c r="K1473" s="222"/>
      <c r="L1473" s="226"/>
      <c r="M1473" s="227"/>
      <c r="N1473" s="228"/>
      <c r="O1473" s="228"/>
      <c r="P1473" s="228"/>
      <c r="Q1473" s="228"/>
      <c r="R1473" s="228"/>
      <c r="S1473" s="228"/>
      <c r="T1473" s="229"/>
      <c r="AT1473" s="230" t="s">
        <v>428</v>
      </c>
      <c r="AU1473" s="230" t="s">
        <v>86</v>
      </c>
      <c r="AV1473" s="15" t="s">
        <v>84</v>
      </c>
      <c r="AW1473" s="15" t="s">
        <v>37</v>
      </c>
      <c r="AX1473" s="15" t="s">
        <v>76</v>
      </c>
      <c r="AY1473" s="230" t="s">
        <v>404</v>
      </c>
    </row>
    <row r="1474" spans="2:51" s="13" customFormat="1" ht="11.25">
      <c r="B1474" s="198"/>
      <c r="C1474" s="199"/>
      <c r="D1474" s="192" t="s">
        <v>428</v>
      </c>
      <c r="E1474" s="200" t="s">
        <v>19</v>
      </c>
      <c r="F1474" s="201" t="s">
        <v>1919</v>
      </c>
      <c r="G1474" s="199"/>
      <c r="H1474" s="202">
        <v>24.651</v>
      </c>
      <c r="I1474" s="203"/>
      <c r="J1474" s="199"/>
      <c r="K1474" s="199"/>
      <c r="L1474" s="204"/>
      <c r="M1474" s="205"/>
      <c r="N1474" s="206"/>
      <c r="O1474" s="206"/>
      <c r="P1474" s="206"/>
      <c r="Q1474" s="206"/>
      <c r="R1474" s="206"/>
      <c r="S1474" s="206"/>
      <c r="T1474" s="207"/>
      <c r="AT1474" s="208" t="s">
        <v>428</v>
      </c>
      <c r="AU1474" s="208" t="s">
        <v>86</v>
      </c>
      <c r="AV1474" s="13" t="s">
        <v>86</v>
      </c>
      <c r="AW1474" s="13" t="s">
        <v>37</v>
      </c>
      <c r="AX1474" s="13" t="s">
        <v>76</v>
      </c>
      <c r="AY1474" s="208" t="s">
        <v>404</v>
      </c>
    </row>
    <row r="1475" spans="2:51" s="15" customFormat="1" ht="11.25">
      <c r="B1475" s="221"/>
      <c r="C1475" s="222"/>
      <c r="D1475" s="192" t="s">
        <v>428</v>
      </c>
      <c r="E1475" s="223" t="s">
        <v>19</v>
      </c>
      <c r="F1475" s="224" t="s">
        <v>1888</v>
      </c>
      <c r="G1475" s="222"/>
      <c r="H1475" s="223" t="s">
        <v>19</v>
      </c>
      <c r="I1475" s="225"/>
      <c r="J1475" s="222"/>
      <c r="K1475" s="222"/>
      <c r="L1475" s="226"/>
      <c r="M1475" s="227"/>
      <c r="N1475" s="228"/>
      <c r="O1475" s="228"/>
      <c r="P1475" s="228"/>
      <c r="Q1475" s="228"/>
      <c r="R1475" s="228"/>
      <c r="S1475" s="228"/>
      <c r="T1475" s="229"/>
      <c r="AT1475" s="230" t="s">
        <v>428</v>
      </c>
      <c r="AU1475" s="230" t="s">
        <v>86</v>
      </c>
      <c r="AV1475" s="15" t="s">
        <v>84</v>
      </c>
      <c r="AW1475" s="15" t="s">
        <v>37</v>
      </c>
      <c r="AX1475" s="15" t="s">
        <v>76</v>
      </c>
      <c r="AY1475" s="230" t="s">
        <v>404</v>
      </c>
    </row>
    <row r="1476" spans="2:51" s="13" customFormat="1" ht="11.25">
      <c r="B1476" s="198"/>
      <c r="C1476" s="199"/>
      <c r="D1476" s="192" t="s">
        <v>428</v>
      </c>
      <c r="E1476" s="200" t="s">
        <v>19</v>
      </c>
      <c r="F1476" s="201" t="s">
        <v>1920</v>
      </c>
      <c r="G1476" s="199"/>
      <c r="H1476" s="202">
        <v>7.417</v>
      </c>
      <c r="I1476" s="203"/>
      <c r="J1476" s="199"/>
      <c r="K1476" s="199"/>
      <c r="L1476" s="204"/>
      <c r="M1476" s="205"/>
      <c r="N1476" s="206"/>
      <c r="O1476" s="206"/>
      <c r="P1476" s="206"/>
      <c r="Q1476" s="206"/>
      <c r="R1476" s="206"/>
      <c r="S1476" s="206"/>
      <c r="T1476" s="207"/>
      <c r="AT1476" s="208" t="s">
        <v>428</v>
      </c>
      <c r="AU1476" s="208" t="s">
        <v>86</v>
      </c>
      <c r="AV1476" s="13" t="s">
        <v>86</v>
      </c>
      <c r="AW1476" s="13" t="s">
        <v>37</v>
      </c>
      <c r="AX1476" s="13" t="s">
        <v>76</v>
      </c>
      <c r="AY1476" s="208" t="s">
        <v>404</v>
      </c>
    </row>
    <row r="1477" spans="2:51" s="15" customFormat="1" ht="11.25">
      <c r="B1477" s="221"/>
      <c r="C1477" s="222"/>
      <c r="D1477" s="192" t="s">
        <v>428</v>
      </c>
      <c r="E1477" s="223" t="s">
        <v>19</v>
      </c>
      <c r="F1477" s="224" t="s">
        <v>1890</v>
      </c>
      <c r="G1477" s="222"/>
      <c r="H1477" s="223" t="s">
        <v>19</v>
      </c>
      <c r="I1477" s="225"/>
      <c r="J1477" s="222"/>
      <c r="K1477" s="222"/>
      <c r="L1477" s="226"/>
      <c r="M1477" s="227"/>
      <c r="N1477" s="228"/>
      <c r="O1477" s="228"/>
      <c r="P1477" s="228"/>
      <c r="Q1477" s="228"/>
      <c r="R1477" s="228"/>
      <c r="S1477" s="228"/>
      <c r="T1477" s="229"/>
      <c r="AT1477" s="230" t="s">
        <v>428</v>
      </c>
      <c r="AU1477" s="230" t="s">
        <v>86</v>
      </c>
      <c r="AV1477" s="15" t="s">
        <v>84</v>
      </c>
      <c r="AW1477" s="15" t="s">
        <v>37</v>
      </c>
      <c r="AX1477" s="15" t="s">
        <v>76</v>
      </c>
      <c r="AY1477" s="230" t="s">
        <v>404</v>
      </c>
    </row>
    <row r="1478" spans="2:51" s="13" customFormat="1" ht="11.25">
      <c r="B1478" s="198"/>
      <c r="C1478" s="199"/>
      <c r="D1478" s="192" t="s">
        <v>428</v>
      </c>
      <c r="E1478" s="200" t="s">
        <v>19</v>
      </c>
      <c r="F1478" s="201" t="s">
        <v>1921</v>
      </c>
      <c r="G1478" s="199"/>
      <c r="H1478" s="202">
        <v>3.612</v>
      </c>
      <c r="I1478" s="203"/>
      <c r="J1478" s="199"/>
      <c r="K1478" s="199"/>
      <c r="L1478" s="204"/>
      <c r="M1478" s="205"/>
      <c r="N1478" s="206"/>
      <c r="O1478" s="206"/>
      <c r="P1478" s="206"/>
      <c r="Q1478" s="206"/>
      <c r="R1478" s="206"/>
      <c r="S1478" s="206"/>
      <c r="T1478" s="207"/>
      <c r="AT1478" s="208" t="s">
        <v>428</v>
      </c>
      <c r="AU1478" s="208" t="s">
        <v>86</v>
      </c>
      <c r="AV1478" s="13" t="s">
        <v>86</v>
      </c>
      <c r="AW1478" s="13" t="s">
        <v>37</v>
      </c>
      <c r="AX1478" s="13" t="s">
        <v>76</v>
      </c>
      <c r="AY1478" s="208" t="s">
        <v>404</v>
      </c>
    </row>
    <row r="1479" spans="2:51" s="15" customFormat="1" ht="11.25">
      <c r="B1479" s="221"/>
      <c r="C1479" s="222"/>
      <c r="D1479" s="192" t="s">
        <v>428</v>
      </c>
      <c r="E1479" s="223" t="s">
        <v>19</v>
      </c>
      <c r="F1479" s="224" t="s">
        <v>1678</v>
      </c>
      <c r="G1479" s="222"/>
      <c r="H1479" s="223" t="s">
        <v>19</v>
      </c>
      <c r="I1479" s="225"/>
      <c r="J1479" s="222"/>
      <c r="K1479" s="222"/>
      <c r="L1479" s="226"/>
      <c r="M1479" s="227"/>
      <c r="N1479" s="228"/>
      <c r="O1479" s="228"/>
      <c r="P1479" s="228"/>
      <c r="Q1479" s="228"/>
      <c r="R1479" s="228"/>
      <c r="S1479" s="228"/>
      <c r="T1479" s="229"/>
      <c r="AT1479" s="230" t="s">
        <v>428</v>
      </c>
      <c r="AU1479" s="230" t="s">
        <v>86</v>
      </c>
      <c r="AV1479" s="15" t="s">
        <v>84</v>
      </c>
      <c r="AW1479" s="15" t="s">
        <v>37</v>
      </c>
      <c r="AX1479" s="15" t="s">
        <v>76</v>
      </c>
      <c r="AY1479" s="230" t="s">
        <v>404</v>
      </c>
    </row>
    <row r="1480" spans="2:51" s="13" customFormat="1" ht="11.25">
      <c r="B1480" s="198"/>
      <c r="C1480" s="199"/>
      <c r="D1480" s="192" t="s">
        <v>428</v>
      </c>
      <c r="E1480" s="200" t="s">
        <v>19</v>
      </c>
      <c r="F1480" s="201" t="s">
        <v>1922</v>
      </c>
      <c r="G1480" s="199"/>
      <c r="H1480" s="202">
        <v>26.406</v>
      </c>
      <c r="I1480" s="203"/>
      <c r="J1480" s="199"/>
      <c r="K1480" s="199"/>
      <c r="L1480" s="204"/>
      <c r="M1480" s="205"/>
      <c r="N1480" s="206"/>
      <c r="O1480" s="206"/>
      <c r="P1480" s="206"/>
      <c r="Q1480" s="206"/>
      <c r="R1480" s="206"/>
      <c r="S1480" s="206"/>
      <c r="T1480" s="207"/>
      <c r="AT1480" s="208" t="s">
        <v>428</v>
      </c>
      <c r="AU1480" s="208" t="s">
        <v>86</v>
      </c>
      <c r="AV1480" s="13" t="s">
        <v>86</v>
      </c>
      <c r="AW1480" s="13" t="s">
        <v>37</v>
      </c>
      <c r="AX1480" s="13" t="s">
        <v>76</v>
      </c>
      <c r="AY1480" s="208" t="s">
        <v>404</v>
      </c>
    </row>
    <row r="1481" spans="2:51" s="15" customFormat="1" ht="11.25">
      <c r="B1481" s="221"/>
      <c r="C1481" s="222"/>
      <c r="D1481" s="192" t="s">
        <v>428</v>
      </c>
      <c r="E1481" s="223" t="s">
        <v>19</v>
      </c>
      <c r="F1481" s="224" t="s">
        <v>1893</v>
      </c>
      <c r="G1481" s="222"/>
      <c r="H1481" s="223" t="s">
        <v>19</v>
      </c>
      <c r="I1481" s="225"/>
      <c r="J1481" s="222"/>
      <c r="K1481" s="222"/>
      <c r="L1481" s="226"/>
      <c r="M1481" s="227"/>
      <c r="N1481" s="228"/>
      <c r="O1481" s="228"/>
      <c r="P1481" s="228"/>
      <c r="Q1481" s="228"/>
      <c r="R1481" s="228"/>
      <c r="S1481" s="228"/>
      <c r="T1481" s="229"/>
      <c r="AT1481" s="230" t="s">
        <v>428</v>
      </c>
      <c r="AU1481" s="230" t="s">
        <v>86</v>
      </c>
      <c r="AV1481" s="15" t="s">
        <v>84</v>
      </c>
      <c r="AW1481" s="15" t="s">
        <v>37</v>
      </c>
      <c r="AX1481" s="15" t="s">
        <v>76</v>
      </c>
      <c r="AY1481" s="230" t="s">
        <v>404</v>
      </c>
    </row>
    <row r="1482" spans="2:51" s="13" customFormat="1" ht="11.25">
      <c r="B1482" s="198"/>
      <c r="C1482" s="199"/>
      <c r="D1482" s="192" t="s">
        <v>428</v>
      </c>
      <c r="E1482" s="200" t="s">
        <v>19</v>
      </c>
      <c r="F1482" s="201" t="s">
        <v>1923</v>
      </c>
      <c r="G1482" s="199"/>
      <c r="H1482" s="202">
        <v>24.177</v>
      </c>
      <c r="I1482" s="203"/>
      <c r="J1482" s="199"/>
      <c r="K1482" s="199"/>
      <c r="L1482" s="204"/>
      <c r="M1482" s="205"/>
      <c r="N1482" s="206"/>
      <c r="O1482" s="206"/>
      <c r="P1482" s="206"/>
      <c r="Q1482" s="206"/>
      <c r="R1482" s="206"/>
      <c r="S1482" s="206"/>
      <c r="T1482" s="207"/>
      <c r="AT1482" s="208" t="s">
        <v>428</v>
      </c>
      <c r="AU1482" s="208" t="s">
        <v>86</v>
      </c>
      <c r="AV1482" s="13" t="s">
        <v>86</v>
      </c>
      <c r="AW1482" s="13" t="s">
        <v>37</v>
      </c>
      <c r="AX1482" s="13" t="s">
        <v>76</v>
      </c>
      <c r="AY1482" s="208" t="s">
        <v>404</v>
      </c>
    </row>
    <row r="1483" spans="2:51" s="15" customFormat="1" ht="11.25">
      <c r="B1483" s="221"/>
      <c r="C1483" s="222"/>
      <c r="D1483" s="192" t="s">
        <v>428</v>
      </c>
      <c r="E1483" s="223" t="s">
        <v>19</v>
      </c>
      <c r="F1483" s="224" t="s">
        <v>1895</v>
      </c>
      <c r="G1483" s="222"/>
      <c r="H1483" s="223" t="s">
        <v>19</v>
      </c>
      <c r="I1483" s="225"/>
      <c r="J1483" s="222"/>
      <c r="K1483" s="222"/>
      <c r="L1483" s="226"/>
      <c r="M1483" s="227"/>
      <c r="N1483" s="228"/>
      <c r="O1483" s="228"/>
      <c r="P1483" s="228"/>
      <c r="Q1483" s="228"/>
      <c r="R1483" s="228"/>
      <c r="S1483" s="228"/>
      <c r="T1483" s="229"/>
      <c r="AT1483" s="230" t="s">
        <v>428</v>
      </c>
      <c r="AU1483" s="230" t="s">
        <v>86</v>
      </c>
      <c r="AV1483" s="15" t="s">
        <v>84</v>
      </c>
      <c r="AW1483" s="15" t="s">
        <v>37</v>
      </c>
      <c r="AX1483" s="15" t="s">
        <v>76</v>
      </c>
      <c r="AY1483" s="230" t="s">
        <v>404</v>
      </c>
    </row>
    <row r="1484" spans="2:51" s="13" customFormat="1" ht="11.25">
      <c r="B1484" s="198"/>
      <c r="C1484" s="199"/>
      <c r="D1484" s="192" t="s">
        <v>428</v>
      </c>
      <c r="E1484" s="200" t="s">
        <v>19</v>
      </c>
      <c r="F1484" s="201" t="s">
        <v>1924</v>
      </c>
      <c r="G1484" s="199"/>
      <c r="H1484" s="202">
        <v>9.026</v>
      </c>
      <c r="I1484" s="203"/>
      <c r="J1484" s="199"/>
      <c r="K1484" s="199"/>
      <c r="L1484" s="204"/>
      <c r="M1484" s="205"/>
      <c r="N1484" s="206"/>
      <c r="O1484" s="206"/>
      <c r="P1484" s="206"/>
      <c r="Q1484" s="206"/>
      <c r="R1484" s="206"/>
      <c r="S1484" s="206"/>
      <c r="T1484" s="207"/>
      <c r="AT1484" s="208" t="s">
        <v>428</v>
      </c>
      <c r="AU1484" s="208" t="s">
        <v>86</v>
      </c>
      <c r="AV1484" s="13" t="s">
        <v>86</v>
      </c>
      <c r="AW1484" s="13" t="s">
        <v>37</v>
      </c>
      <c r="AX1484" s="13" t="s">
        <v>76</v>
      </c>
      <c r="AY1484" s="208" t="s">
        <v>404</v>
      </c>
    </row>
    <row r="1485" spans="2:51" s="15" customFormat="1" ht="11.25">
      <c r="B1485" s="221"/>
      <c r="C1485" s="222"/>
      <c r="D1485" s="192" t="s">
        <v>428</v>
      </c>
      <c r="E1485" s="223" t="s">
        <v>19</v>
      </c>
      <c r="F1485" s="224" t="s">
        <v>1897</v>
      </c>
      <c r="G1485" s="222"/>
      <c r="H1485" s="223" t="s">
        <v>19</v>
      </c>
      <c r="I1485" s="225"/>
      <c r="J1485" s="222"/>
      <c r="K1485" s="222"/>
      <c r="L1485" s="226"/>
      <c r="M1485" s="227"/>
      <c r="N1485" s="228"/>
      <c r="O1485" s="228"/>
      <c r="P1485" s="228"/>
      <c r="Q1485" s="228"/>
      <c r="R1485" s="228"/>
      <c r="S1485" s="228"/>
      <c r="T1485" s="229"/>
      <c r="AT1485" s="230" t="s">
        <v>428</v>
      </c>
      <c r="AU1485" s="230" t="s">
        <v>86</v>
      </c>
      <c r="AV1485" s="15" t="s">
        <v>84</v>
      </c>
      <c r="AW1485" s="15" t="s">
        <v>37</v>
      </c>
      <c r="AX1485" s="15" t="s">
        <v>76</v>
      </c>
      <c r="AY1485" s="230" t="s">
        <v>404</v>
      </c>
    </row>
    <row r="1486" spans="2:51" s="13" customFormat="1" ht="11.25">
      <c r="B1486" s="198"/>
      <c r="C1486" s="199"/>
      <c r="D1486" s="192" t="s">
        <v>428</v>
      </c>
      <c r="E1486" s="200" t="s">
        <v>19</v>
      </c>
      <c r="F1486" s="201" t="s">
        <v>1925</v>
      </c>
      <c r="G1486" s="199"/>
      <c r="H1486" s="202">
        <v>2.98</v>
      </c>
      <c r="I1486" s="203"/>
      <c r="J1486" s="199"/>
      <c r="K1486" s="199"/>
      <c r="L1486" s="204"/>
      <c r="M1486" s="205"/>
      <c r="N1486" s="206"/>
      <c r="O1486" s="206"/>
      <c r="P1486" s="206"/>
      <c r="Q1486" s="206"/>
      <c r="R1486" s="206"/>
      <c r="S1486" s="206"/>
      <c r="T1486" s="207"/>
      <c r="AT1486" s="208" t="s">
        <v>428</v>
      </c>
      <c r="AU1486" s="208" t="s">
        <v>86</v>
      </c>
      <c r="AV1486" s="13" t="s">
        <v>86</v>
      </c>
      <c r="AW1486" s="13" t="s">
        <v>37</v>
      </c>
      <c r="AX1486" s="13" t="s">
        <v>76</v>
      </c>
      <c r="AY1486" s="208" t="s">
        <v>404</v>
      </c>
    </row>
    <row r="1487" spans="2:51" s="14" customFormat="1" ht="11.25">
      <c r="B1487" s="210"/>
      <c r="C1487" s="211"/>
      <c r="D1487" s="192" t="s">
        <v>428</v>
      </c>
      <c r="E1487" s="212" t="s">
        <v>19</v>
      </c>
      <c r="F1487" s="213" t="s">
        <v>463</v>
      </c>
      <c r="G1487" s="211"/>
      <c r="H1487" s="214">
        <v>111.684</v>
      </c>
      <c r="I1487" s="215"/>
      <c r="J1487" s="211"/>
      <c r="K1487" s="211"/>
      <c r="L1487" s="216"/>
      <c r="M1487" s="217"/>
      <c r="N1487" s="218"/>
      <c r="O1487" s="218"/>
      <c r="P1487" s="218"/>
      <c r="Q1487" s="218"/>
      <c r="R1487" s="218"/>
      <c r="S1487" s="218"/>
      <c r="T1487" s="219"/>
      <c r="AT1487" s="220" t="s">
        <v>428</v>
      </c>
      <c r="AU1487" s="220" t="s">
        <v>86</v>
      </c>
      <c r="AV1487" s="14" t="s">
        <v>273</v>
      </c>
      <c r="AW1487" s="14" t="s">
        <v>37</v>
      </c>
      <c r="AX1487" s="14" t="s">
        <v>84</v>
      </c>
      <c r="AY1487" s="220" t="s">
        <v>404</v>
      </c>
    </row>
    <row r="1488" spans="1:65" s="2" customFormat="1" ht="14.45" customHeight="1">
      <c r="A1488" s="36"/>
      <c r="B1488" s="37"/>
      <c r="C1488" s="179" t="s">
        <v>1926</v>
      </c>
      <c r="D1488" s="179" t="s">
        <v>410</v>
      </c>
      <c r="E1488" s="180" t="s">
        <v>1927</v>
      </c>
      <c r="F1488" s="181" t="s">
        <v>1928</v>
      </c>
      <c r="G1488" s="182" t="s">
        <v>110</v>
      </c>
      <c r="H1488" s="183">
        <v>21</v>
      </c>
      <c r="I1488" s="184"/>
      <c r="J1488" s="185">
        <f>ROUND(I1488*H1488,2)</f>
        <v>0</v>
      </c>
      <c r="K1488" s="181" t="s">
        <v>413</v>
      </c>
      <c r="L1488" s="41"/>
      <c r="M1488" s="186" t="s">
        <v>19</v>
      </c>
      <c r="N1488" s="187" t="s">
        <v>47</v>
      </c>
      <c r="O1488" s="66"/>
      <c r="P1488" s="188">
        <f>O1488*H1488</f>
        <v>0</v>
      </c>
      <c r="Q1488" s="188">
        <v>0.00468</v>
      </c>
      <c r="R1488" s="188">
        <f>Q1488*H1488</f>
        <v>0.09828</v>
      </c>
      <c r="S1488" s="188">
        <v>0</v>
      </c>
      <c r="T1488" s="189">
        <f>S1488*H1488</f>
        <v>0</v>
      </c>
      <c r="U1488" s="36"/>
      <c r="V1488" s="36"/>
      <c r="W1488" s="36"/>
      <c r="X1488" s="36"/>
      <c r="Y1488" s="36"/>
      <c r="Z1488" s="36"/>
      <c r="AA1488" s="36"/>
      <c r="AB1488" s="36"/>
      <c r="AC1488" s="36"/>
      <c r="AD1488" s="36"/>
      <c r="AE1488" s="36"/>
      <c r="AR1488" s="190" t="s">
        <v>273</v>
      </c>
      <c r="AT1488" s="190" t="s">
        <v>410</v>
      </c>
      <c r="AU1488" s="190" t="s">
        <v>86</v>
      </c>
      <c r="AY1488" s="19" t="s">
        <v>404</v>
      </c>
      <c r="BE1488" s="191">
        <f>IF(N1488="základní",J1488,0)</f>
        <v>0</v>
      </c>
      <c r="BF1488" s="191">
        <f>IF(N1488="snížená",J1488,0)</f>
        <v>0</v>
      </c>
      <c r="BG1488" s="191">
        <f>IF(N1488="zákl. přenesená",J1488,0)</f>
        <v>0</v>
      </c>
      <c r="BH1488" s="191">
        <f>IF(N1488="sníž. přenesená",J1488,0)</f>
        <v>0</v>
      </c>
      <c r="BI1488" s="191">
        <f>IF(N1488="nulová",J1488,0)</f>
        <v>0</v>
      </c>
      <c r="BJ1488" s="19" t="s">
        <v>84</v>
      </c>
      <c r="BK1488" s="191">
        <f>ROUND(I1488*H1488,2)</f>
        <v>0</v>
      </c>
      <c r="BL1488" s="19" t="s">
        <v>273</v>
      </c>
      <c r="BM1488" s="190" t="s">
        <v>1929</v>
      </c>
    </row>
    <row r="1489" spans="1:47" s="2" customFormat="1" ht="19.5">
      <c r="A1489" s="36"/>
      <c r="B1489" s="37"/>
      <c r="C1489" s="38"/>
      <c r="D1489" s="192" t="s">
        <v>418</v>
      </c>
      <c r="E1489" s="38"/>
      <c r="F1489" s="193" t="s">
        <v>1930</v>
      </c>
      <c r="G1489" s="38"/>
      <c r="H1489" s="38"/>
      <c r="I1489" s="194"/>
      <c r="J1489" s="38"/>
      <c r="K1489" s="38"/>
      <c r="L1489" s="41"/>
      <c r="M1489" s="195"/>
      <c r="N1489" s="196"/>
      <c r="O1489" s="66"/>
      <c r="P1489" s="66"/>
      <c r="Q1489" s="66"/>
      <c r="R1489" s="66"/>
      <c r="S1489" s="66"/>
      <c r="T1489" s="67"/>
      <c r="U1489" s="36"/>
      <c r="V1489" s="36"/>
      <c r="W1489" s="36"/>
      <c r="X1489" s="36"/>
      <c r="Y1489" s="36"/>
      <c r="Z1489" s="36"/>
      <c r="AA1489" s="36"/>
      <c r="AB1489" s="36"/>
      <c r="AC1489" s="36"/>
      <c r="AD1489" s="36"/>
      <c r="AE1489" s="36"/>
      <c r="AT1489" s="19" t="s">
        <v>418</v>
      </c>
      <c r="AU1489" s="19" t="s">
        <v>86</v>
      </c>
    </row>
    <row r="1490" spans="1:47" s="2" customFormat="1" ht="68.25">
      <c r="A1490" s="36"/>
      <c r="B1490" s="37"/>
      <c r="C1490" s="38"/>
      <c r="D1490" s="192" t="s">
        <v>423</v>
      </c>
      <c r="E1490" s="38"/>
      <c r="F1490" s="197" t="s">
        <v>1931</v>
      </c>
      <c r="G1490" s="38"/>
      <c r="H1490" s="38"/>
      <c r="I1490" s="194"/>
      <c r="J1490" s="38"/>
      <c r="K1490" s="38"/>
      <c r="L1490" s="41"/>
      <c r="M1490" s="195"/>
      <c r="N1490" s="196"/>
      <c r="O1490" s="66"/>
      <c r="P1490" s="66"/>
      <c r="Q1490" s="66"/>
      <c r="R1490" s="66"/>
      <c r="S1490" s="66"/>
      <c r="T1490" s="67"/>
      <c r="U1490" s="36"/>
      <c r="V1490" s="36"/>
      <c r="W1490" s="36"/>
      <c r="X1490" s="36"/>
      <c r="Y1490" s="36"/>
      <c r="Z1490" s="36"/>
      <c r="AA1490" s="36"/>
      <c r="AB1490" s="36"/>
      <c r="AC1490" s="36"/>
      <c r="AD1490" s="36"/>
      <c r="AE1490" s="36"/>
      <c r="AT1490" s="19" t="s">
        <v>423</v>
      </c>
      <c r="AU1490" s="19" t="s">
        <v>86</v>
      </c>
    </row>
    <row r="1491" spans="2:51" s="15" customFormat="1" ht="11.25">
      <c r="B1491" s="221"/>
      <c r="C1491" s="222"/>
      <c r="D1491" s="192" t="s">
        <v>428</v>
      </c>
      <c r="E1491" s="223" t="s">
        <v>19</v>
      </c>
      <c r="F1491" s="224" t="s">
        <v>1932</v>
      </c>
      <c r="G1491" s="222"/>
      <c r="H1491" s="223" t="s">
        <v>19</v>
      </c>
      <c r="I1491" s="225"/>
      <c r="J1491" s="222"/>
      <c r="K1491" s="222"/>
      <c r="L1491" s="226"/>
      <c r="M1491" s="227"/>
      <c r="N1491" s="228"/>
      <c r="O1491" s="228"/>
      <c r="P1491" s="228"/>
      <c r="Q1491" s="228"/>
      <c r="R1491" s="228"/>
      <c r="S1491" s="228"/>
      <c r="T1491" s="229"/>
      <c r="AT1491" s="230" t="s">
        <v>428</v>
      </c>
      <c r="AU1491" s="230" t="s">
        <v>86</v>
      </c>
      <c r="AV1491" s="15" t="s">
        <v>84</v>
      </c>
      <c r="AW1491" s="15" t="s">
        <v>37</v>
      </c>
      <c r="AX1491" s="15" t="s">
        <v>76</v>
      </c>
      <c r="AY1491" s="230" t="s">
        <v>404</v>
      </c>
    </row>
    <row r="1492" spans="2:51" s="13" customFormat="1" ht="11.25">
      <c r="B1492" s="198"/>
      <c r="C1492" s="199"/>
      <c r="D1492" s="192" t="s">
        <v>428</v>
      </c>
      <c r="E1492" s="200" t="s">
        <v>19</v>
      </c>
      <c r="F1492" s="201" t="s">
        <v>1933</v>
      </c>
      <c r="G1492" s="199"/>
      <c r="H1492" s="202">
        <v>21</v>
      </c>
      <c r="I1492" s="203"/>
      <c r="J1492" s="199"/>
      <c r="K1492" s="199"/>
      <c r="L1492" s="204"/>
      <c r="M1492" s="205"/>
      <c r="N1492" s="206"/>
      <c r="O1492" s="206"/>
      <c r="P1492" s="206"/>
      <c r="Q1492" s="206"/>
      <c r="R1492" s="206"/>
      <c r="S1492" s="206"/>
      <c r="T1492" s="207"/>
      <c r="AT1492" s="208" t="s">
        <v>428</v>
      </c>
      <c r="AU1492" s="208" t="s">
        <v>86</v>
      </c>
      <c r="AV1492" s="13" t="s">
        <v>86</v>
      </c>
      <c r="AW1492" s="13" t="s">
        <v>37</v>
      </c>
      <c r="AX1492" s="13" t="s">
        <v>84</v>
      </c>
      <c r="AY1492" s="208" t="s">
        <v>404</v>
      </c>
    </row>
    <row r="1493" spans="1:65" s="2" customFormat="1" ht="14.45" customHeight="1">
      <c r="A1493" s="36"/>
      <c r="B1493" s="37"/>
      <c r="C1493" s="179" t="s">
        <v>1934</v>
      </c>
      <c r="D1493" s="179" t="s">
        <v>410</v>
      </c>
      <c r="E1493" s="180" t="s">
        <v>1935</v>
      </c>
      <c r="F1493" s="181" t="s">
        <v>1936</v>
      </c>
      <c r="G1493" s="182" t="s">
        <v>110</v>
      </c>
      <c r="H1493" s="183">
        <v>12</v>
      </c>
      <c r="I1493" s="184"/>
      <c r="J1493" s="185">
        <f>ROUND(I1493*H1493,2)</f>
        <v>0</v>
      </c>
      <c r="K1493" s="181" t="s">
        <v>19</v>
      </c>
      <c r="L1493" s="41"/>
      <c r="M1493" s="186" t="s">
        <v>19</v>
      </c>
      <c r="N1493" s="187" t="s">
        <v>47</v>
      </c>
      <c r="O1493" s="66"/>
      <c r="P1493" s="188">
        <f>O1493*H1493</f>
        <v>0</v>
      </c>
      <c r="Q1493" s="188">
        <v>0.00702</v>
      </c>
      <c r="R1493" s="188">
        <f>Q1493*H1493</f>
        <v>0.08424000000000001</v>
      </c>
      <c r="S1493" s="188">
        <v>0</v>
      </c>
      <c r="T1493" s="189">
        <f>S1493*H1493</f>
        <v>0</v>
      </c>
      <c r="U1493" s="36"/>
      <c r="V1493" s="36"/>
      <c r="W1493" s="36"/>
      <c r="X1493" s="36"/>
      <c r="Y1493" s="36"/>
      <c r="Z1493" s="36"/>
      <c r="AA1493" s="36"/>
      <c r="AB1493" s="36"/>
      <c r="AC1493" s="36"/>
      <c r="AD1493" s="36"/>
      <c r="AE1493" s="36"/>
      <c r="AR1493" s="190" t="s">
        <v>273</v>
      </c>
      <c r="AT1493" s="190" t="s">
        <v>410</v>
      </c>
      <c r="AU1493" s="190" t="s">
        <v>86</v>
      </c>
      <c r="AY1493" s="19" t="s">
        <v>404</v>
      </c>
      <c r="BE1493" s="191">
        <f>IF(N1493="základní",J1493,0)</f>
        <v>0</v>
      </c>
      <c r="BF1493" s="191">
        <f>IF(N1493="snížená",J1493,0)</f>
        <v>0</v>
      </c>
      <c r="BG1493" s="191">
        <f>IF(N1493="zákl. přenesená",J1493,0)</f>
        <v>0</v>
      </c>
      <c r="BH1493" s="191">
        <f>IF(N1493="sníž. přenesená",J1493,0)</f>
        <v>0</v>
      </c>
      <c r="BI1493" s="191">
        <f>IF(N1493="nulová",J1493,0)</f>
        <v>0</v>
      </c>
      <c r="BJ1493" s="19" t="s">
        <v>84</v>
      </c>
      <c r="BK1493" s="191">
        <f>ROUND(I1493*H1493,2)</f>
        <v>0</v>
      </c>
      <c r="BL1493" s="19" t="s">
        <v>273</v>
      </c>
      <c r="BM1493" s="190" t="s">
        <v>1937</v>
      </c>
    </row>
    <row r="1494" spans="1:47" s="2" customFormat="1" ht="19.5">
      <c r="A1494" s="36"/>
      <c r="B1494" s="37"/>
      <c r="C1494" s="38"/>
      <c r="D1494" s="192" t="s">
        <v>418</v>
      </c>
      <c r="E1494" s="38"/>
      <c r="F1494" s="193" t="s">
        <v>1938</v>
      </c>
      <c r="G1494" s="38"/>
      <c r="H1494" s="38"/>
      <c r="I1494" s="194"/>
      <c r="J1494" s="38"/>
      <c r="K1494" s="38"/>
      <c r="L1494" s="41"/>
      <c r="M1494" s="195"/>
      <c r="N1494" s="196"/>
      <c r="O1494" s="66"/>
      <c r="P1494" s="66"/>
      <c r="Q1494" s="66"/>
      <c r="R1494" s="66"/>
      <c r="S1494" s="66"/>
      <c r="T1494" s="67"/>
      <c r="U1494" s="36"/>
      <c r="V1494" s="36"/>
      <c r="W1494" s="36"/>
      <c r="X1494" s="36"/>
      <c r="Y1494" s="36"/>
      <c r="Z1494" s="36"/>
      <c r="AA1494" s="36"/>
      <c r="AB1494" s="36"/>
      <c r="AC1494" s="36"/>
      <c r="AD1494" s="36"/>
      <c r="AE1494" s="36"/>
      <c r="AT1494" s="19" t="s">
        <v>418</v>
      </c>
      <c r="AU1494" s="19" t="s">
        <v>86</v>
      </c>
    </row>
    <row r="1495" spans="1:47" s="2" customFormat="1" ht="97.5">
      <c r="A1495" s="36"/>
      <c r="B1495" s="37"/>
      <c r="C1495" s="38"/>
      <c r="D1495" s="192" t="s">
        <v>423</v>
      </c>
      <c r="E1495" s="38"/>
      <c r="F1495" s="197" t="s">
        <v>1939</v>
      </c>
      <c r="G1495" s="38"/>
      <c r="H1495" s="38"/>
      <c r="I1495" s="194"/>
      <c r="J1495" s="38"/>
      <c r="K1495" s="38"/>
      <c r="L1495" s="41"/>
      <c r="M1495" s="195"/>
      <c r="N1495" s="196"/>
      <c r="O1495" s="66"/>
      <c r="P1495" s="66"/>
      <c r="Q1495" s="66"/>
      <c r="R1495" s="66"/>
      <c r="S1495" s="66"/>
      <c r="T1495" s="67"/>
      <c r="U1495" s="36"/>
      <c r="V1495" s="36"/>
      <c r="W1495" s="36"/>
      <c r="X1495" s="36"/>
      <c r="Y1495" s="36"/>
      <c r="Z1495" s="36"/>
      <c r="AA1495" s="36"/>
      <c r="AB1495" s="36"/>
      <c r="AC1495" s="36"/>
      <c r="AD1495" s="36"/>
      <c r="AE1495" s="36"/>
      <c r="AT1495" s="19" t="s">
        <v>423</v>
      </c>
      <c r="AU1495" s="19" t="s">
        <v>86</v>
      </c>
    </row>
    <row r="1496" spans="2:51" s="15" customFormat="1" ht="11.25">
      <c r="B1496" s="221"/>
      <c r="C1496" s="222"/>
      <c r="D1496" s="192" t="s">
        <v>428</v>
      </c>
      <c r="E1496" s="223" t="s">
        <v>19</v>
      </c>
      <c r="F1496" s="224" t="s">
        <v>1932</v>
      </c>
      <c r="G1496" s="222"/>
      <c r="H1496" s="223" t="s">
        <v>19</v>
      </c>
      <c r="I1496" s="225"/>
      <c r="J1496" s="222"/>
      <c r="K1496" s="222"/>
      <c r="L1496" s="226"/>
      <c r="M1496" s="227"/>
      <c r="N1496" s="228"/>
      <c r="O1496" s="228"/>
      <c r="P1496" s="228"/>
      <c r="Q1496" s="228"/>
      <c r="R1496" s="228"/>
      <c r="S1496" s="228"/>
      <c r="T1496" s="229"/>
      <c r="AT1496" s="230" t="s">
        <v>428</v>
      </c>
      <c r="AU1496" s="230" t="s">
        <v>86</v>
      </c>
      <c r="AV1496" s="15" t="s">
        <v>84</v>
      </c>
      <c r="AW1496" s="15" t="s">
        <v>37</v>
      </c>
      <c r="AX1496" s="15" t="s">
        <v>76</v>
      </c>
      <c r="AY1496" s="230" t="s">
        <v>404</v>
      </c>
    </row>
    <row r="1497" spans="2:51" s="13" customFormat="1" ht="11.25">
      <c r="B1497" s="198"/>
      <c r="C1497" s="199"/>
      <c r="D1497" s="192" t="s">
        <v>428</v>
      </c>
      <c r="E1497" s="200" t="s">
        <v>19</v>
      </c>
      <c r="F1497" s="201" t="s">
        <v>1940</v>
      </c>
      <c r="G1497" s="199"/>
      <c r="H1497" s="202">
        <v>8</v>
      </c>
      <c r="I1497" s="203"/>
      <c r="J1497" s="199"/>
      <c r="K1497" s="199"/>
      <c r="L1497" s="204"/>
      <c r="M1497" s="205"/>
      <c r="N1497" s="206"/>
      <c r="O1497" s="206"/>
      <c r="P1497" s="206"/>
      <c r="Q1497" s="206"/>
      <c r="R1497" s="206"/>
      <c r="S1497" s="206"/>
      <c r="T1497" s="207"/>
      <c r="AT1497" s="208" t="s">
        <v>428</v>
      </c>
      <c r="AU1497" s="208" t="s">
        <v>86</v>
      </c>
      <c r="AV1497" s="13" t="s">
        <v>86</v>
      </c>
      <c r="AW1497" s="13" t="s">
        <v>37</v>
      </c>
      <c r="AX1497" s="13" t="s">
        <v>76</v>
      </c>
      <c r="AY1497" s="208" t="s">
        <v>404</v>
      </c>
    </row>
    <row r="1498" spans="2:51" s="13" customFormat="1" ht="11.25">
      <c r="B1498" s="198"/>
      <c r="C1498" s="199"/>
      <c r="D1498" s="192" t="s">
        <v>428</v>
      </c>
      <c r="E1498" s="200" t="s">
        <v>19</v>
      </c>
      <c r="F1498" s="201" t="s">
        <v>1941</v>
      </c>
      <c r="G1498" s="199"/>
      <c r="H1498" s="202">
        <v>4</v>
      </c>
      <c r="I1498" s="203"/>
      <c r="J1498" s="199"/>
      <c r="K1498" s="199"/>
      <c r="L1498" s="204"/>
      <c r="M1498" s="205"/>
      <c r="N1498" s="206"/>
      <c r="O1498" s="206"/>
      <c r="P1498" s="206"/>
      <c r="Q1498" s="206"/>
      <c r="R1498" s="206"/>
      <c r="S1498" s="206"/>
      <c r="T1498" s="207"/>
      <c r="AT1498" s="208" t="s">
        <v>428</v>
      </c>
      <c r="AU1498" s="208" t="s">
        <v>86</v>
      </c>
      <c r="AV1498" s="13" t="s">
        <v>86</v>
      </c>
      <c r="AW1498" s="13" t="s">
        <v>37</v>
      </c>
      <c r="AX1498" s="13" t="s">
        <v>76</v>
      </c>
      <c r="AY1498" s="208" t="s">
        <v>404</v>
      </c>
    </row>
    <row r="1499" spans="2:51" s="14" customFormat="1" ht="11.25">
      <c r="B1499" s="210"/>
      <c r="C1499" s="211"/>
      <c r="D1499" s="192" t="s">
        <v>428</v>
      </c>
      <c r="E1499" s="212" t="s">
        <v>19</v>
      </c>
      <c r="F1499" s="213" t="s">
        <v>463</v>
      </c>
      <c r="G1499" s="211"/>
      <c r="H1499" s="214">
        <v>12</v>
      </c>
      <c r="I1499" s="215"/>
      <c r="J1499" s="211"/>
      <c r="K1499" s="211"/>
      <c r="L1499" s="216"/>
      <c r="M1499" s="217"/>
      <c r="N1499" s="218"/>
      <c r="O1499" s="218"/>
      <c r="P1499" s="218"/>
      <c r="Q1499" s="218"/>
      <c r="R1499" s="218"/>
      <c r="S1499" s="218"/>
      <c r="T1499" s="219"/>
      <c r="AT1499" s="220" t="s">
        <v>428</v>
      </c>
      <c r="AU1499" s="220" t="s">
        <v>86</v>
      </c>
      <c r="AV1499" s="14" t="s">
        <v>273</v>
      </c>
      <c r="AW1499" s="14" t="s">
        <v>37</v>
      </c>
      <c r="AX1499" s="14" t="s">
        <v>84</v>
      </c>
      <c r="AY1499" s="220" t="s">
        <v>404</v>
      </c>
    </row>
    <row r="1500" spans="1:65" s="2" customFormat="1" ht="14.45" customHeight="1">
      <c r="A1500" s="36"/>
      <c r="B1500" s="37"/>
      <c r="C1500" s="242" t="s">
        <v>1942</v>
      </c>
      <c r="D1500" s="242" t="s">
        <v>812</v>
      </c>
      <c r="E1500" s="243" t="s">
        <v>1943</v>
      </c>
      <c r="F1500" s="244" t="s">
        <v>1944</v>
      </c>
      <c r="G1500" s="245" t="s">
        <v>110</v>
      </c>
      <c r="H1500" s="246">
        <v>231.554</v>
      </c>
      <c r="I1500" s="247"/>
      <c r="J1500" s="248">
        <f>ROUND(I1500*H1500,2)</f>
        <v>0</v>
      </c>
      <c r="K1500" s="244" t="s">
        <v>19</v>
      </c>
      <c r="L1500" s="249"/>
      <c r="M1500" s="250" t="s">
        <v>19</v>
      </c>
      <c r="N1500" s="251" t="s">
        <v>47</v>
      </c>
      <c r="O1500" s="66"/>
      <c r="P1500" s="188">
        <f>O1500*H1500</f>
        <v>0</v>
      </c>
      <c r="Q1500" s="188">
        <v>0.001</v>
      </c>
      <c r="R1500" s="188">
        <f>Q1500*H1500</f>
        <v>0.231554</v>
      </c>
      <c r="S1500" s="188">
        <v>0</v>
      </c>
      <c r="T1500" s="189">
        <f>S1500*H1500</f>
        <v>0</v>
      </c>
      <c r="U1500" s="36"/>
      <c r="V1500" s="36"/>
      <c r="W1500" s="36"/>
      <c r="X1500" s="36"/>
      <c r="Y1500" s="36"/>
      <c r="Z1500" s="36"/>
      <c r="AA1500" s="36"/>
      <c r="AB1500" s="36"/>
      <c r="AC1500" s="36"/>
      <c r="AD1500" s="36"/>
      <c r="AE1500" s="36"/>
      <c r="AR1500" s="190" t="s">
        <v>224</v>
      </c>
      <c r="AT1500" s="190" t="s">
        <v>812</v>
      </c>
      <c r="AU1500" s="190" t="s">
        <v>86</v>
      </c>
      <c r="AY1500" s="19" t="s">
        <v>404</v>
      </c>
      <c r="BE1500" s="191">
        <f>IF(N1500="základní",J1500,0)</f>
        <v>0</v>
      </c>
      <c r="BF1500" s="191">
        <f>IF(N1500="snížená",J1500,0)</f>
        <v>0</v>
      </c>
      <c r="BG1500" s="191">
        <f>IF(N1500="zákl. přenesená",J1500,0)</f>
        <v>0</v>
      </c>
      <c r="BH1500" s="191">
        <f>IF(N1500="sníž. přenesená",J1500,0)</f>
        <v>0</v>
      </c>
      <c r="BI1500" s="191">
        <f>IF(N1500="nulová",J1500,0)</f>
        <v>0</v>
      </c>
      <c r="BJ1500" s="19" t="s">
        <v>84</v>
      </c>
      <c r="BK1500" s="191">
        <f>ROUND(I1500*H1500,2)</f>
        <v>0</v>
      </c>
      <c r="BL1500" s="19" t="s">
        <v>273</v>
      </c>
      <c r="BM1500" s="190" t="s">
        <v>1945</v>
      </c>
    </row>
    <row r="1501" spans="1:47" s="2" customFormat="1" ht="19.5">
      <c r="A1501" s="36"/>
      <c r="B1501" s="37"/>
      <c r="C1501" s="38"/>
      <c r="D1501" s="192" t="s">
        <v>418</v>
      </c>
      <c r="E1501" s="38"/>
      <c r="F1501" s="193" t="s">
        <v>1946</v>
      </c>
      <c r="G1501" s="38"/>
      <c r="H1501" s="38"/>
      <c r="I1501" s="194"/>
      <c r="J1501" s="38"/>
      <c r="K1501" s="38"/>
      <c r="L1501" s="41"/>
      <c r="M1501" s="195"/>
      <c r="N1501" s="196"/>
      <c r="O1501" s="66"/>
      <c r="P1501" s="66"/>
      <c r="Q1501" s="66"/>
      <c r="R1501" s="66"/>
      <c r="S1501" s="66"/>
      <c r="T1501" s="67"/>
      <c r="U1501" s="36"/>
      <c r="V1501" s="36"/>
      <c r="W1501" s="36"/>
      <c r="X1501" s="36"/>
      <c r="Y1501" s="36"/>
      <c r="Z1501" s="36"/>
      <c r="AA1501" s="36"/>
      <c r="AB1501" s="36"/>
      <c r="AC1501" s="36"/>
      <c r="AD1501" s="36"/>
      <c r="AE1501" s="36"/>
      <c r="AT1501" s="19" t="s">
        <v>418</v>
      </c>
      <c r="AU1501" s="19" t="s">
        <v>86</v>
      </c>
    </row>
    <row r="1502" spans="2:51" s="15" customFormat="1" ht="11.25">
      <c r="B1502" s="221"/>
      <c r="C1502" s="222"/>
      <c r="D1502" s="192" t="s">
        <v>428</v>
      </c>
      <c r="E1502" s="223" t="s">
        <v>19</v>
      </c>
      <c r="F1502" s="224" t="s">
        <v>1932</v>
      </c>
      <c r="G1502" s="222"/>
      <c r="H1502" s="223" t="s">
        <v>19</v>
      </c>
      <c r="I1502" s="225"/>
      <c r="J1502" s="222"/>
      <c r="K1502" s="222"/>
      <c r="L1502" s="226"/>
      <c r="M1502" s="227"/>
      <c r="N1502" s="228"/>
      <c r="O1502" s="228"/>
      <c r="P1502" s="228"/>
      <c r="Q1502" s="228"/>
      <c r="R1502" s="228"/>
      <c r="S1502" s="228"/>
      <c r="T1502" s="229"/>
      <c r="AT1502" s="230" t="s">
        <v>428</v>
      </c>
      <c r="AU1502" s="230" t="s">
        <v>86</v>
      </c>
      <c r="AV1502" s="15" t="s">
        <v>84</v>
      </c>
      <c r="AW1502" s="15" t="s">
        <v>37</v>
      </c>
      <c r="AX1502" s="15" t="s">
        <v>76</v>
      </c>
      <c r="AY1502" s="230" t="s">
        <v>404</v>
      </c>
    </row>
    <row r="1503" spans="2:51" s="13" customFormat="1" ht="11.25">
      <c r="B1503" s="198"/>
      <c r="C1503" s="199"/>
      <c r="D1503" s="192" t="s">
        <v>428</v>
      </c>
      <c r="E1503" s="200" t="s">
        <v>19</v>
      </c>
      <c r="F1503" s="201" t="s">
        <v>1947</v>
      </c>
      <c r="G1503" s="199"/>
      <c r="H1503" s="202">
        <v>216</v>
      </c>
      <c r="I1503" s="203"/>
      <c r="J1503" s="199"/>
      <c r="K1503" s="199"/>
      <c r="L1503" s="204"/>
      <c r="M1503" s="205"/>
      <c r="N1503" s="206"/>
      <c r="O1503" s="206"/>
      <c r="P1503" s="206"/>
      <c r="Q1503" s="206"/>
      <c r="R1503" s="206"/>
      <c r="S1503" s="206"/>
      <c r="T1503" s="207"/>
      <c r="AT1503" s="208" t="s">
        <v>428</v>
      </c>
      <c r="AU1503" s="208" t="s">
        <v>86</v>
      </c>
      <c r="AV1503" s="13" t="s">
        <v>86</v>
      </c>
      <c r="AW1503" s="13" t="s">
        <v>37</v>
      </c>
      <c r="AX1503" s="13" t="s">
        <v>76</v>
      </c>
      <c r="AY1503" s="208" t="s">
        <v>404</v>
      </c>
    </row>
    <row r="1504" spans="2:51" s="13" customFormat="1" ht="11.25">
      <c r="B1504" s="198"/>
      <c r="C1504" s="199"/>
      <c r="D1504" s="192" t="s">
        <v>428</v>
      </c>
      <c r="E1504" s="200" t="s">
        <v>19</v>
      </c>
      <c r="F1504" s="201" t="s">
        <v>1948</v>
      </c>
      <c r="G1504" s="199"/>
      <c r="H1504" s="202">
        <v>14.13</v>
      </c>
      <c r="I1504" s="203"/>
      <c r="J1504" s="199"/>
      <c r="K1504" s="199"/>
      <c r="L1504" s="204"/>
      <c r="M1504" s="205"/>
      <c r="N1504" s="206"/>
      <c r="O1504" s="206"/>
      <c r="P1504" s="206"/>
      <c r="Q1504" s="206"/>
      <c r="R1504" s="206"/>
      <c r="S1504" s="206"/>
      <c r="T1504" s="207"/>
      <c r="AT1504" s="208" t="s">
        <v>428</v>
      </c>
      <c r="AU1504" s="208" t="s">
        <v>86</v>
      </c>
      <c r="AV1504" s="13" t="s">
        <v>86</v>
      </c>
      <c r="AW1504" s="13" t="s">
        <v>37</v>
      </c>
      <c r="AX1504" s="13" t="s">
        <v>76</v>
      </c>
      <c r="AY1504" s="208" t="s">
        <v>404</v>
      </c>
    </row>
    <row r="1505" spans="2:51" s="13" customFormat="1" ht="11.25">
      <c r="B1505" s="198"/>
      <c r="C1505" s="199"/>
      <c r="D1505" s="192" t="s">
        <v>428</v>
      </c>
      <c r="E1505" s="200" t="s">
        <v>19</v>
      </c>
      <c r="F1505" s="201" t="s">
        <v>1949</v>
      </c>
      <c r="G1505" s="199"/>
      <c r="H1505" s="202">
        <v>1.424</v>
      </c>
      <c r="I1505" s="203"/>
      <c r="J1505" s="199"/>
      <c r="K1505" s="199"/>
      <c r="L1505" s="204"/>
      <c r="M1505" s="205"/>
      <c r="N1505" s="206"/>
      <c r="O1505" s="206"/>
      <c r="P1505" s="206"/>
      <c r="Q1505" s="206"/>
      <c r="R1505" s="206"/>
      <c r="S1505" s="206"/>
      <c r="T1505" s="207"/>
      <c r="AT1505" s="208" t="s">
        <v>428</v>
      </c>
      <c r="AU1505" s="208" t="s">
        <v>86</v>
      </c>
      <c r="AV1505" s="13" t="s">
        <v>86</v>
      </c>
      <c r="AW1505" s="13" t="s">
        <v>37</v>
      </c>
      <c r="AX1505" s="13" t="s">
        <v>76</v>
      </c>
      <c r="AY1505" s="208" t="s">
        <v>404</v>
      </c>
    </row>
    <row r="1506" spans="2:51" s="14" customFormat="1" ht="11.25">
      <c r="B1506" s="210"/>
      <c r="C1506" s="211"/>
      <c r="D1506" s="192" t="s">
        <v>428</v>
      </c>
      <c r="E1506" s="212" t="s">
        <v>19</v>
      </c>
      <c r="F1506" s="213" t="s">
        <v>463</v>
      </c>
      <c r="G1506" s="211"/>
      <c r="H1506" s="214">
        <v>231.554</v>
      </c>
      <c r="I1506" s="215"/>
      <c r="J1506" s="211"/>
      <c r="K1506" s="211"/>
      <c r="L1506" s="216"/>
      <c r="M1506" s="217"/>
      <c r="N1506" s="218"/>
      <c r="O1506" s="218"/>
      <c r="P1506" s="218"/>
      <c r="Q1506" s="218"/>
      <c r="R1506" s="218"/>
      <c r="S1506" s="218"/>
      <c r="T1506" s="219"/>
      <c r="AT1506" s="220" t="s">
        <v>428</v>
      </c>
      <c r="AU1506" s="220" t="s">
        <v>86</v>
      </c>
      <c r="AV1506" s="14" t="s">
        <v>273</v>
      </c>
      <c r="AW1506" s="14" t="s">
        <v>37</v>
      </c>
      <c r="AX1506" s="14" t="s">
        <v>84</v>
      </c>
      <c r="AY1506" s="220" t="s">
        <v>404</v>
      </c>
    </row>
    <row r="1507" spans="1:65" s="2" customFormat="1" ht="14.45" customHeight="1">
      <c r="A1507" s="36"/>
      <c r="B1507" s="37"/>
      <c r="C1507" s="242" t="s">
        <v>159</v>
      </c>
      <c r="D1507" s="242" t="s">
        <v>812</v>
      </c>
      <c r="E1507" s="243" t="s">
        <v>1950</v>
      </c>
      <c r="F1507" s="244" t="s">
        <v>1951</v>
      </c>
      <c r="G1507" s="245" t="s">
        <v>110</v>
      </c>
      <c r="H1507" s="246">
        <v>166.865</v>
      </c>
      <c r="I1507" s="247"/>
      <c r="J1507" s="248">
        <f>ROUND(I1507*H1507,2)</f>
        <v>0</v>
      </c>
      <c r="K1507" s="244" t="s">
        <v>19</v>
      </c>
      <c r="L1507" s="249"/>
      <c r="M1507" s="250" t="s">
        <v>19</v>
      </c>
      <c r="N1507" s="251" t="s">
        <v>47</v>
      </c>
      <c r="O1507" s="66"/>
      <c r="P1507" s="188">
        <f>O1507*H1507</f>
        <v>0</v>
      </c>
      <c r="Q1507" s="188">
        <v>0.001</v>
      </c>
      <c r="R1507" s="188">
        <f>Q1507*H1507</f>
        <v>0.166865</v>
      </c>
      <c r="S1507" s="188">
        <v>0</v>
      </c>
      <c r="T1507" s="189">
        <f>S1507*H1507</f>
        <v>0</v>
      </c>
      <c r="U1507" s="36"/>
      <c r="V1507" s="36"/>
      <c r="W1507" s="36"/>
      <c r="X1507" s="36"/>
      <c r="Y1507" s="36"/>
      <c r="Z1507" s="36"/>
      <c r="AA1507" s="36"/>
      <c r="AB1507" s="36"/>
      <c r="AC1507" s="36"/>
      <c r="AD1507" s="36"/>
      <c r="AE1507" s="36"/>
      <c r="AR1507" s="190" t="s">
        <v>224</v>
      </c>
      <c r="AT1507" s="190" t="s">
        <v>812</v>
      </c>
      <c r="AU1507" s="190" t="s">
        <v>86</v>
      </c>
      <c r="AY1507" s="19" t="s">
        <v>404</v>
      </c>
      <c r="BE1507" s="191">
        <f>IF(N1507="základní",J1507,0)</f>
        <v>0</v>
      </c>
      <c r="BF1507" s="191">
        <f>IF(N1507="snížená",J1507,0)</f>
        <v>0</v>
      </c>
      <c r="BG1507" s="191">
        <f>IF(N1507="zákl. přenesená",J1507,0)</f>
        <v>0</v>
      </c>
      <c r="BH1507" s="191">
        <f>IF(N1507="sníž. přenesená",J1507,0)</f>
        <v>0</v>
      </c>
      <c r="BI1507" s="191">
        <f>IF(N1507="nulová",J1507,0)</f>
        <v>0</v>
      </c>
      <c r="BJ1507" s="19" t="s">
        <v>84</v>
      </c>
      <c r="BK1507" s="191">
        <f>ROUND(I1507*H1507,2)</f>
        <v>0</v>
      </c>
      <c r="BL1507" s="19" t="s">
        <v>273</v>
      </c>
      <c r="BM1507" s="190" t="s">
        <v>1952</v>
      </c>
    </row>
    <row r="1508" spans="1:47" s="2" customFormat="1" ht="19.5">
      <c r="A1508" s="36"/>
      <c r="B1508" s="37"/>
      <c r="C1508" s="38"/>
      <c r="D1508" s="192" t="s">
        <v>418</v>
      </c>
      <c r="E1508" s="38"/>
      <c r="F1508" s="193" t="s">
        <v>1953</v>
      </c>
      <c r="G1508" s="38"/>
      <c r="H1508" s="38"/>
      <c r="I1508" s="194"/>
      <c r="J1508" s="38"/>
      <c r="K1508" s="38"/>
      <c r="L1508" s="41"/>
      <c r="M1508" s="195"/>
      <c r="N1508" s="196"/>
      <c r="O1508" s="66"/>
      <c r="P1508" s="66"/>
      <c r="Q1508" s="66"/>
      <c r="R1508" s="66"/>
      <c r="S1508" s="66"/>
      <c r="T1508" s="67"/>
      <c r="U1508" s="36"/>
      <c r="V1508" s="36"/>
      <c r="W1508" s="36"/>
      <c r="X1508" s="36"/>
      <c r="Y1508" s="36"/>
      <c r="Z1508" s="36"/>
      <c r="AA1508" s="36"/>
      <c r="AB1508" s="36"/>
      <c r="AC1508" s="36"/>
      <c r="AD1508" s="36"/>
      <c r="AE1508" s="36"/>
      <c r="AT1508" s="19" t="s">
        <v>418</v>
      </c>
      <c r="AU1508" s="19" t="s">
        <v>86</v>
      </c>
    </row>
    <row r="1509" spans="2:51" s="15" customFormat="1" ht="11.25">
      <c r="B1509" s="221"/>
      <c r="C1509" s="222"/>
      <c r="D1509" s="192" t="s">
        <v>428</v>
      </c>
      <c r="E1509" s="223" t="s">
        <v>19</v>
      </c>
      <c r="F1509" s="224" t="s">
        <v>1932</v>
      </c>
      <c r="G1509" s="222"/>
      <c r="H1509" s="223" t="s">
        <v>19</v>
      </c>
      <c r="I1509" s="225"/>
      <c r="J1509" s="222"/>
      <c r="K1509" s="222"/>
      <c r="L1509" s="226"/>
      <c r="M1509" s="227"/>
      <c r="N1509" s="228"/>
      <c r="O1509" s="228"/>
      <c r="P1509" s="228"/>
      <c r="Q1509" s="228"/>
      <c r="R1509" s="228"/>
      <c r="S1509" s="228"/>
      <c r="T1509" s="229"/>
      <c r="AT1509" s="230" t="s">
        <v>428</v>
      </c>
      <c r="AU1509" s="230" t="s">
        <v>86</v>
      </c>
      <c r="AV1509" s="15" t="s">
        <v>84</v>
      </c>
      <c r="AW1509" s="15" t="s">
        <v>37</v>
      </c>
      <c r="AX1509" s="15" t="s">
        <v>76</v>
      </c>
      <c r="AY1509" s="230" t="s">
        <v>404</v>
      </c>
    </row>
    <row r="1510" spans="2:51" s="13" customFormat="1" ht="11.25">
      <c r="B1510" s="198"/>
      <c r="C1510" s="199"/>
      <c r="D1510" s="192" t="s">
        <v>428</v>
      </c>
      <c r="E1510" s="200" t="s">
        <v>19</v>
      </c>
      <c r="F1510" s="201" t="s">
        <v>1954</v>
      </c>
      <c r="G1510" s="199"/>
      <c r="H1510" s="202">
        <v>165.888</v>
      </c>
      <c r="I1510" s="203"/>
      <c r="J1510" s="199"/>
      <c r="K1510" s="199"/>
      <c r="L1510" s="204"/>
      <c r="M1510" s="205"/>
      <c r="N1510" s="206"/>
      <c r="O1510" s="206"/>
      <c r="P1510" s="206"/>
      <c r="Q1510" s="206"/>
      <c r="R1510" s="206"/>
      <c r="S1510" s="206"/>
      <c r="T1510" s="207"/>
      <c r="AT1510" s="208" t="s">
        <v>428</v>
      </c>
      <c r="AU1510" s="208" t="s">
        <v>86</v>
      </c>
      <c r="AV1510" s="13" t="s">
        <v>86</v>
      </c>
      <c r="AW1510" s="13" t="s">
        <v>37</v>
      </c>
      <c r="AX1510" s="13" t="s">
        <v>76</v>
      </c>
      <c r="AY1510" s="208" t="s">
        <v>404</v>
      </c>
    </row>
    <row r="1511" spans="2:51" s="13" customFormat="1" ht="11.25">
      <c r="B1511" s="198"/>
      <c r="C1511" s="199"/>
      <c r="D1511" s="192" t="s">
        <v>428</v>
      </c>
      <c r="E1511" s="200" t="s">
        <v>19</v>
      </c>
      <c r="F1511" s="201" t="s">
        <v>1955</v>
      </c>
      <c r="G1511" s="199"/>
      <c r="H1511" s="202">
        <v>0.977</v>
      </c>
      <c r="I1511" s="203"/>
      <c r="J1511" s="199"/>
      <c r="K1511" s="199"/>
      <c r="L1511" s="204"/>
      <c r="M1511" s="205"/>
      <c r="N1511" s="206"/>
      <c r="O1511" s="206"/>
      <c r="P1511" s="206"/>
      <c r="Q1511" s="206"/>
      <c r="R1511" s="206"/>
      <c r="S1511" s="206"/>
      <c r="T1511" s="207"/>
      <c r="AT1511" s="208" t="s">
        <v>428</v>
      </c>
      <c r="AU1511" s="208" t="s">
        <v>86</v>
      </c>
      <c r="AV1511" s="13" t="s">
        <v>86</v>
      </c>
      <c r="AW1511" s="13" t="s">
        <v>37</v>
      </c>
      <c r="AX1511" s="13" t="s">
        <v>76</v>
      </c>
      <c r="AY1511" s="208" t="s">
        <v>404</v>
      </c>
    </row>
    <row r="1512" spans="2:51" s="14" customFormat="1" ht="11.25">
      <c r="B1512" s="210"/>
      <c r="C1512" s="211"/>
      <c r="D1512" s="192" t="s">
        <v>428</v>
      </c>
      <c r="E1512" s="212" t="s">
        <v>19</v>
      </c>
      <c r="F1512" s="213" t="s">
        <v>463</v>
      </c>
      <c r="G1512" s="211"/>
      <c r="H1512" s="214">
        <v>166.865</v>
      </c>
      <c r="I1512" s="215"/>
      <c r="J1512" s="211"/>
      <c r="K1512" s="211"/>
      <c r="L1512" s="216"/>
      <c r="M1512" s="217"/>
      <c r="N1512" s="218"/>
      <c r="O1512" s="218"/>
      <c r="P1512" s="218"/>
      <c r="Q1512" s="218"/>
      <c r="R1512" s="218"/>
      <c r="S1512" s="218"/>
      <c r="T1512" s="219"/>
      <c r="AT1512" s="220" t="s">
        <v>428</v>
      </c>
      <c r="AU1512" s="220" t="s">
        <v>86</v>
      </c>
      <c r="AV1512" s="14" t="s">
        <v>273</v>
      </c>
      <c r="AW1512" s="14" t="s">
        <v>37</v>
      </c>
      <c r="AX1512" s="14" t="s">
        <v>84</v>
      </c>
      <c r="AY1512" s="220" t="s">
        <v>404</v>
      </c>
    </row>
    <row r="1513" spans="1:65" s="2" customFormat="1" ht="14.45" customHeight="1">
      <c r="A1513" s="36"/>
      <c r="B1513" s="37"/>
      <c r="C1513" s="242" t="s">
        <v>1956</v>
      </c>
      <c r="D1513" s="242" t="s">
        <v>812</v>
      </c>
      <c r="E1513" s="243" t="s">
        <v>1957</v>
      </c>
      <c r="F1513" s="244" t="s">
        <v>1958</v>
      </c>
      <c r="G1513" s="245" t="s">
        <v>110</v>
      </c>
      <c r="H1513" s="246">
        <v>338.968</v>
      </c>
      <c r="I1513" s="247"/>
      <c r="J1513" s="248">
        <f>ROUND(I1513*H1513,2)</f>
        <v>0</v>
      </c>
      <c r="K1513" s="244" t="s">
        <v>19</v>
      </c>
      <c r="L1513" s="249"/>
      <c r="M1513" s="250" t="s">
        <v>19</v>
      </c>
      <c r="N1513" s="251" t="s">
        <v>47</v>
      </c>
      <c r="O1513" s="66"/>
      <c r="P1513" s="188">
        <f>O1513*H1513</f>
        <v>0</v>
      </c>
      <c r="Q1513" s="188">
        <v>0.001</v>
      </c>
      <c r="R1513" s="188">
        <f>Q1513*H1513</f>
        <v>0.33896800000000005</v>
      </c>
      <c r="S1513" s="188">
        <v>0</v>
      </c>
      <c r="T1513" s="189">
        <f>S1513*H1513</f>
        <v>0</v>
      </c>
      <c r="U1513" s="36"/>
      <c r="V1513" s="36"/>
      <c r="W1513" s="36"/>
      <c r="X1513" s="36"/>
      <c r="Y1513" s="36"/>
      <c r="Z1513" s="36"/>
      <c r="AA1513" s="36"/>
      <c r="AB1513" s="36"/>
      <c r="AC1513" s="36"/>
      <c r="AD1513" s="36"/>
      <c r="AE1513" s="36"/>
      <c r="AR1513" s="190" t="s">
        <v>224</v>
      </c>
      <c r="AT1513" s="190" t="s">
        <v>812</v>
      </c>
      <c r="AU1513" s="190" t="s">
        <v>86</v>
      </c>
      <c r="AY1513" s="19" t="s">
        <v>404</v>
      </c>
      <c r="BE1513" s="191">
        <f>IF(N1513="základní",J1513,0)</f>
        <v>0</v>
      </c>
      <c r="BF1513" s="191">
        <f>IF(N1513="snížená",J1513,0)</f>
        <v>0</v>
      </c>
      <c r="BG1513" s="191">
        <f>IF(N1513="zákl. přenesená",J1513,0)</f>
        <v>0</v>
      </c>
      <c r="BH1513" s="191">
        <f>IF(N1513="sníž. přenesená",J1513,0)</f>
        <v>0</v>
      </c>
      <c r="BI1513" s="191">
        <f>IF(N1513="nulová",J1513,0)</f>
        <v>0</v>
      </c>
      <c r="BJ1513" s="19" t="s">
        <v>84</v>
      </c>
      <c r="BK1513" s="191">
        <f>ROUND(I1513*H1513,2)</f>
        <v>0</v>
      </c>
      <c r="BL1513" s="19" t="s">
        <v>273</v>
      </c>
      <c r="BM1513" s="190" t="s">
        <v>1959</v>
      </c>
    </row>
    <row r="1514" spans="1:47" s="2" customFormat="1" ht="19.5">
      <c r="A1514" s="36"/>
      <c r="B1514" s="37"/>
      <c r="C1514" s="38"/>
      <c r="D1514" s="192" t="s">
        <v>418</v>
      </c>
      <c r="E1514" s="38"/>
      <c r="F1514" s="193" t="s">
        <v>1960</v>
      </c>
      <c r="G1514" s="38"/>
      <c r="H1514" s="38"/>
      <c r="I1514" s="194"/>
      <c r="J1514" s="38"/>
      <c r="K1514" s="38"/>
      <c r="L1514" s="41"/>
      <c r="M1514" s="195"/>
      <c r="N1514" s="196"/>
      <c r="O1514" s="66"/>
      <c r="P1514" s="66"/>
      <c r="Q1514" s="66"/>
      <c r="R1514" s="66"/>
      <c r="S1514" s="66"/>
      <c r="T1514" s="67"/>
      <c r="U1514" s="36"/>
      <c r="V1514" s="36"/>
      <c r="W1514" s="36"/>
      <c r="X1514" s="36"/>
      <c r="Y1514" s="36"/>
      <c r="Z1514" s="36"/>
      <c r="AA1514" s="36"/>
      <c r="AB1514" s="36"/>
      <c r="AC1514" s="36"/>
      <c r="AD1514" s="36"/>
      <c r="AE1514" s="36"/>
      <c r="AT1514" s="19" t="s">
        <v>418</v>
      </c>
      <c r="AU1514" s="19" t="s">
        <v>86</v>
      </c>
    </row>
    <row r="1515" spans="2:51" s="15" customFormat="1" ht="11.25">
      <c r="B1515" s="221"/>
      <c r="C1515" s="222"/>
      <c r="D1515" s="192" t="s">
        <v>428</v>
      </c>
      <c r="E1515" s="223" t="s">
        <v>19</v>
      </c>
      <c r="F1515" s="224" t="s">
        <v>1932</v>
      </c>
      <c r="G1515" s="222"/>
      <c r="H1515" s="223" t="s">
        <v>19</v>
      </c>
      <c r="I1515" s="225"/>
      <c r="J1515" s="222"/>
      <c r="K1515" s="222"/>
      <c r="L1515" s="226"/>
      <c r="M1515" s="227"/>
      <c r="N1515" s="228"/>
      <c r="O1515" s="228"/>
      <c r="P1515" s="228"/>
      <c r="Q1515" s="228"/>
      <c r="R1515" s="228"/>
      <c r="S1515" s="228"/>
      <c r="T1515" s="229"/>
      <c r="AT1515" s="230" t="s">
        <v>428</v>
      </c>
      <c r="AU1515" s="230" t="s">
        <v>86</v>
      </c>
      <c r="AV1515" s="15" t="s">
        <v>84</v>
      </c>
      <c r="AW1515" s="15" t="s">
        <v>37</v>
      </c>
      <c r="AX1515" s="15" t="s">
        <v>76</v>
      </c>
      <c r="AY1515" s="230" t="s">
        <v>404</v>
      </c>
    </row>
    <row r="1516" spans="2:51" s="13" customFormat="1" ht="11.25">
      <c r="B1516" s="198"/>
      <c r="C1516" s="199"/>
      <c r="D1516" s="192" t="s">
        <v>428</v>
      </c>
      <c r="E1516" s="200" t="s">
        <v>19</v>
      </c>
      <c r="F1516" s="201" t="s">
        <v>1961</v>
      </c>
      <c r="G1516" s="199"/>
      <c r="H1516" s="202">
        <v>299.523</v>
      </c>
      <c r="I1516" s="203"/>
      <c r="J1516" s="199"/>
      <c r="K1516" s="199"/>
      <c r="L1516" s="204"/>
      <c r="M1516" s="205"/>
      <c r="N1516" s="206"/>
      <c r="O1516" s="206"/>
      <c r="P1516" s="206"/>
      <c r="Q1516" s="206"/>
      <c r="R1516" s="206"/>
      <c r="S1516" s="206"/>
      <c r="T1516" s="207"/>
      <c r="AT1516" s="208" t="s">
        <v>428</v>
      </c>
      <c r="AU1516" s="208" t="s">
        <v>86</v>
      </c>
      <c r="AV1516" s="13" t="s">
        <v>86</v>
      </c>
      <c r="AW1516" s="13" t="s">
        <v>37</v>
      </c>
      <c r="AX1516" s="13" t="s">
        <v>76</v>
      </c>
      <c r="AY1516" s="208" t="s">
        <v>404</v>
      </c>
    </row>
    <row r="1517" spans="2:51" s="13" customFormat="1" ht="11.25">
      <c r="B1517" s="198"/>
      <c r="C1517" s="199"/>
      <c r="D1517" s="192" t="s">
        <v>428</v>
      </c>
      <c r="E1517" s="200" t="s">
        <v>19</v>
      </c>
      <c r="F1517" s="201" t="s">
        <v>1962</v>
      </c>
      <c r="G1517" s="199"/>
      <c r="H1517" s="202">
        <v>37.091</v>
      </c>
      <c r="I1517" s="203"/>
      <c r="J1517" s="199"/>
      <c r="K1517" s="199"/>
      <c r="L1517" s="204"/>
      <c r="M1517" s="205"/>
      <c r="N1517" s="206"/>
      <c r="O1517" s="206"/>
      <c r="P1517" s="206"/>
      <c r="Q1517" s="206"/>
      <c r="R1517" s="206"/>
      <c r="S1517" s="206"/>
      <c r="T1517" s="207"/>
      <c r="AT1517" s="208" t="s">
        <v>428</v>
      </c>
      <c r="AU1517" s="208" t="s">
        <v>86</v>
      </c>
      <c r="AV1517" s="13" t="s">
        <v>86</v>
      </c>
      <c r="AW1517" s="13" t="s">
        <v>37</v>
      </c>
      <c r="AX1517" s="13" t="s">
        <v>76</v>
      </c>
      <c r="AY1517" s="208" t="s">
        <v>404</v>
      </c>
    </row>
    <row r="1518" spans="2:51" s="13" customFormat="1" ht="11.25">
      <c r="B1518" s="198"/>
      <c r="C1518" s="199"/>
      <c r="D1518" s="192" t="s">
        <v>428</v>
      </c>
      <c r="E1518" s="200" t="s">
        <v>19</v>
      </c>
      <c r="F1518" s="201" t="s">
        <v>1963</v>
      </c>
      <c r="G1518" s="199"/>
      <c r="H1518" s="202">
        <v>2.354</v>
      </c>
      <c r="I1518" s="203"/>
      <c r="J1518" s="199"/>
      <c r="K1518" s="199"/>
      <c r="L1518" s="204"/>
      <c r="M1518" s="205"/>
      <c r="N1518" s="206"/>
      <c r="O1518" s="206"/>
      <c r="P1518" s="206"/>
      <c r="Q1518" s="206"/>
      <c r="R1518" s="206"/>
      <c r="S1518" s="206"/>
      <c r="T1518" s="207"/>
      <c r="AT1518" s="208" t="s">
        <v>428</v>
      </c>
      <c r="AU1518" s="208" t="s">
        <v>86</v>
      </c>
      <c r="AV1518" s="13" t="s">
        <v>86</v>
      </c>
      <c r="AW1518" s="13" t="s">
        <v>37</v>
      </c>
      <c r="AX1518" s="13" t="s">
        <v>76</v>
      </c>
      <c r="AY1518" s="208" t="s">
        <v>404</v>
      </c>
    </row>
    <row r="1519" spans="2:51" s="14" customFormat="1" ht="11.25">
      <c r="B1519" s="210"/>
      <c r="C1519" s="211"/>
      <c r="D1519" s="192" t="s">
        <v>428</v>
      </c>
      <c r="E1519" s="212" t="s">
        <v>19</v>
      </c>
      <c r="F1519" s="213" t="s">
        <v>463</v>
      </c>
      <c r="G1519" s="211"/>
      <c r="H1519" s="214">
        <v>338.968</v>
      </c>
      <c r="I1519" s="215"/>
      <c r="J1519" s="211"/>
      <c r="K1519" s="211"/>
      <c r="L1519" s="216"/>
      <c r="M1519" s="217"/>
      <c r="N1519" s="218"/>
      <c r="O1519" s="218"/>
      <c r="P1519" s="218"/>
      <c r="Q1519" s="218"/>
      <c r="R1519" s="218"/>
      <c r="S1519" s="218"/>
      <c r="T1519" s="219"/>
      <c r="AT1519" s="220" t="s">
        <v>428</v>
      </c>
      <c r="AU1519" s="220" t="s">
        <v>86</v>
      </c>
      <c r="AV1519" s="14" t="s">
        <v>273</v>
      </c>
      <c r="AW1519" s="14" t="s">
        <v>37</v>
      </c>
      <c r="AX1519" s="14" t="s">
        <v>84</v>
      </c>
      <c r="AY1519" s="220" t="s">
        <v>404</v>
      </c>
    </row>
    <row r="1520" spans="1:65" s="2" customFormat="1" ht="14.45" customHeight="1">
      <c r="A1520" s="36"/>
      <c r="B1520" s="37"/>
      <c r="C1520" s="179" t="s">
        <v>1964</v>
      </c>
      <c r="D1520" s="179" t="s">
        <v>410</v>
      </c>
      <c r="E1520" s="180" t="s">
        <v>1965</v>
      </c>
      <c r="F1520" s="181" t="s">
        <v>1966</v>
      </c>
      <c r="G1520" s="182" t="s">
        <v>110</v>
      </c>
      <c r="H1520" s="183">
        <v>1</v>
      </c>
      <c r="I1520" s="184"/>
      <c r="J1520" s="185">
        <f>ROUND(I1520*H1520,2)</f>
        <v>0</v>
      </c>
      <c r="K1520" s="181" t="s">
        <v>19</v>
      </c>
      <c r="L1520" s="41"/>
      <c r="M1520" s="186" t="s">
        <v>19</v>
      </c>
      <c r="N1520" s="187" t="s">
        <v>47</v>
      </c>
      <c r="O1520" s="66"/>
      <c r="P1520" s="188">
        <f>O1520*H1520</f>
        <v>0</v>
      </c>
      <c r="Q1520" s="188">
        <v>0</v>
      </c>
      <c r="R1520" s="188">
        <f>Q1520*H1520</f>
        <v>0</v>
      </c>
      <c r="S1520" s="188">
        <v>0</v>
      </c>
      <c r="T1520" s="189">
        <f>S1520*H1520</f>
        <v>0</v>
      </c>
      <c r="U1520" s="36"/>
      <c r="V1520" s="36"/>
      <c r="W1520" s="36"/>
      <c r="X1520" s="36"/>
      <c r="Y1520" s="36"/>
      <c r="Z1520" s="36"/>
      <c r="AA1520" s="36"/>
      <c r="AB1520" s="36"/>
      <c r="AC1520" s="36"/>
      <c r="AD1520" s="36"/>
      <c r="AE1520" s="36"/>
      <c r="AR1520" s="190" t="s">
        <v>273</v>
      </c>
      <c r="AT1520" s="190" t="s">
        <v>410</v>
      </c>
      <c r="AU1520" s="190" t="s">
        <v>86</v>
      </c>
      <c r="AY1520" s="19" t="s">
        <v>404</v>
      </c>
      <c r="BE1520" s="191">
        <f>IF(N1520="základní",J1520,0)</f>
        <v>0</v>
      </c>
      <c r="BF1520" s="191">
        <f>IF(N1520="snížená",J1520,0)</f>
        <v>0</v>
      </c>
      <c r="BG1520" s="191">
        <f>IF(N1520="zákl. přenesená",J1520,0)</f>
        <v>0</v>
      </c>
      <c r="BH1520" s="191">
        <f>IF(N1520="sníž. přenesená",J1520,0)</f>
        <v>0</v>
      </c>
      <c r="BI1520" s="191">
        <f>IF(N1520="nulová",J1520,0)</f>
        <v>0</v>
      </c>
      <c r="BJ1520" s="19" t="s">
        <v>84</v>
      </c>
      <c r="BK1520" s="191">
        <f>ROUND(I1520*H1520,2)</f>
        <v>0</v>
      </c>
      <c r="BL1520" s="19" t="s">
        <v>273</v>
      </c>
      <c r="BM1520" s="190" t="s">
        <v>1967</v>
      </c>
    </row>
    <row r="1521" spans="1:47" s="2" customFormat="1" ht="11.25">
      <c r="A1521" s="36"/>
      <c r="B1521" s="37"/>
      <c r="C1521" s="38"/>
      <c r="D1521" s="192" t="s">
        <v>418</v>
      </c>
      <c r="E1521" s="38"/>
      <c r="F1521" s="193" t="s">
        <v>1968</v>
      </c>
      <c r="G1521" s="38"/>
      <c r="H1521" s="38"/>
      <c r="I1521" s="194"/>
      <c r="J1521" s="38"/>
      <c r="K1521" s="38"/>
      <c r="L1521" s="41"/>
      <c r="M1521" s="195"/>
      <c r="N1521" s="196"/>
      <c r="O1521" s="66"/>
      <c r="P1521" s="66"/>
      <c r="Q1521" s="66"/>
      <c r="R1521" s="66"/>
      <c r="S1521" s="66"/>
      <c r="T1521" s="67"/>
      <c r="U1521" s="36"/>
      <c r="V1521" s="36"/>
      <c r="W1521" s="36"/>
      <c r="X1521" s="36"/>
      <c r="Y1521" s="36"/>
      <c r="Z1521" s="36"/>
      <c r="AA1521" s="36"/>
      <c r="AB1521" s="36"/>
      <c r="AC1521" s="36"/>
      <c r="AD1521" s="36"/>
      <c r="AE1521" s="36"/>
      <c r="AT1521" s="19" t="s">
        <v>418</v>
      </c>
      <c r="AU1521" s="19" t="s">
        <v>86</v>
      </c>
    </row>
    <row r="1522" spans="1:47" s="2" customFormat="1" ht="29.25">
      <c r="A1522" s="36"/>
      <c r="B1522" s="37"/>
      <c r="C1522" s="38"/>
      <c r="D1522" s="192" t="s">
        <v>423</v>
      </c>
      <c r="E1522" s="38"/>
      <c r="F1522" s="197" t="s">
        <v>1969</v>
      </c>
      <c r="G1522" s="38"/>
      <c r="H1522" s="38"/>
      <c r="I1522" s="194"/>
      <c r="J1522" s="38"/>
      <c r="K1522" s="38"/>
      <c r="L1522" s="41"/>
      <c r="M1522" s="195"/>
      <c r="N1522" s="196"/>
      <c r="O1522" s="66"/>
      <c r="P1522" s="66"/>
      <c r="Q1522" s="66"/>
      <c r="R1522" s="66"/>
      <c r="S1522" s="66"/>
      <c r="T1522" s="67"/>
      <c r="U1522" s="36"/>
      <c r="V1522" s="36"/>
      <c r="W1522" s="36"/>
      <c r="X1522" s="36"/>
      <c r="Y1522" s="36"/>
      <c r="Z1522" s="36"/>
      <c r="AA1522" s="36"/>
      <c r="AB1522" s="36"/>
      <c r="AC1522" s="36"/>
      <c r="AD1522" s="36"/>
      <c r="AE1522" s="36"/>
      <c r="AT1522" s="19" t="s">
        <v>423</v>
      </c>
      <c r="AU1522" s="19" t="s">
        <v>86</v>
      </c>
    </row>
    <row r="1523" spans="2:51" s="13" customFormat="1" ht="11.25">
      <c r="B1523" s="198"/>
      <c r="C1523" s="199"/>
      <c r="D1523" s="192" t="s">
        <v>428</v>
      </c>
      <c r="E1523" s="200" t="s">
        <v>19</v>
      </c>
      <c r="F1523" s="201" t="s">
        <v>1970</v>
      </c>
      <c r="G1523" s="199"/>
      <c r="H1523" s="202">
        <v>1</v>
      </c>
      <c r="I1523" s="203"/>
      <c r="J1523" s="199"/>
      <c r="K1523" s="199"/>
      <c r="L1523" s="204"/>
      <c r="M1523" s="205"/>
      <c r="N1523" s="206"/>
      <c r="O1523" s="206"/>
      <c r="P1523" s="206"/>
      <c r="Q1523" s="206"/>
      <c r="R1523" s="206"/>
      <c r="S1523" s="206"/>
      <c r="T1523" s="207"/>
      <c r="AT1523" s="208" t="s">
        <v>428</v>
      </c>
      <c r="AU1523" s="208" t="s">
        <v>86</v>
      </c>
      <c r="AV1523" s="13" t="s">
        <v>86</v>
      </c>
      <c r="AW1523" s="13" t="s">
        <v>37</v>
      </c>
      <c r="AX1523" s="13" t="s">
        <v>84</v>
      </c>
      <c r="AY1523" s="208" t="s">
        <v>404</v>
      </c>
    </row>
    <row r="1524" spans="1:65" s="2" customFormat="1" ht="14.45" customHeight="1">
      <c r="A1524" s="36"/>
      <c r="B1524" s="37"/>
      <c r="C1524" s="242" t="s">
        <v>1971</v>
      </c>
      <c r="D1524" s="242" t="s">
        <v>812</v>
      </c>
      <c r="E1524" s="243" t="s">
        <v>1972</v>
      </c>
      <c r="F1524" s="244" t="s">
        <v>1973</v>
      </c>
      <c r="G1524" s="245" t="s">
        <v>110</v>
      </c>
      <c r="H1524" s="246">
        <v>1</v>
      </c>
      <c r="I1524" s="247"/>
      <c r="J1524" s="248">
        <f>ROUND(I1524*H1524,2)</f>
        <v>0</v>
      </c>
      <c r="K1524" s="244" t="s">
        <v>19</v>
      </c>
      <c r="L1524" s="249"/>
      <c r="M1524" s="250" t="s">
        <v>19</v>
      </c>
      <c r="N1524" s="251" t="s">
        <v>47</v>
      </c>
      <c r="O1524" s="66"/>
      <c r="P1524" s="188">
        <f>O1524*H1524</f>
        <v>0</v>
      </c>
      <c r="Q1524" s="188">
        <v>0.025</v>
      </c>
      <c r="R1524" s="188">
        <f>Q1524*H1524</f>
        <v>0.025</v>
      </c>
      <c r="S1524" s="188">
        <v>0</v>
      </c>
      <c r="T1524" s="189">
        <f>S1524*H1524</f>
        <v>0</v>
      </c>
      <c r="U1524" s="36"/>
      <c r="V1524" s="36"/>
      <c r="W1524" s="36"/>
      <c r="X1524" s="36"/>
      <c r="Y1524" s="36"/>
      <c r="Z1524" s="36"/>
      <c r="AA1524" s="36"/>
      <c r="AB1524" s="36"/>
      <c r="AC1524" s="36"/>
      <c r="AD1524" s="36"/>
      <c r="AE1524" s="36"/>
      <c r="AR1524" s="190" t="s">
        <v>224</v>
      </c>
      <c r="AT1524" s="190" t="s">
        <v>812</v>
      </c>
      <c r="AU1524" s="190" t="s">
        <v>86</v>
      </c>
      <c r="AY1524" s="19" t="s">
        <v>404</v>
      </c>
      <c r="BE1524" s="191">
        <f>IF(N1524="základní",J1524,0)</f>
        <v>0</v>
      </c>
      <c r="BF1524" s="191">
        <f>IF(N1524="snížená",J1524,0)</f>
        <v>0</v>
      </c>
      <c r="BG1524" s="191">
        <f>IF(N1524="zákl. přenesená",J1524,0)</f>
        <v>0</v>
      </c>
      <c r="BH1524" s="191">
        <f>IF(N1524="sníž. přenesená",J1524,0)</f>
        <v>0</v>
      </c>
      <c r="BI1524" s="191">
        <f>IF(N1524="nulová",J1524,0)</f>
        <v>0</v>
      </c>
      <c r="BJ1524" s="19" t="s">
        <v>84</v>
      </c>
      <c r="BK1524" s="191">
        <f>ROUND(I1524*H1524,2)</f>
        <v>0</v>
      </c>
      <c r="BL1524" s="19" t="s">
        <v>273</v>
      </c>
      <c r="BM1524" s="190" t="s">
        <v>1974</v>
      </c>
    </row>
    <row r="1525" spans="1:47" s="2" customFormat="1" ht="11.25">
      <c r="A1525" s="36"/>
      <c r="B1525" s="37"/>
      <c r="C1525" s="38"/>
      <c r="D1525" s="192" t="s">
        <v>418</v>
      </c>
      <c r="E1525" s="38"/>
      <c r="F1525" s="193" t="s">
        <v>1973</v>
      </c>
      <c r="G1525" s="38"/>
      <c r="H1525" s="38"/>
      <c r="I1525" s="194"/>
      <c r="J1525" s="38"/>
      <c r="K1525" s="38"/>
      <c r="L1525" s="41"/>
      <c r="M1525" s="195"/>
      <c r="N1525" s="196"/>
      <c r="O1525" s="66"/>
      <c r="P1525" s="66"/>
      <c r="Q1525" s="66"/>
      <c r="R1525" s="66"/>
      <c r="S1525" s="66"/>
      <c r="T1525" s="67"/>
      <c r="U1525" s="36"/>
      <c r="V1525" s="36"/>
      <c r="W1525" s="36"/>
      <c r="X1525" s="36"/>
      <c r="Y1525" s="36"/>
      <c r="Z1525" s="36"/>
      <c r="AA1525" s="36"/>
      <c r="AB1525" s="36"/>
      <c r="AC1525" s="36"/>
      <c r="AD1525" s="36"/>
      <c r="AE1525" s="36"/>
      <c r="AT1525" s="19" t="s">
        <v>418</v>
      </c>
      <c r="AU1525" s="19" t="s">
        <v>86</v>
      </c>
    </row>
    <row r="1526" spans="1:65" s="2" customFormat="1" ht="14.45" customHeight="1">
      <c r="A1526" s="36"/>
      <c r="B1526" s="37"/>
      <c r="C1526" s="179" t="s">
        <v>1975</v>
      </c>
      <c r="D1526" s="179" t="s">
        <v>410</v>
      </c>
      <c r="E1526" s="180" t="s">
        <v>1976</v>
      </c>
      <c r="F1526" s="181" t="s">
        <v>1977</v>
      </c>
      <c r="G1526" s="182" t="s">
        <v>134</v>
      </c>
      <c r="H1526" s="183">
        <v>67.5</v>
      </c>
      <c r="I1526" s="184"/>
      <c r="J1526" s="185">
        <f>ROUND(I1526*H1526,2)</f>
        <v>0</v>
      </c>
      <c r="K1526" s="181" t="s">
        <v>413</v>
      </c>
      <c r="L1526" s="41"/>
      <c r="M1526" s="186" t="s">
        <v>19</v>
      </c>
      <c r="N1526" s="187" t="s">
        <v>47</v>
      </c>
      <c r="O1526" s="66"/>
      <c r="P1526" s="188">
        <f>O1526*H1526</f>
        <v>0</v>
      </c>
      <c r="Q1526" s="188">
        <v>0</v>
      </c>
      <c r="R1526" s="188">
        <f>Q1526*H1526</f>
        <v>0</v>
      </c>
      <c r="S1526" s="188">
        <v>0</v>
      </c>
      <c r="T1526" s="189">
        <f>S1526*H1526</f>
        <v>0</v>
      </c>
      <c r="U1526" s="36"/>
      <c r="V1526" s="36"/>
      <c r="W1526" s="36"/>
      <c r="X1526" s="36"/>
      <c r="Y1526" s="36"/>
      <c r="Z1526" s="36"/>
      <c r="AA1526" s="36"/>
      <c r="AB1526" s="36"/>
      <c r="AC1526" s="36"/>
      <c r="AD1526" s="36"/>
      <c r="AE1526" s="36"/>
      <c r="AR1526" s="190" t="s">
        <v>273</v>
      </c>
      <c r="AT1526" s="190" t="s">
        <v>410</v>
      </c>
      <c r="AU1526" s="190" t="s">
        <v>86</v>
      </c>
      <c r="AY1526" s="19" t="s">
        <v>404</v>
      </c>
      <c r="BE1526" s="191">
        <f>IF(N1526="základní",J1526,0)</f>
        <v>0</v>
      </c>
      <c r="BF1526" s="191">
        <f>IF(N1526="snížená",J1526,0)</f>
        <v>0</v>
      </c>
      <c r="BG1526" s="191">
        <f>IF(N1526="zákl. přenesená",J1526,0)</f>
        <v>0</v>
      </c>
      <c r="BH1526" s="191">
        <f>IF(N1526="sníž. přenesená",J1526,0)</f>
        <v>0</v>
      </c>
      <c r="BI1526" s="191">
        <f>IF(N1526="nulová",J1526,0)</f>
        <v>0</v>
      </c>
      <c r="BJ1526" s="19" t="s">
        <v>84</v>
      </c>
      <c r="BK1526" s="191">
        <f>ROUND(I1526*H1526,2)</f>
        <v>0</v>
      </c>
      <c r="BL1526" s="19" t="s">
        <v>273</v>
      </c>
      <c r="BM1526" s="190" t="s">
        <v>1978</v>
      </c>
    </row>
    <row r="1527" spans="1:47" s="2" customFormat="1" ht="11.25">
      <c r="A1527" s="36"/>
      <c r="B1527" s="37"/>
      <c r="C1527" s="38"/>
      <c r="D1527" s="192" t="s">
        <v>418</v>
      </c>
      <c r="E1527" s="38"/>
      <c r="F1527" s="193" t="s">
        <v>1979</v>
      </c>
      <c r="G1527" s="38"/>
      <c r="H1527" s="38"/>
      <c r="I1527" s="194"/>
      <c r="J1527" s="38"/>
      <c r="K1527" s="38"/>
      <c r="L1527" s="41"/>
      <c r="M1527" s="195"/>
      <c r="N1527" s="196"/>
      <c r="O1527" s="66"/>
      <c r="P1527" s="66"/>
      <c r="Q1527" s="66"/>
      <c r="R1527" s="66"/>
      <c r="S1527" s="66"/>
      <c r="T1527" s="67"/>
      <c r="U1527" s="36"/>
      <c r="V1527" s="36"/>
      <c r="W1527" s="36"/>
      <c r="X1527" s="36"/>
      <c r="Y1527" s="36"/>
      <c r="Z1527" s="36"/>
      <c r="AA1527" s="36"/>
      <c r="AB1527" s="36"/>
      <c r="AC1527" s="36"/>
      <c r="AD1527" s="36"/>
      <c r="AE1527" s="36"/>
      <c r="AT1527" s="19" t="s">
        <v>418</v>
      </c>
      <c r="AU1527" s="19" t="s">
        <v>86</v>
      </c>
    </row>
    <row r="1528" spans="1:47" s="2" customFormat="1" ht="48.75">
      <c r="A1528" s="36"/>
      <c r="B1528" s="37"/>
      <c r="C1528" s="38"/>
      <c r="D1528" s="192" t="s">
        <v>423</v>
      </c>
      <c r="E1528" s="38"/>
      <c r="F1528" s="197" t="s">
        <v>1980</v>
      </c>
      <c r="G1528" s="38"/>
      <c r="H1528" s="38"/>
      <c r="I1528" s="194"/>
      <c r="J1528" s="38"/>
      <c r="K1528" s="38"/>
      <c r="L1528" s="41"/>
      <c r="M1528" s="195"/>
      <c r="N1528" s="196"/>
      <c r="O1528" s="66"/>
      <c r="P1528" s="66"/>
      <c r="Q1528" s="66"/>
      <c r="R1528" s="66"/>
      <c r="S1528" s="66"/>
      <c r="T1528" s="67"/>
      <c r="U1528" s="36"/>
      <c r="V1528" s="36"/>
      <c r="W1528" s="36"/>
      <c r="X1528" s="36"/>
      <c r="Y1528" s="36"/>
      <c r="Z1528" s="36"/>
      <c r="AA1528" s="36"/>
      <c r="AB1528" s="36"/>
      <c r="AC1528" s="36"/>
      <c r="AD1528" s="36"/>
      <c r="AE1528" s="36"/>
      <c r="AT1528" s="19" t="s">
        <v>423</v>
      </c>
      <c r="AU1528" s="19" t="s">
        <v>86</v>
      </c>
    </row>
    <row r="1529" spans="1:47" s="2" customFormat="1" ht="19.5">
      <c r="A1529" s="36"/>
      <c r="B1529" s="37"/>
      <c r="C1529" s="38"/>
      <c r="D1529" s="192" t="s">
        <v>473</v>
      </c>
      <c r="E1529" s="38"/>
      <c r="F1529" s="197" t="s">
        <v>1981</v>
      </c>
      <c r="G1529" s="38"/>
      <c r="H1529" s="38"/>
      <c r="I1529" s="194"/>
      <c r="J1529" s="38"/>
      <c r="K1529" s="38"/>
      <c r="L1529" s="41"/>
      <c r="M1529" s="195"/>
      <c r="N1529" s="196"/>
      <c r="O1529" s="66"/>
      <c r="P1529" s="66"/>
      <c r="Q1529" s="66"/>
      <c r="R1529" s="66"/>
      <c r="S1529" s="66"/>
      <c r="T1529" s="67"/>
      <c r="U1529" s="36"/>
      <c r="V1529" s="36"/>
      <c r="W1529" s="36"/>
      <c r="X1529" s="36"/>
      <c r="Y1529" s="36"/>
      <c r="Z1529" s="36"/>
      <c r="AA1529" s="36"/>
      <c r="AB1529" s="36"/>
      <c r="AC1529" s="36"/>
      <c r="AD1529" s="36"/>
      <c r="AE1529" s="36"/>
      <c r="AT1529" s="19" t="s">
        <v>473</v>
      </c>
      <c r="AU1529" s="19" t="s">
        <v>86</v>
      </c>
    </row>
    <row r="1530" spans="2:51" s="15" customFormat="1" ht="11.25">
      <c r="B1530" s="221"/>
      <c r="C1530" s="222"/>
      <c r="D1530" s="192" t="s">
        <v>428</v>
      </c>
      <c r="E1530" s="223" t="s">
        <v>19</v>
      </c>
      <c r="F1530" s="224" t="s">
        <v>1932</v>
      </c>
      <c r="G1530" s="222"/>
      <c r="H1530" s="223" t="s">
        <v>19</v>
      </c>
      <c r="I1530" s="225"/>
      <c r="J1530" s="222"/>
      <c r="K1530" s="222"/>
      <c r="L1530" s="226"/>
      <c r="M1530" s="227"/>
      <c r="N1530" s="228"/>
      <c r="O1530" s="228"/>
      <c r="P1530" s="228"/>
      <c r="Q1530" s="228"/>
      <c r="R1530" s="228"/>
      <c r="S1530" s="228"/>
      <c r="T1530" s="229"/>
      <c r="AT1530" s="230" t="s">
        <v>428</v>
      </c>
      <c r="AU1530" s="230" t="s">
        <v>86</v>
      </c>
      <c r="AV1530" s="15" t="s">
        <v>84</v>
      </c>
      <c r="AW1530" s="15" t="s">
        <v>37</v>
      </c>
      <c r="AX1530" s="15" t="s">
        <v>76</v>
      </c>
      <c r="AY1530" s="230" t="s">
        <v>404</v>
      </c>
    </row>
    <row r="1531" spans="2:51" s="13" customFormat="1" ht="11.25">
      <c r="B1531" s="198"/>
      <c r="C1531" s="199"/>
      <c r="D1531" s="192" t="s">
        <v>428</v>
      </c>
      <c r="E1531" s="200" t="s">
        <v>19</v>
      </c>
      <c r="F1531" s="201" t="s">
        <v>1982</v>
      </c>
      <c r="G1531" s="199"/>
      <c r="H1531" s="202">
        <v>13</v>
      </c>
      <c r="I1531" s="203"/>
      <c r="J1531" s="199"/>
      <c r="K1531" s="199"/>
      <c r="L1531" s="204"/>
      <c r="M1531" s="205"/>
      <c r="N1531" s="206"/>
      <c r="O1531" s="206"/>
      <c r="P1531" s="206"/>
      <c r="Q1531" s="206"/>
      <c r="R1531" s="206"/>
      <c r="S1531" s="206"/>
      <c r="T1531" s="207"/>
      <c r="AT1531" s="208" t="s">
        <v>428</v>
      </c>
      <c r="AU1531" s="208" t="s">
        <v>86</v>
      </c>
      <c r="AV1531" s="13" t="s">
        <v>86</v>
      </c>
      <c r="AW1531" s="13" t="s">
        <v>37</v>
      </c>
      <c r="AX1531" s="13" t="s">
        <v>76</v>
      </c>
      <c r="AY1531" s="208" t="s">
        <v>404</v>
      </c>
    </row>
    <row r="1532" spans="2:51" s="13" customFormat="1" ht="11.25">
      <c r="B1532" s="198"/>
      <c r="C1532" s="199"/>
      <c r="D1532" s="192" t="s">
        <v>428</v>
      </c>
      <c r="E1532" s="200" t="s">
        <v>19</v>
      </c>
      <c r="F1532" s="201" t="s">
        <v>1983</v>
      </c>
      <c r="G1532" s="199"/>
      <c r="H1532" s="202">
        <v>7</v>
      </c>
      <c r="I1532" s="203"/>
      <c r="J1532" s="199"/>
      <c r="K1532" s="199"/>
      <c r="L1532" s="204"/>
      <c r="M1532" s="205"/>
      <c r="N1532" s="206"/>
      <c r="O1532" s="206"/>
      <c r="P1532" s="206"/>
      <c r="Q1532" s="206"/>
      <c r="R1532" s="206"/>
      <c r="S1532" s="206"/>
      <c r="T1532" s="207"/>
      <c r="AT1532" s="208" t="s">
        <v>428</v>
      </c>
      <c r="AU1532" s="208" t="s">
        <v>86</v>
      </c>
      <c r="AV1532" s="13" t="s">
        <v>86</v>
      </c>
      <c r="AW1532" s="13" t="s">
        <v>37</v>
      </c>
      <c r="AX1532" s="13" t="s">
        <v>76</v>
      </c>
      <c r="AY1532" s="208" t="s">
        <v>404</v>
      </c>
    </row>
    <row r="1533" spans="2:51" s="13" customFormat="1" ht="11.25">
      <c r="B1533" s="198"/>
      <c r="C1533" s="199"/>
      <c r="D1533" s="192" t="s">
        <v>428</v>
      </c>
      <c r="E1533" s="200" t="s">
        <v>19</v>
      </c>
      <c r="F1533" s="201" t="s">
        <v>1984</v>
      </c>
      <c r="G1533" s="199"/>
      <c r="H1533" s="202">
        <v>47.5</v>
      </c>
      <c r="I1533" s="203"/>
      <c r="J1533" s="199"/>
      <c r="K1533" s="199"/>
      <c r="L1533" s="204"/>
      <c r="M1533" s="205"/>
      <c r="N1533" s="206"/>
      <c r="O1533" s="206"/>
      <c r="P1533" s="206"/>
      <c r="Q1533" s="206"/>
      <c r="R1533" s="206"/>
      <c r="S1533" s="206"/>
      <c r="T1533" s="207"/>
      <c r="AT1533" s="208" t="s">
        <v>428</v>
      </c>
      <c r="AU1533" s="208" t="s">
        <v>86</v>
      </c>
      <c r="AV1533" s="13" t="s">
        <v>86</v>
      </c>
      <c r="AW1533" s="13" t="s">
        <v>37</v>
      </c>
      <c r="AX1533" s="13" t="s">
        <v>76</v>
      </c>
      <c r="AY1533" s="208" t="s">
        <v>404</v>
      </c>
    </row>
    <row r="1534" spans="2:51" s="14" customFormat="1" ht="11.25">
      <c r="B1534" s="210"/>
      <c r="C1534" s="211"/>
      <c r="D1534" s="192" t="s">
        <v>428</v>
      </c>
      <c r="E1534" s="212" t="s">
        <v>19</v>
      </c>
      <c r="F1534" s="213" t="s">
        <v>463</v>
      </c>
      <c r="G1534" s="211"/>
      <c r="H1534" s="214">
        <v>67.5</v>
      </c>
      <c r="I1534" s="215"/>
      <c r="J1534" s="211"/>
      <c r="K1534" s="211"/>
      <c r="L1534" s="216"/>
      <c r="M1534" s="217"/>
      <c r="N1534" s="218"/>
      <c r="O1534" s="218"/>
      <c r="P1534" s="218"/>
      <c r="Q1534" s="218"/>
      <c r="R1534" s="218"/>
      <c r="S1534" s="218"/>
      <c r="T1534" s="219"/>
      <c r="AT1534" s="220" t="s">
        <v>428</v>
      </c>
      <c r="AU1534" s="220" t="s">
        <v>86</v>
      </c>
      <c r="AV1534" s="14" t="s">
        <v>273</v>
      </c>
      <c r="AW1534" s="14" t="s">
        <v>37</v>
      </c>
      <c r="AX1534" s="14" t="s">
        <v>84</v>
      </c>
      <c r="AY1534" s="220" t="s">
        <v>404</v>
      </c>
    </row>
    <row r="1535" spans="1:65" s="2" customFormat="1" ht="24.2" customHeight="1">
      <c r="A1535" s="36"/>
      <c r="B1535" s="37"/>
      <c r="C1535" s="179" t="s">
        <v>1985</v>
      </c>
      <c r="D1535" s="179" t="s">
        <v>410</v>
      </c>
      <c r="E1535" s="180" t="s">
        <v>1986</v>
      </c>
      <c r="F1535" s="181" t="s">
        <v>1987</v>
      </c>
      <c r="G1535" s="182" t="s">
        <v>622</v>
      </c>
      <c r="H1535" s="183">
        <v>1</v>
      </c>
      <c r="I1535" s="184"/>
      <c r="J1535" s="185">
        <f>ROUND(I1535*H1535,2)</f>
        <v>0</v>
      </c>
      <c r="K1535" s="181" t="s">
        <v>19</v>
      </c>
      <c r="L1535" s="41"/>
      <c r="M1535" s="186" t="s">
        <v>19</v>
      </c>
      <c r="N1535" s="187" t="s">
        <v>47</v>
      </c>
      <c r="O1535" s="66"/>
      <c r="P1535" s="188">
        <f>O1535*H1535</f>
        <v>0</v>
      </c>
      <c r="Q1535" s="188">
        <v>0</v>
      </c>
      <c r="R1535" s="188">
        <f>Q1535*H1535</f>
        <v>0</v>
      </c>
      <c r="S1535" s="188">
        <v>0</v>
      </c>
      <c r="T1535" s="189">
        <f>S1535*H1535</f>
        <v>0</v>
      </c>
      <c r="U1535" s="36"/>
      <c r="V1535" s="36"/>
      <c r="W1535" s="36"/>
      <c r="X1535" s="36"/>
      <c r="Y1535" s="36"/>
      <c r="Z1535" s="36"/>
      <c r="AA1535" s="36"/>
      <c r="AB1535" s="36"/>
      <c r="AC1535" s="36"/>
      <c r="AD1535" s="36"/>
      <c r="AE1535" s="36"/>
      <c r="AR1535" s="190" t="s">
        <v>273</v>
      </c>
      <c r="AT1535" s="190" t="s">
        <v>410</v>
      </c>
      <c r="AU1535" s="190" t="s">
        <v>86</v>
      </c>
      <c r="AY1535" s="19" t="s">
        <v>404</v>
      </c>
      <c r="BE1535" s="191">
        <f>IF(N1535="základní",J1535,0)</f>
        <v>0</v>
      </c>
      <c r="BF1535" s="191">
        <f>IF(N1535="snížená",J1535,0)</f>
        <v>0</v>
      </c>
      <c r="BG1535" s="191">
        <f>IF(N1535="zákl. přenesená",J1535,0)</f>
        <v>0</v>
      </c>
      <c r="BH1535" s="191">
        <f>IF(N1535="sníž. přenesená",J1535,0)</f>
        <v>0</v>
      </c>
      <c r="BI1535" s="191">
        <f>IF(N1535="nulová",J1535,0)</f>
        <v>0</v>
      </c>
      <c r="BJ1535" s="19" t="s">
        <v>84</v>
      </c>
      <c r="BK1535" s="191">
        <f>ROUND(I1535*H1535,2)</f>
        <v>0</v>
      </c>
      <c r="BL1535" s="19" t="s">
        <v>273</v>
      </c>
      <c r="BM1535" s="190" t="s">
        <v>1988</v>
      </c>
    </row>
    <row r="1536" spans="1:47" s="2" customFormat="1" ht="29.25">
      <c r="A1536" s="36"/>
      <c r="B1536" s="37"/>
      <c r="C1536" s="38"/>
      <c r="D1536" s="192" t="s">
        <v>418</v>
      </c>
      <c r="E1536" s="38"/>
      <c r="F1536" s="193" t="s">
        <v>1989</v>
      </c>
      <c r="G1536" s="38"/>
      <c r="H1536" s="38"/>
      <c r="I1536" s="194"/>
      <c r="J1536" s="38"/>
      <c r="K1536" s="38"/>
      <c r="L1536" s="41"/>
      <c r="M1536" s="195"/>
      <c r="N1536" s="196"/>
      <c r="O1536" s="66"/>
      <c r="P1536" s="66"/>
      <c r="Q1536" s="66"/>
      <c r="R1536" s="66"/>
      <c r="S1536" s="66"/>
      <c r="T1536" s="67"/>
      <c r="U1536" s="36"/>
      <c r="V1536" s="36"/>
      <c r="W1536" s="36"/>
      <c r="X1536" s="36"/>
      <c r="Y1536" s="36"/>
      <c r="Z1536" s="36"/>
      <c r="AA1536" s="36"/>
      <c r="AB1536" s="36"/>
      <c r="AC1536" s="36"/>
      <c r="AD1536" s="36"/>
      <c r="AE1536" s="36"/>
      <c r="AT1536" s="19" t="s">
        <v>418</v>
      </c>
      <c r="AU1536" s="19" t="s">
        <v>86</v>
      </c>
    </row>
    <row r="1537" spans="1:65" s="2" customFormat="1" ht="14.45" customHeight="1">
      <c r="A1537" s="36"/>
      <c r="B1537" s="37"/>
      <c r="C1537" s="179" t="s">
        <v>1990</v>
      </c>
      <c r="D1537" s="179" t="s">
        <v>410</v>
      </c>
      <c r="E1537" s="180" t="s">
        <v>1991</v>
      </c>
      <c r="F1537" s="181" t="s">
        <v>1992</v>
      </c>
      <c r="G1537" s="182" t="s">
        <v>622</v>
      </c>
      <c r="H1537" s="183">
        <v>2</v>
      </c>
      <c r="I1537" s="184"/>
      <c r="J1537" s="185">
        <f>ROUND(I1537*H1537,2)</f>
        <v>0</v>
      </c>
      <c r="K1537" s="181" t="s">
        <v>19</v>
      </c>
      <c r="L1537" s="41"/>
      <c r="M1537" s="186" t="s">
        <v>19</v>
      </c>
      <c r="N1537" s="187" t="s">
        <v>47</v>
      </c>
      <c r="O1537" s="66"/>
      <c r="P1537" s="188">
        <f>O1537*H1537</f>
        <v>0</v>
      </c>
      <c r="Q1537" s="188">
        <v>0</v>
      </c>
      <c r="R1537" s="188">
        <f>Q1537*H1537</f>
        <v>0</v>
      </c>
      <c r="S1537" s="188">
        <v>0</v>
      </c>
      <c r="T1537" s="189">
        <f>S1537*H1537</f>
        <v>0</v>
      </c>
      <c r="U1537" s="36"/>
      <c r="V1537" s="36"/>
      <c r="W1537" s="36"/>
      <c r="X1537" s="36"/>
      <c r="Y1537" s="36"/>
      <c r="Z1537" s="36"/>
      <c r="AA1537" s="36"/>
      <c r="AB1537" s="36"/>
      <c r="AC1537" s="36"/>
      <c r="AD1537" s="36"/>
      <c r="AE1537" s="36"/>
      <c r="AR1537" s="190" t="s">
        <v>273</v>
      </c>
      <c r="AT1537" s="190" t="s">
        <v>410</v>
      </c>
      <c r="AU1537" s="190" t="s">
        <v>86</v>
      </c>
      <c r="AY1537" s="19" t="s">
        <v>404</v>
      </c>
      <c r="BE1537" s="191">
        <f>IF(N1537="základní",J1537,0)</f>
        <v>0</v>
      </c>
      <c r="BF1537" s="191">
        <f>IF(N1537="snížená",J1537,0)</f>
        <v>0</v>
      </c>
      <c r="BG1537" s="191">
        <f>IF(N1537="zákl. přenesená",J1537,0)</f>
        <v>0</v>
      </c>
      <c r="BH1537" s="191">
        <f>IF(N1537="sníž. přenesená",J1537,0)</f>
        <v>0</v>
      </c>
      <c r="BI1537" s="191">
        <f>IF(N1537="nulová",J1537,0)</f>
        <v>0</v>
      </c>
      <c r="BJ1537" s="19" t="s">
        <v>84</v>
      </c>
      <c r="BK1537" s="191">
        <f>ROUND(I1537*H1537,2)</f>
        <v>0</v>
      </c>
      <c r="BL1537" s="19" t="s">
        <v>273</v>
      </c>
      <c r="BM1537" s="190" t="s">
        <v>1993</v>
      </c>
    </row>
    <row r="1538" spans="1:47" s="2" customFormat="1" ht="11.25">
      <c r="A1538" s="36"/>
      <c r="B1538" s="37"/>
      <c r="C1538" s="38"/>
      <c r="D1538" s="192" t="s">
        <v>418</v>
      </c>
      <c r="E1538" s="38"/>
      <c r="F1538" s="193" t="s">
        <v>1992</v>
      </c>
      <c r="G1538" s="38"/>
      <c r="H1538" s="38"/>
      <c r="I1538" s="194"/>
      <c r="J1538" s="38"/>
      <c r="K1538" s="38"/>
      <c r="L1538" s="41"/>
      <c r="M1538" s="195"/>
      <c r="N1538" s="196"/>
      <c r="O1538" s="66"/>
      <c r="P1538" s="66"/>
      <c r="Q1538" s="66"/>
      <c r="R1538" s="66"/>
      <c r="S1538" s="66"/>
      <c r="T1538" s="67"/>
      <c r="U1538" s="36"/>
      <c r="V1538" s="36"/>
      <c r="W1538" s="36"/>
      <c r="X1538" s="36"/>
      <c r="Y1538" s="36"/>
      <c r="Z1538" s="36"/>
      <c r="AA1538" s="36"/>
      <c r="AB1538" s="36"/>
      <c r="AC1538" s="36"/>
      <c r="AD1538" s="36"/>
      <c r="AE1538" s="36"/>
      <c r="AT1538" s="19" t="s">
        <v>418</v>
      </c>
      <c r="AU1538" s="19" t="s">
        <v>86</v>
      </c>
    </row>
    <row r="1539" spans="2:63" s="12" customFormat="1" ht="22.9" customHeight="1">
      <c r="B1539" s="163"/>
      <c r="C1539" s="164"/>
      <c r="D1539" s="165" t="s">
        <v>75</v>
      </c>
      <c r="E1539" s="177" t="s">
        <v>273</v>
      </c>
      <c r="F1539" s="177" t="s">
        <v>1994</v>
      </c>
      <c r="G1539" s="164"/>
      <c r="H1539" s="164"/>
      <c r="I1539" s="167"/>
      <c r="J1539" s="178">
        <f>BK1539</f>
        <v>0</v>
      </c>
      <c r="K1539" s="164"/>
      <c r="L1539" s="169"/>
      <c r="M1539" s="170"/>
      <c r="N1539" s="171"/>
      <c r="O1539" s="171"/>
      <c r="P1539" s="172">
        <f>SUM(P1540:P1645)</f>
        <v>0</v>
      </c>
      <c r="Q1539" s="171"/>
      <c r="R1539" s="172">
        <f>SUM(R1540:R1645)</f>
        <v>1233.96129276</v>
      </c>
      <c r="S1539" s="171"/>
      <c r="T1539" s="173">
        <f>SUM(T1540:T1645)</f>
        <v>0.08</v>
      </c>
      <c r="AR1539" s="174" t="s">
        <v>84</v>
      </c>
      <c r="AT1539" s="175" t="s">
        <v>75</v>
      </c>
      <c r="AU1539" s="175" t="s">
        <v>84</v>
      </c>
      <c r="AY1539" s="174" t="s">
        <v>404</v>
      </c>
      <c r="BK1539" s="176">
        <f>SUM(BK1540:BK1645)</f>
        <v>0</v>
      </c>
    </row>
    <row r="1540" spans="1:65" s="2" customFormat="1" ht="14.45" customHeight="1">
      <c r="A1540" s="36"/>
      <c r="B1540" s="37"/>
      <c r="C1540" s="179" t="s">
        <v>1995</v>
      </c>
      <c r="D1540" s="179" t="s">
        <v>410</v>
      </c>
      <c r="E1540" s="180" t="s">
        <v>1996</v>
      </c>
      <c r="F1540" s="181" t="s">
        <v>1997</v>
      </c>
      <c r="G1540" s="182" t="s">
        <v>106</v>
      </c>
      <c r="H1540" s="183">
        <v>0.245</v>
      </c>
      <c r="I1540" s="184"/>
      <c r="J1540" s="185">
        <f>ROUND(I1540*H1540,2)</f>
        <v>0</v>
      </c>
      <c r="K1540" s="181" t="s">
        <v>413</v>
      </c>
      <c r="L1540" s="41"/>
      <c r="M1540" s="186" t="s">
        <v>19</v>
      </c>
      <c r="N1540" s="187" t="s">
        <v>47</v>
      </c>
      <c r="O1540" s="66"/>
      <c r="P1540" s="188">
        <f>O1540*H1540</f>
        <v>0</v>
      </c>
      <c r="Q1540" s="188">
        <v>0</v>
      </c>
      <c r="R1540" s="188">
        <f>Q1540*H1540</f>
        <v>0</v>
      </c>
      <c r="S1540" s="188">
        <v>0</v>
      </c>
      <c r="T1540" s="189">
        <f>S1540*H1540</f>
        <v>0</v>
      </c>
      <c r="U1540" s="36"/>
      <c r="V1540" s="36"/>
      <c r="W1540" s="36"/>
      <c r="X1540" s="36"/>
      <c r="Y1540" s="36"/>
      <c r="Z1540" s="36"/>
      <c r="AA1540" s="36"/>
      <c r="AB1540" s="36"/>
      <c r="AC1540" s="36"/>
      <c r="AD1540" s="36"/>
      <c r="AE1540" s="36"/>
      <c r="AR1540" s="190" t="s">
        <v>273</v>
      </c>
      <c r="AT1540" s="190" t="s">
        <v>410</v>
      </c>
      <c r="AU1540" s="190" t="s">
        <v>86</v>
      </c>
      <c r="AY1540" s="19" t="s">
        <v>404</v>
      </c>
      <c r="BE1540" s="191">
        <f>IF(N1540="základní",J1540,0)</f>
        <v>0</v>
      </c>
      <c r="BF1540" s="191">
        <f>IF(N1540="snížená",J1540,0)</f>
        <v>0</v>
      </c>
      <c r="BG1540" s="191">
        <f>IF(N1540="zákl. přenesená",J1540,0)</f>
        <v>0</v>
      </c>
      <c r="BH1540" s="191">
        <f>IF(N1540="sníž. přenesená",J1540,0)</f>
        <v>0</v>
      </c>
      <c r="BI1540" s="191">
        <f>IF(N1540="nulová",J1540,0)</f>
        <v>0</v>
      </c>
      <c r="BJ1540" s="19" t="s">
        <v>84</v>
      </c>
      <c r="BK1540" s="191">
        <f>ROUND(I1540*H1540,2)</f>
        <v>0</v>
      </c>
      <c r="BL1540" s="19" t="s">
        <v>273</v>
      </c>
      <c r="BM1540" s="190" t="s">
        <v>1998</v>
      </c>
    </row>
    <row r="1541" spans="1:47" s="2" customFormat="1" ht="19.5">
      <c r="A1541" s="36"/>
      <c r="B1541" s="37"/>
      <c r="C1541" s="38"/>
      <c r="D1541" s="192" t="s">
        <v>418</v>
      </c>
      <c r="E1541" s="38"/>
      <c r="F1541" s="193" t="s">
        <v>1999</v>
      </c>
      <c r="G1541" s="38"/>
      <c r="H1541" s="38"/>
      <c r="I1541" s="194"/>
      <c r="J1541" s="38"/>
      <c r="K1541" s="38"/>
      <c r="L1541" s="41"/>
      <c r="M1541" s="195"/>
      <c r="N1541" s="196"/>
      <c r="O1541" s="66"/>
      <c r="P1541" s="66"/>
      <c r="Q1541" s="66"/>
      <c r="R1541" s="66"/>
      <c r="S1541" s="66"/>
      <c r="T1541" s="67"/>
      <c r="U1541" s="36"/>
      <c r="V1541" s="36"/>
      <c r="W1541" s="36"/>
      <c r="X1541" s="36"/>
      <c r="Y1541" s="36"/>
      <c r="Z1541" s="36"/>
      <c r="AA1541" s="36"/>
      <c r="AB1541" s="36"/>
      <c r="AC1541" s="36"/>
      <c r="AD1541" s="36"/>
      <c r="AE1541" s="36"/>
      <c r="AT1541" s="19" t="s">
        <v>418</v>
      </c>
      <c r="AU1541" s="19" t="s">
        <v>86</v>
      </c>
    </row>
    <row r="1542" spans="1:47" s="2" customFormat="1" ht="39">
      <c r="A1542" s="36"/>
      <c r="B1542" s="37"/>
      <c r="C1542" s="38"/>
      <c r="D1542" s="192" t="s">
        <v>423</v>
      </c>
      <c r="E1542" s="38"/>
      <c r="F1542" s="197" t="s">
        <v>2000</v>
      </c>
      <c r="G1542" s="38"/>
      <c r="H1542" s="38"/>
      <c r="I1542" s="194"/>
      <c r="J1542" s="38"/>
      <c r="K1542" s="38"/>
      <c r="L1542" s="41"/>
      <c r="M1542" s="195"/>
      <c r="N1542" s="196"/>
      <c r="O1542" s="66"/>
      <c r="P1542" s="66"/>
      <c r="Q1542" s="66"/>
      <c r="R1542" s="66"/>
      <c r="S1542" s="66"/>
      <c r="T1542" s="67"/>
      <c r="U1542" s="36"/>
      <c r="V1542" s="36"/>
      <c r="W1542" s="36"/>
      <c r="X1542" s="36"/>
      <c r="Y1542" s="36"/>
      <c r="Z1542" s="36"/>
      <c r="AA1542" s="36"/>
      <c r="AB1542" s="36"/>
      <c r="AC1542" s="36"/>
      <c r="AD1542" s="36"/>
      <c r="AE1542" s="36"/>
      <c r="AT1542" s="19" t="s">
        <v>423</v>
      </c>
      <c r="AU1542" s="19" t="s">
        <v>86</v>
      </c>
    </row>
    <row r="1543" spans="2:51" s="13" customFormat="1" ht="11.25">
      <c r="B1543" s="198"/>
      <c r="C1543" s="199"/>
      <c r="D1543" s="192" t="s">
        <v>428</v>
      </c>
      <c r="E1543" s="200" t="s">
        <v>19</v>
      </c>
      <c r="F1543" s="201" t="s">
        <v>2001</v>
      </c>
      <c r="G1543" s="199"/>
      <c r="H1543" s="202">
        <v>0.245</v>
      </c>
      <c r="I1543" s="203"/>
      <c r="J1543" s="199"/>
      <c r="K1543" s="199"/>
      <c r="L1543" s="204"/>
      <c r="M1543" s="205"/>
      <c r="N1543" s="206"/>
      <c r="O1543" s="206"/>
      <c r="P1543" s="206"/>
      <c r="Q1543" s="206"/>
      <c r="R1543" s="206"/>
      <c r="S1543" s="206"/>
      <c r="T1543" s="207"/>
      <c r="AT1543" s="208" t="s">
        <v>428</v>
      </c>
      <c r="AU1543" s="208" t="s">
        <v>86</v>
      </c>
      <c r="AV1543" s="13" t="s">
        <v>86</v>
      </c>
      <c r="AW1543" s="13" t="s">
        <v>37</v>
      </c>
      <c r="AX1543" s="13" t="s">
        <v>84</v>
      </c>
      <c r="AY1543" s="208" t="s">
        <v>404</v>
      </c>
    </row>
    <row r="1544" spans="1:65" s="2" customFormat="1" ht="14.45" customHeight="1">
      <c r="A1544" s="36"/>
      <c r="B1544" s="37"/>
      <c r="C1544" s="179" t="s">
        <v>2002</v>
      </c>
      <c r="D1544" s="179" t="s">
        <v>410</v>
      </c>
      <c r="E1544" s="180" t="s">
        <v>2003</v>
      </c>
      <c r="F1544" s="181" t="s">
        <v>2004</v>
      </c>
      <c r="G1544" s="182" t="s">
        <v>106</v>
      </c>
      <c r="H1544" s="183">
        <v>10.929</v>
      </c>
      <c r="I1544" s="184"/>
      <c r="J1544" s="185">
        <f>ROUND(I1544*H1544,2)</f>
        <v>0</v>
      </c>
      <c r="K1544" s="181" t="s">
        <v>413</v>
      </c>
      <c r="L1544" s="41"/>
      <c r="M1544" s="186" t="s">
        <v>19</v>
      </c>
      <c r="N1544" s="187" t="s">
        <v>47</v>
      </c>
      <c r="O1544" s="66"/>
      <c r="P1544" s="188">
        <f>O1544*H1544</f>
        <v>0</v>
      </c>
      <c r="Q1544" s="188">
        <v>2.0875</v>
      </c>
      <c r="R1544" s="188">
        <f>Q1544*H1544</f>
        <v>22.8142875</v>
      </c>
      <c r="S1544" s="188">
        <v>0</v>
      </c>
      <c r="T1544" s="189">
        <f>S1544*H1544</f>
        <v>0</v>
      </c>
      <c r="U1544" s="36"/>
      <c r="V1544" s="36"/>
      <c r="W1544" s="36"/>
      <c r="X1544" s="36"/>
      <c r="Y1544" s="36"/>
      <c r="Z1544" s="36"/>
      <c r="AA1544" s="36"/>
      <c r="AB1544" s="36"/>
      <c r="AC1544" s="36"/>
      <c r="AD1544" s="36"/>
      <c r="AE1544" s="36"/>
      <c r="AR1544" s="190" t="s">
        <v>273</v>
      </c>
      <c r="AT1544" s="190" t="s">
        <v>410</v>
      </c>
      <c r="AU1544" s="190" t="s">
        <v>86</v>
      </c>
      <c r="AY1544" s="19" t="s">
        <v>404</v>
      </c>
      <c r="BE1544" s="191">
        <f>IF(N1544="základní",J1544,0)</f>
        <v>0</v>
      </c>
      <c r="BF1544" s="191">
        <f>IF(N1544="snížená",J1544,0)</f>
        <v>0</v>
      </c>
      <c r="BG1544" s="191">
        <f>IF(N1544="zákl. přenesená",J1544,0)</f>
        <v>0</v>
      </c>
      <c r="BH1544" s="191">
        <f>IF(N1544="sníž. přenesená",J1544,0)</f>
        <v>0</v>
      </c>
      <c r="BI1544" s="191">
        <f>IF(N1544="nulová",J1544,0)</f>
        <v>0</v>
      </c>
      <c r="BJ1544" s="19" t="s">
        <v>84</v>
      </c>
      <c r="BK1544" s="191">
        <f>ROUND(I1544*H1544,2)</f>
        <v>0</v>
      </c>
      <c r="BL1544" s="19" t="s">
        <v>273</v>
      </c>
      <c r="BM1544" s="190" t="s">
        <v>2005</v>
      </c>
    </row>
    <row r="1545" spans="1:47" s="2" customFormat="1" ht="11.25">
      <c r="A1545" s="36"/>
      <c r="B1545" s="37"/>
      <c r="C1545" s="38"/>
      <c r="D1545" s="192" t="s">
        <v>418</v>
      </c>
      <c r="E1545" s="38"/>
      <c r="F1545" s="193" t="s">
        <v>2006</v>
      </c>
      <c r="G1545" s="38"/>
      <c r="H1545" s="38"/>
      <c r="I1545" s="194"/>
      <c r="J1545" s="38"/>
      <c r="K1545" s="38"/>
      <c r="L1545" s="41"/>
      <c r="M1545" s="195"/>
      <c r="N1545" s="196"/>
      <c r="O1545" s="66"/>
      <c r="P1545" s="66"/>
      <c r="Q1545" s="66"/>
      <c r="R1545" s="66"/>
      <c r="S1545" s="66"/>
      <c r="T1545" s="67"/>
      <c r="U1545" s="36"/>
      <c r="V1545" s="36"/>
      <c r="W1545" s="36"/>
      <c r="X1545" s="36"/>
      <c r="Y1545" s="36"/>
      <c r="Z1545" s="36"/>
      <c r="AA1545" s="36"/>
      <c r="AB1545" s="36"/>
      <c r="AC1545" s="36"/>
      <c r="AD1545" s="36"/>
      <c r="AE1545" s="36"/>
      <c r="AT1545" s="19" t="s">
        <v>418</v>
      </c>
      <c r="AU1545" s="19" t="s">
        <v>86</v>
      </c>
    </row>
    <row r="1546" spans="1:47" s="2" customFormat="1" ht="87.75">
      <c r="A1546" s="36"/>
      <c r="B1546" s="37"/>
      <c r="C1546" s="38"/>
      <c r="D1546" s="192" t="s">
        <v>423</v>
      </c>
      <c r="E1546" s="38"/>
      <c r="F1546" s="197" t="s">
        <v>2007</v>
      </c>
      <c r="G1546" s="38"/>
      <c r="H1546" s="38"/>
      <c r="I1546" s="194"/>
      <c r="J1546" s="38"/>
      <c r="K1546" s="38"/>
      <c r="L1546" s="41"/>
      <c r="M1546" s="195"/>
      <c r="N1546" s="196"/>
      <c r="O1546" s="66"/>
      <c r="P1546" s="66"/>
      <c r="Q1546" s="66"/>
      <c r="R1546" s="66"/>
      <c r="S1546" s="66"/>
      <c r="T1546" s="67"/>
      <c r="U1546" s="36"/>
      <c r="V1546" s="36"/>
      <c r="W1546" s="36"/>
      <c r="X1546" s="36"/>
      <c r="Y1546" s="36"/>
      <c r="Z1546" s="36"/>
      <c r="AA1546" s="36"/>
      <c r="AB1546" s="36"/>
      <c r="AC1546" s="36"/>
      <c r="AD1546" s="36"/>
      <c r="AE1546" s="36"/>
      <c r="AT1546" s="19" t="s">
        <v>423</v>
      </c>
      <c r="AU1546" s="19" t="s">
        <v>86</v>
      </c>
    </row>
    <row r="1547" spans="2:51" s="15" customFormat="1" ht="11.25">
      <c r="B1547" s="221"/>
      <c r="C1547" s="222"/>
      <c r="D1547" s="192" t="s">
        <v>428</v>
      </c>
      <c r="E1547" s="223" t="s">
        <v>19</v>
      </c>
      <c r="F1547" s="224" t="s">
        <v>520</v>
      </c>
      <c r="G1547" s="222"/>
      <c r="H1547" s="223" t="s">
        <v>19</v>
      </c>
      <c r="I1547" s="225"/>
      <c r="J1547" s="222"/>
      <c r="K1547" s="222"/>
      <c r="L1547" s="226"/>
      <c r="M1547" s="227"/>
      <c r="N1547" s="228"/>
      <c r="O1547" s="228"/>
      <c r="P1547" s="228"/>
      <c r="Q1547" s="228"/>
      <c r="R1547" s="228"/>
      <c r="S1547" s="228"/>
      <c r="T1547" s="229"/>
      <c r="AT1547" s="230" t="s">
        <v>428</v>
      </c>
      <c r="AU1547" s="230" t="s">
        <v>86</v>
      </c>
      <c r="AV1547" s="15" t="s">
        <v>84</v>
      </c>
      <c r="AW1547" s="15" t="s">
        <v>37</v>
      </c>
      <c r="AX1547" s="15" t="s">
        <v>76</v>
      </c>
      <c r="AY1547" s="230" t="s">
        <v>404</v>
      </c>
    </row>
    <row r="1548" spans="2:51" s="15" customFormat="1" ht="11.25">
      <c r="B1548" s="221"/>
      <c r="C1548" s="222"/>
      <c r="D1548" s="192" t="s">
        <v>428</v>
      </c>
      <c r="E1548" s="223" t="s">
        <v>19</v>
      </c>
      <c r="F1548" s="224" t="s">
        <v>2008</v>
      </c>
      <c r="G1548" s="222"/>
      <c r="H1548" s="223" t="s">
        <v>19</v>
      </c>
      <c r="I1548" s="225"/>
      <c r="J1548" s="222"/>
      <c r="K1548" s="222"/>
      <c r="L1548" s="226"/>
      <c r="M1548" s="227"/>
      <c r="N1548" s="228"/>
      <c r="O1548" s="228"/>
      <c r="P1548" s="228"/>
      <c r="Q1548" s="228"/>
      <c r="R1548" s="228"/>
      <c r="S1548" s="228"/>
      <c r="T1548" s="229"/>
      <c r="AT1548" s="230" t="s">
        <v>428</v>
      </c>
      <c r="AU1548" s="230" t="s">
        <v>86</v>
      </c>
      <c r="AV1548" s="15" t="s">
        <v>84</v>
      </c>
      <c r="AW1548" s="15" t="s">
        <v>37</v>
      </c>
      <c r="AX1548" s="15" t="s">
        <v>76</v>
      </c>
      <c r="AY1548" s="230" t="s">
        <v>404</v>
      </c>
    </row>
    <row r="1549" spans="2:51" s="13" customFormat="1" ht="11.25">
      <c r="B1549" s="198"/>
      <c r="C1549" s="199"/>
      <c r="D1549" s="192" t="s">
        <v>428</v>
      </c>
      <c r="E1549" s="200" t="s">
        <v>19</v>
      </c>
      <c r="F1549" s="201" t="s">
        <v>2009</v>
      </c>
      <c r="G1549" s="199"/>
      <c r="H1549" s="202">
        <v>3.498</v>
      </c>
      <c r="I1549" s="203"/>
      <c r="J1549" s="199"/>
      <c r="K1549" s="199"/>
      <c r="L1549" s="204"/>
      <c r="M1549" s="205"/>
      <c r="N1549" s="206"/>
      <c r="O1549" s="206"/>
      <c r="P1549" s="206"/>
      <c r="Q1549" s="206"/>
      <c r="R1549" s="206"/>
      <c r="S1549" s="206"/>
      <c r="T1549" s="207"/>
      <c r="AT1549" s="208" t="s">
        <v>428</v>
      </c>
      <c r="AU1549" s="208" t="s">
        <v>86</v>
      </c>
      <c r="AV1549" s="13" t="s">
        <v>86</v>
      </c>
      <c r="AW1549" s="13" t="s">
        <v>37</v>
      </c>
      <c r="AX1549" s="13" t="s">
        <v>76</v>
      </c>
      <c r="AY1549" s="208" t="s">
        <v>404</v>
      </c>
    </row>
    <row r="1550" spans="2:51" s="16" customFormat="1" ht="11.25">
      <c r="B1550" s="231"/>
      <c r="C1550" s="232"/>
      <c r="D1550" s="192" t="s">
        <v>428</v>
      </c>
      <c r="E1550" s="233" t="s">
        <v>19</v>
      </c>
      <c r="F1550" s="234" t="s">
        <v>534</v>
      </c>
      <c r="G1550" s="232"/>
      <c r="H1550" s="235">
        <v>3.498</v>
      </c>
      <c r="I1550" s="236"/>
      <c r="J1550" s="232"/>
      <c r="K1550" s="232"/>
      <c r="L1550" s="237"/>
      <c r="M1550" s="238"/>
      <c r="N1550" s="239"/>
      <c r="O1550" s="239"/>
      <c r="P1550" s="239"/>
      <c r="Q1550" s="239"/>
      <c r="R1550" s="239"/>
      <c r="S1550" s="239"/>
      <c r="T1550" s="240"/>
      <c r="AT1550" s="241" t="s">
        <v>428</v>
      </c>
      <c r="AU1550" s="241" t="s">
        <v>86</v>
      </c>
      <c r="AV1550" s="16" t="s">
        <v>467</v>
      </c>
      <c r="AW1550" s="16" t="s">
        <v>37</v>
      </c>
      <c r="AX1550" s="16" t="s">
        <v>76</v>
      </c>
      <c r="AY1550" s="241" t="s">
        <v>404</v>
      </c>
    </row>
    <row r="1551" spans="2:51" s="15" customFormat="1" ht="11.25">
      <c r="B1551" s="221"/>
      <c r="C1551" s="222"/>
      <c r="D1551" s="192" t="s">
        <v>428</v>
      </c>
      <c r="E1551" s="223" t="s">
        <v>19</v>
      </c>
      <c r="F1551" s="224" t="s">
        <v>2010</v>
      </c>
      <c r="G1551" s="222"/>
      <c r="H1551" s="223" t="s">
        <v>19</v>
      </c>
      <c r="I1551" s="225"/>
      <c r="J1551" s="222"/>
      <c r="K1551" s="222"/>
      <c r="L1551" s="226"/>
      <c r="M1551" s="227"/>
      <c r="N1551" s="228"/>
      <c r="O1551" s="228"/>
      <c r="P1551" s="228"/>
      <c r="Q1551" s="228"/>
      <c r="R1551" s="228"/>
      <c r="S1551" s="228"/>
      <c r="T1551" s="229"/>
      <c r="AT1551" s="230" t="s">
        <v>428</v>
      </c>
      <c r="AU1551" s="230" t="s">
        <v>86</v>
      </c>
      <c r="AV1551" s="15" t="s">
        <v>84</v>
      </c>
      <c r="AW1551" s="15" t="s">
        <v>37</v>
      </c>
      <c r="AX1551" s="15" t="s">
        <v>76</v>
      </c>
      <c r="AY1551" s="230" t="s">
        <v>404</v>
      </c>
    </row>
    <row r="1552" spans="2:51" s="13" customFormat="1" ht="11.25">
      <c r="B1552" s="198"/>
      <c r="C1552" s="199"/>
      <c r="D1552" s="192" t="s">
        <v>428</v>
      </c>
      <c r="E1552" s="200" t="s">
        <v>19</v>
      </c>
      <c r="F1552" s="201" t="s">
        <v>2011</v>
      </c>
      <c r="G1552" s="199"/>
      <c r="H1552" s="202">
        <v>2.258</v>
      </c>
      <c r="I1552" s="203"/>
      <c r="J1552" s="199"/>
      <c r="K1552" s="199"/>
      <c r="L1552" s="204"/>
      <c r="M1552" s="205"/>
      <c r="N1552" s="206"/>
      <c r="O1552" s="206"/>
      <c r="P1552" s="206"/>
      <c r="Q1552" s="206"/>
      <c r="R1552" s="206"/>
      <c r="S1552" s="206"/>
      <c r="T1552" s="207"/>
      <c r="AT1552" s="208" t="s">
        <v>428</v>
      </c>
      <c r="AU1552" s="208" t="s">
        <v>86</v>
      </c>
      <c r="AV1552" s="13" t="s">
        <v>86</v>
      </c>
      <c r="AW1552" s="13" t="s">
        <v>37</v>
      </c>
      <c r="AX1552" s="13" t="s">
        <v>76</v>
      </c>
      <c r="AY1552" s="208" t="s">
        <v>404</v>
      </c>
    </row>
    <row r="1553" spans="2:51" s="15" customFormat="1" ht="11.25">
      <c r="B1553" s="221"/>
      <c r="C1553" s="222"/>
      <c r="D1553" s="192" t="s">
        <v>428</v>
      </c>
      <c r="E1553" s="223" t="s">
        <v>19</v>
      </c>
      <c r="F1553" s="224" t="s">
        <v>2012</v>
      </c>
      <c r="G1553" s="222"/>
      <c r="H1553" s="223" t="s">
        <v>19</v>
      </c>
      <c r="I1553" s="225"/>
      <c r="J1553" s="222"/>
      <c r="K1553" s="222"/>
      <c r="L1553" s="226"/>
      <c r="M1553" s="227"/>
      <c r="N1553" s="228"/>
      <c r="O1553" s="228"/>
      <c r="P1553" s="228"/>
      <c r="Q1553" s="228"/>
      <c r="R1553" s="228"/>
      <c r="S1553" s="228"/>
      <c r="T1553" s="229"/>
      <c r="AT1553" s="230" t="s">
        <v>428</v>
      </c>
      <c r="AU1553" s="230" t="s">
        <v>86</v>
      </c>
      <c r="AV1553" s="15" t="s">
        <v>84</v>
      </c>
      <c r="AW1553" s="15" t="s">
        <v>37</v>
      </c>
      <c r="AX1553" s="15" t="s">
        <v>76</v>
      </c>
      <c r="AY1553" s="230" t="s">
        <v>404</v>
      </c>
    </row>
    <row r="1554" spans="2:51" s="13" customFormat="1" ht="11.25">
      <c r="B1554" s="198"/>
      <c r="C1554" s="199"/>
      <c r="D1554" s="192" t="s">
        <v>428</v>
      </c>
      <c r="E1554" s="200" t="s">
        <v>19</v>
      </c>
      <c r="F1554" s="201" t="s">
        <v>2013</v>
      </c>
      <c r="G1554" s="199"/>
      <c r="H1554" s="202">
        <v>2.55</v>
      </c>
      <c r="I1554" s="203"/>
      <c r="J1554" s="199"/>
      <c r="K1554" s="199"/>
      <c r="L1554" s="204"/>
      <c r="M1554" s="205"/>
      <c r="N1554" s="206"/>
      <c r="O1554" s="206"/>
      <c r="P1554" s="206"/>
      <c r="Q1554" s="206"/>
      <c r="R1554" s="206"/>
      <c r="S1554" s="206"/>
      <c r="T1554" s="207"/>
      <c r="AT1554" s="208" t="s">
        <v>428</v>
      </c>
      <c r="AU1554" s="208" t="s">
        <v>86</v>
      </c>
      <c r="AV1554" s="13" t="s">
        <v>86</v>
      </c>
      <c r="AW1554" s="13" t="s">
        <v>37</v>
      </c>
      <c r="AX1554" s="13" t="s">
        <v>76</v>
      </c>
      <c r="AY1554" s="208" t="s">
        <v>404</v>
      </c>
    </row>
    <row r="1555" spans="2:51" s="16" customFormat="1" ht="11.25">
      <c r="B1555" s="231"/>
      <c r="C1555" s="232"/>
      <c r="D1555" s="192" t="s">
        <v>428</v>
      </c>
      <c r="E1555" s="233" t="s">
        <v>19</v>
      </c>
      <c r="F1555" s="234" t="s">
        <v>534</v>
      </c>
      <c r="G1555" s="232"/>
      <c r="H1555" s="235">
        <v>4.808</v>
      </c>
      <c r="I1555" s="236"/>
      <c r="J1555" s="232"/>
      <c r="K1555" s="232"/>
      <c r="L1555" s="237"/>
      <c r="M1555" s="238"/>
      <c r="N1555" s="239"/>
      <c r="O1555" s="239"/>
      <c r="P1555" s="239"/>
      <c r="Q1555" s="239"/>
      <c r="R1555" s="239"/>
      <c r="S1555" s="239"/>
      <c r="T1555" s="240"/>
      <c r="AT1555" s="241" t="s">
        <v>428</v>
      </c>
      <c r="AU1555" s="241" t="s">
        <v>86</v>
      </c>
      <c r="AV1555" s="16" t="s">
        <v>467</v>
      </c>
      <c r="AW1555" s="16" t="s">
        <v>37</v>
      </c>
      <c r="AX1555" s="16" t="s">
        <v>76</v>
      </c>
      <c r="AY1555" s="241" t="s">
        <v>404</v>
      </c>
    </row>
    <row r="1556" spans="2:51" s="15" customFormat="1" ht="11.25">
      <c r="B1556" s="221"/>
      <c r="C1556" s="222"/>
      <c r="D1556" s="192" t="s">
        <v>428</v>
      </c>
      <c r="E1556" s="223" t="s">
        <v>19</v>
      </c>
      <c r="F1556" s="224" t="s">
        <v>2014</v>
      </c>
      <c r="G1556" s="222"/>
      <c r="H1556" s="223" t="s">
        <v>19</v>
      </c>
      <c r="I1556" s="225"/>
      <c r="J1556" s="222"/>
      <c r="K1556" s="222"/>
      <c r="L1556" s="226"/>
      <c r="M1556" s="227"/>
      <c r="N1556" s="228"/>
      <c r="O1556" s="228"/>
      <c r="P1556" s="228"/>
      <c r="Q1556" s="228"/>
      <c r="R1556" s="228"/>
      <c r="S1556" s="228"/>
      <c r="T1556" s="229"/>
      <c r="AT1556" s="230" t="s">
        <v>428</v>
      </c>
      <c r="AU1556" s="230" t="s">
        <v>86</v>
      </c>
      <c r="AV1556" s="15" t="s">
        <v>84</v>
      </c>
      <c r="AW1556" s="15" t="s">
        <v>37</v>
      </c>
      <c r="AX1556" s="15" t="s">
        <v>76</v>
      </c>
      <c r="AY1556" s="230" t="s">
        <v>404</v>
      </c>
    </row>
    <row r="1557" spans="2:51" s="13" customFormat="1" ht="11.25">
      <c r="B1557" s="198"/>
      <c r="C1557" s="199"/>
      <c r="D1557" s="192" t="s">
        <v>428</v>
      </c>
      <c r="E1557" s="200" t="s">
        <v>19</v>
      </c>
      <c r="F1557" s="201" t="s">
        <v>2015</v>
      </c>
      <c r="G1557" s="199"/>
      <c r="H1557" s="202">
        <v>2.623</v>
      </c>
      <c r="I1557" s="203"/>
      <c r="J1557" s="199"/>
      <c r="K1557" s="199"/>
      <c r="L1557" s="204"/>
      <c r="M1557" s="205"/>
      <c r="N1557" s="206"/>
      <c r="O1557" s="206"/>
      <c r="P1557" s="206"/>
      <c r="Q1557" s="206"/>
      <c r="R1557" s="206"/>
      <c r="S1557" s="206"/>
      <c r="T1557" s="207"/>
      <c r="AT1557" s="208" t="s">
        <v>428</v>
      </c>
      <c r="AU1557" s="208" t="s">
        <v>86</v>
      </c>
      <c r="AV1557" s="13" t="s">
        <v>86</v>
      </c>
      <c r="AW1557" s="13" t="s">
        <v>37</v>
      </c>
      <c r="AX1557" s="13" t="s">
        <v>76</v>
      </c>
      <c r="AY1557" s="208" t="s">
        <v>404</v>
      </c>
    </row>
    <row r="1558" spans="2:51" s="16" customFormat="1" ht="11.25">
      <c r="B1558" s="231"/>
      <c r="C1558" s="232"/>
      <c r="D1558" s="192" t="s">
        <v>428</v>
      </c>
      <c r="E1558" s="233" t="s">
        <v>19</v>
      </c>
      <c r="F1558" s="234" t="s">
        <v>534</v>
      </c>
      <c r="G1558" s="232"/>
      <c r="H1558" s="235">
        <v>2.623</v>
      </c>
      <c r="I1558" s="236"/>
      <c r="J1558" s="232"/>
      <c r="K1558" s="232"/>
      <c r="L1558" s="237"/>
      <c r="M1558" s="238"/>
      <c r="N1558" s="239"/>
      <c r="O1558" s="239"/>
      <c r="P1558" s="239"/>
      <c r="Q1558" s="239"/>
      <c r="R1558" s="239"/>
      <c r="S1558" s="239"/>
      <c r="T1558" s="240"/>
      <c r="AT1558" s="241" t="s">
        <v>428</v>
      </c>
      <c r="AU1558" s="241" t="s">
        <v>86</v>
      </c>
      <c r="AV1558" s="16" t="s">
        <v>467</v>
      </c>
      <c r="AW1558" s="16" t="s">
        <v>37</v>
      </c>
      <c r="AX1558" s="16" t="s">
        <v>76</v>
      </c>
      <c r="AY1558" s="241" t="s">
        <v>404</v>
      </c>
    </row>
    <row r="1559" spans="2:51" s="14" customFormat="1" ht="11.25">
      <c r="B1559" s="210"/>
      <c r="C1559" s="211"/>
      <c r="D1559" s="192" t="s">
        <v>428</v>
      </c>
      <c r="E1559" s="212" t="s">
        <v>19</v>
      </c>
      <c r="F1559" s="213" t="s">
        <v>463</v>
      </c>
      <c r="G1559" s="211"/>
      <c r="H1559" s="214">
        <v>10.929</v>
      </c>
      <c r="I1559" s="215"/>
      <c r="J1559" s="211"/>
      <c r="K1559" s="211"/>
      <c r="L1559" s="216"/>
      <c r="M1559" s="217"/>
      <c r="N1559" s="218"/>
      <c r="O1559" s="218"/>
      <c r="P1559" s="218"/>
      <c r="Q1559" s="218"/>
      <c r="R1559" s="218"/>
      <c r="S1559" s="218"/>
      <c r="T1559" s="219"/>
      <c r="AT1559" s="220" t="s">
        <v>428</v>
      </c>
      <c r="AU1559" s="220" t="s">
        <v>86</v>
      </c>
      <c r="AV1559" s="14" t="s">
        <v>273</v>
      </c>
      <c r="AW1559" s="14" t="s">
        <v>37</v>
      </c>
      <c r="AX1559" s="14" t="s">
        <v>84</v>
      </c>
      <c r="AY1559" s="220" t="s">
        <v>404</v>
      </c>
    </row>
    <row r="1560" spans="1:65" s="2" customFormat="1" ht="14.45" customHeight="1">
      <c r="A1560" s="36"/>
      <c r="B1560" s="37"/>
      <c r="C1560" s="179" t="s">
        <v>2016</v>
      </c>
      <c r="D1560" s="179" t="s">
        <v>410</v>
      </c>
      <c r="E1560" s="180" t="s">
        <v>2017</v>
      </c>
      <c r="F1560" s="181" t="s">
        <v>2018</v>
      </c>
      <c r="G1560" s="182" t="s">
        <v>106</v>
      </c>
      <c r="H1560" s="183">
        <v>20.206</v>
      </c>
      <c r="I1560" s="184"/>
      <c r="J1560" s="185">
        <f>ROUND(I1560*H1560,2)</f>
        <v>0</v>
      </c>
      <c r="K1560" s="181" t="s">
        <v>19</v>
      </c>
      <c r="L1560" s="41"/>
      <c r="M1560" s="186" t="s">
        <v>19</v>
      </c>
      <c r="N1560" s="187" t="s">
        <v>47</v>
      </c>
      <c r="O1560" s="66"/>
      <c r="P1560" s="188">
        <f>O1560*H1560</f>
        <v>0</v>
      </c>
      <c r="Q1560" s="188">
        <v>2.43279</v>
      </c>
      <c r="R1560" s="188">
        <f>Q1560*H1560</f>
        <v>49.156954739999996</v>
      </c>
      <c r="S1560" s="188">
        <v>0</v>
      </c>
      <c r="T1560" s="189">
        <f>S1560*H1560</f>
        <v>0</v>
      </c>
      <c r="U1560" s="36"/>
      <c r="V1560" s="36"/>
      <c r="W1560" s="36"/>
      <c r="X1560" s="36"/>
      <c r="Y1560" s="36"/>
      <c r="Z1560" s="36"/>
      <c r="AA1560" s="36"/>
      <c r="AB1560" s="36"/>
      <c r="AC1560" s="36"/>
      <c r="AD1560" s="36"/>
      <c r="AE1560" s="36"/>
      <c r="AR1560" s="190" t="s">
        <v>273</v>
      </c>
      <c r="AT1560" s="190" t="s">
        <v>410</v>
      </c>
      <c r="AU1560" s="190" t="s">
        <v>86</v>
      </c>
      <c r="AY1560" s="19" t="s">
        <v>404</v>
      </c>
      <c r="BE1560" s="191">
        <f>IF(N1560="základní",J1560,0)</f>
        <v>0</v>
      </c>
      <c r="BF1560" s="191">
        <f>IF(N1560="snížená",J1560,0)</f>
        <v>0</v>
      </c>
      <c r="BG1560" s="191">
        <f>IF(N1560="zákl. přenesená",J1560,0)</f>
        <v>0</v>
      </c>
      <c r="BH1560" s="191">
        <f>IF(N1560="sníž. přenesená",J1560,0)</f>
        <v>0</v>
      </c>
      <c r="BI1560" s="191">
        <f>IF(N1560="nulová",J1560,0)</f>
        <v>0</v>
      </c>
      <c r="BJ1560" s="19" t="s">
        <v>84</v>
      </c>
      <c r="BK1560" s="191">
        <f>ROUND(I1560*H1560,2)</f>
        <v>0</v>
      </c>
      <c r="BL1560" s="19" t="s">
        <v>273</v>
      </c>
      <c r="BM1560" s="190" t="s">
        <v>2019</v>
      </c>
    </row>
    <row r="1561" spans="1:47" s="2" customFormat="1" ht="11.25">
      <c r="A1561" s="36"/>
      <c r="B1561" s="37"/>
      <c r="C1561" s="38"/>
      <c r="D1561" s="192" t="s">
        <v>418</v>
      </c>
      <c r="E1561" s="38"/>
      <c r="F1561" s="193" t="s">
        <v>2020</v>
      </c>
      <c r="G1561" s="38"/>
      <c r="H1561" s="38"/>
      <c r="I1561" s="194"/>
      <c r="J1561" s="38"/>
      <c r="K1561" s="38"/>
      <c r="L1561" s="41"/>
      <c r="M1561" s="195"/>
      <c r="N1561" s="196"/>
      <c r="O1561" s="66"/>
      <c r="P1561" s="66"/>
      <c r="Q1561" s="66"/>
      <c r="R1561" s="66"/>
      <c r="S1561" s="66"/>
      <c r="T1561" s="67"/>
      <c r="U1561" s="36"/>
      <c r="V1561" s="36"/>
      <c r="W1561" s="36"/>
      <c r="X1561" s="36"/>
      <c r="Y1561" s="36"/>
      <c r="Z1561" s="36"/>
      <c r="AA1561" s="36"/>
      <c r="AB1561" s="36"/>
      <c r="AC1561" s="36"/>
      <c r="AD1561" s="36"/>
      <c r="AE1561" s="36"/>
      <c r="AT1561" s="19" t="s">
        <v>418</v>
      </c>
      <c r="AU1561" s="19" t="s">
        <v>86</v>
      </c>
    </row>
    <row r="1562" spans="1:47" s="2" customFormat="1" ht="68.25">
      <c r="A1562" s="36"/>
      <c r="B1562" s="37"/>
      <c r="C1562" s="38"/>
      <c r="D1562" s="192" t="s">
        <v>423</v>
      </c>
      <c r="E1562" s="38"/>
      <c r="F1562" s="197" t="s">
        <v>2021</v>
      </c>
      <c r="G1562" s="38"/>
      <c r="H1562" s="38"/>
      <c r="I1562" s="194"/>
      <c r="J1562" s="38"/>
      <c r="K1562" s="38"/>
      <c r="L1562" s="41"/>
      <c r="M1562" s="195"/>
      <c r="N1562" s="196"/>
      <c r="O1562" s="66"/>
      <c r="P1562" s="66"/>
      <c r="Q1562" s="66"/>
      <c r="R1562" s="66"/>
      <c r="S1562" s="66"/>
      <c r="T1562" s="67"/>
      <c r="U1562" s="36"/>
      <c r="V1562" s="36"/>
      <c r="W1562" s="36"/>
      <c r="X1562" s="36"/>
      <c r="Y1562" s="36"/>
      <c r="Z1562" s="36"/>
      <c r="AA1562" s="36"/>
      <c r="AB1562" s="36"/>
      <c r="AC1562" s="36"/>
      <c r="AD1562" s="36"/>
      <c r="AE1562" s="36"/>
      <c r="AT1562" s="19" t="s">
        <v>423</v>
      </c>
      <c r="AU1562" s="19" t="s">
        <v>86</v>
      </c>
    </row>
    <row r="1563" spans="2:51" s="13" customFormat="1" ht="11.25">
      <c r="B1563" s="198"/>
      <c r="C1563" s="199"/>
      <c r="D1563" s="192" t="s">
        <v>428</v>
      </c>
      <c r="E1563" s="200" t="s">
        <v>19</v>
      </c>
      <c r="F1563" s="201" t="s">
        <v>2022</v>
      </c>
      <c r="G1563" s="199"/>
      <c r="H1563" s="202">
        <v>20.206</v>
      </c>
      <c r="I1563" s="203"/>
      <c r="J1563" s="199"/>
      <c r="K1563" s="199"/>
      <c r="L1563" s="204"/>
      <c r="M1563" s="205"/>
      <c r="N1563" s="206"/>
      <c r="O1563" s="206"/>
      <c r="P1563" s="206"/>
      <c r="Q1563" s="206"/>
      <c r="R1563" s="206"/>
      <c r="S1563" s="206"/>
      <c r="T1563" s="207"/>
      <c r="AT1563" s="208" t="s">
        <v>428</v>
      </c>
      <c r="AU1563" s="208" t="s">
        <v>86</v>
      </c>
      <c r="AV1563" s="13" t="s">
        <v>86</v>
      </c>
      <c r="AW1563" s="13" t="s">
        <v>37</v>
      </c>
      <c r="AX1563" s="13" t="s">
        <v>84</v>
      </c>
      <c r="AY1563" s="208" t="s">
        <v>404</v>
      </c>
    </row>
    <row r="1564" spans="1:65" s="2" customFormat="1" ht="14.45" customHeight="1">
      <c r="A1564" s="36"/>
      <c r="B1564" s="37"/>
      <c r="C1564" s="179" t="s">
        <v>2023</v>
      </c>
      <c r="D1564" s="179" t="s">
        <v>410</v>
      </c>
      <c r="E1564" s="180" t="s">
        <v>2024</v>
      </c>
      <c r="F1564" s="181" t="s">
        <v>2025</v>
      </c>
      <c r="G1564" s="182" t="s">
        <v>106</v>
      </c>
      <c r="H1564" s="183">
        <v>11.319</v>
      </c>
      <c r="I1564" s="184"/>
      <c r="J1564" s="185">
        <f>ROUND(I1564*H1564,2)</f>
        <v>0</v>
      </c>
      <c r="K1564" s="181" t="s">
        <v>413</v>
      </c>
      <c r="L1564" s="41"/>
      <c r="M1564" s="186" t="s">
        <v>19</v>
      </c>
      <c r="N1564" s="187" t="s">
        <v>47</v>
      </c>
      <c r="O1564" s="66"/>
      <c r="P1564" s="188">
        <f>O1564*H1564</f>
        <v>0</v>
      </c>
      <c r="Q1564" s="188">
        <v>2.43408</v>
      </c>
      <c r="R1564" s="188">
        <f>Q1564*H1564</f>
        <v>27.55135152</v>
      </c>
      <c r="S1564" s="188">
        <v>0</v>
      </c>
      <c r="T1564" s="189">
        <f>S1564*H1564</f>
        <v>0</v>
      </c>
      <c r="U1564" s="36"/>
      <c r="V1564" s="36"/>
      <c r="W1564" s="36"/>
      <c r="X1564" s="36"/>
      <c r="Y1564" s="36"/>
      <c r="Z1564" s="36"/>
      <c r="AA1564" s="36"/>
      <c r="AB1564" s="36"/>
      <c r="AC1564" s="36"/>
      <c r="AD1564" s="36"/>
      <c r="AE1564" s="36"/>
      <c r="AR1564" s="190" t="s">
        <v>273</v>
      </c>
      <c r="AT1564" s="190" t="s">
        <v>410</v>
      </c>
      <c r="AU1564" s="190" t="s">
        <v>86</v>
      </c>
      <c r="AY1564" s="19" t="s">
        <v>404</v>
      </c>
      <c r="BE1564" s="191">
        <f>IF(N1564="základní",J1564,0)</f>
        <v>0</v>
      </c>
      <c r="BF1564" s="191">
        <f>IF(N1564="snížená",J1564,0)</f>
        <v>0</v>
      </c>
      <c r="BG1564" s="191">
        <f>IF(N1564="zákl. přenesená",J1564,0)</f>
        <v>0</v>
      </c>
      <c r="BH1564" s="191">
        <f>IF(N1564="sníž. přenesená",J1564,0)</f>
        <v>0</v>
      </c>
      <c r="BI1564" s="191">
        <f>IF(N1564="nulová",J1564,0)</f>
        <v>0</v>
      </c>
      <c r="BJ1564" s="19" t="s">
        <v>84</v>
      </c>
      <c r="BK1564" s="191">
        <f>ROUND(I1564*H1564,2)</f>
        <v>0</v>
      </c>
      <c r="BL1564" s="19" t="s">
        <v>273</v>
      </c>
      <c r="BM1564" s="190" t="s">
        <v>2026</v>
      </c>
    </row>
    <row r="1565" spans="1:47" s="2" customFormat="1" ht="11.25">
      <c r="A1565" s="36"/>
      <c r="B1565" s="37"/>
      <c r="C1565" s="38"/>
      <c r="D1565" s="192" t="s">
        <v>418</v>
      </c>
      <c r="E1565" s="38"/>
      <c r="F1565" s="193" t="s">
        <v>2027</v>
      </c>
      <c r="G1565" s="38"/>
      <c r="H1565" s="38"/>
      <c r="I1565" s="194"/>
      <c r="J1565" s="38"/>
      <c r="K1565" s="38"/>
      <c r="L1565" s="41"/>
      <c r="M1565" s="195"/>
      <c r="N1565" s="196"/>
      <c r="O1565" s="66"/>
      <c r="P1565" s="66"/>
      <c r="Q1565" s="66"/>
      <c r="R1565" s="66"/>
      <c r="S1565" s="66"/>
      <c r="T1565" s="67"/>
      <c r="U1565" s="36"/>
      <c r="V1565" s="36"/>
      <c r="W1565" s="36"/>
      <c r="X1565" s="36"/>
      <c r="Y1565" s="36"/>
      <c r="Z1565" s="36"/>
      <c r="AA1565" s="36"/>
      <c r="AB1565" s="36"/>
      <c r="AC1565" s="36"/>
      <c r="AD1565" s="36"/>
      <c r="AE1565" s="36"/>
      <c r="AT1565" s="19" t="s">
        <v>418</v>
      </c>
      <c r="AU1565" s="19" t="s">
        <v>86</v>
      </c>
    </row>
    <row r="1566" spans="1:47" s="2" customFormat="1" ht="87.75">
      <c r="A1566" s="36"/>
      <c r="B1566" s="37"/>
      <c r="C1566" s="38"/>
      <c r="D1566" s="192" t="s">
        <v>423</v>
      </c>
      <c r="E1566" s="38"/>
      <c r="F1566" s="197" t="s">
        <v>2028</v>
      </c>
      <c r="G1566" s="38"/>
      <c r="H1566" s="38"/>
      <c r="I1566" s="194"/>
      <c r="J1566" s="38"/>
      <c r="K1566" s="38"/>
      <c r="L1566" s="41"/>
      <c r="M1566" s="195"/>
      <c r="N1566" s="196"/>
      <c r="O1566" s="66"/>
      <c r="P1566" s="66"/>
      <c r="Q1566" s="66"/>
      <c r="R1566" s="66"/>
      <c r="S1566" s="66"/>
      <c r="T1566" s="67"/>
      <c r="U1566" s="36"/>
      <c r="V1566" s="36"/>
      <c r="W1566" s="36"/>
      <c r="X1566" s="36"/>
      <c r="Y1566" s="36"/>
      <c r="Z1566" s="36"/>
      <c r="AA1566" s="36"/>
      <c r="AB1566" s="36"/>
      <c r="AC1566" s="36"/>
      <c r="AD1566" s="36"/>
      <c r="AE1566" s="36"/>
      <c r="AT1566" s="19" t="s">
        <v>423</v>
      </c>
      <c r="AU1566" s="19" t="s">
        <v>86</v>
      </c>
    </row>
    <row r="1567" spans="1:47" s="2" customFormat="1" ht="29.25">
      <c r="A1567" s="36"/>
      <c r="B1567" s="37"/>
      <c r="C1567" s="38"/>
      <c r="D1567" s="192" t="s">
        <v>473</v>
      </c>
      <c r="E1567" s="38"/>
      <c r="F1567" s="197" t="s">
        <v>2029</v>
      </c>
      <c r="G1567" s="38"/>
      <c r="H1567" s="38"/>
      <c r="I1567" s="194"/>
      <c r="J1567" s="38"/>
      <c r="K1567" s="38"/>
      <c r="L1567" s="41"/>
      <c r="M1567" s="195"/>
      <c r="N1567" s="196"/>
      <c r="O1567" s="66"/>
      <c r="P1567" s="66"/>
      <c r="Q1567" s="66"/>
      <c r="R1567" s="66"/>
      <c r="S1567" s="66"/>
      <c r="T1567" s="67"/>
      <c r="U1567" s="36"/>
      <c r="V1567" s="36"/>
      <c r="W1567" s="36"/>
      <c r="X1567" s="36"/>
      <c r="Y1567" s="36"/>
      <c r="Z1567" s="36"/>
      <c r="AA1567" s="36"/>
      <c r="AB1567" s="36"/>
      <c r="AC1567" s="36"/>
      <c r="AD1567" s="36"/>
      <c r="AE1567" s="36"/>
      <c r="AT1567" s="19" t="s">
        <v>473</v>
      </c>
      <c r="AU1567" s="19" t="s">
        <v>86</v>
      </c>
    </row>
    <row r="1568" spans="2:51" s="15" customFormat="1" ht="11.25">
      <c r="B1568" s="221"/>
      <c r="C1568" s="222"/>
      <c r="D1568" s="192" t="s">
        <v>428</v>
      </c>
      <c r="E1568" s="223" t="s">
        <v>19</v>
      </c>
      <c r="F1568" s="224" t="s">
        <v>2010</v>
      </c>
      <c r="G1568" s="222"/>
      <c r="H1568" s="223" t="s">
        <v>19</v>
      </c>
      <c r="I1568" s="225"/>
      <c r="J1568" s="222"/>
      <c r="K1568" s="222"/>
      <c r="L1568" s="226"/>
      <c r="M1568" s="227"/>
      <c r="N1568" s="228"/>
      <c r="O1568" s="228"/>
      <c r="P1568" s="228"/>
      <c r="Q1568" s="228"/>
      <c r="R1568" s="228"/>
      <c r="S1568" s="228"/>
      <c r="T1568" s="229"/>
      <c r="AT1568" s="230" t="s">
        <v>428</v>
      </c>
      <c r="AU1568" s="230" t="s">
        <v>86</v>
      </c>
      <c r="AV1568" s="15" t="s">
        <v>84</v>
      </c>
      <c r="AW1568" s="15" t="s">
        <v>37</v>
      </c>
      <c r="AX1568" s="15" t="s">
        <v>76</v>
      </c>
      <c r="AY1568" s="230" t="s">
        <v>404</v>
      </c>
    </row>
    <row r="1569" spans="2:51" s="13" customFormat="1" ht="11.25">
      <c r="B1569" s="198"/>
      <c r="C1569" s="199"/>
      <c r="D1569" s="192" t="s">
        <v>428</v>
      </c>
      <c r="E1569" s="200" t="s">
        <v>19</v>
      </c>
      <c r="F1569" s="201" t="s">
        <v>2030</v>
      </c>
      <c r="G1569" s="199"/>
      <c r="H1569" s="202">
        <v>5.794</v>
      </c>
      <c r="I1569" s="203"/>
      <c r="J1569" s="199"/>
      <c r="K1569" s="199"/>
      <c r="L1569" s="204"/>
      <c r="M1569" s="205"/>
      <c r="N1569" s="206"/>
      <c r="O1569" s="206"/>
      <c r="P1569" s="206"/>
      <c r="Q1569" s="206"/>
      <c r="R1569" s="206"/>
      <c r="S1569" s="206"/>
      <c r="T1569" s="207"/>
      <c r="AT1569" s="208" t="s">
        <v>428</v>
      </c>
      <c r="AU1569" s="208" t="s">
        <v>86</v>
      </c>
      <c r="AV1569" s="13" t="s">
        <v>86</v>
      </c>
      <c r="AW1569" s="13" t="s">
        <v>37</v>
      </c>
      <c r="AX1569" s="13" t="s">
        <v>76</v>
      </c>
      <c r="AY1569" s="208" t="s">
        <v>404</v>
      </c>
    </row>
    <row r="1570" spans="2:51" s="15" customFormat="1" ht="11.25">
      <c r="B1570" s="221"/>
      <c r="C1570" s="222"/>
      <c r="D1570" s="192" t="s">
        <v>428</v>
      </c>
      <c r="E1570" s="223" t="s">
        <v>19</v>
      </c>
      <c r="F1570" s="224" t="s">
        <v>2031</v>
      </c>
      <c r="G1570" s="222"/>
      <c r="H1570" s="223" t="s">
        <v>19</v>
      </c>
      <c r="I1570" s="225"/>
      <c r="J1570" s="222"/>
      <c r="K1570" s="222"/>
      <c r="L1570" s="226"/>
      <c r="M1570" s="227"/>
      <c r="N1570" s="228"/>
      <c r="O1570" s="228"/>
      <c r="P1570" s="228"/>
      <c r="Q1570" s="228"/>
      <c r="R1570" s="228"/>
      <c r="S1570" s="228"/>
      <c r="T1570" s="229"/>
      <c r="AT1570" s="230" t="s">
        <v>428</v>
      </c>
      <c r="AU1570" s="230" t="s">
        <v>86</v>
      </c>
      <c r="AV1570" s="15" t="s">
        <v>84</v>
      </c>
      <c r="AW1570" s="15" t="s">
        <v>37</v>
      </c>
      <c r="AX1570" s="15" t="s">
        <v>76</v>
      </c>
      <c r="AY1570" s="230" t="s">
        <v>404</v>
      </c>
    </row>
    <row r="1571" spans="2:51" s="13" customFormat="1" ht="11.25">
      <c r="B1571" s="198"/>
      <c r="C1571" s="199"/>
      <c r="D1571" s="192" t="s">
        <v>428</v>
      </c>
      <c r="E1571" s="200" t="s">
        <v>19</v>
      </c>
      <c r="F1571" s="201" t="s">
        <v>2032</v>
      </c>
      <c r="G1571" s="199"/>
      <c r="H1571" s="202">
        <v>5.525</v>
      </c>
      <c r="I1571" s="203"/>
      <c r="J1571" s="199"/>
      <c r="K1571" s="199"/>
      <c r="L1571" s="204"/>
      <c r="M1571" s="205"/>
      <c r="N1571" s="206"/>
      <c r="O1571" s="206"/>
      <c r="P1571" s="206"/>
      <c r="Q1571" s="206"/>
      <c r="R1571" s="206"/>
      <c r="S1571" s="206"/>
      <c r="T1571" s="207"/>
      <c r="AT1571" s="208" t="s">
        <v>428</v>
      </c>
      <c r="AU1571" s="208" t="s">
        <v>86</v>
      </c>
      <c r="AV1571" s="13" t="s">
        <v>86</v>
      </c>
      <c r="AW1571" s="13" t="s">
        <v>37</v>
      </c>
      <c r="AX1571" s="13" t="s">
        <v>76</v>
      </c>
      <c r="AY1571" s="208" t="s">
        <v>404</v>
      </c>
    </row>
    <row r="1572" spans="2:51" s="14" customFormat="1" ht="11.25">
      <c r="B1572" s="210"/>
      <c r="C1572" s="211"/>
      <c r="D1572" s="192" t="s">
        <v>428</v>
      </c>
      <c r="E1572" s="212" t="s">
        <v>19</v>
      </c>
      <c r="F1572" s="213" t="s">
        <v>463</v>
      </c>
      <c r="G1572" s="211"/>
      <c r="H1572" s="214">
        <v>11.319</v>
      </c>
      <c r="I1572" s="215"/>
      <c r="J1572" s="211"/>
      <c r="K1572" s="211"/>
      <c r="L1572" s="216"/>
      <c r="M1572" s="217"/>
      <c r="N1572" s="218"/>
      <c r="O1572" s="218"/>
      <c r="P1572" s="218"/>
      <c r="Q1572" s="218"/>
      <c r="R1572" s="218"/>
      <c r="S1572" s="218"/>
      <c r="T1572" s="219"/>
      <c r="AT1572" s="220" t="s">
        <v>428</v>
      </c>
      <c r="AU1572" s="220" t="s">
        <v>86</v>
      </c>
      <c r="AV1572" s="14" t="s">
        <v>273</v>
      </c>
      <c r="AW1572" s="14" t="s">
        <v>37</v>
      </c>
      <c r="AX1572" s="14" t="s">
        <v>84</v>
      </c>
      <c r="AY1572" s="220" t="s">
        <v>404</v>
      </c>
    </row>
    <row r="1573" spans="1:65" s="2" customFormat="1" ht="14.45" customHeight="1">
      <c r="A1573" s="36"/>
      <c r="B1573" s="37"/>
      <c r="C1573" s="179" t="s">
        <v>93</v>
      </c>
      <c r="D1573" s="179" t="s">
        <v>410</v>
      </c>
      <c r="E1573" s="180" t="s">
        <v>2033</v>
      </c>
      <c r="F1573" s="181" t="s">
        <v>2034</v>
      </c>
      <c r="G1573" s="182" t="s">
        <v>92</v>
      </c>
      <c r="H1573" s="183">
        <v>27.39</v>
      </c>
      <c r="I1573" s="184"/>
      <c r="J1573" s="185">
        <f>ROUND(I1573*H1573,2)</f>
        <v>0</v>
      </c>
      <c r="K1573" s="181" t="s">
        <v>413</v>
      </c>
      <c r="L1573" s="41"/>
      <c r="M1573" s="186" t="s">
        <v>19</v>
      </c>
      <c r="N1573" s="187" t="s">
        <v>47</v>
      </c>
      <c r="O1573" s="66"/>
      <c r="P1573" s="188">
        <f>O1573*H1573</f>
        <v>0</v>
      </c>
      <c r="Q1573" s="188">
        <v>0</v>
      </c>
      <c r="R1573" s="188">
        <f>Q1573*H1573</f>
        <v>0</v>
      </c>
      <c r="S1573" s="188">
        <v>0</v>
      </c>
      <c r="T1573" s="189">
        <f>S1573*H1573</f>
        <v>0</v>
      </c>
      <c r="U1573" s="36"/>
      <c r="V1573" s="36"/>
      <c r="W1573" s="36"/>
      <c r="X1573" s="36"/>
      <c r="Y1573" s="36"/>
      <c r="Z1573" s="36"/>
      <c r="AA1573" s="36"/>
      <c r="AB1573" s="36"/>
      <c r="AC1573" s="36"/>
      <c r="AD1573" s="36"/>
      <c r="AE1573" s="36"/>
      <c r="AR1573" s="190" t="s">
        <v>273</v>
      </c>
      <c r="AT1573" s="190" t="s">
        <v>410</v>
      </c>
      <c r="AU1573" s="190" t="s">
        <v>86</v>
      </c>
      <c r="AY1573" s="19" t="s">
        <v>404</v>
      </c>
      <c r="BE1573" s="191">
        <f>IF(N1573="základní",J1573,0)</f>
        <v>0</v>
      </c>
      <c r="BF1573" s="191">
        <f>IF(N1573="snížená",J1573,0)</f>
        <v>0</v>
      </c>
      <c r="BG1573" s="191">
        <f>IF(N1573="zákl. přenesená",J1573,0)</f>
        <v>0</v>
      </c>
      <c r="BH1573" s="191">
        <f>IF(N1573="sníž. přenesená",J1573,0)</f>
        <v>0</v>
      </c>
      <c r="BI1573" s="191">
        <f>IF(N1573="nulová",J1573,0)</f>
        <v>0</v>
      </c>
      <c r="BJ1573" s="19" t="s">
        <v>84</v>
      </c>
      <c r="BK1573" s="191">
        <f>ROUND(I1573*H1573,2)</f>
        <v>0</v>
      </c>
      <c r="BL1573" s="19" t="s">
        <v>273</v>
      </c>
      <c r="BM1573" s="190" t="s">
        <v>2035</v>
      </c>
    </row>
    <row r="1574" spans="1:47" s="2" customFormat="1" ht="19.5">
      <c r="A1574" s="36"/>
      <c r="B1574" s="37"/>
      <c r="C1574" s="38"/>
      <c r="D1574" s="192" t="s">
        <v>418</v>
      </c>
      <c r="E1574" s="38"/>
      <c r="F1574" s="193" t="s">
        <v>2036</v>
      </c>
      <c r="G1574" s="38"/>
      <c r="H1574" s="38"/>
      <c r="I1574" s="194"/>
      <c r="J1574" s="38"/>
      <c r="K1574" s="38"/>
      <c r="L1574" s="41"/>
      <c r="M1574" s="195"/>
      <c r="N1574" s="196"/>
      <c r="O1574" s="66"/>
      <c r="P1574" s="66"/>
      <c r="Q1574" s="66"/>
      <c r="R1574" s="66"/>
      <c r="S1574" s="66"/>
      <c r="T1574" s="67"/>
      <c r="U1574" s="36"/>
      <c r="V1574" s="36"/>
      <c r="W1574" s="36"/>
      <c r="X1574" s="36"/>
      <c r="Y1574" s="36"/>
      <c r="Z1574" s="36"/>
      <c r="AA1574" s="36"/>
      <c r="AB1574" s="36"/>
      <c r="AC1574" s="36"/>
      <c r="AD1574" s="36"/>
      <c r="AE1574" s="36"/>
      <c r="AT1574" s="19" t="s">
        <v>418</v>
      </c>
      <c r="AU1574" s="19" t="s">
        <v>86</v>
      </c>
    </row>
    <row r="1575" spans="1:47" s="2" customFormat="1" ht="87.75">
      <c r="A1575" s="36"/>
      <c r="B1575" s="37"/>
      <c r="C1575" s="38"/>
      <c r="D1575" s="192" t="s">
        <v>423</v>
      </c>
      <c r="E1575" s="38"/>
      <c r="F1575" s="197" t="s">
        <v>2028</v>
      </c>
      <c r="G1575" s="38"/>
      <c r="H1575" s="38"/>
      <c r="I1575" s="194"/>
      <c r="J1575" s="38"/>
      <c r="K1575" s="38"/>
      <c r="L1575" s="41"/>
      <c r="M1575" s="195"/>
      <c r="N1575" s="196"/>
      <c r="O1575" s="66"/>
      <c r="P1575" s="66"/>
      <c r="Q1575" s="66"/>
      <c r="R1575" s="66"/>
      <c r="S1575" s="66"/>
      <c r="T1575" s="67"/>
      <c r="U1575" s="36"/>
      <c r="V1575" s="36"/>
      <c r="W1575" s="36"/>
      <c r="X1575" s="36"/>
      <c r="Y1575" s="36"/>
      <c r="Z1575" s="36"/>
      <c r="AA1575" s="36"/>
      <c r="AB1575" s="36"/>
      <c r="AC1575" s="36"/>
      <c r="AD1575" s="36"/>
      <c r="AE1575" s="36"/>
      <c r="AT1575" s="19" t="s">
        <v>423</v>
      </c>
      <c r="AU1575" s="19" t="s">
        <v>86</v>
      </c>
    </row>
    <row r="1576" spans="2:51" s="15" customFormat="1" ht="11.25">
      <c r="B1576" s="221"/>
      <c r="C1576" s="222"/>
      <c r="D1576" s="192" t="s">
        <v>428</v>
      </c>
      <c r="E1576" s="223" t="s">
        <v>19</v>
      </c>
      <c r="F1576" s="224" t="s">
        <v>2037</v>
      </c>
      <c r="G1576" s="222"/>
      <c r="H1576" s="223" t="s">
        <v>19</v>
      </c>
      <c r="I1576" s="225"/>
      <c r="J1576" s="222"/>
      <c r="K1576" s="222"/>
      <c r="L1576" s="226"/>
      <c r="M1576" s="227"/>
      <c r="N1576" s="228"/>
      <c r="O1576" s="228"/>
      <c r="P1576" s="228"/>
      <c r="Q1576" s="228"/>
      <c r="R1576" s="228"/>
      <c r="S1576" s="228"/>
      <c r="T1576" s="229"/>
      <c r="AT1576" s="230" t="s">
        <v>428</v>
      </c>
      <c r="AU1576" s="230" t="s">
        <v>86</v>
      </c>
      <c r="AV1576" s="15" t="s">
        <v>84</v>
      </c>
      <c r="AW1576" s="15" t="s">
        <v>37</v>
      </c>
      <c r="AX1576" s="15" t="s">
        <v>76</v>
      </c>
      <c r="AY1576" s="230" t="s">
        <v>404</v>
      </c>
    </row>
    <row r="1577" spans="2:51" s="13" customFormat="1" ht="11.25">
      <c r="B1577" s="198"/>
      <c r="C1577" s="199"/>
      <c r="D1577" s="192" t="s">
        <v>428</v>
      </c>
      <c r="E1577" s="200" t="s">
        <v>19</v>
      </c>
      <c r="F1577" s="201" t="s">
        <v>2038</v>
      </c>
      <c r="G1577" s="199"/>
      <c r="H1577" s="202">
        <v>1.45</v>
      </c>
      <c r="I1577" s="203"/>
      <c r="J1577" s="199"/>
      <c r="K1577" s="199"/>
      <c r="L1577" s="204"/>
      <c r="M1577" s="205"/>
      <c r="N1577" s="206"/>
      <c r="O1577" s="206"/>
      <c r="P1577" s="206"/>
      <c r="Q1577" s="206"/>
      <c r="R1577" s="206"/>
      <c r="S1577" s="206"/>
      <c r="T1577" s="207"/>
      <c r="AT1577" s="208" t="s">
        <v>428</v>
      </c>
      <c r="AU1577" s="208" t="s">
        <v>86</v>
      </c>
      <c r="AV1577" s="13" t="s">
        <v>86</v>
      </c>
      <c r="AW1577" s="13" t="s">
        <v>37</v>
      </c>
      <c r="AX1577" s="13" t="s">
        <v>76</v>
      </c>
      <c r="AY1577" s="208" t="s">
        <v>404</v>
      </c>
    </row>
    <row r="1578" spans="2:51" s="16" customFormat="1" ht="11.25">
      <c r="B1578" s="231"/>
      <c r="C1578" s="232"/>
      <c r="D1578" s="192" t="s">
        <v>428</v>
      </c>
      <c r="E1578" s="233" t="s">
        <v>19</v>
      </c>
      <c r="F1578" s="234" t="s">
        <v>534</v>
      </c>
      <c r="G1578" s="232"/>
      <c r="H1578" s="235">
        <v>1.45</v>
      </c>
      <c r="I1578" s="236"/>
      <c r="J1578" s="232"/>
      <c r="K1578" s="232"/>
      <c r="L1578" s="237"/>
      <c r="M1578" s="238"/>
      <c r="N1578" s="239"/>
      <c r="O1578" s="239"/>
      <c r="P1578" s="239"/>
      <c r="Q1578" s="239"/>
      <c r="R1578" s="239"/>
      <c r="S1578" s="239"/>
      <c r="T1578" s="240"/>
      <c r="AT1578" s="241" t="s">
        <v>428</v>
      </c>
      <c r="AU1578" s="241" t="s">
        <v>86</v>
      </c>
      <c r="AV1578" s="16" t="s">
        <v>467</v>
      </c>
      <c r="AW1578" s="16" t="s">
        <v>37</v>
      </c>
      <c r="AX1578" s="16" t="s">
        <v>76</v>
      </c>
      <c r="AY1578" s="241" t="s">
        <v>404</v>
      </c>
    </row>
    <row r="1579" spans="2:51" s="15" customFormat="1" ht="11.25">
      <c r="B1579" s="221"/>
      <c r="C1579" s="222"/>
      <c r="D1579" s="192" t="s">
        <v>428</v>
      </c>
      <c r="E1579" s="223" t="s">
        <v>19</v>
      </c>
      <c r="F1579" s="224" t="s">
        <v>2010</v>
      </c>
      <c r="G1579" s="222"/>
      <c r="H1579" s="223" t="s">
        <v>19</v>
      </c>
      <c r="I1579" s="225"/>
      <c r="J1579" s="222"/>
      <c r="K1579" s="222"/>
      <c r="L1579" s="226"/>
      <c r="M1579" s="227"/>
      <c r="N1579" s="228"/>
      <c r="O1579" s="228"/>
      <c r="P1579" s="228"/>
      <c r="Q1579" s="228"/>
      <c r="R1579" s="228"/>
      <c r="S1579" s="228"/>
      <c r="T1579" s="229"/>
      <c r="AT1579" s="230" t="s">
        <v>428</v>
      </c>
      <c r="AU1579" s="230" t="s">
        <v>86</v>
      </c>
      <c r="AV1579" s="15" t="s">
        <v>84</v>
      </c>
      <c r="AW1579" s="15" t="s">
        <v>37</v>
      </c>
      <c r="AX1579" s="15" t="s">
        <v>76</v>
      </c>
      <c r="AY1579" s="230" t="s">
        <v>404</v>
      </c>
    </row>
    <row r="1580" spans="2:51" s="13" customFormat="1" ht="11.25">
      <c r="B1580" s="198"/>
      <c r="C1580" s="199"/>
      <c r="D1580" s="192" t="s">
        <v>428</v>
      </c>
      <c r="E1580" s="200" t="s">
        <v>19</v>
      </c>
      <c r="F1580" s="201" t="s">
        <v>2039</v>
      </c>
      <c r="G1580" s="199"/>
      <c r="H1580" s="202">
        <v>19.1</v>
      </c>
      <c r="I1580" s="203"/>
      <c r="J1580" s="199"/>
      <c r="K1580" s="199"/>
      <c r="L1580" s="204"/>
      <c r="M1580" s="205"/>
      <c r="N1580" s="206"/>
      <c r="O1580" s="206"/>
      <c r="P1580" s="206"/>
      <c r="Q1580" s="206"/>
      <c r="R1580" s="206"/>
      <c r="S1580" s="206"/>
      <c r="T1580" s="207"/>
      <c r="AT1580" s="208" t="s">
        <v>428</v>
      </c>
      <c r="AU1580" s="208" t="s">
        <v>86</v>
      </c>
      <c r="AV1580" s="13" t="s">
        <v>86</v>
      </c>
      <c r="AW1580" s="13" t="s">
        <v>37</v>
      </c>
      <c r="AX1580" s="13" t="s">
        <v>76</v>
      </c>
      <c r="AY1580" s="208" t="s">
        <v>404</v>
      </c>
    </row>
    <row r="1581" spans="2:51" s="13" customFormat="1" ht="11.25">
      <c r="B1581" s="198"/>
      <c r="C1581" s="199"/>
      <c r="D1581" s="192" t="s">
        <v>428</v>
      </c>
      <c r="E1581" s="200" t="s">
        <v>19</v>
      </c>
      <c r="F1581" s="201" t="s">
        <v>2040</v>
      </c>
      <c r="G1581" s="199"/>
      <c r="H1581" s="202">
        <v>6.84</v>
      </c>
      <c r="I1581" s="203"/>
      <c r="J1581" s="199"/>
      <c r="K1581" s="199"/>
      <c r="L1581" s="204"/>
      <c r="M1581" s="205"/>
      <c r="N1581" s="206"/>
      <c r="O1581" s="206"/>
      <c r="P1581" s="206"/>
      <c r="Q1581" s="206"/>
      <c r="R1581" s="206"/>
      <c r="S1581" s="206"/>
      <c r="T1581" s="207"/>
      <c r="AT1581" s="208" t="s">
        <v>428</v>
      </c>
      <c r="AU1581" s="208" t="s">
        <v>86</v>
      </c>
      <c r="AV1581" s="13" t="s">
        <v>86</v>
      </c>
      <c r="AW1581" s="13" t="s">
        <v>37</v>
      </c>
      <c r="AX1581" s="13" t="s">
        <v>76</v>
      </c>
      <c r="AY1581" s="208" t="s">
        <v>404</v>
      </c>
    </row>
    <row r="1582" spans="2:51" s="16" customFormat="1" ht="11.25">
      <c r="B1582" s="231"/>
      <c r="C1582" s="232"/>
      <c r="D1582" s="192" t="s">
        <v>428</v>
      </c>
      <c r="E1582" s="233" t="s">
        <v>19</v>
      </c>
      <c r="F1582" s="234" t="s">
        <v>534</v>
      </c>
      <c r="G1582" s="232"/>
      <c r="H1582" s="235">
        <v>25.94</v>
      </c>
      <c r="I1582" s="236"/>
      <c r="J1582" s="232"/>
      <c r="K1582" s="232"/>
      <c r="L1582" s="237"/>
      <c r="M1582" s="238"/>
      <c r="N1582" s="239"/>
      <c r="O1582" s="239"/>
      <c r="P1582" s="239"/>
      <c r="Q1582" s="239"/>
      <c r="R1582" s="239"/>
      <c r="S1582" s="239"/>
      <c r="T1582" s="240"/>
      <c r="AT1582" s="241" t="s">
        <v>428</v>
      </c>
      <c r="AU1582" s="241" t="s">
        <v>86</v>
      </c>
      <c r="AV1582" s="16" t="s">
        <v>467</v>
      </c>
      <c r="AW1582" s="16" t="s">
        <v>37</v>
      </c>
      <c r="AX1582" s="16" t="s">
        <v>76</v>
      </c>
      <c r="AY1582" s="241" t="s">
        <v>404</v>
      </c>
    </row>
    <row r="1583" spans="2:51" s="14" customFormat="1" ht="11.25">
      <c r="B1583" s="210"/>
      <c r="C1583" s="211"/>
      <c r="D1583" s="192" t="s">
        <v>428</v>
      </c>
      <c r="E1583" s="212" t="s">
        <v>19</v>
      </c>
      <c r="F1583" s="213" t="s">
        <v>463</v>
      </c>
      <c r="G1583" s="211"/>
      <c r="H1583" s="214">
        <v>27.39</v>
      </c>
      <c r="I1583" s="215"/>
      <c r="J1583" s="211"/>
      <c r="K1583" s="211"/>
      <c r="L1583" s="216"/>
      <c r="M1583" s="217"/>
      <c r="N1583" s="218"/>
      <c r="O1583" s="218"/>
      <c r="P1583" s="218"/>
      <c r="Q1583" s="218"/>
      <c r="R1583" s="218"/>
      <c r="S1583" s="218"/>
      <c r="T1583" s="219"/>
      <c r="AT1583" s="220" t="s">
        <v>428</v>
      </c>
      <c r="AU1583" s="220" t="s">
        <v>86</v>
      </c>
      <c r="AV1583" s="14" t="s">
        <v>273</v>
      </c>
      <c r="AW1583" s="14" t="s">
        <v>37</v>
      </c>
      <c r="AX1583" s="14" t="s">
        <v>84</v>
      </c>
      <c r="AY1583" s="220" t="s">
        <v>404</v>
      </c>
    </row>
    <row r="1584" spans="1:65" s="2" customFormat="1" ht="14.45" customHeight="1">
      <c r="A1584" s="36"/>
      <c r="B1584" s="37"/>
      <c r="C1584" s="179" t="s">
        <v>2041</v>
      </c>
      <c r="D1584" s="179" t="s">
        <v>410</v>
      </c>
      <c r="E1584" s="180" t="s">
        <v>2042</v>
      </c>
      <c r="F1584" s="181" t="s">
        <v>2043</v>
      </c>
      <c r="G1584" s="182" t="s">
        <v>106</v>
      </c>
      <c r="H1584" s="183">
        <v>396.643</v>
      </c>
      <c r="I1584" s="184"/>
      <c r="J1584" s="185">
        <f>ROUND(I1584*H1584,2)</f>
        <v>0</v>
      </c>
      <c r="K1584" s="181" t="s">
        <v>19</v>
      </c>
      <c r="L1584" s="41"/>
      <c r="M1584" s="186" t="s">
        <v>19</v>
      </c>
      <c r="N1584" s="187" t="s">
        <v>47</v>
      </c>
      <c r="O1584" s="66"/>
      <c r="P1584" s="188">
        <f>O1584*H1584</f>
        <v>0</v>
      </c>
      <c r="Q1584" s="188">
        <v>2.43408</v>
      </c>
      <c r="R1584" s="188">
        <f>Q1584*H1584</f>
        <v>965.4607934399999</v>
      </c>
      <c r="S1584" s="188">
        <v>0</v>
      </c>
      <c r="T1584" s="189">
        <f>S1584*H1584</f>
        <v>0</v>
      </c>
      <c r="U1584" s="36"/>
      <c r="V1584" s="36"/>
      <c r="W1584" s="36"/>
      <c r="X1584" s="36"/>
      <c r="Y1584" s="36"/>
      <c r="Z1584" s="36"/>
      <c r="AA1584" s="36"/>
      <c r="AB1584" s="36"/>
      <c r="AC1584" s="36"/>
      <c r="AD1584" s="36"/>
      <c r="AE1584" s="36"/>
      <c r="AR1584" s="190" t="s">
        <v>273</v>
      </c>
      <c r="AT1584" s="190" t="s">
        <v>410</v>
      </c>
      <c r="AU1584" s="190" t="s">
        <v>86</v>
      </c>
      <c r="AY1584" s="19" t="s">
        <v>404</v>
      </c>
      <c r="BE1584" s="191">
        <f>IF(N1584="základní",J1584,0)</f>
        <v>0</v>
      </c>
      <c r="BF1584" s="191">
        <f>IF(N1584="snížená",J1584,0)</f>
        <v>0</v>
      </c>
      <c r="BG1584" s="191">
        <f>IF(N1584="zákl. přenesená",J1584,0)</f>
        <v>0</v>
      </c>
      <c r="BH1584" s="191">
        <f>IF(N1584="sníž. přenesená",J1584,0)</f>
        <v>0</v>
      </c>
      <c r="BI1584" s="191">
        <f>IF(N1584="nulová",J1584,0)</f>
        <v>0</v>
      </c>
      <c r="BJ1584" s="19" t="s">
        <v>84</v>
      </c>
      <c r="BK1584" s="191">
        <f>ROUND(I1584*H1584,2)</f>
        <v>0</v>
      </c>
      <c r="BL1584" s="19" t="s">
        <v>273</v>
      </c>
      <c r="BM1584" s="190" t="s">
        <v>2044</v>
      </c>
    </row>
    <row r="1585" spans="1:47" s="2" customFormat="1" ht="11.25">
      <c r="A1585" s="36"/>
      <c r="B1585" s="37"/>
      <c r="C1585" s="38"/>
      <c r="D1585" s="192" t="s">
        <v>418</v>
      </c>
      <c r="E1585" s="38"/>
      <c r="F1585" s="193" t="s">
        <v>2045</v>
      </c>
      <c r="G1585" s="38"/>
      <c r="H1585" s="38"/>
      <c r="I1585" s="194"/>
      <c r="J1585" s="38"/>
      <c r="K1585" s="38"/>
      <c r="L1585" s="41"/>
      <c r="M1585" s="195"/>
      <c r="N1585" s="196"/>
      <c r="O1585" s="66"/>
      <c r="P1585" s="66"/>
      <c r="Q1585" s="66"/>
      <c r="R1585" s="66"/>
      <c r="S1585" s="66"/>
      <c r="T1585" s="67"/>
      <c r="U1585" s="36"/>
      <c r="V1585" s="36"/>
      <c r="W1585" s="36"/>
      <c r="X1585" s="36"/>
      <c r="Y1585" s="36"/>
      <c r="Z1585" s="36"/>
      <c r="AA1585" s="36"/>
      <c r="AB1585" s="36"/>
      <c r="AC1585" s="36"/>
      <c r="AD1585" s="36"/>
      <c r="AE1585" s="36"/>
      <c r="AT1585" s="19" t="s">
        <v>418</v>
      </c>
      <c r="AU1585" s="19" t="s">
        <v>86</v>
      </c>
    </row>
    <row r="1586" spans="1:47" s="2" customFormat="1" ht="87.75">
      <c r="A1586" s="36"/>
      <c r="B1586" s="37"/>
      <c r="C1586" s="38"/>
      <c r="D1586" s="192" t="s">
        <v>423</v>
      </c>
      <c r="E1586" s="38"/>
      <c r="F1586" s="197" t="s">
        <v>2028</v>
      </c>
      <c r="G1586" s="38"/>
      <c r="H1586" s="38"/>
      <c r="I1586" s="194"/>
      <c r="J1586" s="38"/>
      <c r="K1586" s="38"/>
      <c r="L1586" s="41"/>
      <c r="M1586" s="195"/>
      <c r="N1586" s="196"/>
      <c r="O1586" s="66"/>
      <c r="P1586" s="66"/>
      <c r="Q1586" s="66"/>
      <c r="R1586" s="66"/>
      <c r="S1586" s="66"/>
      <c r="T1586" s="67"/>
      <c r="U1586" s="36"/>
      <c r="V1586" s="36"/>
      <c r="W1586" s="36"/>
      <c r="X1586" s="36"/>
      <c r="Y1586" s="36"/>
      <c r="Z1586" s="36"/>
      <c r="AA1586" s="36"/>
      <c r="AB1586" s="36"/>
      <c r="AC1586" s="36"/>
      <c r="AD1586" s="36"/>
      <c r="AE1586" s="36"/>
      <c r="AT1586" s="19" t="s">
        <v>423</v>
      </c>
      <c r="AU1586" s="19" t="s">
        <v>86</v>
      </c>
    </row>
    <row r="1587" spans="1:47" s="2" customFormat="1" ht="19.5">
      <c r="A1587" s="36"/>
      <c r="B1587" s="37"/>
      <c r="C1587" s="38"/>
      <c r="D1587" s="192" t="s">
        <v>473</v>
      </c>
      <c r="E1587" s="38"/>
      <c r="F1587" s="197" t="s">
        <v>2046</v>
      </c>
      <c r="G1587" s="38"/>
      <c r="H1587" s="38"/>
      <c r="I1587" s="194"/>
      <c r="J1587" s="38"/>
      <c r="K1587" s="38"/>
      <c r="L1587" s="41"/>
      <c r="M1587" s="195"/>
      <c r="N1587" s="196"/>
      <c r="O1587" s="66"/>
      <c r="P1587" s="66"/>
      <c r="Q1587" s="66"/>
      <c r="R1587" s="66"/>
      <c r="S1587" s="66"/>
      <c r="T1587" s="67"/>
      <c r="U1587" s="36"/>
      <c r="V1587" s="36"/>
      <c r="W1587" s="36"/>
      <c r="X1587" s="36"/>
      <c r="Y1587" s="36"/>
      <c r="Z1587" s="36"/>
      <c r="AA1587" s="36"/>
      <c r="AB1587" s="36"/>
      <c r="AC1587" s="36"/>
      <c r="AD1587" s="36"/>
      <c r="AE1587" s="36"/>
      <c r="AT1587" s="19" t="s">
        <v>473</v>
      </c>
      <c r="AU1587" s="19" t="s">
        <v>86</v>
      </c>
    </row>
    <row r="1588" spans="2:51" s="15" customFormat="1" ht="11.25">
      <c r="B1588" s="221"/>
      <c r="C1588" s="222"/>
      <c r="D1588" s="192" t="s">
        <v>428</v>
      </c>
      <c r="E1588" s="223" t="s">
        <v>19</v>
      </c>
      <c r="F1588" s="224" t="s">
        <v>520</v>
      </c>
      <c r="G1588" s="222"/>
      <c r="H1588" s="223" t="s">
        <v>19</v>
      </c>
      <c r="I1588" s="225"/>
      <c r="J1588" s="222"/>
      <c r="K1588" s="222"/>
      <c r="L1588" s="226"/>
      <c r="M1588" s="227"/>
      <c r="N1588" s="228"/>
      <c r="O1588" s="228"/>
      <c r="P1588" s="228"/>
      <c r="Q1588" s="228"/>
      <c r="R1588" s="228"/>
      <c r="S1588" s="228"/>
      <c r="T1588" s="229"/>
      <c r="AT1588" s="230" t="s">
        <v>428</v>
      </c>
      <c r="AU1588" s="230" t="s">
        <v>86</v>
      </c>
      <c r="AV1588" s="15" t="s">
        <v>84</v>
      </c>
      <c r="AW1588" s="15" t="s">
        <v>37</v>
      </c>
      <c r="AX1588" s="15" t="s">
        <v>76</v>
      </c>
      <c r="AY1588" s="230" t="s">
        <v>404</v>
      </c>
    </row>
    <row r="1589" spans="2:51" s="15" customFormat="1" ht="11.25">
      <c r="B1589" s="221"/>
      <c r="C1589" s="222"/>
      <c r="D1589" s="192" t="s">
        <v>428</v>
      </c>
      <c r="E1589" s="223" t="s">
        <v>19</v>
      </c>
      <c r="F1589" s="224" t="s">
        <v>2047</v>
      </c>
      <c r="G1589" s="222"/>
      <c r="H1589" s="223" t="s">
        <v>19</v>
      </c>
      <c r="I1589" s="225"/>
      <c r="J1589" s="222"/>
      <c r="K1589" s="222"/>
      <c r="L1589" s="226"/>
      <c r="M1589" s="227"/>
      <c r="N1589" s="228"/>
      <c r="O1589" s="228"/>
      <c r="P1589" s="228"/>
      <c r="Q1589" s="228"/>
      <c r="R1589" s="228"/>
      <c r="S1589" s="228"/>
      <c r="T1589" s="229"/>
      <c r="AT1589" s="230" t="s">
        <v>428</v>
      </c>
      <c r="AU1589" s="230" t="s">
        <v>86</v>
      </c>
      <c r="AV1589" s="15" t="s">
        <v>84</v>
      </c>
      <c r="AW1589" s="15" t="s">
        <v>37</v>
      </c>
      <c r="AX1589" s="15" t="s">
        <v>76</v>
      </c>
      <c r="AY1589" s="230" t="s">
        <v>404</v>
      </c>
    </row>
    <row r="1590" spans="2:51" s="15" customFormat="1" ht="11.25">
      <c r="B1590" s="221"/>
      <c r="C1590" s="222"/>
      <c r="D1590" s="192" t="s">
        <v>428</v>
      </c>
      <c r="E1590" s="223" t="s">
        <v>19</v>
      </c>
      <c r="F1590" s="224" t="s">
        <v>2048</v>
      </c>
      <c r="G1590" s="222"/>
      <c r="H1590" s="223" t="s">
        <v>19</v>
      </c>
      <c r="I1590" s="225"/>
      <c r="J1590" s="222"/>
      <c r="K1590" s="222"/>
      <c r="L1590" s="226"/>
      <c r="M1590" s="227"/>
      <c r="N1590" s="228"/>
      <c r="O1590" s="228"/>
      <c r="P1590" s="228"/>
      <c r="Q1590" s="228"/>
      <c r="R1590" s="228"/>
      <c r="S1590" s="228"/>
      <c r="T1590" s="229"/>
      <c r="AT1590" s="230" t="s">
        <v>428</v>
      </c>
      <c r="AU1590" s="230" t="s">
        <v>86</v>
      </c>
      <c r="AV1590" s="15" t="s">
        <v>84</v>
      </c>
      <c r="AW1590" s="15" t="s">
        <v>37</v>
      </c>
      <c r="AX1590" s="15" t="s">
        <v>76</v>
      </c>
      <c r="AY1590" s="230" t="s">
        <v>404</v>
      </c>
    </row>
    <row r="1591" spans="2:51" s="13" customFormat="1" ht="11.25">
      <c r="B1591" s="198"/>
      <c r="C1591" s="199"/>
      <c r="D1591" s="192" t="s">
        <v>428</v>
      </c>
      <c r="E1591" s="200" t="s">
        <v>19</v>
      </c>
      <c r="F1591" s="201" t="s">
        <v>2049</v>
      </c>
      <c r="G1591" s="199"/>
      <c r="H1591" s="202">
        <v>3.43</v>
      </c>
      <c r="I1591" s="203"/>
      <c r="J1591" s="199"/>
      <c r="K1591" s="199"/>
      <c r="L1591" s="204"/>
      <c r="M1591" s="205"/>
      <c r="N1591" s="206"/>
      <c r="O1591" s="206"/>
      <c r="P1591" s="206"/>
      <c r="Q1591" s="206"/>
      <c r="R1591" s="206"/>
      <c r="S1591" s="206"/>
      <c r="T1591" s="207"/>
      <c r="AT1591" s="208" t="s">
        <v>428</v>
      </c>
      <c r="AU1591" s="208" t="s">
        <v>86</v>
      </c>
      <c r="AV1591" s="13" t="s">
        <v>86</v>
      </c>
      <c r="AW1591" s="13" t="s">
        <v>37</v>
      </c>
      <c r="AX1591" s="13" t="s">
        <v>76</v>
      </c>
      <c r="AY1591" s="208" t="s">
        <v>404</v>
      </c>
    </row>
    <row r="1592" spans="2:51" s="15" customFormat="1" ht="11.25">
      <c r="B1592" s="221"/>
      <c r="C1592" s="222"/>
      <c r="D1592" s="192" t="s">
        <v>428</v>
      </c>
      <c r="E1592" s="223" t="s">
        <v>19</v>
      </c>
      <c r="F1592" s="224" t="s">
        <v>2050</v>
      </c>
      <c r="G1592" s="222"/>
      <c r="H1592" s="223" t="s">
        <v>19</v>
      </c>
      <c r="I1592" s="225"/>
      <c r="J1592" s="222"/>
      <c r="K1592" s="222"/>
      <c r="L1592" s="226"/>
      <c r="M1592" s="227"/>
      <c r="N1592" s="228"/>
      <c r="O1592" s="228"/>
      <c r="P1592" s="228"/>
      <c r="Q1592" s="228"/>
      <c r="R1592" s="228"/>
      <c r="S1592" s="228"/>
      <c r="T1592" s="229"/>
      <c r="AT1592" s="230" t="s">
        <v>428</v>
      </c>
      <c r="AU1592" s="230" t="s">
        <v>86</v>
      </c>
      <c r="AV1592" s="15" t="s">
        <v>84</v>
      </c>
      <c r="AW1592" s="15" t="s">
        <v>37</v>
      </c>
      <c r="AX1592" s="15" t="s">
        <v>76</v>
      </c>
      <c r="AY1592" s="230" t="s">
        <v>404</v>
      </c>
    </row>
    <row r="1593" spans="2:51" s="13" customFormat="1" ht="11.25">
      <c r="B1593" s="198"/>
      <c r="C1593" s="199"/>
      <c r="D1593" s="192" t="s">
        <v>428</v>
      </c>
      <c r="E1593" s="200" t="s">
        <v>19</v>
      </c>
      <c r="F1593" s="201" t="s">
        <v>2051</v>
      </c>
      <c r="G1593" s="199"/>
      <c r="H1593" s="202">
        <v>339.433</v>
      </c>
      <c r="I1593" s="203"/>
      <c r="J1593" s="199"/>
      <c r="K1593" s="199"/>
      <c r="L1593" s="204"/>
      <c r="M1593" s="205"/>
      <c r="N1593" s="206"/>
      <c r="O1593" s="206"/>
      <c r="P1593" s="206"/>
      <c r="Q1593" s="206"/>
      <c r="R1593" s="206"/>
      <c r="S1593" s="206"/>
      <c r="T1593" s="207"/>
      <c r="AT1593" s="208" t="s">
        <v>428</v>
      </c>
      <c r="AU1593" s="208" t="s">
        <v>86</v>
      </c>
      <c r="AV1593" s="13" t="s">
        <v>86</v>
      </c>
      <c r="AW1593" s="13" t="s">
        <v>37</v>
      </c>
      <c r="AX1593" s="13" t="s">
        <v>76</v>
      </c>
      <c r="AY1593" s="208" t="s">
        <v>404</v>
      </c>
    </row>
    <row r="1594" spans="2:51" s="16" customFormat="1" ht="11.25">
      <c r="B1594" s="231"/>
      <c r="C1594" s="232"/>
      <c r="D1594" s="192" t="s">
        <v>428</v>
      </c>
      <c r="E1594" s="233" t="s">
        <v>19</v>
      </c>
      <c r="F1594" s="234" t="s">
        <v>534</v>
      </c>
      <c r="G1594" s="232"/>
      <c r="H1594" s="235">
        <v>342.863</v>
      </c>
      <c r="I1594" s="236"/>
      <c r="J1594" s="232"/>
      <c r="K1594" s="232"/>
      <c r="L1594" s="237"/>
      <c r="M1594" s="238"/>
      <c r="N1594" s="239"/>
      <c r="O1594" s="239"/>
      <c r="P1594" s="239"/>
      <c r="Q1594" s="239"/>
      <c r="R1594" s="239"/>
      <c r="S1594" s="239"/>
      <c r="T1594" s="240"/>
      <c r="AT1594" s="241" t="s">
        <v>428</v>
      </c>
      <c r="AU1594" s="241" t="s">
        <v>86</v>
      </c>
      <c r="AV1594" s="16" t="s">
        <v>467</v>
      </c>
      <c r="AW1594" s="16" t="s">
        <v>37</v>
      </c>
      <c r="AX1594" s="16" t="s">
        <v>76</v>
      </c>
      <c r="AY1594" s="241" t="s">
        <v>404</v>
      </c>
    </row>
    <row r="1595" spans="2:51" s="15" customFormat="1" ht="11.25">
      <c r="B1595" s="221"/>
      <c r="C1595" s="222"/>
      <c r="D1595" s="192" t="s">
        <v>428</v>
      </c>
      <c r="E1595" s="223" t="s">
        <v>19</v>
      </c>
      <c r="F1595" s="224" t="s">
        <v>2052</v>
      </c>
      <c r="G1595" s="222"/>
      <c r="H1595" s="223" t="s">
        <v>19</v>
      </c>
      <c r="I1595" s="225"/>
      <c r="J1595" s="222"/>
      <c r="K1595" s="222"/>
      <c r="L1595" s="226"/>
      <c r="M1595" s="227"/>
      <c r="N1595" s="228"/>
      <c r="O1595" s="228"/>
      <c r="P1595" s="228"/>
      <c r="Q1595" s="228"/>
      <c r="R1595" s="228"/>
      <c r="S1595" s="228"/>
      <c r="T1595" s="229"/>
      <c r="AT1595" s="230" t="s">
        <v>428</v>
      </c>
      <c r="AU1595" s="230" t="s">
        <v>86</v>
      </c>
      <c r="AV1595" s="15" t="s">
        <v>84</v>
      </c>
      <c r="AW1595" s="15" t="s">
        <v>37</v>
      </c>
      <c r="AX1595" s="15" t="s">
        <v>76</v>
      </c>
      <c r="AY1595" s="230" t="s">
        <v>404</v>
      </c>
    </row>
    <row r="1596" spans="2:51" s="13" customFormat="1" ht="11.25">
      <c r="B1596" s="198"/>
      <c r="C1596" s="199"/>
      <c r="D1596" s="192" t="s">
        <v>428</v>
      </c>
      <c r="E1596" s="200" t="s">
        <v>19</v>
      </c>
      <c r="F1596" s="201" t="s">
        <v>2053</v>
      </c>
      <c r="G1596" s="199"/>
      <c r="H1596" s="202">
        <v>52.729</v>
      </c>
      <c r="I1596" s="203"/>
      <c r="J1596" s="199"/>
      <c r="K1596" s="199"/>
      <c r="L1596" s="204"/>
      <c r="M1596" s="205"/>
      <c r="N1596" s="206"/>
      <c r="O1596" s="206"/>
      <c r="P1596" s="206"/>
      <c r="Q1596" s="206"/>
      <c r="R1596" s="206"/>
      <c r="S1596" s="206"/>
      <c r="T1596" s="207"/>
      <c r="AT1596" s="208" t="s">
        <v>428</v>
      </c>
      <c r="AU1596" s="208" t="s">
        <v>86</v>
      </c>
      <c r="AV1596" s="13" t="s">
        <v>86</v>
      </c>
      <c r="AW1596" s="13" t="s">
        <v>37</v>
      </c>
      <c r="AX1596" s="13" t="s">
        <v>76</v>
      </c>
      <c r="AY1596" s="208" t="s">
        <v>404</v>
      </c>
    </row>
    <row r="1597" spans="2:51" s="15" customFormat="1" ht="11.25">
      <c r="B1597" s="221"/>
      <c r="C1597" s="222"/>
      <c r="D1597" s="192" t="s">
        <v>428</v>
      </c>
      <c r="E1597" s="223" t="s">
        <v>19</v>
      </c>
      <c r="F1597" s="224" t="s">
        <v>2054</v>
      </c>
      <c r="G1597" s="222"/>
      <c r="H1597" s="223" t="s">
        <v>19</v>
      </c>
      <c r="I1597" s="225"/>
      <c r="J1597" s="222"/>
      <c r="K1597" s="222"/>
      <c r="L1597" s="226"/>
      <c r="M1597" s="227"/>
      <c r="N1597" s="228"/>
      <c r="O1597" s="228"/>
      <c r="P1597" s="228"/>
      <c r="Q1597" s="228"/>
      <c r="R1597" s="228"/>
      <c r="S1597" s="228"/>
      <c r="T1597" s="229"/>
      <c r="AT1597" s="230" t="s">
        <v>428</v>
      </c>
      <c r="AU1597" s="230" t="s">
        <v>86</v>
      </c>
      <c r="AV1597" s="15" t="s">
        <v>84</v>
      </c>
      <c r="AW1597" s="15" t="s">
        <v>37</v>
      </c>
      <c r="AX1597" s="15" t="s">
        <v>76</v>
      </c>
      <c r="AY1597" s="230" t="s">
        <v>404</v>
      </c>
    </row>
    <row r="1598" spans="2:51" s="13" customFormat="1" ht="11.25">
      <c r="B1598" s="198"/>
      <c r="C1598" s="199"/>
      <c r="D1598" s="192" t="s">
        <v>428</v>
      </c>
      <c r="E1598" s="200" t="s">
        <v>19</v>
      </c>
      <c r="F1598" s="201" t="s">
        <v>2055</v>
      </c>
      <c r="G1598" s="199"/>
      <c r="H1598" s="202">
        <v>1.051</v>
      </c>
      <c r="I1598" s="203"/>
      <c r="J1598" s="199"/>
      <c r="K1598" s="199"/>
      <c r="L1598" s="204"/>
      <c r="M1598" s="205"/>
      <c r="N1598" s="206"/>
      <c r="O1598" s="206"/>
      <c r="P1598" s="206"/>
      <c r="Q1598" s="206"/>
      <c r="R1598" s="206"/>
      <c r="S1598" s="206"/>
      <c r="T1598" s="207"/>
      <c r="AT1598" s="208" t="s">
        <v>428</v>
      </c>
      <c r="AU1598" s="208" t="s">
        <v>86</v>
      </c>
      <c r="AV1598" s="13" t="s">
        <v>86</v>
      </c>
      <c r="AW1598" s="13" t="s">
        <v>37</v>
      </c>
      <c r="AX1598" s="13" t="s">
        <v>76</v>
      </c>
      <c r="AY1598" s="208" t="s">
        <v>404</v>
      </c>
    </row>
    <row r="1599" spans="2:51" s="14" customFormat="1" ht="11.25">
      <c r="B1599" s="210"/>
      <c r="C1599" s="211"/>
      <c r="D1599" s="192" t="s">
        <v>428</v>
      </c>
      <c r="E1599" s="212" t="s">
        <v>352</v>
      </c>
      <c r="F1599" s="213" t="s">
        <v>463</v>
      </c>
      <c r="G1599" s="211"/>
      <c r="H1599" s="214">
        <v>396.643</v>
      </c>
      <c r="I1599" s="215"/>
      <c r="J1599" s="211"/>
      <c r="K1599" s="211"/>
      <c r="L1599" s="216"/>
      <c r="M1599" s="217"/>
      <c r="N1599" s="218"/>
      <c r="O1599" s="218"/>
      <c r="P1599" s="218"/>
      <c r="Q1599" s="218"/>
      <c r="R1599" s="218"/>
      <c r="S1599" s="218"/>
      <c r="T1599" s="219"/>
      <c r="AT1599" s="220" t="s">
        <v>428</v>
      </c>
      <c r="AU1599" s="220" t="s">
        <v>86</v>
      </c>
      <c r="AV1599" s="14" t="s">
        <v>273</v>
      </c>
      <c r="AW1599" s="14" t="s">
        <v>37</v>
      </c>
      <c r="AX1599" s="14" t="s">
        <v>84</v>
      </c>
      <c r="AY1599" s="220" t="s">
        <v>404</v>
      </c>
    </row>
    <row r="1600" spans="1:65" s="2" customFormat="1" ht="14.45" customHeight="1">
      <c r="A1600" s="36"/>
      <c r="B1600" s="37"/>
      <c r="C1600" s="179" t="s">
        <v>2056</v>
      </c>
      <c r="D1600" s="179" t="s">
        <v>410</v>
      </c>
      <c r="E1600" s="180" t="s">
        <v>2057</v>
      </c>
      <c r="F1600" s="181" t="s">
        <v>2058</v>
      </c>
      <c r="G1600" s="182" t="s">
        <v>106</v>
      </c>
      <c r="H1600" s="183">
        <v>59.43</v>
      </c>
      <c r="I1600" s="184"/>
      <c r="J1600" s="185">
        <f>ROUND(I1600*H1600,2)</f>
        <v>0</v>
      </c>
      <c r="K1600" s="181" t="s">
        <v>19</v>
      </c>
      <c r="L1600" s="41"/>
      <c r="M1600" s="186" t="s">
        <v>19</v>
      </c>
      <c r="N1600" s="187" t="s">
        <v>47</v>
      </c>
      <c r="O1600" s="66"/>
      <c r="P1600" s="188">
        <f>O1600*H1600</f>
        <v>0</v>
      </c>
      <c r="Q1600" s="188">
        <v>2.13408</v>
      </c>
      <c r="R1600" s="188">
        <f>Q1600*H1600</f>
        <v>126.8283744</v>
      </c>
      <c r="S1600" s="188">
        <v>0</v>
      </c>
      <c r="T1600" s="189">
        <f>S1600*H1600</f>
        <v>0</v>
      </c>
      <c r="U1600" s="36"/>
      <c r="V1600" s="36"/>
      <c r="W1600" s="36"/>
      <c r="X1600" s="36"/>
      <c r="Y1600" s="36"/>
      <c r="Z1600" s="36"/>
      <c r="AA1600" s="36"/>
      <c r="AB1600" s="36"/>
      <c r="AC1600" s="36"/>
      <c r="AD1600" s="36"/>
      <c r="AE1600" s="36"/>
      <c r="AR1600" s="190" t="s">
        <v>273</v>
      </c>
      <c r="AT1600" s="190" t="s">
        <v>410</v>
      </c>
      <c r="AU1600" s="190" t="s">
        <v>86</v>
      </c>
      <c r="AY1600" s="19" t="s">
        <v>404</v>
      </c>
      <c r="BE1600" s="191">
        <f>IF(N1600="základní",J1600,0)</f>
        <v>0</v>
      </c>
      <c r="BF1600" s="191">
        <f>IF(N1600="snížená",J1600,0)</f>
        <v>0</v>
      </c>
      <c r="BG1600" s="191">
        <f>IF(N1600="zákl. přenesená",J1600,0)</f>
        <v>0</v>
      </c>
      <c r="BH1600" s="191">
        <f>IF(N1600="sníž. přenesená",J1600,0)</f>
        <v>0</v>
      </c>
      <c r="BI1600" s="191">
        <f>IF(N1600="nulová",J1600,0)</f>
        <v>0</v>
      </c>
      <c r="BJ1600" s="19" t="s">
        <v>84</v>
      </c>
      <c r="BK1600" s="191">
        <f>ROUND(I1600*H1600,2)</f>
        <v>0</v>
      </c>
      <c r="BL1600" s="19" t="s">
        <v>273</v>
      </c>
      <c r="BM1600" s="190" t="s">
        <v>2059</v>
      </c>
    </row>
    <row r="1601" spans="1:47" s="2" customFormat="1" ht="11.25">
      <c r="A1601" s="36"/>
      <c r="B1601" s="37"/>
      <c r="C1601" s="38"/>
      <c r="D1601" s="192" t="s">
        <v>418</v>
      </c>
      <c r="E1601" s="38"/>
      <c r="F1601" s="193" t="s">
        <v>2060</v>
      </c>
      <c r="G1601" s="38"/>
      <c r="H1601" s="38"/>
      <c r="I1601" s="194"/>
      <c r="J1601" s="38"/>
      <c r="K1601" s="38"/>
      <c r="L1601" s="41"/>
      <c r="M1601" s="195"/>
      <c r="N1601" s="196"/>
      <c r="O1601" s="66"/>
      <c r="P1601" s="66"/>
      <c r="Q1601" s="66"/>
      <c r="R1601" s="66"/>
      <c r="S1601" s="66"/>
      <c r="T1601" s="67"/>
      <c r="U1601" s="36"/>
      <c r="V1601" s="36"/>
      <c r="W1601" s="36"/>
      <c r="X1601" s="36"/>
      <c r="Y1601" s="36"/>
      <c r="Z1601" s="36"/>
      <c r="AA1601" s="36"/>
      <c r="AB1601" s="36"/>
      <c r="AC1601" s="36"/>
      <c r="AD1601" s="36"/>
      <c r="AE1601" s="36"/>
      <c r="AT1601" s="19" t="s">
        <v>418</v>
      </c>
      <c r="AU1601" s="19" t="s">
        <v>86</v>
      </c>
    </row>
    <row r="1602" spans="1:47" s="2" customFormat="1" ht="87.75">
      <c r="A1602" s="36"/>
      <c r="B1602" s="37"/>
      <c r="C1602" s="38"/>
      <c r="D1602" s="192" t="s">
        <v>423</v>
      </c>
      <c r="E1602" s="38"/>
      <c r="F1602" s="197" t="s">
        <v>2028</v>
      </c>
      <c r="G1602" s="38"/>
      <c r="H1602" s="38"/>
      <c r="I1602" s="194"/>
      <c r="J1602" s="38"/>
      <c r="K1602" s="38"/>
      <c r="L1602" s="41"/>
      <c r="M1602" s="195"/>
      <c r="N1602" s="196"/>
      <c r="O1602" s="66"/>
      <c r="P1602" s="66"/>
      <c r="Q1602" s="66"/>
      <c r="R1602" s="66"/>
      <c r="S1602" s="66"/>
      <c r="T1602" s="67"/>
      <c r="U1602" s="36"/>
      <c r="V1602" s="36"/>
      <c r="W1602" s="36"/>
      <c r="X1602" s="36"/>
      <c r="Y1602" s="36"/>
      <c r="Z1602" s="36"/>
      <c r="AA1602" s="36"/>
      <c r="AB1602" s="36"/>
      <c r="AC1602" s="36"/>
      <c r="AD1602" s="36"/>
      <c r="AE1602" s="36"/>
      <c r="AT1602" s="19" t="s">
        <v>423</v>
      </c>
      <c r="AU1602" s="19" t="s">
        <v>86</v>
      </c>
    </row>
    <row r="1603" spans="2:51" s="15" customFormat="1" ht="11.25">
      <c r="B1603" s="221"/>
      <c r="C1603" s="222"/>
      <c r="D1603" s="192" t="s">
        <v>428</v>
      </c>
      <c r="E1603" s="223" t="s">
        <v>19</v>
      </c>
      <c r="F1603" s="224" t="s">
        <v>2061</v>
      </c>
      <c r="G1603" s="222"/>
      <c r="H1603" s="223" t="s">
        <v>19</v>
      </c>
      <c r="I1603" s="225"/>
      <c r="J1603" s="222"/>
      <c r="K1603" s="222"/>
      <c r="L1603" s="226"/>
      <c r="M1603" s="227"/>
      <c r="N1603" s="228"/>
      <c r="O1603" s="228"/>
      <c r="P1603" s="228"/>
      <c r="Q1603" s="228"/>
      <c r="R1603" s="228"/>
      <c r="S1603" s="228"/>
      <c r="T1603" s="229"/>
      <c r="AT1603" s="230" t="s">
        <v>428</v>
      </c>
      <c r="AU1603" s="230" t="s">
        <v>86</v>
      </c>
      <c r="AV1603" s="15" t="s">
        <v>84</v>
      </c>
      <c r="AW1603" s="15" t="s">
        <v>37</v>
      </c>
      <c r="AX1603" s="15" t="s">
        <v>76</v>
      </c>
      <c r="AY1603" s="230" t="s">
        <v>404</v>
      </c>
    </row>
    <row r="1604" spans="2:51" s="15" customFormat="1" ht="11.25">
      <c r="B1604" s="221"/>
      <c r="C1604" s="222"/>
      <c r="D1604" s="192" t="s">
        <v>428</v>
      </c>
      <c r="E1604" s="223" t="s">
        <v>19</v>
      </c>
      <c r="F1604" s="224" t="s">
        <v>2062</v>
      </c>
      <c r="G1604" s="222"/>
      <c r="H1604" s="223" t="s">
        <v>19</v>
      </c>
      <c r="I1604" s="225"/>
      <c r="J1604" s="222"/>
      <c r="K1604" s="222"/>
      <c r="L1604" s="226"/>
      <c r="M1604" s="227"/>
      <c r="N1604" s="228"/>
      <c r="O1604" s="228"/>
      <c r="P1604" s="228"/>
      <c r="Q1604" s="228"/>
      <c r="R1604" s="228"/>
      <c r="S1604" s="228"/>
      <c r="T1604" s="229"/>
      <c r="AT1604" s="230" t="s">
        <v>428</v>
      </c>
      <c r="AU1604" s="230" t="s">
        <v>86</v>
      </c>
      <c r="AV1604" s="15" t="s">
        <v>84</v>
      </c>
      <c r="AW1604" s="15" t="s">
        <v>37</v>
      </c>
      <c r="AX1604" s="15" t="s">
        <v>76</v>
      </c>
      <c r="AY1604" s="230" t="s">
        <v>404</v>
      </c>
    </row>
    <row r="1605" spans="2:51" s="13" customFormat="1" ht="11.25">
      <c r="B1605" s="198"/>
      <c r="C1605" s="199"/>
      <c r="D1605" s="192" t="s">
        <v>428</v>
      </c>
      <c r="E1605" s="200" t="s">
        <v>19</v>
      </c>
      <c r="F1605" s="201" t="s">
        <v>2063</v>
      </c>
      <c r="G1605" s="199"/>
      <c r="H1605" s="202">
        <v>52.729</v>
      </c>
      <c r="I1605" s="203"/>
      <c r="J1605" s="199"/>
      <c r="K1605" s="199"/>
      <c r="L1605" s="204"/>
      <c r="M1605" s="205"/>
      <c r="N1605" s="206"/>
      <c r="O1605" s="206"/>
      <c r="P1605" s="206"/>
      <c r="Q1605" s="206"/>
      <c r="R1605" s="206"/>
      <c r="S1605" s="206"/>
      <c r="T1605" s="207"/>
      <c r="AT1605" s="208" t="s">
        <v>428</v>
      </c>
      <c r="AU1605" s="208" t="s">
        <v>86</v>
      </c>
      <c r="AV1605" s="13" t="s">
        <v>86</v>
      </c>
      <c r="AW1605" s="13" t="s">
        <v>37</v>
      </c>
      <c r="AX1605" s="13" t="s">
        <v>76</v>
      </c>
      <c r="AY1605" s="208" t="s">
        <v>404</v>
      </c>
    </row>
    <row r="1606" spans="2:51" s="15" customFormat="1" ht="11.25">
      <c r="B1606" s="221"/>
      <c r="C1606" s="222"/>
      <c r="D1606" s="192" t="s">
        <v>428</v>
      </c>
      <c r="E1606" s="223" t="s">
        <v>19</v>
      </c>
      <c r="F1606" s="224" t="s">
        <v>2064</v>
      </c>
      <c r="G1606" s="222"/>
      <c r="H1606" s="223" t="s">
        <v>19</v>
      </c>
      <c r="I1606" s="225"/>
      <c r="J1606" s="222"/>
      <c r="K1606" s="222"/>
      <c r="L1606" s="226"/>
      <c r="M1606" s="227"/>
      <c r="N1606" s="228"/>
      <c r="O1606" s="228"/>
      <c r="P1606" s="228"/>
      <c r="Q1606" s="228"/>
      <c r="R1606" s="228"/>
      <c r="S1606" s="228"/>
      <c r="T1606" s="229"/>
      <c r="AT1606" s="230" t="s">
        <v>428</v>
      </c>
      <c r="AU1606" s="230" t="s">
        <v>86</v>
      </c>
      <c r="AV1606" s="15" t="s">
        <v>84</v>
      </c>
      <c r="AW1606" s="15" t="s">
        <v>37</v>
      </c>
      <c r="AX1606" s="15" t="s">
        <v>76</v>
      </c>
      <c r="AY1606" s="230" t="s">
        <v>404</v>
      </c>
    </row>
    <row r="1607" spans="2:51" s="13" customFormat="1" ht="11.25">
      <c r="B1607" s="198"/>
      <c r="C1607" s="199"/>
      <c r="D1607" s="192" t="s">
        <v>428</v>
      </c>
      <c r="E1607" s="200" t="s">
        <v>19</v>
      </c>
      <c r="F1607" s="201" t="s">
        <v>2055</v>
      </c>
      <c r="G1607" s="199"/>
      <c r="H1607" s="202">
        <v>1.051</v>
      </c>
      <c r="I1607" s="203"/>
      <c r="J1607" s="199"/>
      <c r="K1607" s="199"/>
      <c r="L1607" s="204"/>
      <c r="M1607" s="205"/>
      <c r="N1607" s="206"/>
      <c r="O1607" s="206"/>
      <c r="P1607" s="206"/>
      <c r="Q1607" s="206"/>
      <c r="R1607" s="206"/>
      <c r="S1607" s="206"/>
      <c r="T1607" s="207"/>
      <c r="AT1607" s="208" t="s">
        <v>428</v>
      </c>
      <c r="AU1607" s="208" t="s">
        <v>86</v>
      </c>
      <c r="AV1607" s="13" t="s">
        <v>86</v>
      </c>
      <c r="AW1607" s="13" t="s">
        <v>37</v>
      </c>
      <c r="AX1607" s="13" t="s">
        <v>76</v>
      </c>
      <c r="AY1607" s="208" t="s">
        <v>404</v>
      </c>
    </row>
    <row r="1608" spans="2:51" s="16" customFormat="1" ht="11.25">
      <c r="B1608" s="231"/>
      <c r="C1608" s="232"/>
      <c r="D1608" s="192" t="s">
        <v>428</v>
      </c>
      <c r="E1608" s="233" t="s">
        <v>19</v>
      </c>
      <c r="F1608" s="234" t="s">
        <v>534</v>
      </c>
      <c r="G1608" s="232"/>
      <c r="H1608" s="235">
        <v>53.78</v>
      </c>
      <c r="I1608" s="236"/>
      <c r="J1608" s="232"/>
      <c r="K1608" s="232"/>
      <c r="L1608" s="237"/>
      <c r="M1608" s="238"/>
      <c r="N1608" s="239"/>
      <c r="O1608" s="239"/>
      <c r="P1608" s="239"/>
      <c r="Q1608" s="239"/>
      <c r="R1608" s="239"/>
      <c r="S1608" s="239"/>
      <c r="T1608" s="240"/>
      <c r="AT1608" s="241" t="s">
        <v>428</v>
      </c>
      <c r="AU1608" s="241" t="s">
        <v>86</v>
      </c>
      <c r="AV1608" s="16" t="s">
        <v>467</v>
      </c>
      <c r="AW1608" s="16" t="s">
        <v>37</v>
      </c>
      <c r="AX1608" s="16" t="s">
        <v>76</v>
      </c>
      <c r="AY1608" s="241" t="s">
        <v>404</v>
      </c>
    </row>
    <row r="1609" spans="2:51" s="13" customFormat="1" ht="11.25">
      <c r="B1609" s="198"/>
      <c r="C1609" s="199"/>
      <c r="D1609" s="192" t="s">
        <v>428</v>
      </c>
      <c r="E1609" s="200" t="s">
        <v>19</v>
      </c>
      <c r="F1609" s="201" t="s">
        <v>2065</v>
      </c>
      <c r="G1609" s="199"/>
      <c r="H1609" s="202">
        <v>1.5</v>
      </c>
      <c r="I1609" s="203"/>
      <c r="J1609" s="199"/>
      <c r="K1609" s="199"/>
      <c r="L1609" s="204"/>
      <c r="M1609" s="205"/>
      <c r="N1609" s="206"/>
      <c r="O1609" s="206"/>
      <c r="P1609" s="206"/>
      <c r="Q1609" s="206"/>
      <c r="R1609" s="206"/>
      <c r="S1609" s="206"/>
      <c r="T1609" s="207"/>
      <c r="AT1609" s="208" t="s">
        <v>428</v>
      </c>
      <c r="AU1609" s="208" t="s">
        <v>86</v>
      </c>
      <c r="AV1609" s="13" t="s">
        <v>86</v>
      </c>
      <c r="AW1609" s="13" t="s">
        <v>37</v>
      </c>
      <c r="AX1609" s="13" t="s">
        <v>76</v>
      </c>
      <c r="AY1609" s="208" t="s">
        <v>404</v>
      </c>
    </row>
    <row r="1610" spans="2:51" s="13" customFormat="1" ht="11.25">
      <c r="B1610" s="198"/>
      <c r="C1610" s="199"/>
      <c r="D1610" s="192" t="s">
        <v>428</v>
      </c>
      <c r="E1610" s="200" t="s">
        <v>19</v>
      </c>
      <c r="F1610" s="201" t="s">
        <v>2066</v>
      </c>
      <c r="G1610" s="199"/>
      <c r="H1610" s="202">
        <v>0.6</v>
      </c>
      <c r="I1610" s="203"/>
      <c r="J1610" s="199"/>
      <c r="K1610" s="199"/>
      <c r="L1610" s="204"/>
      <c r="M1610" s="205"/>
      <c r="N1610" s="206"/>
      <c r="O1610" s="206"/>
      <c r="P1610" s="206"/>
      <c r="Q1610" s="206"/>
      <c r="R1610" s="206"/>
      <c r="S1610" s="206"/>
      <c r="T1610" s="207"/>
      <c r="AT1610" s="208" t="s">
        <v>428</v>
      </c>
      <c r="AU1610" s="208" t="s">
        <v>86</v>
      </c>
      <c r="AV1610" s="13" t="s">
        <v>86</v>
      </c>
      <c r="AW1610" s="13" t="s">
        <v>37</v>
      </c>
      <c r="AX1610" s="13" t="s">
        <v>76</v>
      </c>
      <c r="AY1610" s="208" t="s">
        <v>404</v>
      </c>
    </row>
    <row r="1611" spans="2:51" s="13" customFormat="1" ht="11.25">
      <c r="B1611" s="198"/>
      <c r="C1611" s="199"/>
      <c r="D1611" s="192" t="s">
        <v>428</v>
      </c>
      <c r="E1611" s="200" t="s">
        <v>19</v>
      </c>
      <c r="F1611" s="201" t="s">
        <v>2067</v>
      </c>
      <c r="G1611" s="199"/>
      <c r="H1611" s="202">
        <v>3.55</v>
      </c>
      <c r="I1611" s="203"/>
      <c r="J1611" s="199"/>
      <c r="K1611" s="199"/>
      <c r="L1611" s="204"/>
      <c r="M1611" s="205"/>
      <c r="N1611" s="206"/>
      <c r="O1611" s="206"/>
      <c r="P1611" s="206"/>
      <c r="Q1611" s="206"/>
      <c r="R1611" s="206"/>
      <c r="S1611" s="206"/>
      <c r="T1611" s="207"/>
      <c r="AT1611" s="208" t="s">
        <v>428</v>
      </c>
      <c r="AU1611" s="208" t="s">
        <v>86</v>
      </c>
      <c r="AV1611" s="13" t="s">
        <v>86</v>
      </c>
      <c r="AW1611" s="13" t="s">
        <v>37</v>
      </c>
      <c r="AX1611" s="13" t="s">
        <v>76</v>
      </c>
      <c r="AY1611" s="208" t="s">
        <v>404</v>
      </c>
    </row>
    <row r="1612" spans="2:51" s="16" customFormat="1" ht="11.25">
      <c r="B1612" s="231"/>
      <c r="C1612" s="232"/>
      <c r="D1612" s="192" t="s">
        <v>428</v>
      </c>
      <c r="E1612" s="233" t="s">
        <v>19</v>
      </c>
      <c r="F1612" s="234" t="s">
        <v>534</v>
      </c>
      <c r="G1612" s="232"/>
      <c r="H1612" s="235">
        <v>5.65</v>
      </c>
      <c r="I1612" s="236"/>
      <c r="J1612" s="232"/>
      <c r="K1612" s="232"/>
      <c r="L1612" s="237"/>
      <c r="M1612" s="238"/>
      <c r="N1612" s="239"/>
      <c r="O1612" s="239"/>
      <c r="P1612" s="239"/>
      <c r="Q1612" s="239"/>
      <c r="R1612" s="239"/>
      <c r="S1612" s="239"/>
      <c r="T1612" s="240"/>
      <c r="AT1612" s="241" t="s">
        <v>428</v>
      </c>
      <c r="AU1612" s="241" t="s">
        <v>86</v>
      </c>
      <c r="AV1612" s="16" t="s">
        <v>467</v>
      </c>
      <c r="AW1612" s="16" t="s">
        <v>37</v>
      </c>
      <c r="AX1612" s="16" t="s">
        <v>76</v>
      </c>
      <c r="AY1612" s="241" t="s">
        <v>404</v>
      </c>
    </row>
    <row r="1613" spans="2:51" s="14" customFormat="1" ht="11.25">
      <c r="B1613" s="210"/>
      <c r="C1613" s="211"/>
      <c r="D1613" s="192" t="s">
        <v>428</v>
      </c>
      <c r="E1613" s="212" t="s">
        <v>355</v>
      </c>
      <c r="F1613" s="213" t="s">
        <v>463</v>
      </c>
      <c r="G1613" s="211"/>
      <c r="H1613" s="214">
        <v>59.43</v>
      </c>
      <c r="I1613" s="215"/>
      <c r="J1613" s="211"/>
      <c r="K1613" s="211"/>
      <c r="L1613" s="216"/>
      <c r="M1613" s="217"/>
      <c r="N1613" s="218"/>
      <c r="O1613" s="218"/>
      <c r="P1613" s="218"/>
      <c r="Q1613" s="218"/>
      <c r="R1613" s="218"/>
      <c r="S1613" s="218"/>
      <c r="T1613" s="219"/>
      <c r="AT1613" s="220" t="s">
        <v>428</v>
      </c>
      <c r="AU1613" s="220" t="s">
        <v>86</v>
      </c>
      <c r="AV1613" s="14" t="s">
        <v>273</v>
      </c>
      <c r="AW1613" s="14" t="s">
        <v>37</v>
      </c>
      <c r="AX1613" s="14" t="s">
        <v>84</v>
      </c>
      <c r="AY1613" s="220" t="s">
        <v>404</v>
      </c>
    </row>
    <row r="1614" spans="1:65" s="2" customFormat="1" ht="24.2" customHeight="1">
      <c r="A1614" s="36"/>
      <c r="B1614" s="37"/>
      <c r="C1614" s="179" t="s">
        <v>2068</v>
      </c>
      <c r="D1614" s="179" t="s">
        <v>410</v>
      </c>
      <c r="E1614" s="180" t="s">
        <v>2069</v>
      </c>
      <c r="F1614" s="181" t="s">
        <v>2070</v>
      </c>
      <c r="G1614" s="182" t="s">
        <v>106</v>
      </c>
      <c r="H1614" s="183">
        <v>5.952</v>
      </c>
      <c r="I1614" s="184"/>
      <c r="J1614" s="185">
        <f>ROUND(I1614*H1614,2)</f>
        <v>0</v>
      </c>
      <c r="K1614" s="181" t="s">
        <v>19</v>
      </c>
      <c r="L1614" s="41"/>
      <c r="M1614" s="186" t="s">
        <v>19</v>
      </c>
      <c r="N1614" s="187" t="s">
        <v>47</v>
      </c>
      <c r="O1614" s="66"/>
      <c r="P1614" s="188">
        <f>O1614*H1614</f>
        <v>0</v>
      </c>
      <c r="Q1614" s="188">
        <v>2.43408</v>
      </c>
      <c r="R1614" s="188">
        <f>Q1614*H1614</f>
        <v>14.487644159999999</v>
      </c>
      <c r="S1614" s="188">
        <v>0</v>
      </c>
      <c r="T1614" s="189">
        <f>S1614*H1614</f>
        <v>0</v>
      </c>
      <c r="U1614" s="36"/>
      <c r="V1614" s="36"/>
      <c r="W1614" s="36"/>
      <c r="X1614" s="36"/>
      <c r="Y1614" s="36"/>
      <c r="Z1614" s="36"/>
      <c r="AA1614" s="36"/>
      <c r="AB1614" s="36"/>
      <c r="AC1614" s="36"/>
      <c r="AD1614" s="36"/>
      <c r="AE1614" s="36"/>
      <c r="AR1614" s="190" t="s">
        <v>273</v>
      </c>
      <c r="AT1614" s="190" t="s">
        <v>410</v>
      </c>
      <c r="AU1614" s="190" t="s">
        <v>86</v>
      </c>
      <c r="AY1614" s="19" t="s">
        <v>404</v>
      </c>
      <c r="BE1614" s="191">
        <f>IF(N1614="základní",J1614,0)</f>
        <v>0</v>
      </c>
      <c r="BF1614" s="191">
        <f>IF(N1614="snížená",J1614,0)</f>
        <v>0</v>
      </c>
      <c r="BG1614" s="191">
        <f>IF(N1614="zákl. přenesená",J1614,0)</f>
        <v>0</v>
      </c>
      <c r="BH1614" s="191">
        <f>IF(N1614="sníž. přenesená",J1614,0)</f>
        <v>0</v>
      </c>
      <c r="BI1614" s="191">
        <f>IF(N1614="nulová",J1614,0)</f>
        <v>0</v>
      </c>
      <c r="BJ1614" s="19" t="s">
        <v>84</v>
      </c>
      <c r="BK1614" s="191">
        <f>ROUND(I1614*H1614,2)</f>
        <v>0</v>
      </c>
      <c r="BL1614" s="19" t="s">
        <v>273</v>
      </c>
      <c r="BM1614" s="190" t="s">
        <v>2071</v>
      </c>
    </row>
    <row r="1615" spans="1:47" s="2" customFormat="1" ht="11.25">
      <c r="A1615" s="36"/>
      <c r="B1615" s="37"/>
      <c r="C1615" s="38"/>
      <c r="D1615" s="192" t="s">
        <v>418</v>
      </c>
      <c r="E1615" s="38"/>
      <c r="F1615" s="193" t="s">
        <v>2070</v>
      </c>
      <c r="G1615" s="38"/>
      <c r="H1615" s="38"/>
      <c r="I1615" s="194"/>
      <c r="J1615" s="38"/>
      <c r="K1615" s="38"/>
      <c r="L1615" s="41"/>
      <c r="M1615" s="195"/>
      <c r="N1615" s="196"/>
      <c r="O1615" s="66"/>
      <c r="P1615" s="66"/>
      <c r="Q1615" s="66"/>
      <c r="R1615" s="66"/>
      <c r="S1615" s="66"/>
      <c r="T1615" s="67"/>
      <c r="U1615" s="36"/>
      <c r="V1615" s="36"/>
      <c r="W1615" s="36"/>
      <c r="X1615" s="36"/>
      <c r="Y1615" s="36"/>
      <c r="Z1615" s="36"/>
      <c r="AA1615" s="36"/>
      <c r="AB1615" s="36"/>
      <c r="AC1615" s="36"/>
      <c r="AD1615" s="36"/>
      <c r="AE1615" s="36"/>
      <c r="AT1615" s="19" t="s">
        <v>418</v>
      </c>
      <c r="AU1615" s="19" t="s">
        <v>86</v>
      </c>
    </row>
    <row r="1616" spans="1:47" s="2" customFormat="1" ht="87.75">
      <c r="A1616" s="36"/>
      <c r="B1616" s="37"/>
      <c r="C1616" s="38"/>
      <c r="D1616" s="192" t="s">
        <v>423</v>
      </c>
      <c r="E1616" s="38"/>
      <c r="F1616" s="197" t="s">
        <v>2028</v>
      </c>
      <c r="G1616" s="38"/>
      <c r="H1616" s="38"/>
      <c r="I1616" s="194"/>
      <c r="J1616" s="38"/>
      <c r="K1616" s="38"/>
      <c r="L1616" s="41"/>
      <c r="M1616" s="195"/>
      <c r="N1616" s="196"/>
      <c r="O1616" s="66"/>
      <c r="P1616" s="66"/>
      <c r="Q1616" s="66"/>
      <c r="R1616" s="66"/>
      <c r="S1616" s="66"/>
      <c r="T1616" s="67"/>
      <c r="U1616" s="36"/>
      <c r="V1616" s="36"/>
      <c r="W1616" s="36"/>
      <c r="X1616" s="36"/>
      <c r="Y1616" s="36"/>
      <c r="Z1616" s="36"/>
      <c r="AA1616" s="36"/>
      <c r="AB1616" s="36"/>
      <c r="AC1616" s="36"/>
      <c r="AD1616" s="36"/>
      <c r="AE1616" s="36"/>
      <c r="AT1616" s="19" t="s">
        <v>423</v>
      </c>
      <c r="AU1616" s="19" t="s">
        <v>86</v>
      </c>
    </row>
    <row r="1617" spans="1:47" s="2" customFormat="1" ht="19.5">
      <c r="A1617" s="36"/>
      <c r="B1617" s="37"/>
      <c r="C1617" s="38"/>
      <c r="D1617" s="192" t="s">
        <v>473</v>
      </c>
      <c r="E1617" s="38"/>
      <c r="F1617" s="197" t="s">
        <v>2046</v>
      </c>
      <c r="G1617" s="38"/>
      <c r="H1617" s="38"/>
      <c r="I1617" s="194"/>
      <c r="J1617" s="38"/>
      <c r="K1617" s="38"/>
      <c r="L1617" s="41"/>
      <c r="M1617" s="195"/>
      <c r="N1617" s="196"/>
      <c r="O1617" s="66"/>
      <c r="P1617" s="66"/>
      <c r="Q1617" s="66"/>
      <c r="R1617" s="66"/>
      <c r="S1617" s="66"/>
      <c r="T1617" s="67"/>
      <c r="U1617" s="36"/>
      <c r="V1617" s="36"/>
      <c r="W1617" s="36"/>
      <c r="X1617" s="36"/>
      <c r="Y1617" s="36"/>
      <c r="Z1617" s="36"/>
      <c r="AA1617" s="36"/>
      <c r="AB1617" s="36"/>
      <c r="AC1617" s="36"/>
      <c r="AD1617" s="36"/>
      <c r="AE1617" s="36"/>
      <c r="AT1617" s="19" t="s">
        <v>473</v>
      </c>
      <c r="AU1617" s="19" t="s">
        <v>86</v>
      </c>
    </row>
    <row r="1618" spans="2:51" s="15" customFormat="1" ht="11.25">
      <c r="B1618" s="221"/>
      <c r="C1618" s="222"/>
      <c r="D1618" s="192" t="s">
        <v>428</v>
      </c>
      <c r="E1618" s="223" t="s">
        <v>19</v>
      </c>
      <c r="F1618" s="224" t="s">
        <v>520</v>
      </c>
      <c r="G1618" s="222"/>
      <c r="H1618" s="223" t="s">
        <v>19</v>
      </c>
      <c r="I1618" s="225"/>
      <c r="J1618" s="222"/>
      <c r="K1618" s="222"/>
      <c r="L1618" s="226"/>
      <c r="M1618" s="227"/>
      <c r="N1618" s="228"/>
      <c r="O1618" s="228"/>
      <c r="P1618" s="228"/>
      <c r="Q1618" s="228"/>
      <c r="R1618" s="228"/>
      <c r="S1618" s="228"/>
      <c r="T1618" s="229"/>
      <c r="AT1618" s="230" t="s">
        <v>428</v>
      </c>
      <c r="AU1618" s="230" t="s">
        <v>86</v>
      </c>
      <c r="AV1618" s="15" t="s">
        <v>84</v>
      </c>
      <c r="AW1618" s="15" t="s">
        <v>37</v>
      </c>
      <c r="AX1618" s="15" t="s">
        <v>76</v>
      </c>
      <c r="AY1618" s="230" t="s">
        <v>404</v>
      </c>
    </row>
    <row r="1619" spans="2:51" s="15" customFormat="1" ht="11.25">
      <c r="B1619" s="221"/>
      <c r="C1619" s="222"/>
      <c r="D1619" s="192" t="s">
        <v>428</v>
      </c>
      <c r="E1619" s="223" t="s">
        <v>19</v>
      </c>
      <c r="F1619" s="224" t="s">
        <v>2072</v>
      </c>
      <c r="G1619" s="222"/>
      <c r="H1619" s="223" t="s">
        <v>19</v>
      </c>
      <c r="I1619" s="225"/>
      <c r="J1619" s="222"/>
      <c r="K1619" s="222"/>
      <c r="L1619" s="226"/>
      <c r="M1619" s="227"/>
      <c r="N1619" s="228"/>
      <c r="O1619" s="228"/>
      <c r="P1619" s="228"/>
      <c r="Q1619" s="228"/>
      <c r="R1619" s="228"/>
      <c r="S1619" s="228"/>
      <c r="T1619" s="229"/>
      <c r="AT1619" s="230" t="s">
        <v>428</v>
      </c>
      <c r="AU1619" s="230" t="s">
        <v>86</v>
      </c>
      <c r="AV1619" s="15" t="s">
        <v>84</v>
      </c>
      <c r="AW1619" s="15" t="s">
        <v>37</v>
      </c>
      <c r="AX1619" s="15" t="s">
        <v>76</v>
      </c>
      <c r="AY1619" s="230" t="s">
        <v>404</v>
      </c>
    </row>
    <row r="1620" spans="2:51" s="13" customFormat="1" ht="11.25">
      <c r="B1620" s="198"/>
      <c r="C1620" s="199"/>
      <c r="D1620" s="192" t="s">
        <v>428</v>
      </c>
      <c r="E1620" s="200" t="s">
        <v>19</v>
      </c>
      <c r="F1620" s="201" t="s">
        <v>2073</v>
      </c>
      <c r="G1620" s="199"/>
      <c r="H1620" s="202">
        <v>5.952</v>
      </c>
      <c r="I1620" s="203"/>
      <c r="J1620" s="199"/>
      <c r="K1620" s="199"/>
      <c r="L1620" s="204"/>
      <c r="M1620" s="205"/>
      <c r="N1620" s="206"/>
      <c r="O1620" s="206"/>
      <c r="P1620" s="206"/>
      <c r="Q1620" s="206"/>
      <c r="R1620" s="206"/>
      <c r="S1620" s="206"/>
      <c r="T1620" s="207"/>
      <c r="AT1620" s="208" t="s">
        <v>428</v>
      </c>
      <c r="AU1620" s="208" t="s">
        <v>86</v>
      </c>
      <c r="AV1620" s="13" t="s">
        <v>86</v>
      </c>
      <c r="AW1620" s="13" t="s">
        <v>37</v>
      </c>
      <c r="AX1620" s="13" t="s">
        <v>76</v>
      </c>
      <c r="AY1620" s="208" t="s">
        <v>404</v>
      </c>
    </row>
    <row r="1621" spans="2:51" s="14" customFormat="1" ht="11.25">
      <c r="B1621" s="210"/>
      <c r="C1621" s="211"/>
      <c r="D1621" s="192" t="s">
        <v>428</v>
      </c>
      <c r="E1621" s="212" t="s">
        <v>358</v>
      </c>
      <c r="F1621" s="213" t="s">
        <v>463</v>
      </c>
      <c r="G1621" s="211"/>
      <c r="H1621" s="214">
        <v>5.952</v>
      </c>
      <c r="I1621" s="215"/>
      <c r="J1621" s="211"/>
      <c r="K1621" s="211"/>
      <c r="L1621" s="216"/>
      <c r="M1621" s="217"/>
      <c r="N1621" s="218"/>
      <c r="O1621" s="218"/>
      <c r="P1621" s="218"/>
      <c r="Q1621" s="218"/>
      <c r="R1621" s="218"/>
      <c r="S1621" s="218"/>
      <c r="T1621" s="219"/>
      <c r="AT1621" s="220" t="s">
        <v>428</v>
      </c>
      <c r="AU1621" s="220" t="s">
        <v>86</v>
      </c>
      <c r="AV1621" s="14" t="s">
        <v>273</v>
      </c>
      <c r="AW1621" s="14" t="s">
        <v>37</v>
      </c>
      <c r="AX1621" s="14" t="s">
        <v>84</v>
      </c>
      <c r="AY1621" s="220" t="s">
        <v>404</v>
      </c>
    </row>
    <row r="1622" spans="1:65" s="2" customFormat="1" ht="14.45" customHeight="1">
      <c r="A1622" s="36"/>
      <c r="B1622" s="37"/>
      <c r="C1622" s="179" t="s">
        <v>2074</v>
      </c>
      <c r="D1622" s="179" t="s">
        <v>410</v>
      </c>
      <c r="E1622" s="180" t="s">
        <v>2075</v>
      </c>
      <c r="F1622" s="181" t="s">
        <v>2076</v>
      </c>
      <c r="G1622" s="182" t="s">
        <v>106</v>
      </c>
      <c r="H1622" s="183">
        <v>11.28</v>
      </c>
      <c r="I1622" s="184"/>
      <c r="J1622" s="185">
        <f>ROUND(I1622*H1622,2)</f>
        <v>0</v>
      </c>
      <c r="K1622" s="181" t="s">
        <v>19</v>
      </c>
      <c r="L1622" s="41"/>
      <c r="M1622" s="186" t="s">
        <v>19</v>
      </c>
      <c r="N1622" s="187" t="s">
        <v>47</v>
      </c>
      <c r="O1622" s="66"/>
      <c r="P1622" s="188">
        <f>O1622*H1622</f>
        <v>0</v>
      </c>
      <c r="Q1622" s="188">
        <v>2.4143</v>
      </c>
      <c r="R1622" s="188">
        <f>Q1622*H1622</f>
        <v>27.233303999999997</v>
      </c>
      <c r="S1622" s="188">
        <v>0</v>
      </c>
      <c r="T1622" s="189">
        <f>S1622*H1622</f>
        <v>0</v>
      </c>
      <c r="U1622" s="36"/>
      <c r="V1622" s="36"/>
      <c r="W1622" s="36"/>
      <c r="X1622" s="36"/>
      <c r="Y1622" s="36"/>
      <c r="Z1622" s="36"/>
      <c r="AA1622" s="36"/>
      <c r="AB1622" s="36"/>
      <c r="AC1622" s="36"/>
      <c r="AD1622" s="36"/>
      <c r="AE1622" s="36"/>
      <c r="AR1622" s="190" t="s">
        <v>273</v>
      </c>
      <c r="AT1622" s="190" t="s">
        <v>410</v>
      </c>
      <c r="AU1622" s="190" t="s">
        <v>86</v>
      </c>
      <c r="AY1622" s="19" t="s">
        <v>404</v>
      </c>
      <c r="BE1622" s="191">
        <f>IF(N1622="základní",J1622,0)</f>
        <v>0</v>
      </c>
      <c r="BF1622" s="191">
        <f>IF(N1622="snížená",J1622,0)</f>
        <v>0</v>
      </c>
      <c r="BG1622" s="191">
        <f>IF(N1622="zákl. přenesená",J1622,0)</f>
        <v>0</v>
      </c>
      <c r="BH1622" s="191">
        <f>IF(N1622="sníž. přenesená",J1622,0)</f>
        <v>0</v>
      </c>
      <c r="BI1622" s="191">
        <f>IF(N1622="nulová",J1622,0)</f>
        <v>0</v>
      </c>
      <c r="BJ1622" s="19" t="s">
        <v>84</v>
      </c>
      <c r="BK1622" s="191">
        <f>ROUND(I1622*H1622,2)</f>
        <v>0</v>
      </c>
      <c r="BL1622" s="19" t="s">
        <v>273</v>
      </c>
      <c r="BM1622" s="190" t="s">
        <v>2077</v>
      </c>
    </row>
    <row r="1623" spans="1:47" s="2" customFormat="1" ht="11.25">
      <c r="A1623" s="36"/>
      <c r="B1623" s="37"/>
      <c r="C1623" s="38"/>
      <c r="D1623" s="192" t="s">
        <v>418</v>
      </c>
      <c r="E1623" s="38"/>
      <c r="F1623" s="193" t="s">
        <v>2078</v>
      </c>
      <c r="G1623" s="38"/>
      <c r="H1623" s="38"/>
      <c r="I1623" s="194"/>
      <c r="J1623" s="38"/>
      <c r="K1623" s="38"/>
      <c r="L1623" s="41"/>
      <c r="M1623" s="195"/>
      <c r="N1623" s="196"/>
      <c r="O1623" s="66"/>
      <c r="P1623" s="66"/>
      <c r="Q1623" s="66"/>
      <c r="R1623" s="66"/>
      <c r="S1623" s="66"/>
      <c r="T1623" s="67"/>
      <c r="U1623" s="36"/>
      <c r="V1623" s="36"/>
      <c r="W1623" s="36"/>
      <c r="X1623" s="36"/>
      <c r="Y1623" s="36"/>
      <c r="Z1623" s="36"/>
      <c r="AA1623" s="36"/>
      <c r="AB1623" s="36"/>
      <c r="AC1623" s="36"/>
      <c r="AD1623" s="36"/>
      <c r="AE1623" s="36"/>
      <c r="AT1623" s="19" t="s">
        <v>418</v>
      </c>
      <c r="AU1623" s="19" t="s">
        <v>86</v>
      </c>
    </row>
    <row r="1624" spans="1:47" s="2" customFormat="1" ht="87.75">
      <c r="A1624" s="36"/>
      <c r="B1624" s="37"/>
      <c r="C1624" s="38"/>
      <c r="D1624" s="192" t="s">
        <v>423</v>
      </c>
      <c r="E1624" s="38"/>
      <c r="F1624" s="197" t="s">
        <v>2079</v>
      </c>
      <c r="G1624" s="38"/>
      <c r="H1624" s="38"/>
      <c r="I1624" s="194"/>
      <c r="J1624" s="38"/>
      <c r="K1624" s="38"/>
      <c r="L1624" s="41"/>
      <c r="M1624" s="195"/>
      <c r="N1624" s="196"/>
      <c r="O1624" s="66"/>
      <c r="P1624" s="66"/>
      <c r="Q1624" s="66"/>
      <c r="R1624" s="66"/>
      <c r="S1624" s="66"/>
      <c r="T1624" s="67"/>
      <c r="U1624" s="36"/>
      <c r="V1624" s="36"/>
      <c r="W1624" s="36"/>
      <c r="X1624" s="36"/>
      <c r="Y1624" s="36"/>
      <c r="Z1624" s="36"/>
      <c r="AA1624" s="36"/>
      <c r="AB1624" s="36"/>
      <c r="AC1624" s="36"/>
      <c r="AD1624" s="36"/>
      <c r="AE1624" s="36"/>
      <c r="AT1624" s="19" t="s">
        <v>423</v>
      </c>
      <c r="AU1624" s="19" t="s">
        <v>86</v>
      </c>
    </row>
    <row r="1625" spans="1:47" s="2" customFormat="1" ht="19.5">
      <c r="A1625" s="36"/>
      <c r="B1625" s="37"/>
      <c r="C1625" s="38"/>
      <c r="D1625" s="192" t="s">
        <v>473</v>
      </c>
      <c r="E1625" s="38"/>
      <c r="F1625" s="197" t="s">
        <v>2080</v>
      </c>
      <c r="G1625" s="38"/>
      <c r="H1625" s="38"/>
      <c r="I1625" s="194"/>
      <c r="J1625" s="38"/>
      <c r="K1625" s="38"/>
      <c r="L1625" s="41"/>
      <c r="M1625" s="195"/>
      <c r="N1625" s="196"/>
      <c r="O1625" s="66"/>
      <c r="P1625" s="66"/>
      <c r="Q1625" s="66"/>
      <c r="R1625" s="66"/>
      <c r="S1625" s="66"/>
      <c r="T1625" s="67"/>
      <c r="U1625" s="36"/>
      <c r="V1625" s="36"/>
      <c r="W1625" s="36"/>
      <c r="X1625" s="36"/>
      <c r="Y1625" s="36"/>
      <c r="Z1625" s="36"/>
      <c r="AA1625" s="36"/>
      <c r="AB1625" s="36"/>
      <c r="AC1625" s="36"/>
      <c r="AD1625" s="36"/>
      <c r="AE1625" s="36"/>
      <c r="AT1625" s="19" t="s">
        <v>473</v>
      </c>
      <c r="AU1625" s="19" t="s">
        <v>86</v>
      </c>
    </row>
    <row r="1626" spans="2:51" s="15" customFormat="1" ht="22.5">
      <c r="B1626" s="221"/>
      <c r="C1626" s="222"/>
      <c r="D1626" s="192" t="s">
        <v>428</v>
      </c>
      <c r="E1626" s="223" t="s">
        <v>19</v>
      </c>
      <c r="F1626" s="224" t="s">
        <v>2081</v>
      </c>
      <c r="G1626" s="222"/>
      <c r="H1626" s="223" t="s">
        <v>19</v>
      </c>
      <c r="I1626" s="225"/>
      <c r="J1626" s="222"/>
      <c r="K1626" s="222"/>
      <c r="L1626" s="226"/>
      <c r="M1626" s="227"/>
      <c r="N1626" s="228"/>
      <c r="O1626" s="228"/>
      <c r="P1626" s="228"/>
      <c r="Q1626" s="228"/>
      <c r="R1626" s="228"/>
      <c r="S1626" s="228"/>
      <c r="T1626" s="229"/>
      <c r="AT1626" s="230" t="s">
        <v>428</v>
      </c>
      <c r="AU1626" s="230" t="s">
        <v>86</v>
      </c>
      <c r="AV1626" s="15" t="s">
        <v>84</v>
      </c>
      <c r="AW1626" s="15" t="s">
        <v>37</v>
      </c>
      <c r="AX1626" s="15" t="s">
        <v>76</v>
      </c>
      <c r="AY1626" s="230" t="s">
        <v>404</v>
      </c>
    </row>
    <row r="1627" spans="2:51" s="13" customFormat="1" ht="11.25">
      <c r="B1627" s="198"/>
      <c r="C1627" s="199"/>
      <c r="D1627" s="192" t="s">
        <v>428</v>
      </c>
      <c r="E1627" s="200" t="s">
        <v>361</v>
      </c>
      <c r="F1627" s="201" t="s">
        <v>2082</v>
      </c>
      <c r="G1627" s="199"/>
      <c r="H1627" s="202">
        <v>11.28</v>
      </c>
      <c r="I1627" s="203"/>
      <c r="J1627" s="199"/>
      <c r="K1627" s="199"/>
      <c r="L1627" s="204"/>
      <c r="M1627" s="205"/>
      <c r="N1627" s="206"/>
      <c r="O1627" s="206"/>
      <c r="P1627" s="206"/>
      <c r="Q1627" s="206"/>
      <c r="R1627" s="206"/>
      <c r="S1627" s="206"/>
      <c r="T1627" s="207"/>
      <c r="AT1627" s="208" t="s">
        <v>428</v>
      </c>
      <c r="AU1627" s="208" t="s">
        <v>86</v>
      </c>
      <c r="AV1627" s="13" t="s">
        <v>86</v>
      </c>
      <c r="AW1627" s="13" t="s">
        <v>37</v>
      </c>
      <c r="AX1627" s="13" t="s">
        <v>84</v>
      </c>
      <c r="AY1627" s="208" t="s">
        <v>404</v>
      </c>
    </row>
    <row r="1628" spans="1:65" s="2" customFormat="1" ht="14.45" customHeight="1">
      <c r="A1628" s="36"/>
      <c r="B1628" s="37"/>
      <c r="C1628" s="179" t="s">
        <v>2083</v>
      </c>
      <c r="D1628" s="179" t="s">
        <v>410</v>
      </c>
      <c r="E1628" s="180" t="s">
        <v>2084</v>
      </c>
      <c r="F1628" s="181" t="s">
        <v>2085</v>
      </c>
      <c r="G1628" s="182" t="s">
        <v>134</v>
      </c>
      <c r="H1628" s="183">
        <v>5.1</v>
      </c>
      <c r="I1628" s="184"/>
      <c r="J1628" s="185">
        <f>ROUND(I1628*H1628,2)</f>
        <v>0</v>
      </c>
      <c r="K1628" s="181" t="s">
        <v>19</v>
      </c>
      <c r="L1628" s="41"/>
      <c r="M1628" s="186" t="s">
        <v>19</v>
      </c>
      <c r="N1628" s="187" t="s">
        <v>47</v>
      </c>
      <c r="O1628" s="66"/>
      <c r="P1628" s="188">
        <f>O1628*H1628</f>
        <v>0</v>
      </c>
      <c r="Q1628" s="188">
        <v>0.08033</v>
      </c>
      <c r="R1628" s="188">
        <f>Q1628*H1628</f>
        <v>0.40968299999999996</v>
      </c>
      <c r="S1628" s="188">
        <v>0</v>
      </c>
      <c r="T1628" s="189">
        <f>S1628*H1628</f>
        <v>0</v>
      </c>
      <c r="U1628" s="36"/>
      <c r="V1628" s="36"/>
      <c r="W1628" s="36"/>
      <c r="X1628" s="36"/>
      <c r="Y1628" s="36"/>
      <c r="Z1628" s="36"/>
      <c r="AA1628" s="36"/>
      <c r="AB1628" s="36"/>
      <c r="AC1628" s="36"/>
      <c r="AD1628" s="36"/>
      <c r="AE1628" s="36"/>
      <c r="AR1628" s="190" t="s">
        <v>273</v>
      </c>
      <c r="AT1628" s="190" t="s">
        <v>410</v>
      </c>
      <c r="AU1628" s="190" t="s">
        <v>86</v>
      </c>
      <c r="AY1628" s="19" t="s">
        <v>404</v>
      </c>
      <c r="BE1628" s="191">
        <f>IF(N1628="základní",J1628,0)</f>
        <v>0</v>
      </c>
      <c r="BF1628" s="191">
        <f>IF(N1628="snížená",J1628,0)</f>
        <v>0</v>
      </c>
      <c r="BG1628" s="191">
        <f>IF(N1628="zákl. přenesená",J1628,0)</f>
        <v>0</v>
      </c>
      <c r="BH1628" s="191">
        <f>IF(N1628="sníž. přenesená",J1628,0)</f>
        <v>0</v>
      </c>
      <c r="BI1628" s="191">
        <f>IF(N1628="nulová",J1628,0)</f>
        <v>0</v>
      </c>
      <c r="BJ1628" s="19" t="s">
        <v>84</v>
      </c>
      <c r="BK1628" s="191">
        <f>ROUND(I1628*H1628,2)</f>
        <v>0</v>
      </c>
      <c r="BL1628" s="19" t="s">
        <v>273</v>
      </c>
      <c r="BM1628" s="190" t="s">
        <v>2086</v>
      </c>
    </row>
    <row r="1629" spans="1:47" s="2" customFormat="1" ht="19.5">
      <c r="A1629" s="36"/>
      <c r="B1629" s="37"/>
      <c r="C1629" s="38"/>
      <c r="D1629" s="192" t="s">
        <v>418</v>
      </c>
      <c r="E1629" s="38"/>
      <c r="F1629" s="193" t="s">
        <v>2087</v>
      </c>
      <c r="G1629" s="38"/>
      <c r="H1629" s="38"/>
      <c r="I1629" s="194"/>
      <c r="J1629" s="38"/>
      <c r="K1629" s="38"/>
      <c r="L1629" s="41"/>
      <c r="M1629" s="195"/>
      <c r="N1629" s="196"/>
      <c r="O1629" s="66"/>
      <c r="P1629" s="66"/>
      <c r="Q1629" s="66"/>
      <c r="R1629" s="66"/>
      <c r="S1629" s="66"/>
      <c r="T1629" s="67"/>
      <c r="U1629" s="36"/>
      <c r="V1629" s="36"/>
      <c r="W1629" s="36"/>
      <c r="X1629" s="36"/>
      <c r="Y1629" s="36"/>
      <c r="Z1629" s="36"/>
      <c r="AA1629" s="36"/>
      <c r="AB1629" s="36"/>
      <c r="AC1629" s="36"/>
      <c r="AD1629" s="36"/>
      <c r="AE1629" s="36"/>
      <c r="AT1629" s="19" t="s">
        <v>418</v>
      </c>
      <c r="AU1629" s="19" t="s">
        <v>86</v>
      </c>
    </row>
    <row r="1630" spans="1:47" s="2" customFormat="1" ht="48.75">
      <c r="A1630" s="36"/>
      <c r="B1630" s="37"/>
      <c r="C1630" s="38"/>
      <c r="D1630" s="192" t="s">
        <v>423</v>
      </c>
      <c r="E1630" s="38"/>
      <c r="F1630" s="197" t="s">
        <v>2088</v>
      </c>
      <c r="G1630" s="38"/>
      <c r="H1630" s="38"/>
      <c r="I1630" s="194"/>
      <c r="J1630" s="38"/>
      <c r="K1630" s="38"/>
      <c r="L1630" s="41"/>
      <c r="M1630" s="195"/>
      <c r="N1630" s="196"/>
      <c r="O1630" s="66"/>
      <c r="P1630" s="66"/>
      <c r="Q1630" s="66"/>
      <c r="R1630" s="66"/>
      <c r="S1630" s="66"/>
      <c r="T1630" s="67"/>
      <c r="U1630" s="36"/>
      <c r="V1630" s="36"/>
      <c r="W1630" s="36"/>
      <c r="X1630" s="36"/>
      <c r="Y1630" s="36"/>
      <c r="Z1630" s="36"/>
      <c r="AA1630" s="36"/>
      <c r="AB1630" s="36"/>
      <c r="AC1630" s="36"/>
      <c r="AD1630" s="36"/>
      <c r="AE1630" s="36"/>
      <c r="AT1630" s="19" t="s">
        <v>423</v>
      </c>
      <c r="AU1630" s="19" t="s">
        <v>86</v>
      </c>
    </row>
    <row r="1631" spans="1:47" s="2" customFormat="1" ht="87.75">
      <c r="A1631" s="36"/>
      <c r="B1631" s="37"/>
      <c r="C1631" s="38"/>
      <c r="D1631" s="192" t="s">
        <v>473</v>
      </c>
      <c r="E1631" s="38"/>
      <c r="F1631" s="197" t="s">
        <v>2089</v>
      </c>
      <c r="G1631" s="38"/>
      <c r="H1631" s="38"/>
      <c r="I1631" s="194"/>
      <c r="J1631" s="38"/>
      <c r="K1631" s="38"/>
      <c r="L1631" s="41"/>
      <c r="M1631" s="195"/>
      <c r="N1631" s="196"/>
      <c r="O1631" s="66"/>
      <c r="P1631" s="66"/>
      <c r="Q1631" s="66"/>
      <c r="R1631" s="66"/>
      <c r="S1631" s="66"/>
      <c r="T1631" s="67"/>
      <c r="U1631" s="36"/>
      <c r="V1631" s="36"/>
      <c r="W1631" s="36"/>
      <c r="X1631" s="36"/>
      <c r="Y1631" s="36"/>
      <c r="Z1631" s="36"/>
      <c r="AA1631" s="36"/>
      <c r="AB1631" s="36"/>
      <c r="AC1631" s="36"/>
      <c r="AD1631" s="36"/>
      <c r="AE1631" s="36"/>
      <c r="AT1631" s="19" t="s">
        <v>473</v>
      </c>
      <c r="AU1631" s="19" t="s">
        <v>86</v>
      </c>
    </row>
    <row r="1632" spans="1:65" s="2" customFormat="1" ht="14.45" customHeight="1">
      <c r="A1632" s="36"/>
      <c r="B1632" s="37"/>
      <c r="C1632" s="179" t="s">
        <v>2090</v>
      </c>
      <c r="D1632" s="179" t="s">
        <v>410</v>
      </c>
      <c r="E1632" s="180" t="s">
        <v>2091</v>
      </c>
      <c r="F1632" s="181" t="s">
        <v>2092</v>
      </c>
      <c r="G1632" s="182" t="s">
        <v>134</v>
      </c>
      <c r="H1632" s="183">
        <v>4</v>
      </c>
      <c r="I1632" s="184"/>
      <c r="J1632" s="185">
        <f>ROUND(I1632*H1632,2)</f>
        <v>0</v>
      </c>
      <c r="K1632" s="181" t="s">
        <v>413</v>
      </c>
      <c r="L1632" s="41"/>
      <c r="M1632" s="186" t="s">
        <v>19</v>
      </c>
      <c r="N1632" s="187" t="s">
        <v>47</v>
      </c>
      <c r="O1632" s="66"/>
      <c r="P1632" s="188">
        <f>O1632*H1632</f>
        <v>0</v>
      </c>
      <c r="Q1632" s="188">
        <v>0</v>
      </c>
      <c r="R1632" s="188">
        <f>Q1632*H1632</f>
        <v>0</v>
      </c>
      <c r="S1632" s="188">
        <v>0.02</v>
      </c>
      <c r="T1632" s="189">
        <f>S1632*H1632</f>
        <v>0.08</v>
      </c>
      <c r="U1632" s="36"/>
      <c r="V1632" s="36"/>
      <c r="W1632" s="36"/>
      <c r="X1632" s="36"/>
      <c r="Y1632" s="36"/>
      <c r="Z1632" s="36"/>
      <c r="AA1632" s="36"/>
      <c r="AB1632" s="36"/>
      <c r="AC1632" s="36"/>
      <c r="AD1632" s="36"/>
      <c r="AE1632" s="36"/>
      <c r="AR1632" s="190" t="s">
        <v>273</v>
      </c>
      <c r="AT1632" s="190" t="s">
        <v>410</v>
      </c>
      <c r="AU1632" s="190" t="s">
        <v>86</v>
      </c>
      <c r="AY1632" s="19" t="s">
        <v>404</v>
      </c>
      <c r="BE1632" s="191">
        <f>IF(N1632="základní",J1632,0)</f>
        <v>0</v>
      </c>
      <c r="BF1632" s="191">
        <f>IF(N1632="snížená",J1632,0)</f>
        <v>0</v>
      </c>
      <c r="BG1632" s="191">
        <f>IF(N1632="zákl. přenesená",J1632,0)</f>
        <v>0</v>
      </c>
      <c r="BH1632" s="191">
        <f>IF(N1632="sníž. přenesená",J1632,0)</f>
        <v>0</v>
      </c>
      <c r="BI1632" s="191">
        <f>IF(N1632="nulová",J1632,0)</f>
        <v>0</v>
      </c>
      <c r="BJ1632" s="19" t="s">
        <v>84</v>
      </c>
      <c r="BK1632" s="191">
        <f>ROUND(I1632*H1632,2)</f>
        <v>0</v>
      </c>
      <c r="BL1632" s="19" t="s">
        <v>273</v>
      </c>
      <c r="BM1632" s="190" t="s">
        <v>2093</v>
      </c>
    </row>
    <row r="1633" spans="1:47" s="2" customFormat="1" ht="11.25">
      <c r="A1633" s="36"/>
      <c r="B1633" s="37"/>
      <c r="C1633" s="38"/>
      <c r="D1633" s="192" t="s">
        <v>418</v>
      </c>
      <c r="E1633" s="38"/>
      <c r="F1633" s="193" t="s">
        <v>2094</v>
      </c>
      <c r="G1633" s="38"/>
      <c r="H1633" s="38"/>
      <c r="I1633" s="194"/>
      <c r="J1633" s="38"/>
      <c r="K1633" s="38"/>
      <c r="L1633" s="41"/>
      <c r="M1633" s="195"/>
      <c r="N1633" s="196"/>
      <c r="O1633" s="66"/>
      <c r="P1633" s="66"/>
      <c r="Q1633" s="66"/>
      <c r="R1633" s="66"/>
      <c r="S1633" s="66"/>
      <c r="T1633" s="67"/>
      <c r="U1633" s="36"/>
      <c r="V1633" s="36"/>
      <c r="W1633" s="36"/>
      <c r="X1633" s="36"/>
      <c r="Y1633" s="36"/>
      <c r="Z1633" s="36"/>
      <c r="AA1633" s="36"/>
      <c r="AB1633" s="36"/>
      <c r="AC1633" s="36"/>
      <c r="AD1633" s="36"/>
      <c r="AE1633" s="36"/>
      <c r="AT1633" s="19" t="s">
        <v>418</v>
      </c>
      <c r="AU1633" s="19" t="s">
        <v>86</v>
      </c>
    </row>
    <row r="1634" spans="1:47" s="2" customFormat="1" ht="68.25">
      <c r="A1634" s="36"/>
      <c r="B1634" s="37"/>
      <c r="C1634" s="38"/>
      <c r="D1634" s="192" t="s">
        <v>423</v>
      </c>
      <c r="E1634" s="38"/>
      <c r="F1634" s="197" t="s">
        <v>2095</v>
      </c>
      <c r="G1634" s="38"/>
      <c r="H1634" s="38"/>
      <c r="I1634" s="194"/>
      <c r="J1634" s="38"/>
      <c r="K1634" s="38"/>
      <c r="L1634" s="41"/>
      <c r="M1634" s="195"/>
      <c r="N1634" s="196"/>
      <c r="O1634" s="66"/>
      <c r="P1634" s="66"/>
      <c r="Q1634" s="66"/>
      <c r="R1634" s="66"/>
      <c r="S1634" s="66"/>
      <c r="T1634" s="67"/>
      <c r="U1634" s="36"/>
      <c r="V1634" s="36"/>
      <c r="W1634" s="36"/>
      <c r="X1634" s="36"/>
      <c r="Y1634" s="36"/>
      <c r="Z1634" s="36"/>
      <c r="AA1634" s="36"/>
      <c r="AB1634" s="36"/>
      <c r="AC1634" s="36"/>
      <c r="AD1634" s="36"/>
      <c r="AE1634" s="36"/>
      <c r="AT1634" s="19" t="s">
        <v>423</v>
      </c>
      <c r="AU1634" s="19" t="s">
        <v>86</v>
      </c>
    </row>
    <row r="1635" spans="2:51" s="13" customFormat="1" ht="11.25">
      <c r="B1635" s="198"/>
      <c r="C1635" s="199"/>
      <c r="D1635" s="192" t="s">
        <v>428</v>
      </c>
      <c r="E1635" s="200" t="s">
        <v>271</v>
      </c>
      <c r="F1635" s="201" t="s">
        <v>2096</v>
      </c>
      <c r="G1635" s="199"/>
      <c r="H1635" s="202">
        <v>4</v>
      </c>
      <c r="I1635" s="203"/>
      <c r="J1635" s="199"/>
      <c r="K1635" s="199"/>
      <c r="L1635" s="204"/>
      <c r="M1635" s="205"/>
      <c r="N1635" s="206"/>
      <c r="O1635" s="206"/>
      <c r="P1635" s="206"/>
      <c r="Q1635" s="206"/>
      <c r="R1635" s="206"/>
      <c r="S1635" s="206"/>
      <c r="T1635" s="207"/>
      <c r="AT1635" s="208" t="s">
        <v>428</v>
      </c>
      <c r="AU1635" s="208" t="s">
        <v>86</v>
      </c>
      <c r="AV1635" s="13" t="s">
        <v>86</v>
      </c>
      <c r="AW1635" s="13" t="s">
        <v>37</v>
      </c>
      <c r="AX1635" s="13" t="s">
        <v>84</v>
      </c>
      <c r="AY1635" s="208" t="s">
        <v>404</v>
      </c>
    </row>
    <row r="1636" spans="1:65" s="2" customFormat="1" ht="14.45" customHeight="1">
      <c r="A1636" s="36"/>
      <c r="B1636" s="37"/>
      <c r="C1636" s="179" t="s">
        <v>168</v>
      </c>
      <c r="D1636" s="179" t="s">
        <v>410</v>
      </c>
      <c r="E1636" s="180" t="s">
        <v>2097</v>
      </c>
      <c r="F1636" s="181" t="s">
        <v>2098</v>
      </c>
      <c r="G1636" s="182" t="s">
        <v>110</v>
      </c>
      <c r="H1636" s="183">
        <v>2</v>
      </c>
      <c r="I1636" s="184"/>
      <c r="J1636" s="185">
        <f>ROUND(I1636*H1636,2)</f>
        <v>0</v>
      </c>
      <c r="K1636" s="181" t="s">
        <v>19</v>
      </c>
      <c r="L1636" s="41"/>
      <c r="M1636" s="186" t="s">
        <v>19</v>
      </c>
      <c r="N1636" s="187" t="s">
        <v>47</v>
      </c>
      <c r="O1636" s="66"/>
      <c r="P1636" s="188">
        <f>O1636*H1636</f>
        <v>0</v>
      </c>
      <c r="Q1636" s="188">
        <v>0.0063</v>
      </c>
      <c r="R1636" s="188">
        <f>Q1636*H1636</f>
        <v>0.0126</v>
      </c>
      <c r="S1636" s="188">
        <v>0</v>
      </c>
      <c r="T1636" s="189">
        <f>S1636*H1636</f>
        <v>0</v>
      </c>
      <c r="U1636" s="36"/>
      <c r="V1636" s="36"/>
      <c r="W1636" s="36"/>
      <c r="X1636" s="36"/>
      <c r="Y1636" s="36"/>
      <c r="Z1636" s="36"/>
      <c r="AA1636" s="36"/>
      <c r="AB1636" s="36"/>
      <c r="AC1636" s="36"/>
      <c r="AD1636" s="36"/>
      <c r="AE1636" s="36"/>
      <c r="AR1636" s="190" t="s">
        <v>273</v>
      </c>
      <c r="AT1636" s="190" t="s">
        <v>410</v>
      </c>
      <c r="AU1636" s="190" t="s">
        <v>86</v>
      </c>
      <c r="AY1636" s="19" t="s">
        <v>404</v>
      </c>
      <c r="BE1636" s="191">
        <f>IF(N1636="základní",J1636,0)</f>
        <v>0</v>
      </c>
      <c r="BF1636" s="191">
        <f>IF(N1636="snížená",J1636,0)</f>
        <v>0</v>
      </c>
      <c r="BG1636" s="191">
        <f>IF(N1636="zákl. přenesená",J1636,0)</f>
        <v>0</v>
      </c>
      <c r="BH1636" s="191">
        <f>IF(N1636="sníž. přenesená",J1636,0)</f>
        <v>0</v>
      </c>
      <c r="BI1636" s="191">
        <f>IF(N1636="nulová",J1636,0)</f>
        <v>0</v>
      </c>
      <c r="BJ1636" s="19" t="s">
        <v>84</v>
      </c>
      <c r="BK1636" s="191">
        <f>ROUND(I1636*H1636,2)</f>
        <v>0</v>
      </c>
      <c r="BL1636" s="19" t="s">
        <v>273</v>
      </c>
      <c r="BM1636" s="190" t="s">
        <v>2099</v>
      </c>
    </row>
    <row r="1637" spans="1:47" s="2" customFormat="1" ht="11.25">
      <c r="A1637" s="36"/>
      <c r="B1637" s="37"/>
      <c r="C1637" s="38"/>
      <c r="D1637" s="192" t="s">
        <v>418</v>
      </c>
      <c r="E1637" s="38"/>
      <c r="F1637" s="193" t="s">
        <v>2098</v>
      </c>
      <c r="G1637" s="38"/>
      <c r="H1637" s="38"/>
      <c r="I1637" s="194"/>
      <c r="J1637" s="38"/>
      <c r="K1637" s="38"/>
      <c r="L1637" s="41"/>
      <c r="M1637" s="195"/>
      <c r="N1637" s="196"/>
      <c r="O1637" s="66"/>
      <c r="P1637" s="66"/>
      <c r="Q1637" s="66"/>
      <c r="R1637" s="66"/>
      <c r="S1637" s="66"/>
      <c r="T1637" s="67"/>
      <c r="U1637" s="36"/>
      <c r="V1637" s="36"/>
      <c r="W1637" s="36"/>
      <c r="X1637" s="36"/>
      <c r="Y1637" s="36"/>
      <c r="Z1637" s="36"/>
      <c r="AA1637" s="36"/>
      <c r="AB1637" s="36"/>
      <c r="AC1637" s="36"/>
      <c r="AD1637" s="36"/>
      <c r="AE1637" s="36"/>
      <c r="AT1637" s="19" t="s">
        <v>418</v>
      </c>
      <c r="AU1637" s="19" t="s">
        <v>86</v>
      </c>
    </row>
    <row r="1638" spans="1:47" s="2" customFormat="1" ht="48.75">
      <c r="A1638" s="36"/>
      <c r="B1638" s="37"/>
      <c r="C1638" s="38"/>
      <c r="D1638" s="192" t="s">
        <v>473</v>
      </c>
      <c r="E1638" s="38"/>
      <c r="F1638" s="197" t="s">
        <v>2100</v>
      </c>
      <c r="G1638" s="38"/>
      <c r="H1638" s="38"/>
      <c r="I1638" s="194"/>
      <c r="J1638" s="38"/>
      <c r="K1638" s="38"/>
      <c r="L1638" s="41"/>
      <c r="M1638" s="195"/>
      <c r="N1638" s="196"/>
      <c r="O1638" s="66"/>
      <c r="P1638" s="66"/>
      <c r="Q1638" s="66"/>
      <c r="R1638" s="66"/>
      <c r="S1638" s="66"/>
      <c r="T1638" s="67"/>
      <c r="U1638" s="36"/>
      <c r="V1638" s="36"/>
      <c r="W1638" s="36"/>
      <c r="X1638" s="36"/>
      <c r="Y1638" s="36"/>
      <c r="Z1638" s="36"/>
      <c r="AA1638" s="36"/>
      <c r="AB1638" s="36"/>
      <c r="AC1638" s="36"/>
      <c r="AD1638" s="36"/>
      <c r="AE1638" s="36"/>
      <c r="AT1638" s="19" t="s">
        <v>473</v>
      </c>
      <c r="AU1638" s="19" t="s">
        <v>86</v>
      </c>
    </row>
    <row r="1639" spans="2:51" s="13" customFormat="1" ht="11.25">
      <c r="B1639" s="198"/>
      <c r="C1639" s="199"/>
      <c r="D1639" s="192" t="s">
        <v>428</v>
      </c>
      <c r="E1639" s="200" t="s">
        <v>19</v>
      </c>
      <c r="F1639" s="201" t="s">
        <v>2101</v>
      </c>
      <c r="G1639" s="199"/>
      <c r="H1639" s="202">
        <v>2</v>
      </c>
      <c r="I1639" s="203"/>
      <c r="J1639" s="199"/>
      <c r="K1639" s="199"/>
      <c r="L1639" s="204"/>
      <c r="M1639" s="205"/>
      <c r="N1639" s="206"/>
      <c r="O1639" s="206"/>
      <c r="P1639" s="206"/>
      <c r="Q1639" s="206"/>
      <c r="R1639" s="206"/>
      <c r="S1639" s="206"/>
      <c r="T1639" s="207"/>
      <c r="AT1639" s="208" t="s">
        <v>428</v>
      </c>
      <c r="AU1639" s="208" t="s">
        <v>86</v>
      </c>
      <c r="AV1639" s="13" t="s">
        <v>86</v>
      </c>
      <c r="AW1639" s="13" t="s">
        <v>37</v>
      </c>
      <c r="AX1639" s="13" t="s">
        <v>84</v>
      </c>
      <c r="AY1639" s="208" t="s">
        <v>404</v>
      </c>
    </row>
    <row r="1640" spans="1:65" s="2" customFormat="1" ht="14.45" customHeight="1">
      <c r="A1640" s="36"/>
      <c r="B1640" s="37"/>
      <c r="C1640" s="179" t="s">
        <v>2102</v>
      </c>
      <c r="D1640" s="179" t="s">
        <v>410</v>
      </c>
      <c r="E1640" s="180" t="s">
        <v>2103</v>
      </c>
      <c r="F1640" s="181" t="s">
        <v>2104</v>
      </c>
      <c r="G1640" s="182" t="s">
        <v>110</v>
      </c>
      <c r="H1640" s="183">
        <v>1</v>
      </c>
      <c r="I1640" s="184"/>
      <c r="J1640" s="185">
        <f>ROUND(I1640*H1640,2)</f>
        <v>0</v>
      </c>
      <c r="K1640" s="181" t="s">
        <v>19</v>
      </c>
      <c r="L1640" s="41"/>
      <c r="M1640" s="186" t="s">
        <v>19</v>
      </c>
      <c r="N1640" s="187" t="s">
        <v>47</v>
      </c>
      <c r="O1640" s="66"/>
      <c r="P1640" s="188">
        <f>O1640*H1640</f>
        <v>0</v>
      </c>
      <c r="Q1640" s="188">
        <v>0.0021</v>
      </c>
      <c r="R1640" s="188">
        <f>Q1640*H1640</f>
        <v>0.0021</v>
      </c>
      <c r="S1640" s="188">
        <v>0</v>
      </c>
      <c r="T1640" s="189">
        <f>S1640*H1640</f>
        <v>0</v>
      </c>
      <c r="U1640" s="36"/>
      <c r="V1640" s="36"/>
      <c r="W1640" s="36"/>
      <c r="X1640" s="36"/>
      <c r="Y1640" s="36"/>
      <c r="Z1640" s="36"/>
      <c r="AA1640" s="36"/>
      <c r="AB1640" s="36"/>
      <c r="AC1640" s="36"/>
      <c r="AD1640" s="36"/>
      <c r="AE1640" s="36"/>
      <c r="AR1640" s="190" t="s">
        <v>273</v>
      </c>
      <c r="AT1640" s="190" t="s">
        <v>410</v>
      </c>
      <c r="AU1640" s="190" t="s">
        <v>86</v>
      </c>
      <c r="AY1640" s="19" t="s">
        <v>404</v>
      </c>
      <c r="BE1640" s="191">
        <f>IF(N1640="základní",J1640,0)</f>
        <v>0</v>
      </c>
      <c r="BF1640" s="191">
        <f>IF(N1640="snížená",J1640,0)</f>
        <v>0</v>
      </c>
      <c r="BG1640" s="191">
        <f>IF(N1640="zákl. přenesená",J1640,0)</f>
        <v>0</v>
      </c>
      <c r="BH1640" s="191">
        <f>IF(N1640="sníž. přenesená",J1640,0)</f>
        <v>0</v>
      </c>
      <c r="BI1640" s="191">
        <f>IF(N1640="nulová",J1640,0)</f>
        <v>0</v>
      </c>
      <c r="BJ1640" s="19" t="s">
        <v>84</v>
      </c>
      <c r="BK1640" s="191">
        <f>ROUND(I1640*H1640,2)</f>
        <v>0</v>
      </c>
      <c r="BL1640" s="19" t="s">
        <v>273</v>
      </c>
      <c r="BM1640" s="190" t="s">
        <v>2105</v>
      </c>
    </row>
    <row r="1641" spans="1:47" s="2" customFormat="1" ht="48.75">
      <c r="A1641" s="36"/>
      <c r="B1641" s="37"/>
      <c r="C1641" s="38"/>
      <c r="D1641" s="192" t="s">
        <v>418</v>
      </c>
      <c r="E1641" s="38"/>
      <c r="F1641" s="193" t="s">
        <v>2106</v>
      </c>
      <c r="G1641" s="38"/>
      <c r="H1641" s="38"/>
      <c r="I1641" s="194"/>
      <c r="J1641" s="38"/>
      <c r="K1641" s="38"/>
      <c r="L1641" s="41"/>
      <c r="M1641" s="195"/>
      <c r="N1641" s="196"/>
      <c r="O1641" s="66"/>
      <c r="P1641" s="66"/>
      <c r="Q1641" s="66"/>
      <c r="R1641" s="66"/>
      <c r="S1641" s="66"/>
      <c r="T1641" s="67"/>
      <c r="U1641" s="36"/>
      <c r="V1641" s="36"/>
      <c r="W1641" s="36"/>
      <c r="X1641" s="36"/>
      <c r="Y1641" s="36"/>
      <c r="Z1641" s="36"/>
      <c r="AA1641" s="36"/>
      <c r="AB1641" s="36"/>
      <c r="AC1641" s="36"/>
      <c r="AD1641" s="36"/>
      <c r="AE1641" s="36"/>
      <c r="AT1641" s="19" t="s">
        <v>418</v>
      </c>
      <c r="AU1641" s="19" t="s">
        <v>86</v>
      </c>
    </row>
    <row r="1642" spans="2:51" s="13" customFormat="1" ht="11.25">
      <c r="B1642" s="198"/>
      <c r="C1642" s="199"/>
      <c r="D1642" s="192" t="s">
        <v>428</v>
      </c>
      <c r="E1642" s="200" t="s">
        <v>19</v>
      </c>
      <c r="F1642" s="201" t="s">
        <v>2107</v>
      </c>
      <c r="G1642" s="199"/>
      <c r="H1642" s="202">
        <v>1</v>
      </c>
      <c r="I1642" s="203"/>
      <c r="J1642" s="199"/>
      <c r="K1642" s="199"/>
      <c r="L1642" s="204"/>
      <c r="M1642" s="205"/>
      <c r="N1642" s="206"/>
      <c r="O1642" s="206"/>
      <c r="P1642" s="206"/>
      <c r="Q1642" s="206"/>
      <c r="R1642" s="206"/>
      <c r="S1642" s="206"/>
      <c r="T1642" s="207"/>
      <c r="AT1642" s="208" t="s">
        <v>428</v>
      </c>
      <c r="AU1642" s="208" t="s">
        <v>86</v>
      </c>
      <c r="AV1642" s="13" t="s">
        <v>86</v>
      </c>
      <c r="AW1642" s="13" t="s">
        <v>37</v>
      </c>
      <c r="AX1642" s="13" t="s">
        <v>84</v>
      </c>
      <c r="AY1642" s="208" t="s">
        <v>404</v>
      </c>
    </row>
    <row r="1643" spans="1:65" s="2" customFormat="1" ht="14.45" customHeight="1">
      <c r="A1643" s="36"/>
      <c r="B1643" s="37"/>
      <c r="C1643" s="179" t="s">
        <v>2108</v>
      </c>
      <c r="D1643" s="179" t="s">
        <v>410</v>
      </c>
      <c r="E1643" s="180" t="s">
        <v>2109</v>
      </c>
      <c r="F1643" s="181" t="s">
        <v>2110</v>
      </c>
      <c r="G1643" s="182" t="s">
        <v>110</v>
      </c>
      <c r="H1643" s="183">
        <v>2</v>
      </c>
      <c r="I1643" s="184"/>
      <c r="J1643" s="185">
        <f>ROUND(I1643*H1643,2)</f>
        <v>0</v>
      </c>
      <c r="K1643" s="181" t="s">
        <v>19</v>
      </c>
      <c r="L1643" s="41"/>
      <c r="M1643" s="186" t="s">
        <v>19</v>
      </c>
      <c r="N1643" s="187" t="s">
        <v>47</v>
      </c>
      <c r="O1643" s="66"/>
      <c r="P1643" s="188">
        <f>O1643*H1643</f>
        <v>0</v>
      </c>
      <c r="Q1643" s="188">
        <v>0.0021</v>
      </c>
      <c r="R1643" s="188">
        <f>Q1643*H1643</f>
        <v>0.0042</v>
      </c>
      <c r="S1643" s="188">
        <v>0</v>
      </c>
      <c r="T1643" s="189">
        <f>S1643*H1643</f>
        <v>0</v>
      </c>
      <c r="U1643" s="36"/>
      <c r="V1643" s="36"/>
      <c r="W1643" s="36"/>
      <c r="X1643" s="36"/>
      <c r="Y1643" s="36"/>
      <c r="Z1643" s="36"/>
      <c r="AA1643" s="36"/>
      <c r="AB1643" s="36"/>
      <c r="AC1643" s="36"/>
      <c r="AD1643" s="36"/>
      <c r="AE1643" s="36"/>
      <c r="AR1643" s="190" t="s">
        <v>273</v>
      </c>
      <c r="AT1643" s="190" t="s">
        <v>410</v>
      </c>
      <c r="AU1643" s="190" t="s">
        <v>86</v>
      </c>
      <c r="AY1643" s="19" t="s">
        <v>404</v>
      </c>
      <c r="BE1643" s="191">
        <f>IF(N1643="základní",J1643,0)</f>
        <v>0</v>
      </c>
      <c r="BF1643" s="191">
        <f>IF(N1643="snížená",J1643,0)</f>
        <v>0</v>
      </c>
      <c r="BG1643" s="191">
        <f>IF(N1643="zákl. přenesená",J1643,0)</f>
        <v>0</v>
      </c>
      <c r="BH1643" s="191">
        <f>IF(N1643="sníž. přenesená",J1643,0)</f>
        <v>0</v>
      </c>
      <c r="BI1643" s="191">
        <f>IF(N1643="nulová",J1643,0)</f>
        <v>0</v>
      </c>
      <c r="BJ1643" s="19" t="s">
        <v>84</v>
      </c>
      <c r="BK1643" s="191">
        <f>ROUND(I1643*H1643,2)</f>
        <v>0</v>
      </c>
      <c r="BL1643" s="19" t="s">
        <v>273</v>
      </c>
      <c r="BM1643" s="190" t="s">
        <v>2111</v>
      </c>
    </row>
    <row r="1644" spans="1:47" s="2" customFormat="1" ht="48.75">
      <c r="A1644" s="36"/>
      <c r="B1644" s="37"/>
      <c r="C1644" s="38"/>
      <c r="D1644" s="192" t="s">
        <v>418</v>
      </c>
      <c r="E1644" s="38"/>
      <c r="F1644" s="193" t="s">
        <v>2112</v>
      </c>
      <c r="G1644" s="38"/>
      <c r="H1644" s="38"/>
      <c r="I1644" s="194"/>
      <c r="J1644" s="38"/>
      <c r="K1644" s="38"/>
      <c r="L1644" s="41"/>
      <c r="M1644" s="195"/>
      <c r="N1644" s="196"/>
      <c r="O1644" s="66"/>
      <c r="P1644" s="66"/>
      <c r="Q1644" s="66"/>
      <c r="R1644" s="66"/>
      <c r="S1644" s="66"/>
      <c r="T1644" s="67"/>
      <c r="U1644" s="36"/>
      <c r="V1644" s="36"/>
      <c r="W1644" s="36"/>
      <c r="X1644" s="36"/>
      <c r="Y1644" s="36"/>
      <c r="Z1644" s="36"/>
      <c r="AA1644" s="36"/>
      <c r="AB1644" s="36"/>
      <c r="AC1644" s="36"/>
      <c r="AD1644" s="36"/>
      <c r="AE1644" s="36"/>
      <c r="AT1644" s="19" t="s">
        <v>418</v>
      </c>
      <c r="AU1644" s="19" t="s">
        <v>86</v>
      </c>
    </row>
    <row r="1645" spans="2:51" s="13" customFormat="1" ht="11.25">
      <c r="B1645" s="198"/>
      <c r="C1645" s="199"/>
      <c r="D1645" s="192" t="s">
        <v>428</v>
      </c>
      <c r="E1645" s="200" t="s">
        <v>19</v>
      </c>
      <c r="F1645" s="201" t="s">
        <v>2101</v>
      </c>
      <c r="G1645" s="199"/>
      <c r="H1645" s="202">
        <v>2</v>
      </c>
      <c r="I1645" s="203"/>
      <c r="J1645" s="199"/>
      <c r="K1645" s="199"/>
      <c r="L1645" s="204"/>
      <c r="M1645" s="205"/>
      <c r="N1645" s="206"/>
      <c r="O1645" s="206"/>
      <c r="P1645" s="206"/>
      <c r="Q1645" s="206"/>
      <c r="R1645" s="206"/>
      <c r="S1645" s="206"/>
      <c r="T1645" s="207"/>
      <c r="AT1645" s="208" t="s">
        <v>428</v>
      </c>
      <c r="AU1645" s="208" t="s">
        <v>86</v>
      </c>
      <c r="AV1645" s="13" t="s">
        <v>86</v>
      </c>
      <c r="AW1645" s="13" t="s">
        <v>37</v>
      </c>
      <c r="AX1645" s="13" t="s">
        <v>84</v>
      </c>
      <c r="AY1645" s="208" t="s">
        <v>404</v>
      </c>
    </row>
    <row r="1646" spans="2:63" s="12" customFormat="1" ht="22.9" customHeight="1">
      <c r="B1646" s="163"/>
      <c r="C1646" s="164"/>
      <c r="D1646" s="165" t="s">
        <v>75</v>
      </c>
      <c r="E1646" s="177" t="s">
        <v>482</v>
      </c>
      <c r="F1646" s="177" t="s">
        <v>2113</v>
      </c>
      <c r="G1646" s="164"/>
      <c r="H1646" s="164"/>
      <c r="I1646" s="167"/>
      <c r="J1646" s="178">
        <f>BK1646</f>
        <v>0</v>
      </c>
      <c r="K1646" s="164"/>
      <c r="L1646" s="169"/>
      <c r="M1646" s="170"/>
      <c r="N1646" s="171"/>
      <c r="O1646" s="171"/>
      <c r="P1646" s="172">
        <f>SUM(P1647:P1723)</f>
        <v>0</v>
      </c>
      <c r="Q1646" s="171"/>
      <c r="R1646" s="172">
        <f>SUM(R1647:R1723)</f>
        <v>0.996336</v>
      </c>
      <c r="S1646" s="171"/>
      <c r="T1646" s="173">
        <f>SUM(T1647:T1723)</f>
        <v>0</v>
      </c>
      <c r="AR1646" s="174" t="s">
        <v>84</v>
      </c>
      <c r="AT1646" s="175" t="s">
        <v>75</v>
      </c>
      <c r="AU1646" s="175" t="s">
        <v>84</v>
      </c>
      <c r="AY1646" s="174" t="s">
        <v>404</v>
      </c>
      <c r="BK1646" s="176">
        <f>SUM(BK1647:BK1723)</f>
        <v>0</v>
      </c>
    </row>
    <row r="1647" spans="1:65" s="2" customFormat="1" ht="14.45" customHeight="1">
      <c r="A1647" s="36"/>
      <c r="B1647" s="37"/>
      <c r="C1647" s="179" t="s">
        <v>2114</v>
      </c>
      <c r="D1647" s="179" t="s">
        <v>410</v>
      </c>
      <c r="E1647" s="180" t="s">
        <v>2115</v>
      </c>
      <c r="F1647" s="181" t="s">
        <v>2116</v>
      </c>
      <c r="G1647" s="182" t="s">
        <v>92</v>
      </c>
      <c r="H1647" s="183">
        <v>715.799</v>
      </c>
      <c r="I1647" s="184"/>
      <c r="J1647" s="185">
        <f>ROUND(I1647*H1647,2)</f>
        <v>0</v>
      </c>
      <c r="K1647" s="181" t="s">
        <v>413</v>
      </c>
      <c r="L1647" s="41"/>
      <c r="M1647" s="186" t="s">
        <v>19</v>
      </c>
      <c r="N1647" s="187" t="s">
        <v>47</v>
      </c>
      <c r="O1647" s="66"/>
      <c r="P1647" s="188">
        <f>O1647*H1647</f>
        <v>0</v>
      </c>
      <c r="Q1647" s="188">
        <v>0</v>
      </c>
      <c r="R1647" s="188">
        <f>Q1647*H1647</f>
        <v>0</v>
      </c>
      <c r="S1647" s="188">
        <v>0</v>
      </c>
      <c r="T1647" s="189">
        <f>S1647*H1647</f>
        <v>0</v>
      </c>
      <c r="U1647" s="36"/>
      <c r="V1647" s="36"/>
      <c r="W1647" s="36"/>
      <c r="X1647" s="36"/>
      <c r="Y1647" s="36"/>
      <c r="Z1647" s="36"/>
      <c r="AA1647" s="36"/>
      <c r="AB1647" s="36"/>
      <c r="AC1647" s="36"/>
      <c r="AD1647" s="36"/>
      <c r="AE1647" s="36"/>
      <c r="AR1647" s="190" t="s">
        <v>273</v>
      </c>
      <c r="AT1647" s="190" t="s">
        <v>410</v>
      </c>
      <c r="AU1647" s="190" t="s">
        <v>86</v>
      </c>
      <c r="AY1647" s="19" t="s">
        <v>404</v>
      </c>
      <c r="BE1647" s="191">
        <f>IF(N1647="základní",J1647,0)</f>
        <v>0</v>
      </c>
      <c r="BF1647" s="191">
        <f>IF(N1647="snížená",J1647,0)</f>
        <v>0</v>
      </c>
      <c r="BG1647" s="191">
        <f>IF(N1647="zákl. přenesená",J1647,0)</f>
        <v>0</v>
      </c>
      <c r="BH1647" s="191">
        <f>IF(N1647="sníž. přenesená",J1647,0)</f>
        <v>0</v>
      </c>
      <c r="BI1647" s="191">
        <f>IF(N1647="nulová",J1647,0)</f>
        <v>0</v>
      </c>
      <c r="BJ1647" s="19" t="s">
        <v>84</v>
      </c>
      <c r="BK1647" s="191">
        <f>ROUND(I1647*H1647,2)</f>
        <v>0</v>
      </c>
      <c r="BL1647" s="19" t="s">
        <v>273</v>
      </c>
      <c r="BM1647" s="190" t="s">
        <v>2117</v>
      </c>
    </row>
    <row r="1648" spans="1:47" s="2" customFormat="1" ht="11.25">
      <c r="A1648" s="36"/>
      <c r="B1648" s="37"/>
      <c r="C1648" s="38"/>
      <c r="D1648" s="192" t="s">
        <v>418</v>
      </c>
      <c r="E1648" s="38"/>
      <c r="F1648" s="193" t="s">
        <v>2118</v>
      </c>
      <c r="G1648" s="38"/>
      <c r="H1648" s="38"/>
      <c r="I1648" s="194"/>
      <c r="J1648" s="38"/>
      <c r="K1648" s="38"/>
      <c r="L1648" s="41"/>
      <c r="M1648" s="195"/>
      <c r="N1648" s="196"/>
      <c r="O1648" s="66"/>
      <c r="P1648" s="66"/>
      <c r="Q1648" s="66"/>
      <c r="R1648" s="66"/>
      <c r="S1648" s="66"/>
      <c r="T1648" s="67"/>
      <c r="U1648" s="36"/>
      <c r="V1648" s="36"/>
      <c r="W1648" s="36"/>
      <c r="X1648" s="36"/>
      <c r="Y1648" s="36"/>
      <c r="Z1648" s="36"/>
      <c r="AA1648" s="36"/>
      <c r="AB1648" s="36"/>
      <c r="AC1648" s="36"/>
      <c r="AD1648" s="36"/>
      <c r="AE1648" s="36"/>
      <c r="AT1648" s="19" t="s">
        <v>418</v>
      </c>
      <c r="AU1648" s="19" t="s">
        <v>86</v>
      </c>
    </row>
    <row r="1649" spans="2:51" s="15" customFormat="1" ht="11.25">
      <c r="B1649" s="221"/>
      <c r="C1649" s="222"/>
      <c r="D1649" s="192" t="s">
        <v>428</v>
      </c>
      <c r="E1649" s="223" t="s">
        <v>19</v>
      </c>
      <c r="F1649" s="224" t="s">
        <v>520</v>
      </c>
      <c r="G1649" s="222"/>
      <c r="H1649" s="223" t="s">
        <v>19</v>
      </c>
      <c r="I1649" s="225"/>
      <c r="J1649" s="222"/>
      <c r="K1649" s="222"/>
      <c r="L1649" s="226"/>
      <c r="M1649" s="227"/>
      <c r="N1649" s="228"/>
      <c r="O1649" s="228"/>
      <c r="P1649" s="228"/>
      <c r="Q1649" s="228"/>
      <c r="R1649" s="228"/>
      <c r="S1649" s="228"/>
      <c r="T1649" s="229"/>
      <c r="AT1649" s="230" t="s">
        <v>428</v>
      </c>
      <c r="AU1649" s="230" t="s">
        <v>86</v>
      </c>
      <c r="AV1649" s="15" t="s">
        <v>84</v>
      </c>
      <c r="AW1649" s="15" t="s">
        <v>37</v>
      </c>
      <c r="AX1649" s="15" t="s">
        <v>76</v>
      </c>
      <c r="AY1649" s="230" t="s">
        <v>404</v>
      </c>
    </row>
    <row r="1650" spans="2:51" s="13" customFormat="1" ht="11.25">
      <c r="B1650" s="198"/>
      <c r="C1650" s="199"/>
      <c r="D1650" s="192" t="s">
        <v>428</v>
      </c>
      <c r="E1650" s="200" t="s">
        <v>19</v>
      </c>
      <c r="F1650" s="201" t="s">
        <v>2119</v>
      </c>
      <c r="G1650" s="199"/>
      <c r="H1650" s="202">
        <v>621</v>
      </c>
      <c r="I1650" s="203"/>
      <c r="J1650" s="199"/>
      <c r="K1650" s="199"/>
      <c r="L1650" s="204"/>
      <c r="M1650" s="205"/>
      <c r="N1650" s="206"/>
      <c r="O1650" s="206"/>
      <c r="P1650" s="206"/>
      <c r="Q1650" s="206"/>
      <c r="R1650" s="206"/>
      <c r="S1650" s="206"/>
      <c r="T1650" s="207"/>
      <c r="AT1650" s="208" t="s">
        <v>428</v>
      </c>
      <c r="AU1650" s="208" t="s">
        <v>86</v>
      </c>
      <c r="AV1650" s="13" t="s">
        <v>86</v>
      </c>
      <c r="AW1650" s="13" t="s">
        <v>37</v>
      </c>
      <c r="AX1650" s="13" t="s">
        <v>76</v>
      </c>
      <c r="AY1650" s="208" t="s">
        <v>404</v>
      </c>
    </row>
    <row r="1651" spans="2:51" s="13" customFormat="1" ht="11.25">
      <c r="B1651" s="198"/>
      <c r="C1651" s="199"/>
      <c r="D1651" s="192" t="s">
        <v>428</v>
      </c>
      <c r="E1651" s="200" t="s">
        <v>19</v>
      </c>
      <c r="F1651" s="201" t="s">
        <v>2120</v>
      </c>
      <c r="G1651" s="199"/>
      <c r="H1651" s="202">
        <v>60</v>
      </c>
      <c r="I1651" s="203"/>
      <c r="J1651" s="199"/>
      <c r="K1651" s="199"/>
      <c r="L1651" s="204"/>
      <c r="M1651" s="205"/>
      <c r="N1651" s="206"/>
      <c r="O1651" s="206"/>
      <c r="P1651" s="206"/>
      <c r="Q1651" s="206"/>
      <c r="R1651" s="206"/>
      <c r="S1651" s="206"/>
      <c r="T1651" s="207"/>
      <c r="AT1651" s="208" t="s">
        <v>428</v>
      </c>
      <c r="AU1651" s="208" t="s">
        <v>86</v>
      </c>
      <c r="AV1651" s="13" t="s">
        <v>86</v>
      </c>
      <c r="AW1651" s="13" t="s">
        <v>37</v>
      </c>
      <c r="AX1651" s="13" t="s">
        <v>76</v>
      </c>
      <c r="AY1651" s="208" t="s">
        <v>404</v>
      </c>
    </row>
    <row r="1652" spans="2:51" s="13" customFormat="1" ht="11.25">
      <c r="B1652" s="198"/>
      <c r="C1652" s="199"/>
      <c r="D1652" s="192" t="s">
        <v>428</v>
      </c>
      <c r="E1652" s="200" t="s">
        <v>19</v>
      </c>
      <c r="F1652" s="201" t="s">
        <v>539</v>
      </c>
      <c r="G1652" s="199"/>
      <c r="H1652" s="202">
        <v>13.95</v>
      </c>
      <c r="I1652" s="203"/>
      <c r="J1652" s="199"/>
      <c r="K1652" s="199"/>
      <c r="L1652" s="204"/>
      <c r="M1652" s="205"/>
      <c r="N1652" s="206"/>
      <c r="O1652" s="206"/>
      <c r="P1652" s="206"/>
      <c r="Q1652" s="206"/>
      <c r="R1652" s="206"/>
      <c r="S1652" s="206"/>
      <c r="T1652" s="207"/>
      <c r="AT1652" s="208" t="s">
        <v>428</v>
      </c>
      <c r="AU1652" s="208" t="s">
        <v>86</v>
      </c>
      <c r="AV1652" s="13" t="s">
        <v>86</v>
      </c>
      <c r="AW1652" s="13" t="s">
        <v>37</v>
      </c>
      <c r="AX1652" s="13" t="s">
        <v>76</v>
      </c>
      <c r="AY1652" s="208" t="s">
        <v>404</v>
      </c>
    </row>
    <row r="1653" spans="2:51" s="13" customFormat="1" ht="11.25">
      <c r="B1653" s="198"/>
      <c r="C1653" s="199"/>
      <c r="D1653" s="192" t="s">
        <v>428</v>
      </c>
      <c r="E1653" s="200" t="s">
        <v>19</v>
      </c>
      <c r="F1653" s="201" t="s">
        <v>2121</v>
      </c>
      <c r="G1653" s="199"/>
      <c r="H1653" s="202">
        <v>20.849</v>
      </c>
      <c r="I1653" s="203"/>
      <c r="J1653" s="199"/>
      <c r="K1653" s="199"/>
      <c r="L1653" s="204"/>
      <c r="M1653" s="205"/>
      <c r="N1653" s="206"/>
      <c r="O1653" s="206"/>
      <c r="P1653" s="206"/>
      <c r="Q1653" s="206"/>
      <c r="R1653" s="206"/>
      <c r="S1653" s="206"/>
      <c r="T1653" s="207"/>
      <c r="AT1653" s="208" t="s">
        <v>428</v>
      </c>
      <c r="AU1653" s="208" t="s">
        <v>86</v>
      </c>
      <c r="AV1653" s="13" t="s">
        <v>86</v>
      </c>
      <c r="AW1653" s="13" t="s">
        <v>37</v>
      </c>
      <c r="AX1653" s="13" t="s">
        <v>76</v>
      </c>
      <c r="AY1653" s="208" t="s">
        <v>404</v>
      </c>
    </row>
    <row r="1654" spans="2:51" s="14" customFormat="1" ht="11.25">
      <c r="B1654" s="210"/>
      <c r="C1654" s="211"/>
      <c r="D1654" s="192" t="s">
        <v>428</v>
      </c>
      <c r="E1654" s="212" t="s">
        <v>345</v>
      </c>
      <c r="F1654" s="213" t="s">
        <v>463</v>
      </c>
      <c r="G1654" s="211"/>
      <c r="H1654" s="214">
        <v>715.799</v>
      </c>
      <c r="I1654" s="215"/>
      <c r="J1654" s="211"/>
      <c r="K1654" s="211"/>
      <c r="L1654" s="216"/>
      <c r="M1654" s="217"/>
      <c r="N1654" s="218"/>
      <c r="O1654" s="218"/>
      <c r="P1654" s="218"/>
      <c r="Q1654" s="218"/>
      <c r="R1654" s="218"/>
      <c r="S1654" s="218"/>
      <c r="T1654" s="219"/>
      <c r="AT1654" s="220" t="s">
        <v>428</v>
      </c>
      <c r="AU1654" s="220" t="s">
        <v>86</v>
      </c>
      <c r="AV1654" s="14" t="s">
        <v>273</v>
      </c>
      <c r="AW1654" s="14" t="s">
        <v>37</v>
      </c>
      <c r="AX1654" s="14" t="s">
        <v>84</v>
      </c>
      <c r="AY1654" s="220" t="s">
        <v>404</v>
      </c>
    </row>
    <row r="1655" spans="1:65" s="2" customFormat="1" ht="14.45" customHeight="1">
      <c r="A1655" s="36"/>
      <c r="B1655" s="37"/>
      <c r="C1655" s="179" t="s">
        <v>2122</v>
      </c>
      <c r="D1655" s="179" t="s">
        <v>410</v>
      </c>
      <c r="E1655" s="180" t="s">
        <v>2123</v>
      </c>
      <c r="F1655" s="181" t="s">
        <v>2124</v>
      </c>
      <c r="G1655" s="182" t="s">
        <v>92</v>
      </c>
      <c r="H1655" s="183">
        <v>782.646</v>
      </c>
      <c r="I1655" s="184"/>
      <c r="J1655" s="185">
        <f>ROUND(I1655*H1655,2)</f>
        <v>0</v>
      </c>
      <c r="K1655" s="181" t="s">
        <v>413</v>
      </c>
      <c r="L1655" s="41"/>
      <c r="M1655" s="186" t="s">
        <v>19</v>
      </c>
      <c r="N1655" s="187" t="s">
        <v>47</v>
      </c>
      <c r="O1655" s="66"/>
      <c r="P1655" s="188">
        <f>O1655*H1655</f>
        <v>0</v>
      </c>
      <c r="Q1655" s="188">
        <v>0</v>
      </c>
      <c r="R1655" s="188">
        <f>Q1655*H1655</f>
        <v>0</v>
      </c>
      <c r="S1655" s="188">
        <v>0</v>
      </c>
      <c r="T1655" s="189">
        <f>S1655*H1655</f>
        <v>0</v>
      </c>
      <c r="U1655" s="36"/>
      <c r="V1655" s="36"/>
      <c r="W1655" s="36"/>
      <c r="X1655" s="36"/>
      <c r="Y1655" s="36"/>
      <c r="Z1655" s="36"/>
      <c r="AA1655" s="36"/>
      <c r="AB1655" s="36"/>
      <c r="AC1655" s="36"/>
      <c r="AD1655" s="36"/>
      <c r="AE1655" s="36"/>
      <c r="AR1655" s="190" t="s">
        <v>273</v>
      </c>
      <c r="AT1655" s="190" t="s">
        <v>410</v>
      </c>
      <c r="AU1655" s="190" t="s">
        <v>86</v>
      </c>
      <c r="AY1655" s="19" t="s">
        <v>404</v>
      </c>
      <c r="BE1655" s="191">
        <f>IF(N1655="základní",J1655,0)</f>
        <v>0</v>
      </c>
      <c r="BF1655" s="191">
        <f>IF(N1655="snížená",J1655,0)</f>
        <v>0</v>
      </c>
      <c r="BG1655" s="191">
        <f>IF(N1655="zákl. přenesená",J1655,0)</f>
        <v>0</v>
      </c>
      <c r="BH1655" s="191">
        <f>IF(N1655="sníž. přenesená",J1655,0)</f>
        <v>0</v>
      </c>
      <c r="BI1655" s="191">
        <f>IF(N1655="nulová",J1655,0)</f>
        <v>0</v>
      </c>
      <c r="BJ1655" s="19" t="s">
        <v>84</v>
      </c>
      <c r="BK1655" s="191">
        <f>ROUND(I1655*H1655,2)</f>
        <v>0</v>
      </c>
      <c r="BL1655" s="19" t="s">
        <v>273</v>
      </c>
      <c r="BM1655" s="190" t="s">
        <v>2125</v>
      </c>
    </row>
    <row r="1656" spans="1:47" s="2" customFormat="1" ht="11.25">
      <c r="A1656" s="36"/>
      <c r="B1656" s="37"/>
      <c r="C1656" s="38"/>
      <c r="D1656" s="192" t="s">
        <v>418</v>
      </c>
      <c r="E1656" s="38"/>
      <c r="F1656" s="193" t="s">
        <v>2126</v>
      </c>
      <c r="G1656" s="38"/>
      <c r="H1656" s="38"/>
      <c r="I1656" s="194"/>
      <c r="J1656" s="38"/>
      <c r="K1656" s="38"/>
      <c r="L1656" s="41"/>
      <c r="M1656" s="195"/>
      <c r="N1656" s="196"/>
      <c r="O1656" s="66"/>
      <c r="P1656" s="66"/>
      <c r="Q1656" s="66"/>
      <c r="R1656" s="66"/>
      <c r="S1656" s="66"/>
      <c r="T1656" s="67"/>
      <c r="U1656" s="36"/>
      <c r="V1656" s="36"/>
      <c r="W1656" s="36"/>
      <c r="X1656" s="36"/>
      <c r="Y1656" s="36"/>
      <c r="Z1656" s="36"/>
      <c r="AA1656" s="36"/>
      <c r="AB1656" s="36"/>
      <c r="AC1656" s="36"/>
      <c r="AD1656" s="36"/>
      <c r="AE1656" s="36"/>
      <c r="AT1656" s="19" t="s">
        <v>418</v>
      </c>
      <c r="AU1656" s="19" t="s">
        <v>86</v>
      </c>
    </row>
    <row r="1657" spans="1:47" s="2" customFormat="1" ht="19.5">
      <c r="A1657" s="36"/>
      <c r="B1657" s="37"/>
      <c r="C1657" s="38"/>
      <c r="D1657" s="192" t="s">
        <v>473</v>
      </c>
      <c r="E1657" s="38"/>
      <c r="F1657" s="197" t="s">
        <v>2127</v>
      </c>
      <c r="G1657" s="38"/>
      <c r="H1657" s="38"/>
      <c r="I1657" s="194"/>
      <c r="J1657" s="38"/>
      <c r="K1657" s="38"/>
      <c r="L1657" s="41"/>
      <c r="M1657" s="195"/>
      <c r="N1657" s="196"/>
      <c r="O1657" s="66"/>
      <c r="P1657" s="66"/>
      <c r="Q1657" s="66"/>
      <c r="R1657" s="66"/>
      <c r="S1657" s="66"/>
      <c r="T1657" s="67"/>
      <c r="U1657" s="36"/>
      <c r="V1657" s="36"/>
      <c r="W1657" s="36"/>
      <c r="X1657" s="36"/>
      <c r="Y1657" s="36"/>
      <c r="Z1657" s="36"/>
      <c r="AA1657" s="36"/>
      <c r="AB1657" s="36"/>
      <c r="AC1657" s="36"/>
      <c r="AD1657" s="36"/>
      <c r="AE1657" s="36"/>
      <c r="AT1657" s="19" t="s">
        <v>473</v>
      </c>
      <c r="AU1657" s="19" t="s">
        <v>86</v>
      </c>
    </row>
    <row r="1658" spans="2:51" s="15" customFormat="1" ht="11.25">
      <c r="B1658" s="221"/>
      <c r="C1658" s="222"/>
      <c r="D1658" s="192" t="s">
        <v>428</v>
      </c>
      <c r="E1658" s="223" t="s">
        <v>19</v>
      </c>
      <c r="F1658" s="224" t="s">
        <v>520</v>
      </c>
      <c r="G1658" s="222"/>
      <c r="H1658" s="223" t="s">
        <v>19</v>
      </c>
      <c r="I1658" s="225"/>
      <c r="J1658" s="222"/>
      <c r="K1658" s="222"/>
      <c r="L1658" s="226"/>
      <c r="M1658" s="227"/>
      <c r="N1658" s="228"/>
      <c r="O1658" s="228"/>
      <c r="P1658" s="228"/>
      <c r="Q1658" s="228"/>
      <c r="R1658" s="228"/>
      <c r="S1658" s="228"/>
      <c r="T1658" s="229"/>
      <c r="AT1658" s="230" t="s">
        <v>428</v>
      </c>
      <c r="AU1658" s="230" t="s">
        <v>86</v>
      </c>
      <c r="AV1658" s="15" t="s">
        <v>84</v>
      </c>
      <c r="AW1658" s="15" t="s">
        <v>37</v>
      </c>
      <c r="AX1658" s="15" t="s">
        <v>76</v>
      </c>
      <c r="AY1658" s="230" t="s">
        <v>404</v>
      </c>
    </row>
    <row r="1659" spans="2:51" s="13" customFormat="1" ht="11.25">
      <c r="B1659" s="198"/>
      <c r="C1659" s="199"/>
      <c r="D1659" s="192" t="s">
        <v>428</v>
      </c>
      <c r="E1659" s="200" t="s">
        <v>19</v>
      </c>
      <c r="F1659" s="201" t="s">
        <v>2128</v>
      </c>
      <c r="G1659" s="199"/>
      <c r="H1659" s="202">
        <v>665</v>
      </c>
      <c r="I1659" s="203"/>
      <c r="J1659" s="199"/>
      <c r="K1659" s="199"/>
      <c r="L1659" s="204"/>
      <c r="M1659" s="205"/>
      <c r="N1659" s="206"/>
      <c r="O1659" s="206"/>
      <c r="P1659" s="206"/>
      <c r="Q1659" s="206"/>
      <c r="R1659" s="206"/>
      <c r="S1659" s="206"/>
      <c r="T1659" s="207"/>
      <c r="AT1659" s="208" t="s">
        <v>428</v>
      </c>
      <c r="AU1659" s="208" t="s">
        <v>86</v>
      </c>
      <c r="AV1659" s="13" t="s">
        <v>86</v>
      </c>
      <c r="AW1659" s="13" t="s">
        <v>37</v>
      </c>
      <c r="AX1659" s="13" t="s">
        <v>76</v>
      </c>
      <c r="AY1659" s="208" t="s">
        <v>404</v>
      </c>
    </row>
    <row r="1660" spans="2:51" s="13" customFormat="1" ht="11.25">
      <c r="B1660" s="198"/>
      <c r="C1660" s="199"/>
      <c r="D1660" s="192" t="s">
        <v>428</v>
      </c>
      <c r="E1660" s="200" t="s">
        <v>19</v>
      </c>
      <c r="F1660" s="201" t="s">
        <v>2120</v>
      </c>
      <c r="G1660" s="199"/>
      <c r="H1660" s="202">
        <v>60</v>
      </c>
      <c r="I1660" s="203"/>
      <c r="J1660" s="199"/>
      <c r="K1660" s="199"/>
      <c r="L1660" s="204"/>
      <c r="M1660" s="205"/>
      <c r="N1660" s="206"/>
      <c r="O1660" s="206"/>
      <c r="P1660" s="206"/>
      <c r="Q1660" s="206"/>
      <c r="R1660" s="206"/>
      <c r="S1660" s="206"/>
      <c r="T1660" s="207"/>
      <c r="AT1660" s="208" t="s">
        <v>428</v>
      </c>
      <c r="AU1660" s="208" t="s">
        <v>86</v>
      </c>
      <c r="AV1660" s="13" t="s">
        <v>86</v>
      </c>
      <c r="AW1660" s="13" t="s">
        <v>37</v>
      </c>
      <c r="AX1660" s="13" t="s">
        <v>76</v>
      </c>
      <c r="AY1660" s="208" t="s">
        <v>404</v>
      </c>
    </row>
    <row r="1661" spans="2:51" s="13" customFormat="1" ht="11.25">
      <c r="B1661" s="198"/>
      <c r="C1661" s="199"/>
      <c r="D1661" s="192" t="s">
        <v>428</v>
      </c>
      <c r="E1661" s="200" t="s">
        <v>19</v>
      </c>
      <c r="F1661" s="201" t="s">
        <v>532</v>
      </c>
      <c r="G1661" s="199"/>
      <c r="H1661" s="202">
        <v>14.85</v>
      </c>
      <c r="I1661" s="203"/>
      <c r="J1661" s="199"/>
      <c r="K1661" s="199"/>
      <c r="L1661" s="204"/>
      <c r="M1661" s="205"/>
      <c r="N1661" s="206"/>
      <c r="O1661" s="206"/>
      <c r="P1661" s="206"/>
      <c r="Q1661" s="206"/>
      <c r="R1661" s="206"/>
      <c r="S1661" s="206"/>
      <c r="T1661" s="207"/>
      <c r="AT1661" s="208" t="s">
        <v>428</v>
      </c>
      <c r="AU1661" s="208" t="s">
        <v>86</v>
      </c>
      <c r="AV1661" s="13" t="s">
        <v>86</v>
      </c>
      <c r="AW1661" s="13" t="s">
        <v>37</v>
      </c>
      <c r="AX1661" s="13" t="s">
        <v>76</v>
      </c>
      <c r="AY1661" s="208" t="s">
        <v>404</v>
      </c>
    </row>
    <row r="1662" spans="2:51" s="13" customFormat="1" ht="11.25">
      <c r="B1662" s="198"/>
      <c r="C1662" s="199"/>
      <c r="D1662" s="192" t="s">
        <v>428</v>
      </c>
      <c r="E1662" s="200" t="s">
        <v>19</v>
      </c>
      <c r="F1662" s="201" t="s">
        <v>2129</v>
      </c>
      <c r="G1662" s="199"/>
      <c r="H1662" s="202">
        <v>20.6</v>
      </c>
      <c r="I1662" s="203"/>
      <c r="J1662" s="199"/>
      <c r="K1662" s="199"/>
      <c r="L1662" s="204"/>
      <c r="M1662" s="205"/>
      <c r="N1662" s="206"/>
      <c r="O1662" s="206"/>
      <c r="P1662" s="206"/>
      <c r="Q1662" s="206"/>
      <c r="R1662" s="206"/>
      <c r="S1662" s="206"/>
      <c r="T1662" s="207"/>
      <c r="AT1662" s="208" t="s">
        <v>428</v>
      </c>
      <c r="AU1662" s="208" t="s">
        <v>86</v>
      </c>
      <c r="AV1662" s="13" t="s">
        <v>86</v>
      </c>
      <c r="AW1662" s="13" t="s">
        <v>37</v>
      </c>
      <c r="AX1662" s="13" t="s">
        <v>76</v>
      </c>
      <c r="AY1662" s="208" t="s">
        <v>404</v>
      </c>
    </row>
    <row r="1663" spans="2:51" s="13" customFormat="1" ht="11.25">
      <c r="B1663" s="198"/>
      <c r="C1663" s="199"/>
      <c r="D1663" s="192" t="s">
        <v>428</v>
      </c>
      <c r="E1663" s="200" t="s">
        <v>19</v>
      </c>
      <c r="F1663" s="201" t="s">
        <v>2130</v>
      </c>
      <c r="G1663" s="199"/>
      <c r="H1663" s="202">
        <v>22.196</v>
      </c>
      <c r="I1663" s="203"/>
      <c r="J1663" s="199"/>
      <c r="K1663" s="199"/>
      <c r="L1663" s="204"/>
      <c r="M1663" s="205"/>
      <c r="N1663" s="206"/>
      <c r="O1663" s="206"/>
      <c r="P1663" s="206"/>
      <c r="Q1663" s="206"/>
      <c r="R1663" s="206"/>
      <c r="S1663" s="206"/>
      <c r="T1663" s="207"/>
      <c r="AT1663" s="208" t="s">
        <v>428</v>
      </c>
      <c r="AU1663" s="208" t="s">
        <v>86</v>
      </c>
      <c r="AV1663" s="13" t="s">
        <v>86</v>
      </c>
      <c r="AW1663" s="13" t="s">
        <v>37</v>
      </c>
      <c r="AX1663" s="13" t="s">
        <v>76</v>
      </c>
      <c r="AY1663" s="208" t="s">
        <v>404</v>
      </c>
    </row>
    <row r="1664" spans="2:51" s="14" customFormat="1" ht="11.25">
      <c r="B1664" s="210"/>
      <c r="C1664" s="211"/>
      <c r="D1664" s="192" t="s">
        <v>428</v>
      </c>
      <c r="E1664" s="212" t="s">
        <v>342</v>
      </c>
      <c r="F1664" s="213" t="s">
        <v>463</v>
      </c>
      <c r="G1664" s="211"/>
      <c r="H1664" s="214">
        <v>782.646</v>
      </c>
      <c r="I1664" s="215"/>
      <c r="J1664" s="211"/>
      <c r="K1664" s="211"/>
      <c r="L1664" s="216"/>
      <c r="M1664" s="217"/>
      <c r="N1664" s="218"/>
      <c r="O1664" s="218"/>
      <c r="P1664" s="218"/>
      <c r="Q1664" s="218"/>
      <c r="R1664" s="218"/>
      <c r="S1664" s="218"/>
      <c r="T1664" s="219"/>
      <c r="AT1664" s="220" t="s">
        <v>428</v>
      </c>
      <c r="AU1664" s="220" t="s">
        <v>86</v>
      </c>
      <c r="AV1664" s="14" t="s">
        <v>273</v>
      </c>
      <c r="AW1664" s="14" t="s">
        <v>37</v>
      </c>
      <c r="AX1664" s="14" t="s">
        <v>84</v>
      </c>
      <c r="AY1664" s="220" t="s">
        <v>404</v>
      </c>
    </row>
    <row r="1665" spans="1:65" s="2" customFormat="1" ht="14.45" customHeight="1">
      <c r="A1665" s="36"/>
      <c r="B1665" s="37"/>
      <c r="C1665" s="179" t="s">
        <v>2131</v>
      </c>
      <c r="D1665" s="179" t="s">
        <v>410</v>
      </c>
      <c r="E1665" s="180" t="s">
        <v>2132</v>
      </c>
      <c r="F1665" s="181" t="s">
        <v>2133</v>
      </c>
      <c r="G1665" s="182" t="s">
        <v>92</v>
      </c>
      <c r="H1665" s="183">
        <v>812.413</v>
      </c>
      <c r="I1665" s="184"/>
      <c r="J1665" s="185">
        <f>ROUND(I1665*H1665,2)</f>
        <v>0</v>
      </c>
      <c r="K1665" s="181" t="s">
        <v>413</v>
      </c>
      <c r="L1665" s="41"/>
      <c r="M1665" s="186" t="s">
        <v>19</v>
      </c>
      <c r="N1665" s="187" t="s">
        <v>47</v>
      </c>
      <c r="O1665" s="66"/>
      <c r="P1665" s="188">
        <f>O1665*H1665</f>
        <v>0</v>
      </c>
      <c r="Q1665" s="188">
        <v>0</v>
      </c>
      <c r="R1665" s="188">
        <f>Q1665*H1665</f>
        <v>0</v>
      </c>
      <c r="S1665" s="188">
        <v>0</v>
      </c>
      <c r="T1665" s="189">
        <f>S1665*H1665</f>
        <v>0</v>
      </c>
      <c r="U1665" s="36"/>
      <c r="V1665" s="36"/>
      <c r="W1665" s="36"/>
      <c r="X1665" s="36"/>
      <c r="Y1665" s="36"/>
      <c r="Z1665" s="36"/>
      <c r="AA1665" s="36"/>
      <c r="AB1665" s="36"/>
      <c r="AC1665" s="36"/>
      <c r="AD1665" s="36"/>
      <c r="AE1665" s="36"/>
      <c r="AR1665" s="190" t="s">
        <v>273</v>
      </c>
      <c r="AT1665" s="190" t="s">
        <v>410</v>
      </c>
      <c r="AU1665" s="190" t="s">
        <v>86</v>
      </c>
      <c r="AY1665" s="19" t="s">
        <v>404</v>
      </c>
      <c r="BE1665" s="191">
        <f>IF(N1665="základní",J1665,0)</f>
        <v>0</v>
      </c>
      <c r="BF1665" s="191">
        <f>IF(N1665="snížená",J1665,0)</f>
        <v>0</v>
      </c>
      <c r="BG1665" s="191">
        <f>IF(N1665="zákl. přenesená",J1665,0)</f>
        <v>0</v>
      </c>
      <c r="BH1665" s="191">
        <f>IF(N1665="sníž. přenesená",J1665,0)</f>
        <v>0</v>
      </c>
      <c r="BI1665" s="191">
        <f>IF(N1665="nulová",J1665,0)</f>
        <v>0</v>
      </c>
      <c r="BJ1665" s="19" t="s">
        <v>84</v>
      </c>
      <c r="BK1665" s="191">
        <f>ROUND(I1665*H1665,2)</f>
        <v>0</v>
      </c>
      <c r="BL1665" s="19" t="s">
        <v>273</v>
      </c>
      <c r="BM1665" s="190" t="s">
        <v>2134</v>
      </c>
    </row>
    <row r="1666" spans="1:47" s="2" customFormat="1" ht="19.5">
      <c r="A1666" s="36"/>
      <c r="B1666" s="37"/>
      <c r="C1666" s="38"/>
      <c r="D1666" s="192" t="s">
        <v>418</v>
      </c>
      <c r="E1666" s="38"/>
      <c r="F1666" s="193" t="s">
        <v>2135</v>
      </c>
      <c r="G1666" s="38"/>
      <c r="H1666" s="38"/>
      <c r="I1666" s="194"/>
      <c r="J1666" s="38"/>
      <c r="K1666" s="38"/>
      <c r="L1666" s="41"/>
      <c r="M1666" s="195"/>
      <c r="N1666" s="196"/>
      <c r="O1666" s="66"/>
      <c r="P1666" s="66"/>
      <c r="Q1666" s="66"/>
      <c r="R1666" s="66"/>
      <c r="S1666" s="66"/>
      <c r="T1666" s="67"/>
      <c r="U1666" s="36"/>
      <c r="V1666" s="36"/>
      <c r="W1666" s="36"/>
      <c r="X1666" s="36"/>
      <c r="Y1666" s="36"/>
      <c r="Z1666" s="36"/>
      <c r="AA1666" s="36"/>
      <c r="AB1666" s="36"/>
      <c r="AC1666" s="36"/>
      <c r="AD1666" s="36"/>
      <c r="AE1666" s="36"/>
      <c r="AT1666" s="19" t="s">
        <v>418</v>
      </c>
      <c r="AU1666" s="19" t="s">
        <v>86</v>
      </c>
    </row>
    <row r="1667" spans="1:47" s="2" customFormat="1" ht="48.75">
      <c r="A1667" s="36"/>
      <c r="B1667" s="37"/>
      <c r="C1667" s="38"/>
      <c r="D1667" s="192" t="s">
        <v>423</v>
      </c>
      <c r="E1667" s="38"/>
      <c r="F1667" s="197" t="s">
        <v>2136</v>
      </c>
      <c r="G1667" s="38"/>
      <c r="H1667" s="38"/>
      <c r="I1667" s="194"/>
      <c r="J1667" s="38"/>
      <c r="K1667" s="38"/>
      <c r="L1667" s="41"/>
      <c r="M1667" s="195"/>
      <c r="N1667" s="196"/>
      <c r="O1667" s="66"/>
      <c r="P1667" s="66"/>
      <c r="Q1667" s="66"/>
      <c r="R1667" s="66"/>
      <c r="S1667" s="66"/>
      <c r="T1667" s="67"/>
      <c r="U1667" s="36"/>
      <c r="V1667" s="36"/>
      <c r="W1667" s="36"/>
      <c r="X1667" s="36"/>
      <c r="Y1667" s="36"/>
      <c r="Z1667" s="36"/>
      <c r="AA1667" s="36"/>
      <c r="AB1667" s="36"/>
      <c r="AC1667" s="36"/>
      <c r="AD1667" s="36"/>
      <c r="AE1667" s="36"/>
      <c r="AT1667" s="19" t="s">
        <v>423</v>
      </c>
      <c r="AU1667" s="19" t="s">
        <v>86</v>
      </c>
    </row>
    <row r="1668" spans="2:51" s="15" customFormat="1" ht="11.25">
      <c r="B1668" s="221"/>
      <c r="C1668" s="222"/>
      <c r="D1668" s="192" t="s">
        <v>428</v>
      </c>
      <c r="E1668" s="223" t="s">
        <v>19</v>
      </c>
      <c r="F1668" s="224" t="s">
        <v>520</v>
      </c>
      <c r="G1668" s="222"/>
      <c r="H1668" s="223" t="s">
        <v>19</v>
      </c>
      <c r="I1668" s="225"/>
      <c r="J1668" s="222"/>
      <c r="K1668" s="222"/>
      <c r="L1668" s="226"/>
      <c r="M1668" s="227"/>
      <c r="N1668" s="228"/>
      <c r="O1668" s="228"/>
      <c r="P1668" s="228"/>
      <c r="Q1668" s="228"/>
      <c r="R1668" s="228"/>
      <c r="S1668" s="228"/>
      <c r="T1668" s="229"/>
      <c r="AT1668" s="230" t="s">
        <v>428</v>
      </c>
      <c r="AU1668" s="230" t="s">
        <v>86</v>
      </c>
      <c r="AV1668" s="15" t="s">
        <v>84</v>
      </c>
      <c r="AW1668" s="15" t="s">
        <v>37</v>
      </c>
      <c r="AX1668" s="15" t="s">
        <v>76</v>
      </c>
      <c r="AY1668" s="230" t="s">
        <v>404</v>
      </c>
    </row>
    <row r="1669" spans="2:51" s="13" customFormat="1" ht="11.25">
      <c r="B1669" s="198"/>
      <c r="C1669" s="199"/>
      <c r="D1669" s="192" t="s">
        <v>428</v>
      </c>
      <c r="E1669" s="200" t="s">
        <v>19</v>
      </c>
      <c r="F1669" s="201" t="s">
        <v>2137</v>
      </c>
      <c r="G1669" s="199"/>
      <c r="H1669" s="202">
        <v>709</v>
      </c>
      <c r="I1669" s="203"/>
      <c r="J1669" s="199"/>
      <c r="K1669" s="199"/>
      <c r="L1669" s="204"/>
      <c r="M1669" s="205"/>
      <c r="N1669" s="206"/>
      <c r="O1669" s="206"/>
      <c r="P1669" s="206"/>
      <c r="Q1669" s="206"/>
      <c r="R1669" s="206"/>
      <c r="S1669" s="206"/>
      <c r="T1669" s="207"/>
      <c r="AT1669" s="208" t="s">
        <v>428</v>
      </c>
      <c r="AU1669" s="208" t="s">
        <v>86</v>
      </c>
      <c r="AV1669" s="13" t="s">
        <v>86</v>
      </c>
      <c r="AW1669" s="13" t="s">
        <v>37</v>
      </c>
      <c r="AX1669" s="13" t="s">
        <v>76</v>
      </c>
      <c r="AY1669" s="208" t="s">
        <v>404</v>
      </c>
    </row>
    <row r="1670" spans="2:51" s="13" customFormat="1" ht="11.25">
      <c r="B1670" s="198"/>
      <c r="C1670" s="199"/>
      <c r="D1670" s="192" t="s">
        <v>428</v>
      </c>
      <c r="E1670" s="200" t="s">
        <v>19</v>
      </c>
      <c r="F1670" s="201" t="s">
        <v>2138</v>
      </c>
      <c r="G1670" s="199"/>
      <c r="H1670" s="202">
        <v>64</v>
      </c>
      <c r="I1670" s="203"/>
      <c r="J1670" s="199"/>
      <c r="K1670" s="199"/>
      <c r="L1670" s="204"/>
      <c r="M1670" s="205"/>
      <c r="N1670" s="206"/>
      <c r="O1670" s="206"/>
      <c r="P1670" s="206"/>
      <c r="Q1670" s="206"/>
      <c r="R1670" s="206"/>
      <c r="S1670" s="206"/>
      <c r="T1670" s="207"/>
      <c r="AT1670" s="208" t="s">
        <v>428</v>
      </c>
      <c r="AU1670" s="208" t="s">
        <v>86</v>
      </c>
      <c r="AV1670" s="13" t="s">
        <v>86</v>
      </c>
      <c r="AW1670" s="13" t="s">
        <v>37</v>
      </c>
      <c r="AX1670" s="13" t="s">
        <v>76</v>
      </c>
      <c r="AY1670" s="208" t="s">
        <v>404</v>
      </c>
    </row>
    <row r="1671" spans="2:51" s="13" customFormat="1" ht="11.25">
      <c r="B1671" s="198"/>
      <c r="C1671" s="199"/>
      <c r="D1671" s="192" t="s">
        <v>428</v>
      </c>
      <c r="E1671" s="200" t="s">
        <v>19</v>
      </c>
      <c r="F1671" s="201" t="s">
        <v>571</v>
      </c>
      <c r="G1671" s="199"/>
      <c r="H1671" s="202">
        <v>15.75</v>
      </c>
      <c r="I1671" s="203"/>
      <c r="J1671" s="199"/>
      <c r="K1671" s="199"/>
      <c r="L1671" s="204"/>
      <c r="M1671" s="205"/>
      <c r="N1671" s="206"/>
      <c r="O1671" s="206"/>
      <c r="P1671" s="206"/>
      <c r="Q1671" s="206"/>
      <c r="R1671" s="206"/>
      <c r="S1671" s="206"/>
      <c r="T1671" s="207"/>
      <c r="AT1671" s="208" t="s">
        <v>428</v>
      </c>
      <c r="AU1671" s="208" t="s">
        <v>86</v>
      </c>
      <c r="AV1671" s="13" t="s">
        <v>86</v>
      </c>
      <c r="AW1671" s="13" t="s">
        <v>37</v>
      </c>
      <c r="AX1671" s="13" t="s">
        <v>76</v>
      </c>
      <c r="AY1671" s="208" t="s">
        <v>404</v>
      </c>
    </row>
    <row r="1672" spans="2:51" s="13" customFormat="1" ht="11.25">
      <c r="B1672" s="198"/>
      <c r="C1672" s="199"/>
      <c r="D1672" s="192" t="s">
        <v>428</v>
      </c>
      <c r="E1672" s="200" t="s">
        <v>19</v>
      </c>
      <c r="F1672" s="201" t="s">
        <v>2139</v>
      </c>
      <c r="G1672" s="199"/>
      <c r="H1672" s="202">
        <v>23.663</v>
      </c>
      <c r="I1672" s="203"/>
      <c r="J1672" s="199"/>
      <c r="K1672" s="199"/>
      <c r="L1672" s="204"/>
      <c r="M1672" s="205"/>
      <c r="N1672" s="206"/>
      <c r="O1672" s="206"/>
      <c r="P1672" s="206"/>
      <c r="Q1672" s="206"/>
      <c r="R1672" s="206"/>
      <c r="S1672" s="206"/>
      <c r="T1672" s="207"/>
      <c r="AT1672" s="208" t="s">
        <v>428</v>
      </c>
      <c r="AU1672" s="208" t="s">
        <v>86</v>
      </c>
      <c r="AV1672" s="13" t="s">
        <v>86</v>
      </c>
      <c r="AW1672" s="13" t="s">
        <v>37</v>
      </c>
      <c r="AX1672" s="13" t="s">
        <v>76</v>
      </c>
      <c r="AY1672" s="208" t="s">
        <v>404</v>
      </c>
    </row>
    <row r="1673" spans="2:51" s="14" customFormat="1" ht="11.25">
      <c r="B1673" s="210"/>
      <c r="C1673" s="211"/>
      <c r="D1673" s="192" t="s">
        <v>428</v>
      </c>
      <c r="E1673" s="212" t="s">
        <v>339</v>
      </c>
      <c r="F1673" s="213" t="s">
        <v>463</v>
      </c>
      <c r="G1673" s="211"/>
      <c r="H1673" s="214">
        <v>812.413</v>
      </c>
      <c r="I1673" s="215"/>
      <c r="J1673" s="211"/>
      <c r="K1673" s="211"/>
      <c r="L1673" s="216"/>
      <c r="M1673" s="217"/>
      <c r="N1673" s="218"/>
      <c r="O1673" s="218"/>
      <c r="P1673" s="218"/>
      <c r="Q1673" s="218"/>
      <c r="R1673" s="218"/>
      <c r="S1673" s="218"/>
      <c r="T1673" s="219"/>
      <c r="AT1673" s="220" t="s">
        <v>428</v>
      </c>
      <c r="AU1673" s="220" t="s">
        <v>86</v>
      </c>
      <c r="AV1673" s="14" t="s">
        <v>273</v>
      </c>
      <c r="AW1673" s="14" t="s">
        <v>37</v>
      </c>
      <c r="AX1673" s="14" t="s">
        <v>84</v>
      </c>
      <c r="AY1673" s="220" t="s">
        <v>404</v>
      </c>
    </row>
    <row r="1674" spans="1:65" s="2" customFormat="1" ht="14.45" customHeight="1">
      <c r="A1674" s="36"/>
      <c r="B1674" s="37"/>
      <c r="C1674" s="179" t="s">
        <v>2140</v>
      </c>
      <c r="D1674" s="179" t="s">
        <v>410</v>
      </c>
      <c r="E1674" s="180" t="s">
        <v>2141</v>
      </c>
      <c r="F1674" s="181" t="s">
        <v>2142</v>
      </c>
      <c r="G1674" s="182" t="s">
        <v>92</v>
      </c>
      <c r="H1674" s="183">
        <v>782.646</v>
      </c>
      <c r="I1674" s="184"/>
      <c r="J1674" s="185">
        <f>ROUND(I1674*H1674,2)</f>
        <v>0</v>
      </c>
      <c r="K1674" s="181" t="s">
        <v>19</v>
      </c>
      <c r="L1674" s="41"/>
      <c r="M1674" s="186" t="s">
        <v>19</v>
      </c>
      <c r="N1674" s="187" t="s">
        <v>47</v>
      </c>
      <c r="O1674" s="66"/>
      <c r="P1674" s="188">
        <f>O1674*H1674</f>
        <v>0</v>
      </c>
      <c r="Q1674" s="188">
        <v>0</v>
      </c>
      <c r="R1674" s="188">
        <f>Q1674*H1674</f>
        <v>0</v>
      </c>
      <c r="S1674" s="188">
        <v>0</v>
      </c>
      <c r="T1674" s="189">
        <f>S1674*H1674</f>
        <v>0</v>
      </c>
      <c r="U1674" s="36"/>
      <c r="V1674" s="36"/>
      <c r="W1674" s="36"/>
      <c r="X1674" s="36"/>
      <c r="Y1674" s="36"/>
      <c r="Z1674" s="36"/>
      <c r="AA1674" s="36"/>
      <c r="AB1674" s="36"/>
      <c r="AC1674" s="36"/>
      <c r="AD1674" s="36"/>
      <c r="AE1674" s="36"/>
      <c r="AR1674" s="190" t="s">
        <v>273</v>
      </c>
      <c r="AT1674" s="190" t="s">
        <v>410</v>
      </c>
      <c r="AU1674" s="190" t="s">
        <v>86</v>
      </c>
      <c r="AY1674" s="19" t="s">
        <v>404</v>
      </c>
      <c r="BE1674" s="191">
        <f>IF(N1674="základní",J1674,0)</f>
        <v>0</v>
      </c>
      <c r="BF1674" s="191">
        <f>IF(N1674="snížená",J1674,0)</f>
        <v>0</v>
      </c>
      <c r="BG1674" s="191">
        <f>IF(N1674="zákl. přenesená",J1674,0)</f>
        <v>0</v>
      </c>
      <c r="BH1674" s="191">
        <f>IF(N1674="sníž. přenesená",J1674,0)</f>
        <v>0</v>
      </c>
      <c r="BI1674" s="191">
        <f>IF(N1674="nulová",J1674,0)</f>
        <v>0</v>
      </c>
      <c r="BJ1674" s="19" t="s">
        <v>84</v>
      </c>
      <c r="BK1674" s="191">
        <f>ROUND(I1674*H1674,2)</f>
        <v>0</v>
      </c>
      <c r="BL1674" s="19" t="s">
        <v>273</v>
      </c>
      <c r="BM1674" s="190" t="s">
        <v>2143</v>
      </c>
    </row>
    <row r="1675" spans="1:47" s="2" customFormat="1" ht="11.25">
      <c r="A1675" s="36"/>
      <c r="B1675" s="37"/>
      <c r="C1675" s="38"/>
      <c r="D1675" s="192" t="s">
        <v>418</v>
      </c>
      <c r="E1675" s="38"/>
      <c r="F1675" s="193" t="s">
        <v>2144</v>
      </c>
      <c r="G1675" s="38"/>
      <c r="H1675" s="38"/>
      <c r="I1675" s="194"/>
      <c r="J1675" s="38"/>
      <c r="K1675" s="38"/>
      <c r="L1675" s="41"/>
      <c r="M1675" s="195"/>
      <c r="N1675" s="196"/>
      <c r="O1675" s="66"/>
      <c r="P1675" s="66"/>
      <c r="Q1675" s="66"/>
      <c r="R1675" s="66"/>
      <c r="S1675" s="66"/>
      <c r="T1675" s="67"/>
      <c r="U1675" s="36"/>
      <c r="V1675" s="36"/>
      <c r="W1675" s="36"/>
      <c r="X1675" s="36"/>
      <c r="Y1675" s="36"/>
      <c r="Z1675" s="36"/>
      <c r="AA1675" s="36"/>
      <c r="AB1675" s="36"/>
      <c r="AC1675" s="36"/>
      <c r="AD1675" s="36"/>
      <c r="AE1675" s="36"/>
      <c r="AT1675" s="19" t="s">
        <v>418</v>
      </c>
      <c r="AU1675" s="19" t="s">
        <v>86</v>
      </c>
    </row>
    <row r="1676" spans="1:47" s="2" customFormat="1" ht="39">
      <c r="A1676" s="36"/>
      <c r="B1676" s="37"/>
      <c r="C1676" s="38"/>
      <c r="D1676" s="192" t="s">
        <v>423</v>
      </c>
      <c r="E1676" s="38"/>
      <c r="F1676" s="197" t="s">
        <v>2145</v>
      </c>
      <c r="G1676" s="38"/>
      <c r="H1676" s="38"/>
      <c r="I1676" s="194"/>
      <c r="J1676" s="38"/>
      <c r="K1676" s="38"/>
      <c r="L1676" s="41"/>
      <c r="M1676" s="195"/>
      <c r="N1676" s="196"/>
      <c r="O1676" s="66"/>
      <c r="P1676" s="66"/>
      <c r="Q1676" s="66"/>
      <c r="R1676" s="66"/>
      <c r="S1676" s="66"/>
      <c r="T1676" s="67"/>
      <c r="U1676" s="36"/>
      <c r="V1676" s="36"/>
      <c r="W1676" s="36"/>
      <c r="X1676" s="36"/>
      <c r="Y1676" s="36"/>
      <c r="Z1676" s="36"/>
      <c r="AA1676" s="36"/>
      <c r="AB1676" s="36"/>
      <c r="AC1676" s="36"/>
      <c r="AD1676" s="36"/>
      <c r="AE1676" s="36"/>
      <c r="AT1676" s="19" t="s">
        <v>423</v>
      </c>
      <c r="AU1676" s="19" t="s">
        <v>86</v>
      </c>
    </row>
    <row r="1677" spans="2:51" s="13" customFormat="1" ht="11.25">
      <c r="B1677" s="198"/>
      <c r="C1677" s="199"/>
      <c r="D1677" s="192" t="s">
        <v>428</v>
      </c>
      <c r="E1677" s="200" t="s">
        <v>19</v>
      </c>
      <c r="F1677" s="201" t="s">
        <v>342</v>
      </c>
      <c r="G1677" s="199"/>
      <c r="H1677" s="202">
        <v>782.646</v>
      </c>
      <c r="I1677" s="203"/>
      <c r="J1677" s="199"/>
      <c r="K1677" s="199"/>
      <c r="L1677" s="204"/>
      <c r="M1677" s="205"/>
      <c r="N1677" s="206"/>
      <c r="O1677" s="206"/>
      <c r="P1677" s="206"/>
      <c r="Q1677" s="206"/>
      <c r="R1677" s="206"/>
      <c r="S1677" s="206"/>
      <c r="T1677" s="207"/>
      <c r="AT1677" s="208" t="s">
        <v>428</v>
      </c>
      <c r="AU1677" s="208" t="s">
        <v>86</v>
      </c>
      <c r="AV1677" s="13" t="s">
        <v>86</v>
      </c>
      <c r="AW1677" s="13" t="s">
        <v>37</v>
      </c>
      <c r="AX1677" s="13" t="s">
        <v>84</v>
      </c>
      <c r="AY1677" s="208" t="s">
        <v>404</v>
      </c>
    </row>
    <row r="1678" spans="1:65" s="2" customFormat="1" ht="14.45" customHeight="1">
      <c r="A1678" s="36"/>
      <c r="B1678" s="37"/>
      <c r="C1678" s="179" t="s">
        <v>2146</v>
      </c>
      <c r="D1678" s="179" t="s">
        <v>410</v>
      </c>
      <c r="E1678" s="180" t="s">
        <v>2147</v>
      </c>
      <c r="F1678" s="181" t="s">
        <v>2148</v>
      </c>
      <c r="G1678" s="182" t="s">
        <v>92</v>
      </c>
      <c r="H1678" s="183">
        <v>2631.898</v>
      </c>
      <c r="I1678" s="184"/>
      <c r="J1678" s="185">
        <f>ROUND(I1678*H1678,2)</f>
        <v>0</v>
      </c>
      <c r="K1678" s="181" t="s">
        <v>413</v>
      </c>
      <c r="L1678" s="41"/>
      <c r="M1678" s="186" t="s">
        <v>19</v>
      </c>
      <c r="N1678" s="187" t="s">
        <v>47</v>
      </c>
      <c r="O1678" s="66"/>
      <c r="P1678" s="188">
        <f>O1678*H1678</f>
        <v>0</v>
      </c>
      <c r="Q1678" s="188">
        <v>0</v>
      </c>
      <c r="R1678" s="188">
        <f>Q1678*H1678</f>
        <v>0</v>
      </c>
      <c r="S1678" s="188">
        <v>0</v>
      </c>
      <c r="T1678" s="189">
        <f>S1678*H1678</f>
        <v>0</v>
      </c>
      <c r="U1678" s="36"/>
      <c r="V1678" s="36"/>
      <c r="W1678" s="36"/>
      <c r="X1678" s="36"/>
      <c r="Y1678" s="36"/>
      <c r="Z1678" s="36"/>
      <c r="AA1678" s="36"/>
      <c r="AB1678" s="36"/>
      <c r="AC1678" s="36"/>
      <c r="AD1678" s="36"/>
      <c r="AE1678" s="36"/>
      <c r="AR1678" s="190" t="s">
        <v>273</v>
      </c>
      <c r="AT1678" s="190" t="s">
        <v>410</v>
      </c>
      <c r="AU1678" s="190" t="s">
        <v>86</v>
      </c>
      <c r="AY1678" s="19" t="s">
        <v>404</v>
      </c>
      <c r="BE1678" s="191">
        <f>IF(N1678="základní",J1678,0)</f>
        <v>0</v>
      </c>
      <c r="BF1678" s="191">
        <f>IF(N1678="snížená",J1678,0)</f>
        <v>0</v>
      </c>
      <c r="BG1678" s="191">
        <f>IF(N1678="zákl. přenesená",J1678,0)</f>
        <v>0</v>
      </c>
      <c r="BH1678" s="191">
        <f>IF(N1678="sníž. přenesená",J1678,0)</f>
        <v>0</v>
      </c>
      <c r="BI1678" s="191">
        <f>IF(N1678="nulová",J1678,0)</f>
        <v>0</v>
      </c>
      <c r="BJ1678" s="19" t="s">
        <v>84</v>
      </c>
      <c r="BK1678" s="191">
        <f>ROUND(I1678*H1678,2)</f>
        <v>0</v>
      </c>
      <c r="BL1678" s="19" t="s">
        <v>273</v>
      </c>
      <c r="BM1678" s="190" t="s">
        <v>2149</v>
      </c>
    </row>
    <row r="1679" spans="1:47" s="2" customFormat="1" ht="11.25">
      <c r="A1679" s="36"/>
      <c r="B1679" s="37"/>
      <c r="C1679" s="38"/>
      <c r="D1679" s="192" t="s">
        <v>418</v>
      </c>
      <c r="E1679" s="38"/>
      <c r="F1679" s="193" t="s">
        <v>2150</v>
      </c>
      <c r="G1679" s="38"/>
      <c r="H1679" s="38"/>
      <c r="I1679" s="194"/>
      <c r="J1679" s="38"/>
      <c r="K1679" s="38"/>
      <c r="L1679" s="41"/>
      <c r="M1679" s="195"/>
      <c r="N1679" s="196"/>
      <c r="O1679" s="66"/>
      <c r="P1679" s="66"/>
      <c r="Q1679" s="66"/>
      <c r="R1679" s="66"/>
      <c r="S1679" s="66"/>
      <c r="T1679" s="67"/>
      <c r="U1679" s="36"/>
      <c r="V1679" s="36"/>
      <c r="W1679" s="36"/>
      <c r="X1679" s="36"/>
      <c r="Y1679" s="36"/>
      <c r="Z1679" s="36"/>
      <c r="AA1679" s="36"/>
      <c r="AB1679" s="36"/>
      <c r="AC1679" s="36"/>
      <c r="AD1679" s="36"/>
      <c r="AE1679" s="36"/>
      <c r="AT1679" s="19" t="s">
        <v>418</v>
      </c>
      <c r="AU1679" s="19" t="s">
        <v>86</v>
      </c>
    </row>
    <row r="1680" spans="2:51" s="15" customFormat="1" ht="11.25">
      <c r="B1680" s="221"/>
      <c r="C1680" s="222"/>
      <c r="D1680" s="192" t="s">
        <v>428</v>
      </c>
      <c r="E1680" s="223" t="s">
        <v>19</v>
      </c>
      <c r="F1680" s="224" t="s">
        <v>520</v>
      </c>
      <c r="G1680" s="222"/>
      <c r="H1680" s="223" t="s">
        <v>19</v>
      </c>
      <c r="I1680" s="225"/>
      <c r="J1680" s="222"/>
      <c r="K1680" s="222"/>
      <c r="L1680" s="226"/>
      <c r="M1680" s="227"/>
      <c r="N1680" s="228"/>
      <c r="O1680" s="228"/>
      <c r="P1680" s="228"/>
      <c r="Q1680" s="228"/>
      <c r="R1680" s="228"/>
      <c r="S1680" s="228"/>
      <c r="T1680" s="229"/>
      <c r="AT1680" s="230" t="s">
        <v>428</v>
      </c>
      <c r="AU1680" s="230" t="s">
        <v>86</v>
      </c>
      <c r="AV1680" s="15" t="s">
        <v>84</v>
      </c>
      <c r="AW1680" s="15" t="s">
        <v>37</v>
      </c>
      <c r="AX1680" s="15" t="s">
        <v>76</v>
      </c>
      <c r="AY1680" s="230" t="s">
        <v>404</v>
      </c>
    </row>
    <row r="1681" spans="2:51" s="13" customFormat="1" ht="11.25">
      <c r="B1681" s="198"/>
      <c r="C1681" s="199"/>
      <c r="D1681" s="192" t="s">
        <v>428</v>
      </c>
      <c r="E1681" s="200" t="s">
        <v>19</v>
      </c>
      <c r="F1681" s="201" t="s">
        <v>2151</v>
      </c>
      <c r="G1681" s="199"/>
      <c r="H1681" s="202">
        <v>20.3</v>
      </c>
      <c r="I1681" s="203"/>
      <c r="J1681" s="199"/>
      <c r="K1681" s="199"/>
      <c r="L1681" s="204"/>
      <c r="M1681" s="205"/>
      <c r="N1681" s="206"/>
      <c r="O1681" s="206"/>
      <c r="P1681" s="206"/>
      <c r="Q1681" s="206"/>
      <c r="R1681" s="206"/>
      <c r="S1681" s="206"/>
      <c r="T1681" s="207"/>
      <c r="AT1681" s="208" t="s">
        <v>428</v>
      </c>
      <c r="AU1681" s="208" t="s">
        <v>86</v>
      </c>
      <c r="AV1681" s="13" t="s">
        <v>86</v>
      </c>
      <c r="AW1681" s="13" t="s">
        <v>37</v>
      </c>
      <c r="AX1681" s="13" t="s">
        <v>76</v>
      </c>
      <c r="AY1681" s="208" t="s">
        <v>404</v>
      </c>
    </row>
    <row r="1682" spans="2:51" s="13" customFormat="1" ht="11.25">
      <c r="B1682" s="198"/>
      <c r="C1682" s="199"/>
      <c r="D1682" s="192" t="s">
        <v>428</v>
      </c>
      <c r="E1682" s="200" t="s">
        <v>19</v>
      </c>
      <c r="F1682" s="201" t="s">
        <v>2152</v>
      </c>
      <c r="G1682" s="199"/>
      <c r="H1682" s="202">
        <v>914.975</v>
      </c>
      <c r="I1682" s="203"/>
      <c r="J1682" s="199"/>
      <c r="K1682" s="199"/>
      <c r="L1682" s="204"/>
      <c r="M1682" s="205"/>
      <c r="N1682" s="206"/>
      <c r="O1682" s="206"/>
      <c r="P1682" s="206"/>
      <c r="Q1682" s="206"/>
      <c r="R1682" s="206"/>
      <c r="S1682" s="206"/>
      <c r="T1682" s="207"/>
      <c r="AT1682" s="208" t="s">
        <v>428</v>
      </c>
      <c r="AU1682" s="208" t="s">
        <v>86</v>
      </c>
      <c r="AV1682" s="13" t="s">
        <v>86</v>
      </c>
      <c r="AW1682" s="13" t="s">
        <v>37</v>
      </c>
      <c r="AX1682" s="13" t="s">
        <v>76</v>
      </c>
      <c r="AY1682" s="208" t="s">
        <v>404</v>
      </c>
    </row>
    <row r="1683" spans="2:51" s="13" customFormat="1" ht="11.25">
      <c r="B1683" s="198"/>
      <c r="C1683" s="199"/>
      <c r="D1683" s="192" t="s">
        <v>428</v>
      </c>
      <c r="E1683" s="200" t="s">
        <v>19</v>
      </c>
      <c r="F1683" s="201" t="s">
        <v>2153</v>
      </c>
      <c r="G1683" s="199"/>
      <c r="H1683" s="202">
        <v>884.21</v>
      </c>
      <c r="I1683" s="203"/>
      <c r="J1683" s="199"/>
      <c r="K1683" s="199"/>
      <c r="L1683" s="204"/>
      <c r="M1683" s="205"/>
      <c r="N1683" s="206"/>
      <c r="O1683" s="206"/>
      <c r="P1683" s="206"/>
      <c r="Q1683" s="206"/>
      <c r="R1683" s="206"/>
      <c r="S1683" s="206"/>
      <c r="T1683" s="207"/>
      <c r="AT1683" s="208" t="s">
        <v>428</v>
      </c>
      <c r="AU1683" s="208" t="s">
        <v>86</v>
      </c>
      <c r="AV1683" s="13" t="s">
        <v>86</v>
      </c>
      <c r="AW1683" s="13" t="s">
        <v>37</v>
      </c>
      <c r="AX1683" s="13" t="s">
        <v>76</v>
      </c>
      <c r="AY1683" s="208" t="s">
        <v>404</v>
      </c>
    </row>
    <row r="1684" spans="2:51" s="13" customFormat="1" ht="11.25">
      <c r="B1684" s="198"/>
      <c r="C1684" s="199"/>
      <c r="D1684" s="192" t="s">
        <v>428</v>
      </c>
      <c r="E1684" s="200" t="s">
        <v>19</v>
      </c>
      <c r="F1684" s="201" t="s">
        <v>2154</v>
      </c>
      <c r="G1684" s="199"/>
      <c r="H1684" s="202">
        <v>812.413</v>
      </c>
      <c r="I1684" s="203"/>
      <c r="J1684" s="199"/>
      <c r="K1684" s="199"/>
      <c r="L1684" s="204"/>
      <c r="M1684" s="205"/>
      <c r="N1684" s="206"/>
      <c r="O1684" s="206"/>
      <c r="P1684" s="206"/>
      <c r="Q1684" s="206"/>
      <c r="R1684" s="206"/>
      <c r="S1684" s="206"/>
      <c r="T1684" s="207"/>
      <c r="AT1684" s="208" t="s">
        <v>428</v>
      </c>
      <c r="AU1684" s="208" t="s">
        <v>86</v>
      </c>
      <c r="AV1684" s="13" t="s">
        <v>86</v>
      </c>
      <c r="AW1684" s="13" t="s">
        <v>37</v>
      </c>
      <c r="AX1684" s="13" t="s">
        <v>76</v>
      </c>
      <c r="AY1684" s="208" t="s">
        <v>404</v>
      </c>
    </row>
    <row r="1685" spans="2:51" s="14" customFormat="1" ht="11.25">
      <c r="B1685" s="210"/>
      <c r="C1685" s="211"/>
      <c r="D1685" s="192" t="s">
        <v>428</v>
      </c>
      <c r="E1685" s="212" t="s">
        <v>19</v>
      </c>
      <c r="F1685" s="213" t="s">
        <v>463</v>
      </c>
      <c r="G1685" s="211"/>
      <c r="H1685" s="214">
        <v>2631.898</v>
      </c>
      <c r="I1685" s="215"/>
      <c r="J1685" s="211"/>
      <c r="K1685" s="211"/>
      <c r="L1685" s="216"/>
      <c r="M1685" s="217"/>
      <c r="N1685" s="218"/>
      <c r="O1685" s="218"/>
      <c r="P1685" s="218"/>
      <c r="Q1685" s="218"/>
      <c r="R1685" s="218"/>
      <c r="S1685" s="218"/>
      <c r="T1685" s="219"/>
      <c r="AT1685" s="220" t="s">
        <v>428</v>
      </c>
      <c r="AU1685" s="220" t="s">
        <v>86</v>
      </c>
      <c r="AV1685" s="14" t="s">
        <v>273</v>
      </c>
      <c r="AW1685" s="14" t="s">
        <v>37</v>
      </c>
      <c r="AX1685" s="14" t="s">
        <v>84</v>
      </c>
      <c r="AY1685" s="220" t="s">
        <v>404</v>
      </c>
    </row>
    <row r="1686" spans="1:65" s="2" customFormat="1" ht="14.45" customHeight="1">
      <c r="A1686" s="36"/>
      <c r="B1686" s="37"/>
      <c r="C1686" s="179" t="s">
        <v>2155</v>
      </c>
      <c r="D1686" s="179" t="s">
        <v>410</v>
      </c>
      <c r="E1686" s="180" t="s">
        <v>2156</v>
      </c>
      <c r="F1686" s="181" t="s">
        <v>2157</v>
      </c>
      <c r="G1686" s="182" t="s">
        <v>92</v>
      </c>
      <c r="H1686" s="183">
        <v>986.44</v>
      </c>
      <c r="I1686" s="184"/>
      <c r="J1686" s="185">
        <f>ROUND(I1686*H1686,2)</f>
        <v>0</v>
      </c>
      <c r="K1686" s="181" t="s">
        <v>413</v>
      </c>
      <c r="L1686" s="41"/>
      <c r="M1686" s="186" t="s">
        <v>19</v>
      </c>
      <c r="N1686" s="187" t="s">
        <v>47</v>
      </c>
      <c r="O1686" s="66"/>
      <c r="P1686" s="188">
        <f>O1686*H1686</f>
        <v>0</v>
      </c>
      <c r="Q1686" s="188">
        <v>0</v>
      </c>
      <c r="R1686" s="188">
        <f>Q1686*H1686</f>
        <v>0</v>
      </c>
      <c r="S1686" s="188">
        <v>0</v>
      </c>
      <c r="T1686" s="189">
        <f>S1686*H1686</f>
        <v>0</v>
      </c>
      <c r="U1686" s="36"/>
      <c r="V1686" s="36"/>
      <c r="W1686" s="36"/>
      <c r="X1686" s="36"/>
      <c r="Y1686" s="36"/>
      <c r="Z1686" s="36"/>
      <c r="AA1686" s="36"/>
      <c r="AB1686" s="36"/>
      <c r="AC1686" s="36"/>
      <c r="AD1686" s="36"/>
      <c r="AE1686" s="36"/>
      <c r="AR1686" s="190" t="s">
        <v>273</v>
      </c>
      <c r="AT1686" s="190" t="s">
        <v>410</v>
      </c>
      <c r="AU1686" s="190" t="s">
        <v>86</v>
      </c>
      <c r="AY1686" s="19" t="s">
        <v>404</v>
      </c>
      <c r="BE1686" s="191">
        <f>IF(N1686="základní",J1686,0)</f>
        <v>0</v>
      </c>
      <c r="BF1686" s="191">
        <f>IF(N1686="snížená",J1686,0)</f>
        <v>0</v>
      </c>
      <c r="BG1686" s="191">
        <f>IF(N1686="zákl. přenesená",J1686,0)</f>
        <v>0</v>
      </c>
      <c r="BH1686" s="191">
        <f>IF(N1686="sníž. přenesená",J1686,0)</f>
        <v>0</v>
      </c>
      <c r="BI1686" s="191">
        <f>IF(N1686="nulová",J1686,0)</f>
        <v>0</v>
      </c>
      <c r="BJ1686" s="19" t="s">
        <v>84</v>
      </c>
      <c r="BK1686" s="191">
        <f>ROUND(I1686*H1686,2)</f>
        <v>0</v>
      </c>
      <c r="BL1686" s="19" t="s">
        <v>273</v>
      </c>
      <c r="BM1686" s="190" t="s">
        <v>2158</v>
      </c>
    </row>
    <row r="1687" spans="1:47" s="2" customFormat="1" ht="19.5">
      <c r="A1687" s="36"/>
      <c r="B1687" s="37"/>
      <c r="C1687" s="38"/>
      <c r="D1687" s="192" t="s">
        <v>418</v>
      </c>
      <c r="E1687" s="38"/>
      <c r="F1687" s="193" t="s">
        <v>2159</v>
      </c>
      <c r="G1687" s="38"/>
      <c r="H1687" s="38"/>
      <c r="I1687" s="194"/>
      <c r="J1687" s="38"/>
      <c r="K1687" s="38"/>
      <c r="L1687" s="41"/>
      <c r="M1687" s="195"/>
      <c r="N1687" s="196"/>
      <c r="O1687" s="66"/>
      <c r="P1687" s="66"/>
      <c r="Q1687" s="66"/>
      <c r="R1687" s="66"/>
      <c r="S1687" s="66"/>
      <c r="T1687" s="67"/>
      <c r="U1687" s="36"/>
      <c r="V1687" s="36"/>
      <c r="W1687" s="36"/>
      <c r="X1687" s="36"/>
      <c r="Y1687" s="36"/>
      <c r="Z1687" s="36"/>
      <c r="AA1687" s="36"/>
      <c r="AB1687" s="36"/>
      <c r="AC1687" s="36"/>
      <c r="AD1687" s="36"/>
      <c r="AE1687" s="36"/>
      <c r="AT1687" s="19" t="s">
        <v>418</v>
      </c>
      <c r="AU1687" s="19" t="s">
        <v>86</v>
      </c>
    </row>
    <row r="1688" spans="1:47" s="2" customFormat="1" ht="48.75">
      <c r="A1688" s="36"/>
      <c r="B1688" s="37"/>
      <c r="C1688" s="38"/>
      <c r="D1688" s="192" t="s">
        <v>423</v>
      </c>
      <c r="E1688" s="38"/>
      <c r="F1688" s="197" t="s">
        <v>2160</v>
      </c>
      <c r="G1688" s="38"/>
      <c r="H1688" s="38"/>
      <c r="I1688" s="194"/>
      <c r="J1688" s="38"/>
      <c r="K1688" s="38"/>
      <c r="L1688" s="41"/>
      <c r="M1688" s="195"/>
      <c r="N1688" s="196"/>
      <c r="O1688" s="66"/>
      <c r="P1688" s="66"/>
      <c r="Q1688" s="66"/>
      <c r="R1688" s="66"/>
      <c r="S1688" s="66"/>
      <c r="T1688" s="67"/>
      <c r="U1688" s="36"/>
      <c r="V1688" s="36"/>
      <c r="W1688" s="36"/>
      <c r="X1688" s="36"/>
      <c r="Y1688" s="36"/>
      <c r="Z1688" s="36"/>
      <c r="AA1688" s="36"/>
      <c r="AB1688" s="36"/>
      <c r="AC1688" s="36"/>
      <c r="AD1688" s="36"/>
      <c r="AE1688" s="36"/>
      <c r="AT1688" s="19" t="s">
        <v>423</v>
      </c>
      <c r="AU1688" s="19" t="s">
        <v>86</v>
      </c>
    </row>
    <row r="1689" spans="2:51" s="15" customFormat="1" ht="11.25">
      <c r="B1689" s="221"/>
      <c r="C1689" s="222"/>
      <c r="D1689" s="192" t="s">
        <v>428</v>
      </c>
      <c r="E1689" s="223" t="s">
        <v>19</v>
      </c>
      <c r="F1689" s="224" t="s">
        <v>520</v>
      </c>
      <c r="G1689" s="222"/>
      <c r="H1689" s="223" t="s">
        <v>19</v>
      </c>
      <c r="I1689" s="225"/>
      <c r="J1689" s="222"/>
      <c r="K1689" s="222"/>
      <c r="L1689" s="226"/>
      <c r="M1689" s="227"/>
      <c r="N1689" s="228"/>
      <c r="O1689" s="228"/>
      <c r="P1689" s="228"/>
      <c r="Q1689" s="228"/>
      <c r="R1689" s="228"/>
      <c r="S1689" s="228"/>
      <c r="T1689" s="229"/>
      <c r="AT1689" s="230" t="s">
        <v>428</v>
      </c>
      <c r="AU1689" s="230" t="s">
        <v>86</v>
      </c>
      <c r="AV1689" s="15" t="s">
        <v>84</v>
      </c>
      <c r="AW1689" s="15" t="s">
        <v>37</v>
      </c>
      <c r="AX1689" s="15" t="s">
        <v>76</v>
      </c>
      <c r="AY1689" s="230" t="s">
        <v>404</v>
      </c>
    </row>
    <row r="1690" spans="2:51" s="13" customFormat="1" ht="11.25">
      <c r="B1690" s="198"/>
      <c r="C1690" s="199"/>
      <c r="D1690" s="192" t="s">
        <v>428</v>
      </c>
      <c r="E1690" s="200" t="s">
        <v>19</v>
      </c>
      <c r="F1690" s="201" t="s">
        <v>2161</v>
      </c>
      <c r="G1690" s="199"/>
      <c r="H1690" s="202">
        <v>845</v>
      </c>
      <c r="I1690" s="203"/>
      <c r="J1690" s="199"/>
      <c r="K1690" s="199"/>
      <c r="L1690" s="204"/>
      <c r="M1690" s="205"/>
      <c r="N1690" s="206"/>
      <c r="O1690" s="206"/>
      <c r="P1690" s="206"/>
      <c r="Q1690" s="206"/>
      <c r="R1690" s="206"/>
      <c r="S1690" s="206"/>
      <c r="T1690" s="207"/>
      <c r="AT1690" s="208" t="s">
        <v>428</v>
      </c>
      <c r="AU1690" s="208" t="s">
        <v>86</v>
      </c>
      <c r="AV1690" s="13" t="s">
        <v>86</v>
      </c>
      <c r="AW1690" s="13" t="s">
        <v>37</v>
      </c>
      <c r="AX1690" s="13" t="s">
        <v>76</v>
      </c>
      <c r="AY1690" s="208" t="s">
        <v>404</v>
      </c>
    </row>
    <row r="1691" spans="2:51" s="15" customFormat="1" ht="11.25">
      <c r="B1691" s="221"/>
      <c r="C1691" s="222"/>
      <c r="D1691" s="192" t="s">
        <v>428</v>
      </c>
      <c r="E1691" s="223" t="s">
        <v>19</v>
      </c>
      <c r="F1691" s="224" t="s">
        <v>1120</v>
      </c>
      <c r="G1691" s="222"/>
      <c r="H1691" s="223" t="s">
        <v>19</v>
      </c>
      <c r="I1691" s="225"/>
      <c r="J1691" s="222"/>
      <c r="K1691" s="222"/>
      <c r="L1691" s="226"/>
      <c r="M1691" s="227"/>
      <c r="N1691" s="228"/>
      <c r="O1691" s="228"/>
      <c r="P1691" s="228"/>
      <c r="Q1691" s="228"/>
      <c r="R1691" s="228"/>
      <c r="S1691" s="228"/>
      <c r="T1691" s="229"/>
      <c r="AT1691" s="230" t="s">
        <v>428</v>
      </c>
      <c r="AU1691" s="230" t="s">
        <v>86</v>
      </c>
      <c r="AV1691" s="15" t="s">
        <v>84</v>
      </c>
      <c r="AW1691" s="15" t="s">
        <v>37</v>
      </c>
      <c r="AX1691" s="15" t="s">
        <v>76</v>
      </c>
      <c r="AY1691" s="230" t="s">
        <v>404</v>
      </c>
    </row>
    <row r="1692" spans="2:51" s="13" customFormat="1" ht="11.25">
      <c r="B1692" s="198"/>
      <c r="C1692" s="199"/>
      <c r="D1692" s="192" t="s">
        <v>428</v>
      </c>
      <c r="E1692" s="200" t="s">
        <v>19</v>
      </c>
      <c r="F1692" s="201" t="s">
        <v>2162</v>
      </c>
      <c r="G1692" s="199"/>
      <c r="H1692" s="202">
        <v>75</v>
      </c>
      <c r="I1692" s="203"/>
      <c r="J1692" s="199"/>
      <c r="K1692" s="199"/>
      <c r="L1692" s="204"/>
      <c r="M1692" s="205"/>
      <c r="N1692" s="206"/>
      <c r="O1692" s="206"/>
      <c r="P1692" s="206"/>
      <c r="Q1692" s="206"/>
      <c r="R1692" s="206"/>
      <c r="S1692" s="206"/>
      <c r="T1692" s="207"/>
      <c r="AT1692" s="208" t="s">
        <v>428</v>
      </c>
      <c r="AU1692" s="208" t="s">
        <v>86</v>
      </c>
      <c r="AV1692" s="13" t="s">
        <v>86</v>
      </c>
      <c r="AW1692" s="13" t="s">
        <v>37</v>
      </c>
      <c r="AX1692" s="13" t="s">
        <v>76</v>
      </c>
      <c r="AY1692" s="208" t="s">
        <v>404</v>
      </c>
    </row>
    <row r="1693" spans="2:51" s="13" customFormat="1" ht="11.25">
      <c r="B1693" s="198"/>
      <c r="C1693" s="199"/>
      <c r="D1693" s="192" t="s">
        <v>428</v>
      </c>
      <c r="E1693" s="200" t="s">
        <v>19</v>
      </c>
      <c r="F1693" s="201" t="s">
        <v>550</v>
      </c>
      <c r="G1693" s="199"/>
      <c r="H1693" s="202">
        <v>18</v>
      </c>
      <c r="I1693" s="203"/>
      <c r="J1693" s="199"/>
      <c r="K1693" s="199"/>
      <c r="L1693" s="204"/>
      <c r="M1693" s="205"/>
      <c r="N1693" s="206"/>
      <c r="O1693" s="206"/>
      <c r="P1693" s="206"/>
      <c r="Q1693" s="206"/>
      <c r="R1693" s="206"/>
      <c r="S1693" s="206"/>
      <c r="T1693" s="207"/>
      <c r="AT1693" s="208" t="s">
        <v>428</v>
      </c>
      <c r="AU1693" s="208" t="s">
        <v>86</v>
      </c>
      <c r="AV1693" s="13" t="s">
        <v>86</v>
      </c>
      <c r="AW1693" s="13" t="s">
        <v>37</v>
      </c>
      <c r="AX1693" s="13" t="s">
        <v>76</v>
      </c>
      <c r="AY1693" s="208" t="s">
        <v>404</v>
      </c>
    </row>
    <row r="1694" spans="2:51" s="13" customFormat="1" ht="11.25">
      <c r="B1694" s="198"/>
      <c r="C1694" s="199"/>
      <c r="D1694" s="192" t="s">
        <v>428</v>
      </c>
      <c r="E1694" s="200" t="s">
        <v>19</v>
      </c>
      <c r="F1694" s="201" t="s">
        <v>2151</v>
      </c>
      <c r="G1694" s="199"/>
      <c r="H1694" s="202">
        <v>20.3</v>
      </c>
      <c r="I1694" s="203"/>
      <c r="J1694" s="199"/>
      <c r="K1694" s="199"/>
      <c r="L1694" s="204"/>
      <c r="M1694" s="205"/>
      <c r="N1694" s="206"/>
      <c r="O1694" s="206"/>
      <c r="P1694" s="206"/>
      <c r="Q1694" s="206"/>
      <c r="R1694" s="206"/>
      <c r="S1694" s="206"/>
      <c r="T1694" s="207"/>
      <c r="AT1694" s="208" t="s">
        <v>428</v>
      </c>
      <c r="AU1694" s="208" t="s">
        <v>86</v>
      </c>
      <c r="AV1694" s="13" t="s">
        <v>86</v>
      </c>
      <c r="AW1694" s="13" t="s">
        <v>37</v>
      </c>
      <c r="AX1694" s="13" t="s">
        <v>76</v>
      </c>
      <c r="AY1694" s="208" t="s">
        <v>404</v>
      </c>
    </row>
    <row r="1695" spans="2:51" s="13" customFormat="1" ht="11.25">
      <c r="B1695" s="198"/>
      <c r="C1695" s="199"/>
      <c r="D1695" s="192" t="s">
        <v>428</v>
      </c>
      <c r="E1695" s="200" t="s">
        <v>19</v>
      </c>
      <c r="F1695" s="201" t="s">
        <v>2163</v>
      </c>
      <c r="G1695" s="199"/>
      <c r="H1695" s="202">
        <v>28.14</v>
      </c>
      <c r="I1695" s="203"/>
      <c r="J1695" s="199"/>
      <c r="K1695" s="199"/>
      <c r="L1695" s="204"/>
      <c r="M1695" s="205"/>
      <c r="N1695" s="206"/>
      <c r="O1695" s="206"/>
      <c r="P1695" s="206"/>
      <c r="Q1695" s="206"/>
      <c r="R1695" s="206"/>
      <c r="S1695" s="206"/>
      <c r="T1695" s="207"/>
      <c r="AT1695" s="208" t="s">
        <v>428</v>
      </c>
      <c r="AU1695" s="208" t="s">
        <v>86</v>
      </c>
      <c r="AV1695" s="13" t="s">
        <v>86</v>
      </c>
      <c r="AW1695" s="13" t="s">
        <v>37</v>
      </c>
      <c r="AX1695" s="13" t="s">
        <v>76</v>
      </c>
      <c r="AY1695" s="208" t="s">
        <v>404</v>
      </c>
    </row>
    <row r="1696" spans="2:51" s="14" customFormat="1" ht="11.25">
      <c r="B1696" s="210"/>
      <c r="C1696" s="211"/>
      <c r="D1696" s="192" t="s">
        <v>428</v>
      </c>
      <c r="E1696" s="212" t="s">
        <v>19</v>
      </c>
      <c r="F1696" s="213" t="s">
        <v>463</v>
      </c>
      <c r="G1696" s="211"/>
      <c r="H1696" s="214">
        <v>986.44</v>
      </c>
      <c r="I1696" s="215"/>
      <c r="J1696" s="211"/>
      <c r="K1696" s="211"/>
      <c r="L1696" s="216"/>
      <c r="M1696" s="217"/>
      <c r="N1696" s="218"/>
      <c r="O1696" s="218"/>
      <c r="P1696" s="218"/>
      <c r="Q1696" s="218"/>
      <c r="R1696" s="218"/>
      <c r="S1696" s="218"/>
      <c r="T1696" s="219"/>
      <c r="AT1696" s="220" t="s">
        <v>428</v>
      </c>
      <c r="AU1696" s="220" t="s">
        <v>86</v>
      </c>
      <c r="AV1696" s="14" t="s">
        <v>273</v>
      </c>
      <c r="AW1696" s="14" t="s">
        <v>37</v>
      </c>
      <c r="AX1696" s="14" t="s">
        <v>84</v>
      </c>
      <c r="AY1696" s="220" t="s">
        <v>404</v>
      </c>
    </row>
    <row r="1697" spans="1:65" s="2" customFormat="1" ht="14.45" customHeight="1">
      <c r="A1697" s="36"/>
      <c r="B1697" s="37"/>
      <c r="C1697" s="179" t="s">
        <v>2164</v>
      </c>
      <c r="D1697" s="179" t="s">
        <v>410</v>
      </c>
      <c r="E1697" s="180" t="s">
        <v>2165</v>
      </c>
      <c r="F1697" s="181" t="s">
        <v>2166</v>
      </c>
      <c r="G1697" s="182" t="s">
        <v>92</v>
      </c>
      <c r="H1697" s="183">
        <v>884.21</v>
      </c>
      <c r="I1697" s="184"/>
      <c r="J1697" s="185">
        <f>ROUND(I1697*H1697,2)</f>
        <v>0</v>
      </c>
      <c r="K1697" s="181" t="s">
        <v>413</v>
      </c>
      <c r="L1697" s="41"/>
      <c r="M1697" s="186" t="s">
        <v>19</v>
      </c>
      <c r="N1697" s="187" t="s">
        <v>47</v>
      </c>
      <c r="O1697" s="66"/>
      <c r="P1697" s="188">
        <f>O1697*H1697</f>
        <v>0</v>
      </c>
      <c r="Q1697" s="188">
        <v>0</v>
      </c>
      <c r="R1697" s="188">
        <f>Q1697*H1697</f>
        <v>0</v>
      </c>
      <c r="S1697" s="188">
        <v>0</v>
      </c>
      <c r="T1697" s="189">
        <f>S1697*H1697</f>
        <v>0</v>
      </c>
      <c r="U1697" s="36"/>
      <c r="V1697" s="36"/>
      <c r="W1697" s="36"/>
      <c r="X1697" s="36"/>
      <c r="Y1697" s="36"/>
      <c r="Z1697" s="36"/>
      <c r="AA1697" s="36"/>
      <c r="AB1697" s="36"/>
      <c r="AC1697" s="36"/>
      <c r="AD1697" s="36"/>
      <c r="AE1697" s="36"/>
      <c r="AR1697" s="190" t="s">
        <v>273</v>
      </c>
      <c r="AT1697" s="190" t="s">
        <v>410</v>
      </c>
      <c r="AU1697" s="190" t="s">
        <v>86</v>
      </c>
      <c r="AY1697" s="19" t="s">
        <v>404</v>
      </c>
      <c r="BE1697" s="191">
        <f>IF(N1697="základní",J1697,0)</f>
        <v>0</v>
      </c>
      <c r="BF1697" s="191">
        <f>IF(N1697="snížená",J1697,0)</f>
        <v>0</v>
      </c>
      <c r="BG1697" s="191">
        <f>IF(N1697="zákl. přenesená",J1697,0)</f>
        <v>0</v>
      </c>
      <c r="BH1697" s="191">
        <f>IF(N1697="sníž. přenesená",J1697,0)</f>
        <v>0</v>
      </c>
      <c r="BI1697" s="191">
        <f>IF(N1697="nulová",J1697,0)</f>
        <v>0</v>
      </c>
      <c r="BJ1697" s="19" t="s">
        <v>84</v>
      </c>
      <c r="BK1697" s="191">
        <f>ROUND(I1697*H1697,2)</f>
        <v>0</v>
      </c>
      <c r="BL1697" s="19" t="s">
        <v>273</v>
      </c>
      <c r="BM1697" s="190" t="s">
        <v>2167</v>
      </c>
    </row>
    <row r="1698" spans="1:47" s="2" customFormat="1" ht="19.5">
      <c r="A1698" s="36"/>
      <c r="B1698" s="37"/>
      <c r="C1698" s="38"/>
      <c r="D1698" s="192" t="s">
        <v>418</v>
      </c>
      <c r="E1698" s="38"/>
      <c r="F1698" s="193" t="s">
        <v>2168</v>
      </c>
      <c r="G1698" s="38"/>
      <c r="H1698" s="38"/>
      <c r="I1698" s="194"/>
      <c r="J1698" s="38"/>
      <c r="K1698" s="38"/>
      <c r="L1698" s="41"/>
      <c r="M1698" s="195"/>
      <c r="N1698" s="196"/>
      <c r="O1698" s="66"/>
      <c r="P1698" s="66"/>
      <c r="Q1698" s="66"/>
      <c r="R1698" s="66"/>
      <c r="S1698" s="66"/>
      <c r="T1698" s="67"/>
      <c r="U1698" s="36"/>
      <c r="V1698" s="36"/>
      <c r="W1698" s="36"/>
      <c r="X1698" s="36"/>
      <c r="Y1698" s="36"/>
      <c r="Z1698" s="36"/>
      <c r="AA1698" s="36"/>
      <c r="AB1698" s="36"/>
      <c r="AC1698" s="36"/>
      <c r="AD1698" s="36"/>
      <c r="AE1698" s="36"/>
      <c r="AT1698" s="19" t="s">
        <v>418</v>
      </c>
      <c r="AU1698" s="19" t="s">
        <v>86</v>
      </c>
    </row>
    <row r="1699" spans="1:47" s="2" customFormat="1" ht="48.75">
      <c r="A1699" s="36"/>
      <c r="B1699" s="37"/>
      <c r="C1699" s="38"/>
      <c r="D1699" s="192" t="s">
        <v>423</v>
      </c>
      <c r="E1699" s="38"/>
      <c r="F1699" s="197" t="s">
        <v>2169</v>
      </c>
      <c r="G1699" s="38"/>
      <c r="H1699" s="38"/>
      <c r="I1699" s="194"/>
      <c r="J1699" s="38"/>
      <c r="K1699" s="38"/>
      <c r="L1699" s="41"/>
      <c r="M1699" s="195"/>
      <c r="N1699" s="196"/>
      <c r="O1699" s="66"/>
      <c r="P1699" s="66"/>
      <c r="Q1699" s="66"/>
      <c r="R1699" s="66"/>
      <c r="S1699" s="66"/>
      <c r="T1699" s="67"/>
      <c r="U1699" s="36"/>
      <c r="V1699" s="36"/>
      <c r="W1699" s="36"/>
      <c r="X1699" s="36"/>
      <c r="Y1699" s="36"/>
      <c r="Z1699" s="36"/>
      <c r="AA1699" s="36"/>
      <c r="AB1699" s="36"/>
      <c r="AC1699" s="36"/>
      <c r="AD1699" s="36"/>
      <c r="AE1699" s="36"/>
      <c r="AT1699" s="19" t="s">
        <v>423</v>
      </c>
      <c r="AU1699" s="19" t="s">
        <v>86</v>
      </c>
    </row>
    <row r="1700" spans="2:51" s="15" customFormat="1" ht="11.25">
      <c r="B1700" s="221"/>
      <c r="C1700" s="222"/>
      <c r="D1700" s="192" t="s">
        <v>428</v>
      </c>
      <c r="E1700" s="223" t="s">
        <v>19</v>
      </c>
      <c r="F1700" s="224" t="s">
        <v>520</v>
      </c>
      <c r="G1700" s="222"/>
      <c r="H1700" s="223" t="s">
        <v>19</v>
      </c>
      <c r="I1700" s="225"/>
      <c r="J1700" s="222"/>
      <c r="K1700" s="222"/>
      <c r="L1700" s="226"/>
      <c r="M1700" s="227"/>
      <c r="N1700" s="228"/>
      <c r="O1700" s="228"/>
      <c r="P1700" s="228"/>
      <c r="Q1700" s="228"/>
      <c r="R1700" s="228"/>
      <c r="S1700" s="228"/>
      <c r="T1700" s="229"/>
      <c r="AT1700" s="230" t="s">
        <v>428</v>
      </c>
      <c r="AU1700" s="230" t="s">
        <v>86</v>
      </c>
      <c r="AV1700" s="15" t="s">
        <v>84</v>
      </c>
      <c r="AW1700" s="15" t="s">
        <v>37</v>
      </c>
      <c r="AX1700" s="15" t="s">
        <v>76</v>
      </c>
      <c r="AY1700" s="230" t="s">
        <v>404</v>
      </c>
    </row>
    <row r="1701" spans="2:51" s="13" customFormat="1" ht="11.25">
      <c r="B1701" s="198"/>
      <c r="C1701" s="199"/>
      <c r="D1701" s="192" t="s">
        <v>428</v>
      </c>
      <c r="E1701" s="200" t="s">
        <v>19</v>
      </c>
      <c r="F1701" s="201" t="s">
        <v>2170</v>
      </c>
      <c r="G1701" s="199"/>
      <c r="H1701" s="202">
        <v>754</v>
      </c>
      <c r="I1701" s="203"/>
      <c r="J1701" s="199"/>
      <c r="K1701" s="199"/>
      <c r="L1701" s="204"/>
      <c r="M1701" s="205"/>
      <c r="N1701" s="206"/>
      <c r="O1701" s="206"/>
      <c r="P1701" s="206"/>
      <c r="Q1701" s="206"/>
      <c r="R1701" s="206"/>
      <c r="S1701" s="206"/>
      <c r="T1701" s="207"/>
      <c r="AT1701" s="208" t="s">
        <v>428</v>
      </c>
      <c r="AU1701" s="208" t="s">
        <v>86</v>
      </c>
      <c r="AV1701" s="13" t="s">
        <v>86</v>
      </c>
      <c r="AW1701" s="13" t="s">
        <v>37</v>
      </c>
      <c r="AX1701" s="13" t="s">
        <v>76</v>
      </c>
      <c r="AY1701" s="208" t="s">
        <v>404</v>
      </c>
    </row>
    <row r="1702" spans="2:51" s="13" customFormat="1" ht="11.25">
      <c r="B1702" s="198"/>
      <c r="C1702" s="199"/>
      <c r="D1702" s="192" t="s">
        <v>428</v>
      </c>
      <c r="E1702" s="200" t="s">
        <v>19</v>
      </c>
      <c r="F1702" s="201" t="s">
        <v>2171</v>
      </c>
      <c r="G1702" s="199"/>
      <c r="H1702" s="202">
        <v>68</v>
      </c>
      <c r="I1702" s="203"/>
      <c r="J1702" s="199"/>
      <c r="K1702" s="199"/>
      <c r="L1702" s="204"/>
      <c r="M1702" s="205"/>
      <c r="N1702" s="206"/>
      <c r="O1702" s="206"/>
      <c r="P1702" s="206"/>
      <c r="Q1702" s="206"/>
      <c r="R1702" s="206"/>
      <c r="S1702" s="206"/>
      <c r="T1702" s="207"/>
      <c r="AT1702" s="208" t="s">
        <v>428</v>
      </c>
      <c r="AU1702" s="208" t="s">
        <v>86</v>
      </c>
      <c r="AV1702" s="13" t="s">
        <v>86</v>
      </c>
      <c r="AW1702" s="13" t="s">
        <v>37</v>
      </c>
      <c r="AX1702" s="13" t="s">
        <v>76</v>
      </c>
      <c r="AY1702" s="208" t="s">
        <v>404</v>
      </c>
    </row>
    <row r="1703" spans="2:51" s="13" customFormat="1" ht="11.25">
      <c r="B1703" s="198"/>
      <c r="C1703" s="199"/>
      <c r="D1703" s="192" t="s">
        <v>428</v>
      </c>
      <c r="E1703" s="200" t="s">
        <v>19</v>
      </c>
      <c r="F1703" s="201" t="s">
        <v>565</v>
      </c>
      <c r="G1703" s="199"/>
      <c r="H1703" s="202">
        <v>16.65</v>
      </c>
      <c r="I1703" s="203"/>
      <c r="J1703" s="199"/>
      <c r="K1703" s="199"/>
      <c r="L1703" s="204"/>
      <c r="M1703" s="205"/>
      <c r="N1703" s="206"/>
      <c r="O1703" s="206"/>
      <c r="P1703" s="206"/>
      <c r="Q1703" s="206"/>
      <c r="R1703" s="206"/>
      <c r="S1703" s="206"/>
      <c r="T1703" s="207"/>
      <c r="AT1703" s="208" t="s">
        <v>428</v>
      </c>
      <c r="AU1703" s="208" t="s">
        <v>86</v>
      </c>
      <c r="AV1703" s="13" t="s">
        <v>86</v>
      </c>
      <c r="AW1703" s="13" t="s">
        <v>37</v>
      </c>
      <c r="AX1703" s="13" t="s">
        <v>76</v>
      </c>
      <c r="AY1703" s="208" t="s">
        <v>404</v>
      </c>
    </row>
    <row r="1704" spans="2:51" s="13" customFormat="1" ht="11.25">
      <c r="B1704" s="198"/>
      <c r="C1704" s="199"/>
      <c r="D1704" s="192" t="s">
        <v>428</v>
      </c>
      <c r="E1704" s="200" t="s">
        <v>19</v>
      </c>
      <c r="F1704" s="201" t="s">
        <v>2172</v>
      </c>
      <c r="G1704" s="199"/>
      <c r="H1704" s="202">
        <v>20.4</v>
      </c>
      <c r="I1704" s="203"/>
      <c r="J1704" s="199"/>
      <c r="K1704" s="199"/>
      <c r="L1704" s="204"/>
      <c r="M1704" s="205"/>
      <c r="N1704" s="206"/>
      <c r="O1704" s="206"/>
      <c r="P1704" s="206"/>
      <c r="Q1704" s="206"/>
      <c r="R1704" s="206"/>
      <c r="S1704" s="206"/>
      <c r="T1704" s="207"/>
      <c r="AT1704" s="208" t="s">
        <v>428</v>
      </c>
      <c r="AU1704" s="208" t="s">
        <v>86</v>
      </c>
      <c r="AV1704" s="13" t="s">
        <v>86</v>
      </c>
      <c r="AW1704" s="13" t="s">
        <v>37</v>
      </c>
      <c r="AX1704" s="13" t="s">
        <v>76</v>
      </c>
      <c r="AY1704" s="208" t="s">
        <v>404</v>
      </c>
    </row>
    <row r="1705" spans="2:51" s="13" customFormat="1" ht="11.25">
      <c r="B1705" s="198"/>
      <c r="C1705" s="199"/>
      <c r="D1705" s="192" t="s">
        <v>428</v>
      </c>
      <c r="E1705" s="200" t="s">
        <v>19</v>
      </c>
      <c r="F1705" s="201" t="s">
        <v>2173</v>
      </c>
      <c r="G1705" s="199"/>
      <c r="H1705" s="202">
        <v>25.16</v>
      </c>
      <c r="I1705" s="203"/>
      <c r="J1705" s="199"/>
      <c r="K1705" s="199"/>
      <c r="L1705" s="204"/>
      <c r="M1705" s="205"/>
      <c r="N1705" s="206"/>
      <c r="O1705" s="206"/>
      <c r="P1705" s="206"/>
      <c r="Q1705" s="206"/>
      <c r="R1705" s="206"/>
      <c r="S1705" s="206"/>
      <c r="T1705" s="207"/>
      <c r="AT1705" s="208" t="s">
        <v>428</v>
      </c>
      <c r="AU1705" s="208" t="s">
        <v>86</v>
      </c>
      <c r="AV1705" s="13" t="s">
        <v>86</v>
      </c>
      <c r="AW1705" s="13" t="s">
        <v>37</v>
      </c>
      <c r="AX1705" s="13" t="s">
        <v>76</v>
      </c>
      <c r="AY1705" s="208" t="s">
        <v>404</v>
      </c>
    </row>
    <row r="1706" spans="2:51" s="14" customFormat="1" ht="11.25">
      <c r="B1706" s="210"/>
      <c r="C1706" s="211"/>
      <c r="D1706" s="192" t="s">
        <v>428</v>
      </c>
      <c r="E1706" s="212" t="s">
        <v>333</v>
      </c>
      <c r="F1706" s="213" t="s">
        <v>463</v>
      </c>
      <c r="G1706" s="211"/>
      <c r="H1706" s="214">
        <v>884.21</v>
      </c>
      <c r="I1706" s="215"/>
      <c r="J1706" s="211"/>
      <c r="K1706" s="211"/>
      <c r="L1706" s="216"/>
      <c r="M1706" s="217"/>
      <c r="N1706" s="218"/>
      <c r="O1706" s="218"/>
      <c r="P1706" s="218"/>
      <c r="Q1706" s="218"/>
      <c r="R1706" s="218"/>
      <c r="S1706" s="218"/>
      <c r="T1706" s="219"/>
      <c r="AT1706" s="220" t="s">
        <v>428</v>
      </c>
      <c r="AU1706" s="220" t="s">
        <v>86</v>
      </c>
      <c r="AV1706" s="14" t="s">
        <v>273</v>
      </c>
      <c r="AW1706" s="14" t="s">
        <v>37</v>
      </c>
      <c r="AX1706" s="14" t="s">
        <v>84</v>
      </c>
      <c r="AY1706" s="220" t="s">
        <v>404</v>
      </c>
    </row>
    <row r="1707" spans="1:65" s="2" customFormat="1" ht="14.45" customHeight="1">
      <c r="A1707" s="36"/>
      <c r="B1707" s="37"/>
      <c r="C1707" s="179" t="s">
        <v>2174</v>
      </c>
      <c r="D1707" s="179" t="s">
        <v>410</v>
      </c>
      <c r="E1707" s="180" t="s">
        <v>2175</v>
      </c>
      <c r="F1707" s="181" t="s">
        <v>2176</v>
      </c>
      <c r="G1707" s="182" t="s">
        <v>92</v>
      </c>
      <c r="H1707" s="183">
        <v>914.975</v>
      </c>
      <c r="I1707" s="184"/>
      <c r="J1707" s="185">
        <f>ROUND(I1707*H1707,2)</f>
        <v>0</v>
      </c>
      <c r="K1707" s="181" t="s">
        <v>19</v>
      </c>
      <c r="L1707" s="41"/>
      <c r="M1707" s="186" t="s">
        <v>19</v>
      </c>
      <c r="N1707" s="187" t="s">
        <v>47</v>
      </c>
      <c r="O1707" s="66"/>
      <c r="P1707" s="188">
        <f>O1707*H1707</f>
        <v>0</v>
      </c>
      <c r="Q1707" s="188">
        <v>0</v>
      </c>
      <c r="R1707" s="188">
        <f>Q1707*H1707</f>
        <v>0</v>
      </c>
      <c r="S1707" s="188">
        <v>0</v>
      </c>
      <c r="T1707" s="189">
        <f>S1707*H1707</f>
        <v>0</v>
      </c>
      <c r="U1707" s="36"/>
      <c r="V1707" s="36"/>
      <c r="W1707" s="36"/>
      <c r="X1707" s="36"/>
      <c r="Y1707" s="36"/>
      <c r="Z1707" s="36"/>
      <c r="AA1707" s="36"/>
      <c r="AB1707" s="36"/>
      <c r="AC1707" s="36"/>
      <c r="AD1707" s="36"/>
      <c r="AE1707" s="36"/>
      <c r="AR1707" s="190" t="s">
        <v>273</v>
      </c>
      <c r="AT1707" s="190" t="s">
        <v>410</v>
      </c>
      <c r="AU1707" s="190" t="s">
        <v>86</v>
      </c>
      <c r="AY1707" s="19" t="s">
        <v>404</v>
      </c>
      <c r="BE1707" s="191">
        <f>IF(N1707="základní",J1707,0)</f>
        <v>0</v>
      </c>
      <c r="BF1707" s="191">
        <f>IF(N1707="snížená",J1707,0)</f>
        <v>0</v>
      </c>
      <c r="BG1707" s="191">
        <f>IF(N1707="zákl. přenesená",J1707,0)</f>
        <v>0</v>
      </c>
      <c r="BH1707" s="191">
        <f>IF(N1707="sníž. přenesená",J1707,0)</f>
        <v>0</v>
      </c>
      <c r="BI1707" s="191">
        <f>IF(N1707="nulová",J1707,0)</f>
        <v>0</v>
      </c>
      <c r="BJ1707" s="19" t="s">
        <v>84</v>
      </c>
      <c r="BK1707" s="191">
        <f>ROUND(I1707*H1707,2)</f>
        <v>0</v>
      </c>
      <c r="BL1707" s="19" t="s">
        <v>273</v>
      </c>
      <c r="BM1707" s="190" t="s">
        <v>2177</v>
      </c>
    </row>
    <row r="1708" spans="1:47" s="2" customFormat="1" ht="19.5">
      <c r="A1708" s="36"/>
      <c r="B1708" s="37"/>
      <c r="C1708" s="38"/>
      <c r="D1708" s="192" t="s">
        <v>418</v>
      </c>
      <c r="E1708" s="38"/>
      <c r="F1708" s="193" t="s">
        <v>2178</v>
      </c>
      <c r="G1708" s="38"/>
      <c r="H1708" s="38"/>
      <c r="I1708" s="194"/>
      <c r="J1708" s="38"/>
      <c r="K1708" s="38"/>
      <c r="L1708" s="41"/>
      <c r="M1708" s="195"/>
      <c r="N1708" s="196"/>
      <c r="O1708" s="66"/>
      <c r="P1708" s="66"/>
      <c r="Q1708" s="66"/>
      <c r="R1708" s="66"/>
      <c r="S1708" s="66"/>
      <c r="T1708" s="67"/>
      <c r="U1708" s="36"/>
      <c r="V1708" s="36"/>
      <c r="W1708" s="36"/>
      <c r="X1708" s="36"/>
      <c r="Y1708" s="36"/>
      <c r="Z1708" s="36"/>
      <c r="AA1708" s="36"/>
      <c r="AB1708" s="36"/>
      <c r="AC1708" s="36"/>
      <c r="AD1708" s="36"/>
      <c r="AE1708" s="36"/>
      <c r="AT1708" s="19" t="s">
        <v>418</v>
      </c>
      <c r="AU1708" s="19" t="s">
        <v>86</v>
      </c>
    </row>
    <row r="1709" spans="1:47" s="2" customFormat="1" ht="48.75">
      <c r="A1709" s="36"/>
      <c r="B1709" s="37"/>
      <c r="C1709" s="38"/>
      <c r="D1709" s="192" t="s">
        <v>423</v>
      </c>
      <c r="E1709" s="38"/>
      <c r="F1709" s="197" t="s">
        <v>2179</v>
      </c>
      <c r="G1709" s="38"/>
      <c r="H1709" s="38"/>
      <c r="I1709" s="194"/>
      <c r="J1709" s="38"/>
      <c r="K1709" s="38"/>
      <c r="L1709" s="41"/>
      <c r="M1709" s="195"/>
      <c r="N1709" s="196"/>
      <c r="O1709" s="66"/>
      <c r="P1709" s="66"/>
      <c r="Q1709" s="66"/>
      <c r="R1709" s="66"/>
      <c r="S1709" s="66"/>
      <c r="T1709" s="67"/>
      <c r="U1709" s="36"/>
      <c r="V1709" s="36"/>
      <c r="W1709" s="36"/>
      <c r="X1709" s="36"/>
      <c r="Y1709" s="36"/>
      <c r="Z1709" s="36"/>
      <c r="AA1709" s="36"/>
      <c r="AB1709" s="36"/>
      <c r="AC1709" s="36"/>
      <c r="AD1709" s="36"/>
      <c r="AE1709" s="36"/>
      <c r="AT1709" s="19" t="s">
        <v>423</v>
      </c>
      <c r="AU1709" s="19" t="s">
        <v>86</v>
      </c>
    </row>
    <row r="1710" spans="2:51" s="15" customFormat="1" ht="11.25">
      <c r="B1710" s="221"/>
      <c r="C1710" s="222"/>
      <c r="D1710" s="192" t="s">
        <v>428</v>
      </c>
      <c r="E1710" s="223" t="s">
        <v>19</v>
      </c>
      <c r="F1710" s="224" t="s">
        <v>520</v>
      </c>
      <c r="G1710" s="222"/>
      <c r="H1710" s="223" t="s">
        <v>19</v>
      </c>
      <c r="I1710" s="225"/>
      <c r="J1710" s="222"/>
      <c r="K1710" s="222"/>
      <c r="L1710" s="226"/>
      <c r="M1710" s="227"/>
      <c r="N1710" s="228"/>
      <c r="O1710" s="228"/>
      <c r="P1710" s="228"/>
      <c r="Q1710" s="228"/>
      <c r="R1710" s="228"/>
      <c r="S1710" s="228"/>
      <c r="T1710" s="229"/>
      <c r="AT1710" s="230" t="s">
        <v>428</v>
      </c>
      <c r="AU1710" s="230" t="s">
        <v>86</v>
      </c>
      <c r="AV1710" s="15" t="s">
        <v>84</v>
      </c>
      <c r="AW1710" s="15" t="s">
        <v>37</v>
      </c>
      <c r="AX1710" s="15" t="s">
        <v>76</v>
      </c>
      <c r="AY1710" s="230" t="s">
        <v>404</v>
      </c>
    </row>
    <row r="1711" spans="2:51" s="13" customFormat="1" ht="11.25">
      <c r="B1711" s="198"/>
      <c r="C1711" s="199"/>
      <c r="D1711" s="192" t="s">
        <v>428</v>
      </c>
      <c r="E1711" s="200" t="s">
        <v>19</v>
      </c>
      <c r="F1711" s="201" t="s">
        <v>2180</v>
      </c>
      <c r="G1711" s="199"/>
      <c r="H1711" s="202">
        <v>799</v>
      </c>
      <c r="I1711" s="203"/>
      <c r="J1711" s="199"/>
      <c r="K1711" s="199"/>
      <c r="L1711" s="204"/>
      <c r="M1711" s="205"/>
      <c r="N1711" s="206"/>
      <c r="O1711" s="206"/>
      <c r="P1711" s="206"/>
      <c r="Q1711" s="206"/>
      <c r="R1711" s="206"/>
      <c r="S1711" s="206"/>
      <c r="T1711" s="207"/>
      <c r="AT1711" s="208" t="s">
        <v>428</v>
      </c>
      <c r="AU1711" s="208" t="s">
        <v>86</v>
      </c>
      <c r="AV1711" s="13" t="s">
        <v>86</v>
      </c>
      <c r="AW1711" s="13" t="s">
        <v>37</v>
      </c>
      <c r="AX1711" s="13" t="s">
        <v>76</v>
      </c>
      <c r="AY1711" s="208" t="s">
        <v>404</v>
      </c>
    </row>
    <row r="1712" spans="2:51" s="13" customFormat="1" ht="11.25">
      <c r="B1712" s="198"/>
      <c r="C1712" s="199"/>
      <c r="D1712" s="192" t="s">
        <v>428</v>
      </c>
      <c r="E1712" s="200" t="s">
        <v>19</v>
      </c>
      <c r="F1712" s="201" t="s">
        <v>2181</v>
      </c>
      <c r="G1712" s="199"/>
      <c r="H1712" s="202">
        <v>72</v>
      </c>
      <c r="I1712" s="203"/>
      <c r="J1712" s="199"/>
      <c r="K1712" s="199"/>
      <c r="L1712" s="204"/>
      <c r="M1712" s="205"/>
      <c r="N1712" s="206"/>
      <c r="O1712" s="206"/>
      <c r="P1712" s="206"/>
      <c r="Q1712" s="206"/>
      <c r="R1712" s="206"/>
      <c r="S1712" s="206"/>
      <c r="T1712" s="207"/>
      <c r="AT1712" s="208" t="s">
        <v>428</v>
      </c>
      <c r="AU1712" s="208" t="s">
        <v>86</v>
      </c>
      <c r="AV1712" s="13" t="s">
        <v>86</v>
      </c>
      <c r="AW1712" s="13" t="s">
        <v>37</v>
      </c>
      <c r="AX1712" s="13" t="s">
        <v>76</v>
      </c>
      <c r="AY1712" s="208" t="s">
        <v>404</v>
      </c>
    </row>
    <row r="1713" spans="2:51" s="13" customFormat="1" ht="11.25">
      <c r="B1713" s="198"/>
      <c r="C1713" s="199"/>
      <c r="D1713" s="192" t="s">
        <v>428</v>
      </c>
      <c r="E1713" s="200" t="s">
        <v>19</v>
      </c>
      <c r="F1713" s="201" t="s">
        <v>560</v>
      </c>
      <c r="G1713" s="199"/>
      <c r="H1713" s="202">
        <v>17.325</v>
      </c>
      <c r="I1713" s="203"/>
      <c r="J1713" s="199"/>
      <c r="K1713" s="199"/>
      <c r="L1713" s="204"/>
      <c r="M1713" s="205"/>
      <c r="N1713" s="206"/>
      <c r="O1713" s="206"/>
      <c r="P1713" s="206"/>
      <c r="Q1713" s="206"/>
      <c r="R1713" s="206"/>
      <c r="S1713" s="206"/>
      <c r="T1713" s="207"/>
      <c r="AT1713" s="208" t="s">
        <v>428</v>
      </c>
      <c r="AU1713" s="208" t="s">
        <v>86</v>
      </c>
      <c r="AV1713" s="13" t="s">
        <v>86</v>
      </c>
      <c r="AW1713" s="13" t="s">
        <v>37</v>
      </c>
      <c r="AX1713" s="13" t="s">
        <v>76</v>
      </c>
      <c r="AY1713" s="208" t="s">
        <v>404</v>
      </c>
    </row>
    <row r="1714" spans="2:51" s="13" customFormat="1" ht="11.25">
      <c r="B1714" s="198"/>
      <c r="C1714" s="199"/>
      <c r="D1714" s="192" t="s">
        <v>428</v>
      </c>
      <c r="E1714" s="200" t="s">
        <v>19</v>
      </c>
      <c r="F1714" s="201" t="s">
        <v>2182</v>
      </c>
      <c r="G1714" s="199"/>
      <c r="H1714" s="202">
        <v>26.65</v>
      </c>
      <c r="I1714" s="203"/>
      <c r="J1714" s="199"/>
      <c r="K1714" s="199"/>
      <c r="L1714" s="204"/>
      <c r="M1714" s="205"/>
      <c r="N1714" s="206"/>
      <c r="O1714" s="206"/>
      <c r="P1714" s="206"/>
      <c r="Q1714" s="206"/>
      <c r="R1714" s="206"/>
      <c r="S1714" s="206"/>
      <c r="T1714" s="207"/>
      <c r="AT1714" s="208" t="s">
        <v>428</v>
      </c>
      <c r="AU1714" s="208" t="s">
        <v>86</v>
      </c>
      <c r="AV1714" s="13" t="s">
        <v>86</v>
      </c>
      <c r="AW1714" s="13" t="s">
        <v>37</v>
      </c>
      <c r="AX1714" s="13" t="s">
        <v>76</v>
      </c>
      <c r="AY1714" s="208" t="s">
        <v>404</v>
      </c>
    </row>
    <row r="1715" spans="2:51" s="14" customFormat="1" ht="11.25">
      <c r="B1715" s="210"/>
      <c r="C1715" s="211"/>
      <c r="D1715" s="192" t="s">
        <v>428</v>
      </c>
      <c r="E1715" s="212" t="s">
        <v>336</v>
      </c>
      <c r="F1715" s="213" t="s">
        <v>463</v>
      </c>
      <c r="G1715" s="211"/>
      <c r="H1715" s="214">
        <v>914.975</v>
      </c>
      <c r="I1715" s="215"/>
      <c r="J1715" s="211"/>
      <c r="K1715" s="211"/>
      <c r="L1715" s="216"/>
      <c r="M1715" s="217"/>
      <c r="N1715" s="218"/>
      <c r="O1715" s="218"/>
      <c r="P1715" s="218"/>
      <c r="Q1715" s="218"/>
      <c r="R1715" s="218"/>
      <c r="S1715" s="218"/>
      <c r="T1715" s="219"/>
      <c r="AT1715" s="220" t="s">
        <v>428</v>
      </c>
      <c r="AU1715" s="220" t="s">
        <v>86</v>
      </c>
      <c r="AV1715" s="14" t="s">
        <v>273</v>
      </c>
      <c r="AW1715" s="14" t="s">
        <v>37</v>
      </c>
      <c r="AX1715" s="14" t="s">
        <v>84</v>
      </c>
      <c r="AY1715" s="220" t="s">
        <v>404</v>
      </c>
    </row>
    <row r="1716" spans="1:65" s="2" customFormat="1" ht="14.45" customHeight="1">
      <c r="A1716" s="36"/>
      <c r="B1716" s="37"/>
      <c r="C1716" s="179" t="s">
        <v>206</v>
      </c>
      <c r="D1716" s="179" t="s">
        <v>410</v>
      </c>
      <c r="E1716" s="180" t="s">
        <v>2183</v>
      </c>
      <c r="F1716" s="181" t="s">
        <v>2184</v>
      </c>
      <c r="G1716" s="182" t="s">
        <v>92</v>
      </c>
      <c r="H1716" s="183">
        <v>5.1</v>
      </c>
      <c r="I1716" s="184"/>
      <c r="J1716" s="185">
        <f>ROUND(I1716*H1716,2)</f>
        <v>0</v>
      </c>
      <c r="K1716" s="181" t="s">
        <v>413</v>
      </c>
      <c r="L1716" s="41"/>
      <c r="M1716" s="186" t="s">
        <v>19</v>
      </c>
      <c r="N1716" s="187" t="s">
        <v>47</v>
      </c>
      <c r="O1716" s="66"/>
      <c r="P1716" s="188">
        <f>O1716*H1716</f>
        <v>0</v>
      </c>
      <c r="Q1716" s="188">
        <v>0.19536</v>
      </c>
      <c r="R1716" s="188">
        <f>Q1716*H1716</f>
        <v>0.996336</v>
      </c>
      <c r="S1716" s="188">
        <v>0</v>
      </c>
      <c r="T1716" s="189">
        <f>S1716*H1716</f>
        <v>0</v>
      </c>
      <c r="U1716" s="36"/>
      <c r="V1716" s="36"/>
      <c r="W1716" s="36"/>
      <c r="X1716" s="36"/>
      <c r="Y1716" s="36"/>
      <c r="Z1716" s="36"/>
      <c r="AA1716" s="36"/>
      <c r="AB1716" s="36"/>
      <c r="AC1716" s="36"/>
      <c r="AD1716" s="36"/>
      <c r="AE1716" s="36"/>
      <c r="AR1716" s="190" t="s">
        <v>273</v>
      </c>
      <c r="AT1716" s="190" t="s">
        <v>410</v>
      </c>
      <c r="AU1716" s="190" t="s">
        <v>86</v>
      </c>
      <c r="AY1716" s="19" t="s">
        <v>404</v>
      </c>
      <c r="BE1716" s="191">
        <f>IF(N1716="základní",J1716,0)</f>
        <v>0</v>
      </c>
      <c r="BF1716" s="191">
        <f>IF(N1716="snížená",J1716,0)</f>
        <v>0</v>
      </c>
      <c r="BG1716" s="191">
        <f>IF(N1716="zákl. přenesená",J1716,0)</f>
        <v>0</v>
      </c>
      <c r="BH1716" s="191">
        <f>IF(N1716="sníž. přenesená",J1716,0)</f>
        <v>0</v>
      </c>
      <c r="BI1716" s="191">
        <f>IF(N1716="nulová",J1716,0)</f>
        <v>0</v>
      </c>
      <c r="BJ1716" s="19" t="s">
        <v>84</v>
      </c>
      <c r="BK1716" s="191">
        <f>ROUND(I1716*H1716,2)</f>
        <v>0</v>
      </c>
      <c r="BL1716" s="19" t="s">
        <v>273</v>
      </c>
      <c r="BM1716" s="190" t="s">
        <v>2185</v>
      </c>
    </row>
    <row r="1717" spans="1:47" s="2" customFormat="1" ht="19.5">
      <c r="A1717" s="36"/>
      <c r="B1717" s="37"/>
      <c r="C1717" s="38"/>
      <c r="D1717" s="192" t="s">
        <v>418</v>
      </c>
      <c r="E1717" s="38"/>
      <c r="F1717" s="193" t="s">
        <v>2186</v>
      </c>
      <c r="G1717" s="38"/>
      <c r="H1717" s="38"/>
      <c r="I1717" s="194"/>
      <c r="J1717" s="38"/>
      <c r="K1717" s="38"/>
      <c r="L1717" s="41"/>
      <c r="M1717" s="195"/>
      <c r="N1717" s="196"/>
      <c r="O1717" s="66"/>
      <c r="P1717" s="66"/>
      <c r="Q1717" s="66"/>
      <c r="R1717" s="66"/>
      <c r="S1717" s="66"/>
      <c r="T1717" s="67"/>
      <c r="U1717" s="36"/>
      <c r="V1717" s="36"/>
      <c r="W1717" s="36"/>
      <c r="X1717" s="36"/>
      <c r="Y1717" s="36"/>
      <c r="Z1717" s="36"/>
      <c r="AA1717" s="36"/>
      <c r="AB1717" s="36"/>
      <c r="AC1717" s="36"/>
      <c r="AD1717" s="36"/>
      <c r="AE1717" s="36"/>
      <c r="AT1717" s="19" t="s">
        <v>418</v>
      </c>
      <c r="AU1717" s="19" t="s">
        <v>86</v>
      </c>
    </row>
    <row r="1718" spans="1:47" s="2" customFormat="1" ht="136.5">
      <c r="A1718" s="36"/>
      <c r="B1718" s="37"/>
      <c r="C1718" s="38"/>
      <c r="D1718" s="192" t="s">
        <v>423</v>
      </c>
      <c r="E1718" s="38"/>
      <c r="F1718" s="197" t="s">
        <v>2187</v>
      </c>
      <c r="G1718" s="38"/>
      <c r="H1718" s="38"/>
      <c r="I1718" s="194"/>
      <c r="J1718" s="38"/>
      <c r="K1718" s="38"/>
      <c r="L1718" s="41"/>
      <c r="M1718" s="195"/>
      <c r="N1718" s="196"/>
      <c r="O1718" s="66"/>
      <c r="P1718" s="66"/>
      <c r="Q1718" s="66"/>
      <c r="R1718" s="66"/>
      <c r="S1718" s="66"/>
      <c r="T1718" s="67"/>
      <c r="U1718" s="36"/>
      <c r="V1718" s="36"/>
      <c r="W1718" s="36"/>
      <c r="X1718" s="36"/>
      <c r="Y1718" s="36"/>
      <c r="Z1718" s="36"/>
      <c r="AA1718" s="36"/>
      <c r="AB1718" s="36"/>
      <c r="AC1718" s="36"/>
      <c r="AD1718" s="36"/>
      <c r="AE1718" s="36"/>
      <c r="AT1718" s="19" t="s">
        <v>423</v>
      </c>
      <c r="AU1718" s="19" t="s">
        <v>86</v>
      </c>
    </row>
    <row r="1719" spans="1:47" s="2" customFormat="1" ht="39">
      <c r="A1719" s="36"/>
      <c r="B1719" s="37"/>
      <c r="C1719" s="38"/>
      <c r="D1719" s="192" t="s">
        <v>473</v>
      </c>
      <c r="E1719" s="38"/>
      <c r="F1719" s="197" t="s">
        <v>2188</v>
      </c>
      <c r="G1719" s="38"/>
      <c r="H1719" s="38"/>
      <c r="I1719" s="194"/>
      <c r="J1719" s="38"/>
      <c r="K1719" s="38"/>
      <c r="L1719" s="41"/>
      <c r="M1719" s="195"/>
      <c r="N1719" s="196"/>
      <c r="O1719" s="66"/>
      <c r="P1719" s="66"/>
      <c r="Q1719" s="66"/>
      <c r="R1719" s="66"/>
      <c r="S1719" s="66"/>
      <c r="T1719" s="67"/>
      <c r="U1719" s="36"/>
      <c r="V1719" s="36"/>
      <c r="W1719" s="36"/>
      <c r="X1719" s="36"/>
      <c r="Y1719" s="36"/>
      <c r="Z1719" s="36"/>
      <c r="AA1719" s="36"/>
      <c r="AB1719" s="36"/>
      <c r="AC1719" s="36"/>
      <c r="AD1719" s="36"/>
      <c r="AE1719" s="36"/>
      <c r="AT1719" s="19" t="s">
        <v>473</v>
      </c>
      <c r="AU1719" s="19" t="s">
        <v>86</v>
      </c>
    </row>
    <row r="1720" spans="2:51" s="13" customFormat="1" ht="11.25">
      <c r="B1720" s="198"/>
      <c r="C1720" s="199"/>
      <c r="D1720" s="192" t="s">
        <v>428</v>
      </c>
      <c r="E1720" s="200" t="s">
        <v>19</v>
      </c>
      <c r="F1720" s="201" t="s">
        <v>511</v>
      </c>
      <c r="G1720" s="199"/>
      <c r="H1720" s="202">
        <v>1</v>
      </c>
      <c r="I1720" s="203"/>
      <c r="J1720" s="199"/>
      <c r="K1720" s="199"/>
      <c r="L1720" s="204"/>
      <c r="M1720" s="205"/>
      <c r="N1720" s="206"/>
      <c r="O1720" s="206"/>
      <c r="P1720" s="206"/>
      <c r="Q1720" s="206"/>
      <c r="R1720" s="206"/>
      <c r="S1720" s="206"/>
      <c r="T1720" s="207"/>
      <c r="AT1720" s="208" t="s">
        <v>428</v>
      </c>
      <c r="AU1720" s="208" t="s">
        <v>86</v>
      </c>
      <c r="AV1720" s="13" t="s">
        <v>86</v>
      </c>
      <c r="AW1720" s="13" t="s">
        <v>37</v>
      </c>
      <c r="AX1720" s="13" t="s">
        <v>76</v>
      </c>
      <c r="AY1720" s="208" t="s">
        <v>404</v>
      </c>
    </row>
    <row r="1721" spans="2:51" s="13" customFormat="1" ht="11.25">
      <c r="B1721" s="198"/>
      <c r="C1721" s="199"/>
      <c r="D1721" s="192" t="s">
        <v>428</v>
      </c>
      <c r="E1721" s="200" t="s">
        <v>19</v>
      </c>
      <c r="F1721" s="201" t="s">
        <v>512</v>
      </c>
      <c r="G1721" s="199"/>
      <c r="H1721" s="202">
        <v>2.2</v>
      </c>
      <c r="I1721" s="203"/>
      <c r="J1721" s="199"/>
      <c r="K1721" s="199"/>
      <c r="L1721" s="204"/>
      <c r="M1721" s="205"/>
      <c r="N1721" s="206"/>
      <c r="O1721" s="206"/>
      <c r="P1721" s="206"/>
      <c r="Q1721" s="206"/>
      <c r="R1721" s="206"/>
      <c r="S1721" s="206"/>
      <c r="T1721" s="207"/>
      <c r="AT1721" s="208" t="s">
        <v>428</v>
      </c>
      <c r="AU1721" s="208" t="s">
        <v>86</v>
      </c>
      <c r="AV1721" s="13" t="s">
        <v>86</v>
      </c>
      <c r="AW1721" s="13" t="s">
        <v>37</v>
      </c>
      <c r="AX1721" s="13" t="s">
        <v>76</v>
      </c>
      <c r="AY1721" s="208" t="s">
        <v>404</v>
      </c>
    </row>
    <row r="1722" spans="2:51" s="13" customFormat="1" ht="11.25">
      <c r="B1722" s="198"/>
      <c r="C1722" s="199"/>
      <c r="D1722" s="192" t="s">
        <v>428</v>
      </c>
      <c r="E1722" s="200" t="s">
        <v>19</v>
      </c>
      <c r="F1722" s="201" t="s">
        <v>513</v>
      </c>
      <c r="G1722" s="199"/>
      <c r="H1722" s="202">
        <v>1.9</v>
      </c>
      <c r="I1722" s="203"/>
      <c r="J1722" s="199"/>
      <c r="K1722" s="199"/>
      <c r="L1722" s="204"/>
      <c r="M1722" s="205"/>
      <c r="N1722" s="206"/>
      <c r="O1722" s="206"/>
      <c r="P1722" s="206"/>
      <c r="Q1722" s="206"/>
      <c r="R1722" s="206"/>
      <c r="S1722" s="206"/>
      <c r="T1722" s="207"/>
      <c r="AT1722" s="208" t="s">
        <v>428</v>
      </c>
      <c r="AU1722" s="208" t="s">
        <v>86</v>
      </c>
      <c r="AV1722" s="13" t="s">
        <v>86</v>
      </c>
      <c r="AW1722" s="13" t="s">
        <v>37</v>
      </c>
      <c r="AX1722" s="13" t="s">
        <v>76</v>
      </c>
      <c r="AY1722" s="208" t="s">
        <v>404</v>
      </c>
    </row>
    <row r="1723" spans="2:51" s="14" customFormat="1" ht="11.25">
      <c r="B1723" s="210"/>
      <c r="C1723" s="211"/>
      <c r="D1723" s="192" t="s">
        <v>428</v>
      </c>
      <c r="E1723" s="212" t="s">
        <v>19</v>
      </c>
      <c r="F1723" s="213" t="s">
        <v>463</v>
      </c>
      <c r="G1723" s="211"/>
      <c r="H1723" s="214">
        <v>5.1</v>
      </c>
      <c r="I1723" s="215"/>
      <c r="J1723" s="211"/>
      <c r="K1723" s="211"/>
      <c r="L1723" s="216"/>
      <c r="M1723" s="217"/>
      <c r="N1723" s="218"/>
      <c r="O1723" s="218"/>
      <c r="P1723" s="218"/>
      <c r="Q1723" s="218"/>
      <c r="R1723" s="218"/>
      <c r="S1723" s="218"/>
      <c r="T1723" s="219"/>
      <c r="AT1723" s="220" t="s">
        <v>428</v>
      </c>
      <c r="AU1723" s="220" t="s">
        <v>86</v>
      </c>
      <c r="AV1723" s="14" t="s">
        <v>273</v>
      </c>
      <c r="AW1723" s="14" t="s">
        <v>37</v>
      </c>
      <c r="AX1723" s="14" t="s">
        <v>84</v>
      </c>
      <c r="AY1723" s="220" t="s">
        <v>404</v>
      </c>
    </row>
    <row r="1724" spans="2:63" s="12" customFormat="1" ht="22.9" customHeight="1">
      <c r="B1724" s="163"/>
      <c r="C1724" s="164"/>
      <c r="D1724" s="165" t="s">
        <v>75</v>
      </c>
      <c r="E1724" s="177" t="s">
        <v>224</v>
      </c>
      <c r="F1724" s="177" t="s">
        <v>2189</v>
      </c>
      <c r="G1724" s="164"/>
      <c r="H1724" s="164"/>
      <c r="I1724" s="167"/>
      <c r="J1724" s="178">
        <f>BK1724</f>
        <v>0</v>
      </c>
      <c r="K1724" s="164"/>
      <c r="L1724" s="169"/>
      <c r="M1724" s="170"/>
      <c r="N1724" s="171"/>
      <c r="O1724" s="171"/>
      <c r="P1724" s="172">
        <f>SUM(P1725:P1873)</f>
        <v>0</v>
      </c>
      <c r="Q1724" s="171"/>
      <c r="R1724" s="172">
        <f>SUM(R1725:R1873)</f>
        <v>0.7247000000000001</v>
      </c>
      <c r="S1724" s="171"/>
      <c r="T1724" s="173">
        <f>SUM(T1725:T1873)</f>
        <v>0</v>
      </c>
      <c r="AR1724" s="174" t="s">
        <v>84</v>
      </c>
      <c r="AT1724" s="175" t="s">
        <v>75</v>
      </c>
      <c r="AU1724" s="175" t="s">
        <v>84</v>
      </c>
      <c r="AY1724" s="174" t="s">
        <v>404</v>
      </c>
      <c r="BK1724" s="176">
        <f>SUM(BK1725:BK1873)</f>
        <v>0</v>
      </c>
    </row>
    <row r="1725" spans="1:65" s="2" customFormat="1" ht="14.45" customHeight="1">
      <c r="A1725" s="36"/>
      <c r="B1725" s="37"/>
      <c r="C1725" s="179" t="s">
        <v>2190</v>
      </c>
      <c r="D1725" s="179" t="s">
        <v>410</v>
      </c>
      <c r="E1725" s="180" t="s">
        <v>2191</v>
      </c>
      <c r="F1725" s="181" t="s">
        <v>2192</v>
      </c>
      <c r="G1725" s="182" t="s">
        <v>110</v>
      </c>
      <c r="H1725" s="183">
        <v>2</v>
      </c>
      <c r="I1725" s="184"/>
      <c r="J1725" s="185">
        <f>ROUND(I1725*H1725,2)</f>
        <v>0</v>
      </c>
      <c r="K1725" s="181" t="s">
        <v>413</v>
      </c>
      <c r="L1725" s="41"/>
      <c r="M1725" s="186" t="s">
        <v>19</v>
      </c>
      <c r="N1725" s="187" t="s">
        <v>47</v>
      </c>
      <c r="O1725" s="66"/>
      <c r="P1725" s="188">
        <f>O1725*H1725</f>
        <v>0</v>
      </c>
      <c r="Q1725" s="188">
        <v>0</v>
      </c>
      <c r="R1725" s="188">
        <f>Q1725*H1725</f>
        <v>0</v>
      </c>
      <c r="S1725" s="188">
        <v>0</v>
      </c>
      <c r="T1725" s="189">
        <f>S1725*H1725</f>
        <v>0</v>
      </c>
      <c r="U1725" s="36"/>
      <c r="V1725" s="36"/>
      <c r="W1725" s="36"/>
      <c r="X1725" s="36"/>
      <c r="Y1725" s="36"/>
      <c r="Z1725" s="36"/>
      <c r="AA1725" s="36"/>
      <c r="AB1725" s="36"/>
      <c r="AC1725" s="36"/>
      <c r="AD1725" s="36"/>
      <c r="AE1725" s="36"/>
      <c r="AR1725" s="190" t="s">
        <v>273</v>
      </c>
      <c r="AT1725" s="190" t="s">
        <v>410</v>
      </c>
      <c r="AU1725" s="190" t="s">
        <v>86</v>
      </c>
      <c r="AY1725" s="19" t="s">
        <v>404</v>
      </c>
      <c r="BE1725" s="191">
        <f>IF(N1725="základní",J1725,0)</f>
        <v>0</v>
      </c>
      <c r="BF1725" s="191">
        <f>IF(N1725="snížená",J1725,0)</f>
        <v>0</v>
      </c>
      <c r="BG1725" s="191">
        <f>IF(N1725="zákl. přenesená",J1725,0)</f>
        <v>0</v>
      </c>
      <c r="BH1725" s="191">
        <f>IF(N1725="sníž. přenesená",J1725,0)</f>
        <v>0</v>
      </c>
      <c r="BI1725" s="191">
        <f>IF(N1725="nulová",J1725,0)</f>
        <v>0</v>
      </c>
      <c r="BJ1725" s="19" t="s">
        <v>84</v>
      </c>
      <c r="BK1725" s="191">
        <f>ROUND(I1725*H1725,2)</f>
        <v>0</v>
      </c>
      <c r="BL1725" s="19" t="s">
        <v>273</v>
      </c>
      <c r="BM1725" s="190" t="s">
        <v>2193</v>
      </c>
    </row>
    <row r="1726" spans="1:47" s="2" customFormat="1" ht="11.25">
      <c r="A1726" s="36"/>
      <c r="B1726" s="37"/>
      <c r="C1726" s="38"/>
      <c r="D1726" s="192" t="s">
        <v>418</v>
      </c>
      <c r="E1726" s="38"/>
      <c r="F1726" s="193" t="s">
        <v>2194</v>
      </c>
      <c r="G1726" s="38"/>
      <c r="H1726" s="38"/>
      <c r="I1726" s="194"/>
      <c r="J1726" s="38"/>
      <c r="K1726" s="38"/>
      <c r="L1726" s="41"/>
      <c r="M1726" s="195"/>
      <c r="N1726" s="196"/>
      <c r="O1726" s="66"/>
      <c r="P1726" s="66"/>
      <c r="Q1726" s="66"/>
      <c r="R1726" s="66"/>
      <c r="S1726" s="66"/>
      <c r="T1726" s="67"/>
      <c r="U1726" s="36"/>
      <c r="V1726" s="36"/>
      <c r="W1726" s="36"/>
      <c r="X1726" s="36"/>
      <c r="Y1726" s="36"/>
      <c r="Z1726" s="36"/>
      <c r="AA1726" s="36"/>
      <c r="AB1726" s="36"/>
      <c r="AC1726" s="36"/>
      <c r="AD1726" s="36"/>
      <c r="AE1726" s="36"/>
      <c r="AT1726" s="19" t="s">
        <v>418</v>
      </c>
      <c r="AU1726" s="19" t="s">
        <v>86</v>
      </c>
    </row>
    <row r="1727" spans="1:47" s="2" customFormat="1" ht="29.25">
      <c r="A1727" s="36"/>
      <c r="B1727" s="37"/>
      <c r="C1727" s="38"/>
      <c r="D1727" s="192" t="s">
        <v>423</v>
      </c>
      <c r="E1727" s="38"/>
      <c r="F1727" s="197" t="s">
        <v>2195</v>
      </c>
      <c r="G1727" s="38"/>
      <c r="H1727" s="38"/>
      <c r="I1727" s="194"/>
      <c r="J1727" s="38"/>
      <c r="K1727" s="38"/>
      <c r="L1727" s="41"/>
      <c r="M1727" s="195"/>
      <c r="N1727" s="196"/>
      <c r="O1727" s="66"/>
      <c r="P1727" s="66"/>
      <c r="Q1727" s="66"/>
      <c r="R1727" s="66"/>
      <c r="S1727" s="66"/>
      <c r="T1727" s="67"/>
      <c r="U1727" s="36"/>
      <c r="V1727" s="36"/>
      <c r="W1727" s="36"/>
      <c r="X1727" s="36"/>
      <c r="Y1727" s="36"/>
      <c r="Z1727" s="36"/>
      <c r="AA1727" s="36"/>
      <c r="AB1727" s="36"/>
      <c r="AC1727" s="36"/>
      <c r="AD1727" s="36"/>
      <c r="AE1727" s="36"/>
      <c r="AT1727" s="19" t="s">
        <v>423</v>
      </c>
      <c r="AU1727" s="19" t="s">
        <v>86</v>
      </c>
    </row>
    <row r="1728" spans="2:51" s="15" customFormat="1" ht="11.25">
      <c r="B1728" s="221"/>
      <c r="C1728" s="222"/>
      <c r="D1728" s="192" t="s">
        <v>428</v>
      </c>
      <c r="E1728" s="223" t="s">
        <v>19</v>
      </c>
      <c r="F1728" s="224" t="s">
        <v>520</v>
      </c>
      <c r="G1728" s="222"/>
      <c r="H1728" s="223" t="s">
        <v>19</v>
      </c>
      <c r="I1728" s="225"/>
      <c r="J1728" s="222"/>
      <c r="K1728" s="222"/>
      <c r="L1728" s="226"/>
      <c r="M1728" s="227"/>
      <c r="N1728" s="228"/>
      <c r="O1728" s="228"/>
      <c r="P1728" s="228"/>
      <c r="Q1728" s="228"/>
      <c r="R1728" s="228"/>
      <c r="S1728" s="228"/>
      <c r="T1728" s="229"/>
      <c r="AT1728" s="230" t="s">
        <v>428</v>
      </c>
      <c r="AU1728" s="230" t="s">
        <v>86</v>
      </c>
      <c r="AV1728" s="15" t="s">
        <v>84</v>
      </c>
      <c r="AW1728" s="15" t="s">
        <v>37</v>
      </c>
      <c r="AX1728" s="15" t="s">
        <v>76</v>
      </c>
      <c r="AY1728" s="230" t="s">
        <v>404</v>
      </c>
    </row>
    <row r="1729" spans="2:51" s="15" customFormat="1" ht="11.25">
      <c r="B1729" s="221"/>
      <c r="C1729" s="222"/>
      <c r="D1729" s="192" t="s">
        <v>428</v>
      </c>
      <c r="E1729" s="223" t="s">
        <v>19</v>
      </c>
      <c r="F1729" s="224" t="s">
        <v>2196</v>
      </c>
      <c r="G1729" s="222"/>
      <c r="H1729" s="223" t="s">
        <v>19</v>
      </c>
      <c r="I1729" s="225"/>
      <c r="J1729" s="222"/>
      <c r="K1729" s="222"/>
      <c r="L1729" s="226"/>
      <c r="M1729" s="227"/>
      <c r="N1729" s="228"/>
      <c r="O1729" s="228"/>
      <c r="P1729" s="228"/>
      <c r="Q1729" s="228"/>
      <c r="R1729" s="228"/>
      <c r="S1729" s="228"/>
      <c r="T1729" s="229"/>
      <c r="AT1729" s="230" t="s">
        <v>428</v>
      </c>
      <c r="AU1729" s="230" t="s">
        <v>86</v>
      </c>
      <c r="AV1729" s="15" t="s">
        <v>84</v>
      </c>
      <c r="AW1729" s="15" t="s">
        <v>37</v>
      </c>
      <c r="AX1729" s="15" t="s">
        <v>76</v>
      </c>
      <c r="AY1729" s="230" t="s">
        <v>404</v>
      </c>
    </row>
    <row r="1730" spans="2:51" s="13" customFormat="1" ht="11.25">
      <c r="B1730" s="198"/>
      <c r="C1730" s="199"/>
      <c r="D1730" s="192" t="s">
        <v>428</v>
      </c>
      <c r="E1730" s="200" t="s">
        <v>19</v>
      </c>
      <c r="F1730" s="201" t="s">
        <v>2197</v>
      </c>
      <c r="G1730" s="199"/>
      <c r="H1730" s="202">
        <v>2</v>
      </c>
      <c r="I1730" s="203"/>
      <c r="J1730" s="199"/>
      <c r="K1730" s="199"/>
      <c r="L1730" s="204"/>
      <c r="M1730" s="205"/>
      <c r="N1730" s="206"/>
      <c r="O1730" s="206"/>
      <c r="P1730" s="206"/>
      <c r="Q1730" s="206"/>
      <c r="R1730" s="206"/>
      <c r="S1730" s="206"/>
      <c r="T1730" s="207"/>
      <c r="AT1730" s="208" t="s">
        <v>428</v>
      </c>
      <c r="AU1730" s="208" t="s">
        <v>86</v>
      </c>
      <c r="AV1730" s="13" t="s">
        <v>86</v>
      </c>
      <c r="AW1730" s="13" t="s">
        <v>37</v>
      </c>
      <c r="AX1730" s="13" t="s">
        <v>84</v>
      </c>
      <c r="AY1730" s="208" t="s">
        <v>404</v>
      </c>
    </row>
    <row r="1731" spans="1:65" s="2" customFormat="1" ht="14.45" customHeight="1">
      <c r="A1731" s="36"/>
      <c r="B1731" s="37"/>
      <c r="C1731" s="179" t="s">
        <v>2198</v>
      </c>
      <c r="D1731" s="179" t="s">
        <v>410</v>
      </c>
      <c r="E1731" s="180" t="s">
        <v>2199</v>
      </c>
      <c r="F1731" s="181" t="s">
        <v>2200</v>
      </c>
      <c r="G1731" s="182" t="s">
        <v>110</v>
      </c>
      <c r="H1731" s="183">
        <v>5</v>
      </c>
      <c r="I1731" s="184"/>
      <c r="J1731" s="185">
        <f>ROUND(I1731*H1731,2)</f>
        <v>0</v>
      </c>
      <c r="K1731" s="181" t="s">
        <v>413</v>
      </c>
      <c r="L1731" s="41"/>
      <c r="M1731" s="186" t="s">
        <v>19</v>
      </c>
      <c r="N1731" s="187" t="s">
        <v>47</v>
      </c>
      <c r="O1731" s="66"/>
      <c r="P1731" s="188">
        <f>O1731*H1731</f>
        <v>0</v>
      </c>
      <c r="Q1731" s="188">
        <v>0</v>
      </c>
      <c r="R1731" s="188">
        <f>Q1731*H1731</f>
        <v>0</v>
      </c>
      <c r="S1731" s="188">
        <v>0</v>
      </c>
      <c r="T1731" s="189">
        <f>S1731*H1731</f>
        <v>0</v>
      </c>
      <c r="U1731" s="36"/>
      <c r="V1731" s="36"/>
      <c r="W1731" s="36"/>
      <c r="X1731" s="36"/>
      <c r="Y1731" s="36"/>
      <c r="Z1731" s="36"/>
      <c r="AA1731" s="36"/>
      <c r="AB1731" s="36"/>
      <c r="AC1731" s="36"/>
      <c r="AD1731" s="36"/>
      <c r="AE1731" s="36"/>
      <c r="AR1731" s="190" t="s">
        <v>273</v>
      </c>
      <c r="AT1731" s="190" t="s">
        <v>410</v>
      </c>
      <c r="AU1731" s="190" t="s">
        <v>86</v>
      </c>
      <c r="AY1731" s="19" t="s">
        <v>404</v>
      </c>
      <c r="BE1731" s="191">
        <f>IF(N1731="základní",J1731,0)</f>
        <v>0</v>
      </c>
      <c r="BF1731" s="191">
        <f>IF(N1731="snížená",J1731,0)</f>
        <v>0</v>
      </c>
      <c r="BG1731" s="191">
        <f>IF(N1731="zákl. přenesená",J1731,0)</f>
        <v>0</v>
      </c>
      <c r="BH1731" s="191">
        <f>IF(N1731="sníž. přenesená",J1731,0)</f>
        <v>0</v>
      </c>
      <c r="BI1731" s="191">
        <f>IF(N1731="nulová",J1731,0)</f>
        <v>0</v>
      </c>
      <c r="BJ1731" s="19" t="s">
        <v>84</v>
      </c>
      <c r="BK1731" s="191">
        <f>ROUND(I1731*H1731,2)</f>
        <v>0</v>
      </c>
      <c r="BL1731" s="19" t="s">
        <v>273</v>
      </c>
      <c r="BM1731" s="190" t="s">
        <v>2201</v>
      </c>
    </row>
    <row r="1732" spans="1:47" s="2" customFormat="1" ht="11.25">
      <c r="A1732" s="36"/>
      <c r="B1732" s="37"/>
      <c r="C1732" s="38"/>
      <c r="D1732" s="192" t="s">
        <v>418</v>
      </c>
      <c r="E1732" s="38"/>
      <c r="F1732" s="193" t="s">
        <v>2202</v>
      </c>
      <c r="G1732" s="38"/>
      <c r="H1732" s="38"/>
      <c r="I1732" s="194"/>
      <c r="J1732" s="38"/>
      <c r="K1732" s="38"/>
      <c r="L1732" s="41"/>
      <c r="M1732" s="195"/>
      <c r="N1732" s="196"/>
      <c r="O1732" s="66"/>
      <c r="P1732" s="66"/>
      <c r="Q1732" s="66"/>
      <c r="R1732" s="66"/>
      <c r="S1732" s="66"/>
      <c r="T1732" s="67"/>
      <c r="U1732" s="36"/>
      <c r="V1732" s="36"/>
      <c r="W1732" s="36"/>
      <c r="X1732" s="36"/>
      <c r="Y1732" s="36"/>
      <c r="Z1732" s="36"/>
      <c r="AA1732" s="36"/>
      <c r="AB1732" s="36"/>
      <c r="AC1732" s="36"/>
      <c r="AD1732" s="36"/>
      <c r="AE1732" s="36"/>
      <c r="AT1732" s="19" t="s">
        <v>418</v>
      </c>
      <c r="AU1732" s="19" t="s">
        <v>86</v>
      </c>
    </row>
    <row r="1733" spans="1:47" s="2" customFormat="1" ht="29.25">
      <c r="A1733" s="36"/>
      <c r="B1733" s="37"/>
      <c r="C1733" s="38"/>
      <c r="D1733" s="192" t="s">
        <v>423</v>
      </c>
      <c r="E1733" s="38"/>
      <c r="F1733" s="197" t="s">
        <v>2195</v>
      </c>
      <c r="G1733" s="38"/>
      <c r="H1733" s="38"/>
      <c r="I1733" s="194"/>
      <c r="J1733" s="38"/>
      <c r="K1733" s="38"/>
      <c r="L1733" s="41"/>
      <c r="M1733" s="195"/>
      <c r="N1733" s="196"/>
      <c r="O1733" s="66"/>
      <c r="P1733" s="66"/>
      <c r="Q1733" s="66"/>
      <c r="R1733" s="66"/>
      <c r="S1733" s="66"/>
      <c r="T1733" s="67"/>
      <c r="U1733" s="36"/>
      <c r="V1733" s="36"/>
      <c r="W1733" s="36"/>
      <c r="X1733" s="36"/>
      <c r="Y1733" s="36"/>
      <c r="Z1733" s="36"/>
      <c r="AA1733" s="36"/>
      <c r="AB1733" s="36"/>
      <c r="AC1733" s="36"/>
      <c r="AD1733" s="36"/>
      <c r="AE1733" s="36"/>
      <c r="AT1733" s="19" t="s">
        <v>423</v>
      </c>
      <c r="AU1733" s="19" t="s">
        <v>86</v>
      </c>
    </row>
    <row r="1734" spans="2:51" s="15" customFormat="1" ht="11.25">
      <c r="B1734" s="221"/>
      <c r="C1734" s="222"/>
      <c r="D1734" s="192" t="s">
        <v>428</v>
      </c>
      <c r="E1734" s="223" t="s">
        <v>19</v>
      </c>
      <c r="F1734" s="224" t="s">
        <v>520</v>
      </c>
      <c r="G1734" s="222"/>
      <c r="H1734" s="223" t="s">
        <v>19</v>
      </c>
      <c r="I1734" s="225"/>
      <c r="J1734" s="222"/>
      <c r="K1734" s="222"/>
      <c r="L1734" s="226"/>
      <c r="M1734" s="227"/>
      <c r="N1734" s="228"/>
      <c r="O1734" s="228"/>
      <c r="P1734" s="228"/>
      <c r="Q1734" s="228"/>
      <c r="R1734" s="228"/>
      <c r="S1734" s="228"/>
      <c r="T1734" s="229"/>
      <c r="AT1734" s="230" t="s">
        <v>428</v>
      </c>
      <c r="AU1734" s="230" t="s">
        <v>86</v>
      </c>
      <c r="AV1734" s="15" t="s">
        <v>84</v>
      </c>
      <c r="AW1734" s="15" t="s">
        <v>37</v>
      </c>
      <c r="AX1734" s="15" t="s">
        <v>76</v>
      </c>
      <c r="AY1734" s="230" t="s">
        <v>404</v>
      </c>
    </row>
    <row r="1735" spans="2:51" s="15" customFormat="1" ht="11.25">
      <c r="B1735" s="221"/>
      <c r="C1735" s="222"/>
      <c r="D1735" s="192" t="s">
        <v>428</v>
      </c>
      <c r="E1735" s="223" t="s">
        <v>19</v>
      </c>
      <c r="F1735" s="224" t="s">
        <v>2196</v>
      </c>
      <c r="G1735" s="222"/>
      <c r="H1735" s="223" t="s">
        <v>19</v>
      </c>
      <c r="I1735" s="225"/>
      <c r="J1735" s="222"/>
      <c r="K1735" s="222"/>
      <c r="L1735" s="226"/>
      <c r="M1735" s="227"/>
      <c r="N1735" s="228"/>
      <c r="O1735" s="228"/>
      <c r="P1735" s="228"/>
      <c r="Q1735" s="228"/>
      <c r="R1735" s="228"/>
      <c r="S1735" s="228"/>
      <c r="T1735" s="229"/>
      <c r="AT1735" s="230" t="s">
        <v>428</v>
      </c>
      <c r="AU1735" s="230" t="s">
        <v>86</v>
      </c>
      <c r="AV1735" s="15" t="s">
        <v>84</v>
      </c>
      <c r="AW1735" s="15" t="s">
        <v>37</v>
      </c>
      <c r="AX1735" s="15" t="s">
        <v>76</v>
      </c>
      <c r="AY1735" s="230" t="s">
        <v>404</v>
      </c>
    </row>
    <row r="1736" spans="2:51" s="13" customFormat="1" ht="11.25">
      <c r="B1736" s="198"/>
      <c r="C1736" s="199"/>
      <c r="D1736" s="192" t="s">
        <v>428</v>
      </c>
      <c r="E1736" s="200" t="s">
        <v>19</v>
      </c>
      <c r="F1736" s="201" t="s">
        <v>2203</v>
      </c>
      <c r="G1736" s="199"/>
      <c r="H1736" s="202">
        <v>4</v>
      </c>
      <c r="I1736" s="203"/>
      <c r="J1736" s="199"/>
      <c r="K1736" s="199"/>
      <c r="L1736" s="204"/>
      <c r="M1736" s="205"/>
      <c r="N1736" s="206"/>
      <c r="O1736" s="206"/>
      <c r="P1736" s="206"/>
      <c r="Q1736" s="206"/>
      <c r="R1736" s="206"/>
      <c r="S1736" s="206"/>
      <c r="T1736" s="207"/>
      <c r="AT1736" s="208" t="s">
        <v>428</v>
      </c>
      <c r="AU1736" s="208" t="s">
        <v>86</v>
      </c>
      <c r="AV1736" s="13" t="s">
        <v>86</v>
      </c>
      <c r="AW1736" s="13" t="s">
        <v>37</v>
      </c>
      <c r="AX1736" s="13" t="s">
        <v>76</v>
      </c>
      <c r="AY1736" s="208" t="s">
        <v>404</v>
      </c>
    </row>
    <row r="1737" spans="2:51" s="13" customFormat="1" ht="11.25">
      <c r="B1737" s="198"/>
      <c r="C1737" s="199"/>
      <c r="D1737" s="192" t="s">
        <v>428</v>
      </c>
      <c r="E1737" s="200" t="s">
        <v>19</v>
      </c>
      <c r="F1737" s="201" t="s">
        <v>2204</v>
      </c>
      <c r="G1737" s="199"/>
      <c r="H1737" s="202">
        <v>1</v>
      </c>
      <c r="I1737" s="203"/>
      <c r="J1737" s="199"/>
      <c r="K1737" s="199"/>
      <c r="L1737" s="204"/>
      <c r="M1737" s="205"/>
      <c r="N1737" s="206"/>
      <c r="O1737" s="206"/>
      <c r="P1737" s="206"/>
      <c r="Q1737" s="206"/>
      <c r="R1737" s="206"/>
      <c r="S1737" s="206"/>
      <c r="T1737" s="207"/>
      <c r="AT1737" s="208" t="s">
        <v>428</v>
      </c>
      <c r="AU1737" s="208" t="s">
        <v>86</v>
      </c>
      <c r="AV1737" s="13" t="s">
        <v>86</v>
      </c>
      <c r="AW1737" s="13" t="s">
        <v>37</v>
      </c>
      <c r="AX1737" s="13" t="s">
        <v>76</v>
      </c>
      <c r="AY1737" s="208" t="s">
        <v>404</v>
      </c>
    </row>
    <row r="1738" spans="2:51" s="14" customFormat="1" ht="11.25">
      <c r="B1738" s="210"/>
      <c r="C1738" s="211"/>
      <c r="D1738" s="192" t="s">
        <v>428</v>
      </c>
      <c r="E1738" s="212" t="s">
        <v>19</v>
      </c>
      <c r="F1738" s="213" t="s">
        <v>463</v>
      </c>
      <c r="G1738" s="211"/>
      <c r="H1738" s="214">
        <v>5</v>
      </c>
      <c r="I1738" s="215"/>
      <c r="J1738" s="211"/>
      <c r="K1738" s="211"/>
      <c r="L1738" s="216"/>
      <c r="M1738" s="217"/>
      <c r="N1738" s="218"/>
      <c r="O1738" s="218"/>
      <c r="P1738" s="218"/>
      <c r="Q1738" s="218"/>
      <c r="R1738" s="218"/>
      <c r="S1738" s="218"/>
      <c r="T1738" s="219"/>
      <c r="AT1738" s="220" t="s">
        <v>428</v>
      </c>
      <c r="AU1738" s="220" t="s">
        <v>86</v>
      </c>
      <c r="AV1738" s="14" t="s">
        <v>273</v>
      </c>
      <c r="AW1738" s="14" t="s">
        <v>37</v>
      </c>
      <c r="AX1738" s="14" t="s">
        <v>84</v>
      </c>
      <c r="AY1738" s="220" t="s">
        <v>404</v>
      </c>
    </row>
    <row r="1739" spans="1:65" s="2" customFormat="1" ht="14.45" customHeight="1">
      <c r="A1739" s="36"/>
      <c r="B1739" s="37"/>
      <c r="C1739" s="179" t="s">
        <v>2205</v>
      </c>
      <c r="D1739" s="179" t="s">
        <v>410</v>
      </c>
      <c r="E1739" s="180" t="s">
        <v>2206</v>
      </c>
      <c r="F1739" s="181" t="s">
        <v>2207</v>
      </c>
      <c r="G1739" s="182" t="s">
        <v>110</v>
      </c>
      <c r="H1739" s="183">
        <v>2</v>
      </c>
      <c r="I1739" s="184"/>
      <c r="J1739" s="185">
        <f>ROUND(I1739*H1739,2)</f>
        <v>0</v>
      </c>
      <c r="K1739" s="181" t="s">
        <v>413</v>
      </c>
      <c r="L1739" s="41"/>
      <c r="M1739" s="186" t="s">
        <v>19</v>
      </c>
      <c r="N1739" s="187" t="s">
        <v>47</v>
      </c>
      <c r="O1739" s="66"/>
      <c r="P1739" s="188">
        <f>O1739*H1739</f>
        <v>0</v>
      </c>
      <c r="Q1739" s="188">
        <v>0</v>
      </c>
      <c r="R1739" s="188">
        <f>Q1739*H1739</f>
        <v>0</v>
      </c>
      <c r="S1739" s="188">
        <v>0</v>
      </c>
      <c r="T1739" s="189">
        <f>S1739*H1739</f>
        <v>0</v>
      </c>
      <c r="U1739" s="36"/>
      <c r="V1739" s="36"/>
      <c r="W1739" s="36"/>
      <c r="X1739" s="36"/>
      <c r="Y1739" s="36"/>
      <c r="Z1739" s="36"/>
      <c r="AA1739" s="36"/>
      <c r="AB1739" s="36"/>
      <c r="AC1739" s="36"/>
      <c r="AD1739" s="36"/>
      <c r="AE1739" s="36"/>
      <c r="AR1739" s="190" t="s">
        <v>273</v>
      </c>
      <c r="AT1739" s="190" t="s">
        <v>410</v>
      </c>
      <c r="AU1739" s="190" t="s">
        <v>86</v>
      </c>
      <c r="AY1739" s="19" t="s">
        <v>404</v>
      </c>
      <c r="BE1739" s="191">
        <f>IF(N1739="základní",J1739,0)</f>
        <v>0</v>
      </c>
      <c r="BF1739" s="191">
        <f>IF(N1739="snížená",J1739,0)</f>
        <v>0</v>
      </c>
      <c r="BG1739" s="191">
        <f>IF(N1739="zákl. přenesená",J1739,0)</f>
        <v>0</v>
      </c>
      <c r="BH1739" s="191">
        <f>IF(N1739="sníž. přenesená",J1739,0)</f>
        <v>0</v>
      </c>
      <c r="BI1739" s="191">
        <f>IF(N1739="nulová",J1739,0)</f>
        <v>0</v>
      </c>
      <c r="BJ1739" s="19" t="s">
        <v>84</v>
      </c>
      <c r="BK1739" s="191">
        <f>ROUND(I1739*H1739,2)</f>
        <v>0</v>
      </c>
      <c r="BL1739" s="19" t="s">
        <v>273</v>
      </c>
      <c r="BM1739" s="190" t="s">
        <v>2208</v>
      </c>
    </row>
    <row r="1740" spans="1:47" s="2" customFormat="1" ht="11.25">
      <c r="A1740" s="36"/>
      <c r="B1740" s="37"/>
      <c r="C1740" s="38"/>
      <c r="D1740" s="192" t="s">
        <v>418</v>
      </c>
      <c r="E1740" s="38"/>
      <c r="F1740" s="193" t="s">
        <v>2209</v>
      </c>
      <c r="G1740" s="38"/>
      <c r="H1740" s="38"/>
      <c r="I1740" s="194"/>
      <c r="J1740" s="38"/>
      <c r="K1740" s="38"/>
      <c r="L1740" s="41"/>
      <c r="M1740" s="195"/>
      <c r="N1740" s="196"/>
      <c r="O1740" s="66"/>
      <c r="P1740" s="66"/>
      <c r="Q1740" s="66"/>
      <c r="R1740" s="66"/>
      <c r="S1740" s="66"/>
      <c r="T1740" s="67"/>
      <c r="U1740" s="36"/>
      <c r="V1740" s="36"/>
      <c r="W1740" s="36"/>
      <c r="X1740" s="36"/>
      <c r="Y1740" s="36"/>
      <c r="Z1740" s="36"/>
      <c r="AA1740" s="36"/>
      <c r="AB1740" s="36"/>
      <c r="AC1740" s="36"/>
      <c r="AD1740" s="36"/>
      <c r="AE1740" s="36"/>
      <c r="AT1740" s="19" t="s">
        <v>418</v>
      </c>
      <c r="AU1740" s="19" t="s">
        <v>86</v>
      </c>
    </row>
    <row r="1741" spans="1:47" s="2" customFormat="1" ht="29.25">
      <c r="A1741" s="36"/>
      <c r="B1741" s="37"/>
      <c r="C1741" s="38"/>
      <c r="D1741" s="192" t="s">
        <v>423</v>
      </c>
      <c r="E1741" s="38"/>
      <c r="F1741" s="197" t="s">
        <v>2195</v>
      </c>
      <c r="G1741" s="38"/>
      <c r="H1741" s="38"/>
      <c r="I1741" s="194"/>
      <c r="J1741" s="38"/>
      <c r="K1741" s="38"/>
      <c r="L1741" s="41"/>
      <c r="M1741" s="195"/>
      <c r="N1741" s="196"/>
      <c r="O1741" s="66"/>
      <c r="P1741" s="66"/>
      <c r="Q1741" s="66"/>
      <c r="R1741" s="66"/>
      <c r="S1741" s="66"/>
      <c r="T1741" s="67"/>
      <c r="U1741" s="36"/>
      <c r="V1741" s="36"/>
      <c r="W1741" s="36"/>
      <c r="X1741" s="36"/>
      <c r="Y1741" s="36"/>
      <c r="Z1741" s="36"/>
      <c r="AA1741" s="36"/>
      <c r="AB1741" s="36"/>
      <c r="AC1741" s="36"/>
      <c r="AD1741" s="36"/>
      <c r="AE1741" s="36"/>
      <c r="AT1741" s="19" t="s">
        <v>423</v>
      </c>
      <c r="AU1741" s="19" t="s">
        <v>86</v>
      </c>
    </row>
    <row r="1742" spans="2:51" s="15" customFormat="1" ht="11.25">
      <c r="B1742" s="221"/>
      <c r="C1742" s="222"/>
      <c r="D1742" s="192" t="s">
        <v>428</v>
      </c>
      <c r="E1742" s="223" t="s">
        <v>19</v>
      </c>
      <c r="F1742" s="224" t="s">
        <v>520</v>
      </c>
      <c r="G1742" s="222"/>
      <c r="H1742" s="223" t="s">
        <v>19</v>
      </c>
      <c r="I1742" s="225"/>
      <c r="J1742" s="222"/>
      <c r="K1742" s="222"/>
      <c r="L1742" s="226"/>
      <c r="M1742" s="227"/>
      <c r="N1742" s="228"/>
      <c r="O1742" s="228"/>
      <c r="P1742" s="228"/>
      <c r="Q1742" s="228"/>
      <c r="R1742" s="228"/>
      <c r="S1742" s="228"/>
      <c r="T1742" s="229"/>
      <c r="AT1742" s="230" t="s">
        <v>428</v>
      </c>
      <c r="AU1742" s="230" t="s">
        <v>86</v>
      </c>
      <c r="AV1742" s="15" t="s">
        <v>84</v>
      </c>
      <c r="AW1742" s="15" t="s">
        <v>37</v>
      </c>
      <c r="AX1742" s="15" t="s">
        <v>76</v>
      </c>
      <c r="AY1742" s="230" t="s">
        <v>404</v>
      </c>
    </row>
    <row r="1743" spans="2:51" s="15" customFormat="1" ht="11.25">
      <c r="B1743" s="221"/>
      <c r="C1743" s="222"/>
      <c r="D1743" s="192" t="s">
        <v>428</v>
      </c>
      <c r="E1743" s="223" t="s">
        <v>19</v>
      </c>
      <c r="F1743" s="224" t="s">
        <v>2196</v>
      </c>
      <c r="G1743" s="222"/>
      <c r="H1743" s="223" t="s">
        <v>19</v>
      </c>
      <c r="I1743" s="225"/>
      <c r="J1743" s="222"/>
      <c r="K1743" s="222"/>
      <c r="L1743" s="226"/>
      <c r="M1743" s="227"/>
      <c r="N1743" s="228"/>
      <c r="O1743" s="228"/>
      <c r="P1743" s="228"/>
      <c r="Q1743" s="228"/>
      <c r="R1743" s="228"/>
      <c r="S1743" s="228"/>
      <c r="T1743" s="229"/>
      <c r="AT1743" s="230" t="s">
        <v>428</v>
      </c>
      <c r="AU1743" s="230" t="s">
        <v>86</v>
      </c>
      <c r="AV1743" s="15" t="s">
        <v>84</v>
      </c>
      <c r="AW1743" s="15" t="s">
        <v>37</v>
      </c>
      <c r="AX1743" s="15" t="s">
        <v>76</v>
      </c>
      <c r="AY1743" s="230" t="s">
        <v>404</v>
      </c>
    </row>
    <row r="1744" spans="2:51" s="13" customFormat="1" ht="11.25">
      <c r="B1744" s="198"/>
      <c r="C1744" s="199"/>
      <c r="D1744" s="192" t="s">
        <v>428</v>
      </c>
      <c r="E1744" s="200" t="s">
        <v>19</v>
      </c>
      <c r="F1744" s="201" t="s">
        <v>2210</v>
      </c>
      <c r="G1744" s="199"/>
      <c r="H1744" s="202">
        <v>2</v>
      </c>
      <c r="I1744" s="203"/>
      <c r="J1744" s="199"/>
      <c r="K1744" s="199"/>
      <c r="L1744" s="204"/>
      <c r="M1744" s="205"/>
      <c r="N1744" s="206"/>
      <c r="O1744" s="206"/>
      <c r="P1744" s="206"/>
      <c r="Q1744" s="206"/>
      <c r="R1744" s="206"/>
      <c r="S1744" s="206"/>
      <c r="T1744" s="207"/>
      <c r="AT1744" s="208" t="s">
        <v>428</v>
      </c>
      <c r="AU1744" s="208" t="s">
        <v>86</v>
      </c>
      <c r="AV1744" s="13" t="s">
        <v>86</v>
      </c>
      <c r="AW1744" s="13" t="s">
        <v>37</v>
      </c>
      <c r="AX1744" s="13" t="s">
        <v>84</v>
      </c>
      <c r="AY1744" s="208" t="s">
        <v>404</v>
      </c>
    </row>
    <row r="1745" spans="1:65" s="2" customFormat="1" ht="14.45" customHeight="1">
      <c r="A1745" s="36"/>
      <c r="B1745" s="37"/>
      <c r="C1745" s="179" t="s">
        <v>2211</v>
      </c>
      <c r="D1745" s="179" t="s">
        <v>410</v>
      </c>
      <c r="E1745" s="180" t="s">
        <v>2212</v>
      </c>
      <c r="F1745" s="181" t="s">
        <v>2213</v>
      </c>
      <c r="G1745" s="182" t="s">
        <v>110</v>
      </c>
      <c r="H1745" s="183">
        <v>5</v>
      </c>
      <c r="I1745" s="184"/>
      <c r="J1745" s="185">
        <f>ROUND(I1745*H1745,2)</f>
        <v>0</v>
      </c>
      <c r="K1745" s="181" t="s">
        <v>413</v>
      </c>
      <c r="L1745" s="41"/>
      <c r="M1745" s="186" t="s">
        <v>19</v>
      </c>
      <c r="N1745" s="187" t="s">
        <v>47</v>
      </c>
      <c r="O1745" s="66"/>
      <c r="P1745" s="188">
        <f>O1745*H1745</f>
        <v>0</v>
      </c>
      <c r="Q1745" s="188">
        <v>0.14494</v>
      </c>
      <c r="R1745" s="188">
        <f>Q1745*H1745</f>
        <v>0.7247000000000001</v>
      </c>
      <c r="S1745" s="188">
        <v>0</v>
      </c>
      <c r="T1745" s="189">
        <f>S1745*H1745</f>
        <v>0</v>
      </c>
      <c r="U1745" s="36"/>
      <c r="V1745" s="36"/>
      <c r="W1745" s="36"/>
      <c r="X1745" s="36"/>
      <c r="Y1745" s="36"/>
      <c r="Z1745" s="36"/>
      <c r="AA1745" s="36"/>
      <c r="AB1745" s="36"/>
      <c r="AC1745" s="36"/>
      <c r="AD1745" s="36"/>
      <c r="AE1745" s="36"/>
      <c r="AR1745" s="190" t="s">
        <v>273</v>
      </c>
      <c r="AT1745" s="190" t="s">
        <v>410</v>
      </c>
      <c r="AU1745" s="190" t="s">
        <v>86</v>
      </c>
      <c r="AY1745" s="19" t="s">
        <v>404</v>
      </c>
      <c r="BE1745" s="191">
        <f>IF(N1745="základní",J1745,0)</f>
        <v>0</v>
      </c>
      <c r="BF1745" s="191">
        <f>IF(N1745="snížená",J1745,0)</f>
        <v>0</v>
      </c>
      <c r="BG1745" s="191">
        <f>IF(N1745="zákl. přenesená",J1745,0)</f>
        <v>0</v>
      </c>
      <c r="BH1745" s="191">
        <f>IF(N1745="sníž. přenesená",J1745,0)</f>
        <v>0</v>
      </c>
      <c r="BI1745" s="191">
        <f>IF(N1745="nulová",J1745,0)</f>
        <v>0</v>
      </c>
      <c r="BJ1745" s="19" t="s">
        <v>84</v>
      </c>
      <c r="BK1745" s="191">
        <f>ROUND(I1745*H1745,2)</f>
        <v>0</v>
      </c>
      <c r="BL1745" s="19" t="s">
        <v>273</v>
      </c>
      <c r="BM1745" s="190" t="s">
        <v>2214</v>
      </c>
    </row>
    <row r="1746" spans="1:47" s="2" customFormat="1" ht="11.25">
      <c r="A1746" s="36"/>
      <c r="B1746" s="37"/>
      <c r="C1746" s="38"/>
      <c r="D1746" s="192" t="s">
        <v>418</v>
      </c>
      <c r="E1746" s="38"/>
      <c r="F1746" s="193" t="s">
        <v>2213</v>
      </c>
      <c r="G1746" s="38"/>
      <c r="H1746" s="38"/>
      <c r="I1746" s="194"/>
      <c r="J1746" s="38"/>
      <c r="K1746" s="38"/>
      <c r="L1746" s="41"/>
      <c r="M1746" s="195"/>
      <c r="N1746" s="196"/>
      <c r="O1746" s="66"/>
      <c r="P1746" s="66"/>
      <c r="Q1746" s="66"/>
      <c r="R1746" s="66"/>
      <c r="S1746" s="66"/>
      <c r="T1746" s="67"/>
      <c r="U1746" s="36"/>
      <c r="V1746" s="36"/>
      <c r="W1746" s="36"/>
      <c r="X1746" s="36"/>
      <c r="Y1746" s="36"/>
      <c r="Z1746" s="36"/>
      <c r="AA1746" s="36"/>
      <c r="AB1746" s="36"/>
      <c r="AC1746" s="36"/>
      <c r="AD1746" s="36"/>
      <c r="AE1746" s="36"/>
      <c r="AT1746" s="19" t="s">
        <v>418</v>
      </c>
      <c r="AU1746" s="19" t="s">
        <v>86</v>
      </c>
    </row>
    <row r="1747" spans="1:47" s="2" customFormat="1" ht="87.75">
      <c r="A1747" s="36"/>
      <c r="B1747" s="37"/>
      <c r="C1747" s="38"/>
      <c r="D1747" s="192" t="s">
        <v>423</v>
      </c>
      <c r="E1747" s="38"/>
      <c r="F1747" s="197" t="s">
        <v>2215</v>
      </c>
      <c r="G1747" s="38"/>
      <c r="H1747" s="38"/>
      <c r="I1747" s="194"/>
      <c r="J1747" s="38"/>
      <c r="K1747" s="38"/>
      <c r="L1747" s="41"/>
      <c r="M1747" s="195"/>
      <c r="N1747" s="196"/>
      <c r="O1747" s="66"/>
      <c r="P1747" s="66"/>
      <c r="Q1747" s="66"/>
      <c r="R1747" s="66"/>
      <c r="S1747" s="66"/>
      <c r="T1747" s="67"/>
      <c r="U1747" s="36"/>
      <c r="V1747" s="36"/>
      <c r="W1747" s="36"/>
      <c r="X1747" s="36"/>
      <c r="Y1747" s="36"/>
      <c r="Z1747" s="36"/>
      <c r="AA1747" s="36"/>
      <c r="AB1747" s="36"/>
      <c r="AC1747" s="36"/>
      <c r="AD1747" s="36"/>
      <c r="AE1747" s="36"/>
      <c r="AT1747" s="19" t="s">
        <v>423</v>
      </c>
      <c r="AU1747" s="19" t="s">
        <v>86</v>
      </c>
    </row>
    <row r="1748" spans="1:47" s="2" customFormat="1" ht="19.5">
      <c r="A1748" s="36"/>
      <c r="B1748" s="37"/>
      <c r="C1748" s="38"/>
      <c r="D1748" s="192" t="s">
        <v>473</v>
      </c>
      <c r="E1748" s="38"/>
      <c r="F1748" s="197" t="s">
        <v>2216</v>
      </c>
      <c r="G1748" s="38"/>
      <c r="H1748" s="38"/>
      <c r="I1748" s="194"/>
      <c r="J1748" s="38"/>
      <c r="K1748" s="38"/>
      <c r="L1748" s="41"/>
      <c r="M1748" s="195"/>
      <c r="N1748" s="196"/>
      <c r="O1748" s="66"/>
      <c r="P1748" s="66"/>
      <c r="Q1748" s="66"/>
      <c r="R1748" s="66"/>
      <c r="S1748" s="66"/>
      <c r="T1748" s="67"/>
      <c r="U1748" s="36"/>
      <c r="V1748" s="36"/>
      <c r="W1748" s="36"/>
      <c r="X1748" s="36"/>
      <c r="Y1748" s="36"/>
      <c r="Z1748" s="36"/>
      <c r="AA1748" s="36"/>
      <c r="AB1748" s="36"/>
      <c r="AC1748" s="36"/>
      <c r="AD1748" s="36"/>
      <c r="AE1748" s="36"/>
      <c r="AT1748" s="19" t="s">
        <v>473</v>
      </c>
      <c r="AU1748" s="19" t="s">
        <v>86</v>
      </c>
    </row>
    <row r="1749" spans="2:51" s="15" customFormat="1" ht="11.25">
      <c r="B1749" s="221"/>
      <c r="C1749" s="222"/>
      <c r="D1749" s="192" t="s">
        <v>428</v>
      </c>
      <c r="E1749" s="223" t="s">
        <v>19</v>
      </c>
      <c r="F1749" s="224" t="s">
        <v>2217</v>
      </c>
      <c r="G1749" s="222"/>
      <c r="H1749" s="223" t="s">
        <v>19</v>
      </c>
      <c r="I1749" s="225"/>
      <c r="J1749" s="222"/>
      <c r="K1749" s="222"/>
      <c r="L1749" s="226"/>
      <c r="M1749" s="227"/>
      <c r="N1749" s="228"/>
      <c r="O1749" s="228"/>
      <c r="P1749" s="228"/>
      <c r="Q1749" s="228"/>
      <c r="R1749" s="228"/>
      <c r="S1749" s="228"/>
      <c r="T1749" s="229"/>
      <c r="AT1749" s="230" t="s">
        <v>428</v>
      </c>
      <c r="AU1749" s="230" t="s">
        <v>86</v>
      </c>
      <c r="AV1749" s="15" t="s">
        <v>84</v>
      </c>
      <c r="AW1749" s="15" t="s">
        <v>37</v>
      </c>
      <c r="AX1749" s="15" t="s">
        <v>76</v>
      </c>
      <c r="AY1749" s="230" t="s">
        <v>404</v>
      </c>
    </row>
    <row r="1750" spans="2:51" s="13" customFormat="1" ht="11.25">
      <c r="B1750" s="198"/>
      <c r="C1750" s="199"/>
      <c r="D1750" s="192" t="s">
        <v>428</v>
      </c>
      <c r="E1750" s="200" t="s">
        <v>19</v>
      </c>
      <c r="F1750" s="201" t="s">
        <v>2218</v>
      </c>
      <c r="G1750" s="199"/>
      <c r="H1750" s="202">
        <v>5</v>
      </c>
      <c r="I1750" s="203"/>
      <c r="J1750" s="199"/>
      <c r="K1750" s="199"/>
      <c r="L1750" s="204"/>
      <c r="M1750" s="205"/>
      <c r="N1750" s="206"/>
      <c r="O1750" s="206"/>
      <c r="P1750" s="206"/>
      <c r="Q1750" s="206"/>
      <c r="R1750" s="206"/>
      <c r="S1750" s="206"/>
      <c r="T1750" s="207"/>
      <c r="AT1750" s="208" t="s">
        <v>428</v>
      </c>
      <c r="AU1750" s="208" t="s">
        <v>86</v>
      </c>
      <c r="AV1750" s="13" t="s">
        <v>86</v>
      </c>
      <c r="AW1750" s="13" t="s">
        <v>37</v>
      </c>
      <c r="AX1750" s="13" t="s">
        <v>84</v>
      </c>
      <c r="AY1750" s="208" t="s">
        <v>404</v>
      </c>
    </row>
    <row r="1751" spans="1:65" s="2" customFormat="1" ht="14.45" customHeight="1">
      <c r="A1751" s="36"/>
      <c r="B1751" s="37"/>
      <c r="C1751" s="179" t="s">
        <v>191</v>
      </c>
      <c r="D1751" s="179" t="s">
        <v>410</v>
      </c>
      <c r="E1751" s="180" t="s">
        <v>2219</v>
      </c>
      <c r="F1751" s="181" t="s">
        <v>2220</v>
      </c>
      <c r="G1751" s="182" t="s">
        <v>622</v>
      </c>
      <c r="H1751" s="183">
        <v>1</v>
      </c>
      <c r="I1751" s="184"/>
      <c r="J1751" s="185">
        <f>ROUND(I1751*H1751,2)</f>
        <v>0</v>
      </c>
      <c r="K1751" s="181" t="s">
        <v>19</v>
      </c>
      <c r="L1751" s="41"/>
      <c r="M1751" s="186" t="s">
        <v>19</v>
      </c>
      <c r="N1751" s="187" t="s">
        <v>47</v>
      </c>
      <c r="O1751" s="66"/>
      <c r="P1751" s="188">
        <f>O1751*H1751</f>
        <v>0</v>
      </c>
      <c r="Q1751" s="188">
        <v>0</v>
      </c>
      <c r="R1751" s="188">
        <f>Q1751*H1751</f>
        <v>0</v>
      </c>
      <c r="S1751" s="188">
        <v>0</v>
      </c>
      <c r="T1751" s="189">
        <f>S1751*H1751</f>
        <v>0</v>
      </c>
      <c r="U1751" s="36"/>
      <c r="V1751" s="36"/>
      <c r="W1751" s="36"/>
      <c r="X1751" s="36"/>
      <c r="Y1751" s="36"/>
      <c r="Z1751" s="36"/>
      <c r="AA1751" s="36"/>
      <c r="AB1751" s="36"/>
      <c r="AC1751" s="36"/>
      <c r="AD1751" s="36"/>
      <c r="AE1751" s="36"/>
      <c r="AR1751" s="190" t="s">
        <v>273</v>
      </c>
      <c r="AT1751" s="190" t="s">
        <v>410</v>
      </c>
      <c r="AU1751" s="190" t="s">
        <v>86</v>
      </c>
      <c r="AY1751" s="19" t="s">
        <v>404</v>
      </c>
      <c r="BE1751" s="191">
        <f>IF(N1751="základní",J1751,0)</f>
        <v>0</v>
      </c>
      <c r="BF1751" s="191">
        <f>IF(N1751="snížená",J1751,0)</f>
        <v>0</v>
      </c>
      <c r="BG1751" s="191">
        <f>IF(N1751="zákl. přenesená",J1751,0)</f>
        <v>0</v>
      </c>
      <c r="BH1751" s="191">
        <f>IF(N1751="sníž. přenesená",J1751,0)</f>
        <v>0</v>
      </c>
      <c r="BI1751" s="191">
        <f>IF(N1751="nulová",J1751,0)</f>
        <v>0</v>
      </c>
      <c r="BJ1751" s="19" t="s">
        <v>84</v>
      </c>
      <c r="BK1751" s="191">
        <f>ROUND(I1751*H1751,2)</f>
        <v>0</v>
      </c>
      <c r="BL1751" s="19" t="s">
        <v>273</v>
      </c>
      <c r="BM1751" s="190" t="s">
        <v>2221</v>
      </c>
    </row>
    <row r="1752" spans="1:47" s="2" customFormat="1" ht="48.75">
      <c r="A1752" s="36"/>
      <c r="B1752" s="37"/>
      <c r="C1752" s="38"/>
      <c r="D1752" s="192" t="s">
        <v>418</v>
      </c>
      <c r="E1752" s="38"/>
      <c r="F1752" s="193" t="s">
        <v>2222</v>
      </c>
      <c r="G1752" s="38"/>
      <c r="H1752" s="38"/>
      <c r="I1752" s="194"/>
      <c r="J1752" s="38"/>
      <c r="K1752" s="38"/>
      <c r="L1752" s="41"/>
      <c r="M1752" s="195"/>
      <c r="N1752" s="196"/>
      <c r="O1752" s="66"/>
      <c r="P1752" s="66"/>
      <c r="Q1752" s="66"/>
      <c r="R1752" s="66"/>
      <c r="S1752" s="66"/>
      <c r="T1752" s="67"/>
      <c r="U1752" s="36"/>
      <c r="V1752" s="36"/>
      <c r="W1752" s="36"/>
      <c r="X1752" s="36"/>
      <c r="Y1752" s="36"/>
      <c r="Z1752" s="36"/>
      <c r="AA1752" s="36"/>
      <c r="AB1752" s="36"/>
      <c r="AC1752" s="36"/>
      <c r="AD1752" s="36"/>
      <c r="AE1752" s="36"/>
      <c r="AT1752" s="19" t="s">
        <v>418</v>
      </c>
      <c r="AU1752" s="19" t="s">
        <v>86</v>
      </c>
    </row>
    <row r="1753" spans="1:47" s="2" customFormat="1" ht="19.5">
      <c r="A1753" s="36"/>
      <c r="B1753" s="37"/>
      <c r="C1753" s="38"/>
      <c r="D1753" s="192" t="s">
        <v>473</v>
      </c>
      <c r="E1753" s="38"/>
      <c r="F1753" s="197" t="s">
        <v>2223</v>
      </c>
      <c r="G1753" s="38"/>
      <c r="H1753" s="38"/>
      <c r="I1753" s="194"/>
      <c r="J1753" s="38"/>
      <c r="K1753" s="38"/>
      <c r="L1753" s="41"/>
      <c r="M1753" s="195"/>
      <c r="N1753" s="196"/>
      <c r="O1753" s="66"/>
      <c r="P1753" s="66"/>
      <c r="Q1753" s="66"/>
      <c r="R1753" s="66"/>
      <c r="S1753" s="66"/>
      <c r="T1753" s="67"/>
      <c r="U1753" s="36"/>
      <c r="V1753" s="36"/>
      <c r="W1753" s="36"/>
      <c r="X1753" s="36"/>
      <c r="Y1753" s="36"/>
      <c r="Z1753" s="36"/>
      <c r="AA1753" s="36"/>
      <c r="AB1753" s="36"/>
      <c r="AC1753" s="36"/>
      <c r="AD1753" s="36"/>
      <c r="AE1753" s="36"/>
      <c r="AT1753" s="19" t="s">
        <v>473</v>
      </c>
      <c r="AU1753" s="19" t="s">
        <v>86</v>
      </c>
    </row>
    <row r="1754" spans="1:65" s="2" customFormat="1" ht="14.45" customHeight="1">
      <c r="A1754" s="36"/>
      <c r="B1754" s="37"/>
      <c r="C1754" s="179" t="s">
        <v>2224</v>
      </c>
      <c r="D1754" s="179" t="s">
        <v>410</v>
      </c>
      <c r="E1754" s="180" t="s">
        <v>2225</v>
      </c>
      <c r="F1754" s="181" t="s">
        <v>2226</v>
      </c>
      <c r="G1754" s="182" t="s">
        <v>622</v>
      </c>
      <c r="H1754" s="183">
        <v>1</v>
      </c>
      <c r="I1754" s="184"/>
      <c r="J1754" s="185">
        <f>ROUND(I1754*H1754,2)</f>
        <v>0</v>
      </c>
      <c r="K1754" s="181" t="s">
        <v>19</v>
      </c>
      <c r="L1754" s="41"/>
      <c r="M1754" s="186" t="s">
        <v>19</v>
      </c>
      <c r="N1754" s="187" t="s">
        <v>47</v>
      </c>
      <c r="O1754" s="66"/>
      <c r="P1754" s="188">
        <f>O1754*H1754</f>
        <v>0</v>
      </c>
      <c r="Q1754" s="188">
        <v>0</v>
      </c>
      <c r="R1754" s="188">
        <f>Q1754*H1754</f>
        <v>0</v>
      </c>
      <c r="S1754" s="188">
        <v>0</v>
      </c>
      <c r="T1754" s="189">
        <f>S1754*H1754</f>
        <v>0</v>
      </c>
      <c r="U1754" s="36"/>
      <c r="V1754" s="36"/>
      <c r="W1754" s="36"/>
      <c r="X1754" s="36"/>
      <c r="Y1754" s="36"/>
      <c r="Z1754" s="36"/>
      <c r="AA1754" s="36"/>
      <c r="AB1754" s="36"/>
      <c r="AC1754" s="36"/>
      <c r="AD1754" s="36"/>
      <c r="AE1754" s="36"/>
      <c r="AR1754" s="190" t="s">
        <v>273</v>
      </c>
      <c r="AT1754" s="190" t="s">
        <v>410</v>
      </c>
      <c r="AU1754" s="190" t="s">
        <v>86</v>
      </c>
      <c r="AY1754" s="19" t="s">
        <v>404</v>
      </c>
      <c r="BE1754" s="191">
        <f>IF(N1754="základní",J1754,0)</f>
        <v>0</v>
      </c>
      <c r="BF1754" s="191">
        <f>IF(N1754="snížená",J1754,0)</f>
        <v>0</v>
      </c>
      <c r="BG1754" s="191">
        <f>IF(N1754="zákl. přenesená",J1754,0)</f>
        <v>0</v>
      </c>
      <c r="BH1754" s="191">
        <f>IF(N1754="sníž. přenesená",J1754,0)</f>
        <v>0</v>
      </c>
      <c r="BI1754" s="191">
        <f>IF(N1754="nulová",J1754,0)</f>
        <v>0</v>
      </c>
      <c r="BJ1754" s="19" t="s">
        <v>84</v>
      </c>
      <c r="BK1754" s="191">
        <f>ROUND(I1754*H1754,2)</f>
        <v>0</v>
      </c>
      <c r="BL1754" s="19" t="s">
        <v>273</v>
      </c>
      <c r="BM1754" s="190" t="s">
        <v>2227</v>
      </c>
    </row>
    <row r="1755" spans="1:47" s="2" customFormat="1" ht="78">
      <c r="A1755" s="36"/>
      <c r="B1755" s="37"/>
      <c r="C1755" s="38"/>
      <c r="D1755" s="192" t="s">
        <v>418</v>
      </c>
      <c r="E1755" s="38"/>
      <c r="F1755" s="193" t="s">
        <v>2228</v>
      </c>
      <c r="G1755" s="38"/>
      <c r="H1755" s="38"/>
      <c r="I1755" s="194"/>
      <c r="J1755" s="38"/>
      <c r="K1755" s="38"/>
      <c r="L1755" s="41"/>
      <c r="M1755" s="195"/>
      <c r="N1755" s="196"/>
      <c r="O1755" s="66"/>
      <c r="P1755" s="66"/>
      <c r="Q1755" s="66"/>
      <c r="R1755" s="66"/>
      <c r="S1755" s="66"/>
      <c r="T1755" s="67"/>
      <c r="U1755" s="36"/>
      <c r="V1755" s="36"/>
      <c r="W1755" s="36"/>
      <c r="X1755" s="36"/>
      <c r="Y1755" s="36"/>
      <c r="Z1755" s="36"/>
      <c r="AA1755" s="36"/>
      <c r="AB1755" s="36"/>
      <c r="AC1755" s="36"/>
      <c r="AD1755" s="36"/>
      <c r="AE1755" s="36"/>
      <c r="AT1755" s="19" t="s">
        <v>418</v>
      </c>
      <c r="AU1755" s="19" t="s">
        <v>86</v>
      </c>
    </row>
    <row r="1756" spans="1:47" s="2" customFormat="1" ht="19.5">
      <c r="A1756" s="36"/>
      <c r="B1756" s="37"/>
      <c r="C1756" s="38"/>
      <c r="D1756" s="192" t="s">
        <v>473</v>
      </c>
      <c r="E1756" s="38"/>
      <c r="F1756" s="197" t="s">
        <v>2223</v>
      </c>
      <c r="G1756" s="38"/>
      <c r="H1756" s="38"/>
      <c r="I1756" s="194"/>
      <c r="J1756" s="38"/>
      <c r="K1756" s="38"/>
      <c r="L1756" s="41"/>
      <c r="M1756" s="195"/>
      <c r="N1756" s="196"/>
      <c r="O1756" s="66"/>
      <c r="P1756" s="66"/>
      <c r="Q1756" s="66"/>
      <c r="R1756" s="66"/>
      <c r="S1756" s="66"/>
      <c r="T1756" s="67"/>
      <c r="U1756" s="36"/>
      <c r="V1756" s="36"/>
      <c r="W1756" s="36"/>
      <c r="X1756" s="36"/>
      <c r="Y1756" s="36"/>
      <c r="Z1756" s="36"/>
      <c r="AA1756" s="36"/>
      <c r="AB1756" s="36"/>
      <c r="AC1756" s="36"/>
      <c r="AD1756" s="36"/>
      <c r="AE1756" s="36"/>
      <c r="AT1756" s="19" t="s">
        <v>473</v>
      </c>
      <c r="AU1756" s="19" t="s">
        <v>86</v>
      </c>
    </row>
    <row r="1757" spans="1:65" s="2" customFormat="1" ht="14.45" customHeight="1">
      <c r="A1757" s="36"/>
      <c r="B1757" s="37"/>
      <c r="C1757" s="179" t="s">
        <v>2229</v>
      </c>
      <c r="D1757" s="179" t="s">
        <v>410</v>
      </c>
      <c r="E1757" s="180" t="s">
        <v>2230</v>
      </c>
      <c r="F1757" s="181" t="s">
        <v>2231</v>
      </c>
      <c r="G1757" s="182" t="s">
        <v>622</v>
      </c>
      <c r="H1757" s="183">
        <v>1</v>
      </c>
      <c r="I1757" s="184"/>
      <c r="J1757" s="185">
        <f>ROUND(I1757*H1757,2)</f>
        <v>0</v>
      </c>
      <c r="K1757" s="181" t="s">
        <v>19</v>
      </c>
      <c r="L1757" s="41"/>
      <c r="M1757" s="186" t="s">
        <v>19</v>
      </c>
      <c r="N1757" s="187" t="s">
        <v>47</v>
      </c>
      <c r="O1757" s="66"/>
      <c r="P1757" s="188">
        <f>O1757*H1757</f>
        <v>0</v>
      </c>
      <c r="Q1757" s="188">
        <v>0</v>
      </c>
      <c r="R1757" s="188">
        <f>Q1757*H1757</f>
        <v>0</v>
      </c>
      <c r="S1757" s="188">
        <v>0</v>
      </c>
      <c r="T1757" s="189">
        <f>S1757*H1757</f>
        <v>0</v>
      </c>
      <c r="U1757" s="36"/>
      <c r="V1757" s="36"/>
      <c r="W1757" s="36"/>
      <c r="X1757" s="36"/>
      <c r="Y1757" s="36"/>
      <c r="Z1757" s="36"/>
      <c r="AA1757" s="36"/>
      <c r="AB1757" s="36"/>
      <c r="AC1757" s="36"/>
      <c r="AD1757" s="36"/>
      <c r="AE1757" s="36"/>
      <c r="AR1757" s="190" t="s">
        <v>273</v>
      </c>
      <c r="AT1757" s="190" t="s">
        <v>410</v>
      </c>
      <c r="AU1757" s="190" t="s">
        <v>86</v>
      </c>
      <c r="AY1757" s="19" t="s">
        <v>404</v>
      </c>
      <c r="BE1757" s="191">
        <f>IF(N1757="základní",J1757,0)</f>
        <v>0</v>
      </c>
      <c r="BF1757" s="191">
        <f>IF(N1757="snížená",J1757,0)</f>
        <v>0</v>
      </c>
      <c r="BG1757" s="191">
        <f>IF(N1757="zákl. přenesená",J1757,0)</f>
        <v>0</v>
      </c>
      <c r="BH1757" s="191">
        <f>IF(N1757="sníž. přenesená",J1757,0)</f>
        <v>0</v>
      </c>
      <c r="BI1757" s="191">
        <f>IF(N1757="nulová",J1757,0)</f>
        <v>0</v>
      </c>
      <c r="BJ1757" s="19" t="s">
        <v>84</v>
      </c>
      <c r="BK1757" s="191">
        <f>ROUND(I1757*H1757,2)</f>
        <v>0</v>
      </c>
      <c r="BL1757" s="19" t="s">
        <v>273</v>
      </c>
      <c r="BM1757" s="190" t="s">
        <v>2232</v>
      </c>
    </row>
    <row r="1758" spans="1:47" s="2" customFormat="1" ht="58.5">
      <c r="A1758" s="36"/>
      <c r="B1758" s="37"/>
      <c r="C1758" s="38"/>
      <c r="D1758" s="192" t="s">
        <v>418</v>
      </c>
      <c r="E1758" s="38"/>
      <c r="F1758" s="193" t="s">
        <v>2233</v>
      </c>
      <c r="G1758" s="38"/>
      <c r="H1758" s="38"/>
      <c r="I1758" s="194"/>
      <c r="J1758" s="38"/>
      <c r="K1758" s="38"/>
      <c r="L1758" s="41"/>
      <c r="M1758" s="195"/>
      <c r="N1758" s="196"/>
      <c r="O1758" s="66"/>
      <c r="P1758" s="66"/>
      <c r="Q1758" s="66"/>
      <c r="R1758" s="66"/>
      <c r="S1758" s="66"/>
      <c r="T1758" s="67"/>
      <c r="U1758" s="36"/>
      <c r="V1758" s="36"/>
      <c r="W1758" s="36"/>
      <c r="X1758" s="36"/>
      <c r="Y1758" s="36"/>
      <c r="Z1758" s="36"/>
      <c r="AA1758" s="36"/>
      <c r="AB1758" s="36"/>
      <c r="AC1758" s="36"/>
      <c r="AD1758" s="36"/>
      <c r="AE1758" s="36"/>
      <c r="AT1758" s="19" t="s">
        <v>418</v>
      </c>
      <c r="AU1758" s="19" t="s">
        <v>86</v>
      </c>
    </row>
    <row r="1759" spans="1:47" s="2" customFormat="1" ht="19.5">
      <c r="A1759" s="36"/>
      <c r="B1759" s="37"/>
      <c r="C1759" s="38"/>
      <c r="D1759" s="192" t="s">
        <v>473</v>
      </c>
      <c r="E1759" s="38"/>
      <c r="F1759" s="197" t="s">
        <v>2234</v>
      </c>
      <c r="G1759" s="38"/>
      <c r="H1759" s="38"/>
      <c r="I1759" s="194"/>
      <c r="J1759" s="38"/>
      <c r="K1759" s="38"/>
      <c r="L1759" s="41"/>
      <c r="M1759" s="195"/>
      <c r="N1759" s="196"/>
      <c r="O1759" s="66"/>
      <c r="P1759" s="66"/>
      <c r="Q1759" s="66"/>
      <c r="R1759" s="66"/>
      <c r="S1759" s="66"/>
      <c r="T1759" s="67"/>
      <c r="U1759" s="36"/>
      <c r="V1759" s="36"/>
      <c r="W1759" s="36"/>
      <c r="X1759" s="36"/>
      <c r="Y1759" s="36"/>
      <c r="Z1759" s="36"/>
      <c r="AA1759" s="36"/>
      <c r="AB1759" s="36"/>
      <c r="AC1759" s="36"/>
      <c r="AD1759" s="36"/>
      <c r="AE1759" s="36"/>
      <c r="AT1759" s="19" t="s">
        <v>473</v>
      </c>
      <c r="AU1759" s="19" t="s">
        <v>86</v>
      </c>
    </row>
    <row r="1760" spans="1:65" s="2" customFormat="1" ht="14.45" customHeight="1">
      <c r="A1760" s="36"/>
      <c r="B1760" s="37"/>
      <c r="C1760" s="179" t="s">
        <v>2235</v>
      </c>
      <c r="D1760" s="179" t="s">
        <v>410</v>
      </c>
      <c r="E1760" s="180" t="s">
        <v>2236</v>
      </c>
      <c r="F1760" s="181" t="s">
        <v>2237</v>
      </c>
      <c r="G1760" s="182" t="s">
        <v>622</v>
      </c>
      <c r="H1760" s="183">
        <v>1</v>
      </c>
      <c r="I1760" s="184"/>
      <c r="J1760" s="185">
        <f>ROUND(I1760*H1760,2)</f>
        <v>0</v>
      </c>
      <c r="K1760" s="181" t="s">
        <v>19</v>
      </c>
      <c r="L1760" s="41"/>
      <c r="M1760" s="186" t="s">
        <v>19</v>
      </c>
      <c r="N1760" s="187" t="s">
        <v>47</v>
      </c>
      <c r="O1760" s="66"/>
      <c r="P1760" s="188">
        <f>O1760*H1760</f>
        <v>0</v>
      </c>
      <c r="Q1760" s="188">
        <v>0</v>
      </c>
      <c r="R1760" s="188">
        <f>Q1760*H1760</f>
        <v>0</v>
      </c>
      <c r="S1760" s="188">
        <v>0</v>
      </c>
      <c r="T1760" s="189">
        <f>S1760*H1760</f>
        <v>0</v>
      </c>
      <c r="U1760" s="36"/>
      <c r="V1760" s="36"/>
      <c r="W1760" s="36"/>
      <c r="X1760" s="36"/>
      <c r="Y1760" s="36"/>
      <c r="Z1760" s="36"/>
      <c r="AA1760" s="36"/>
      <c r="AB1760" s="36"/>
      <c r="AC1760" s="36"/>
      <c r="AD1760" s="36"/>
      <c r="AE1760" s="36"/>
      <c r="AR1760" s="190" t="s">
        <v>273</v>
      </c>
      <c r="AT1760" s="190" t="s">
        <v>410</v>
      </c>
      <c r="AU1760" s="190" t="s">
        <v>86</v>
      </c>
      <c r="AY1760" s="19" t="s">
        <v>404</v>
      </c>
      <c r="BE1760" s="191">
        <f>IF(N1760="základní",J1760,0)</f>
        <v>0</v>
      </c>
      <c r="BF1760" s="191">
        <f>IF(N1760="snížená",J1760,0)</f>
        <v>0</v>
      </c>
      <c r="BG1760" s="191">
        <f>IF(N1760="zákl. přenesená",J1760,0)</f>
        <v>0</v>
      </c>
      <c r="BH1760" s="191">
        <f>IF(N1760="sníž. přenesená",J1760,0)</f>
        <v>0</v>
      </c>
      <c r="BI1760" s="191">
        <f>IF(N1760="nulová",J1760,0)</f>
        <v>0</v>
      </c>
      <c r="BJ1760" s="19" t="s">
        <v>84</v>
      </c>
      <c r="BK1760" s="191">
        <f>ROUND(I1760*H1760,2)</f>
        <v>0</v>
      </c>
      <c r="BL1760" s="19" t="s">
        <v>273</v>
      </c>
      <c r="BM1760" s="190" t="s">
        <v>2238</v>
      </c>
    </row>
    <row r="1761" spans="1:47" s="2" customFormat="1" ht="68.25">
      <c r="A1761" s="36"/>
      <c r="B1761" s="37"/>
      <c r="C1761" s="38"/>
      <c r="D1761" s="192" t="s">
        <v>418</v>
      </c>
      <c r="E1761" s="38"/>
      <c r="F1761" s="193" t="s">
        <v>2239</v>
      </c>
      <c r="G1761" s="38"/>
      <c r="H1761" s="38"/>
      <c r="I1761" s="194"/>
      <c r="J1761" s="38"/>
      <c r="K1761" s="38"/>
      <c r="L1761" s="41"/>
      <c r="M1761" s="195"/>
      <c r="N1761" s="196"/>
      <c r="O1761" s="66"/>
      <c r="P1761" s="66"/>
      <c r="Q1761" s="66"/>
      <c r="R1761" s="66"/>
      <c r="S1761" s="66"/>
      <c r="T1761" s="67"/>
      <c r="U1761" s="36"/>
      <c r="V1761" s="36"/>
      <c r="W1761" s="36"/>
      <c r="X1761" s="36"/>
      <c r="Y1761" s="36"/>
      <c r="Z1761" s="36"/>
      <c r="AA1761" s="36"/>
      <c r="AB1761" s="36"/>
      <c r="AC1761" s="36"/>
      <c r="AD1761" s="36"/>
      <c r="AE1761" s="36"/>
      <c r="AT1761" s="19" t="s">
        <v>418</v>
      </c>
      <c r="AU1761" s="19" t="s">
        <v>86</v>
      </c>
    </row>
    <row r="1762" spans="1:47" s="2" customFormat="1" ht="19.5">
      <c r="A1762" s="36"/>
      <c r="B1762" s="37"/>
      <c r="C1762" s="38"/>
      <c r="D1762" s="192" t="s">
        <v>473</v>
      </c>
      <c r="E1762" s="38"/>
      <c r="F1762" s="197" t="s">
        <v>2234</v>
      </c>
      <c r="G1762" s="38"/>
      <c r="H1762" s="38"/>
      <c r="I1762" s="194"/>
      <c r="J1762" s="38"/>
      <c r="K1762" s="38"/>
      <c r="L1762" s="41"/>
      <c r="M1762" s="195"/>
      <c r="N1762" s="196"/>
      <c r="O1762" s="66"/>
      <c r="P1762" s="66"/>
      <c r="Q1762" s="66"/>
      <c r="R1762" s="66"/>
      <c r="S1762" s="66"/>
      <c r="T1762" s="67"/>
      <c r="U1762" s="36"/>
      <c r="V1762" s="36"/>
      <c r="W1762" s="36"/>
      <c r="X1762" s="36"/>
      <c r="Y1762" s="36"/>
      <c r="Z1762" s="36"/>
      <c r="AA1762" s="36"/>
      <c r="AB1762" s="36"/>
      <c r="AC1762" s="36"/>
      <c r="AD1762" s="36"/>
      <c r="AE1762" s="36"/>
      <c r="AT1762" s="19" t="s">
        <v>473</v>
      </c>
      <c r="AU1762" s="19" t="s">
        <v>86</v>
      </c>
    </row>
    <row r="1763" spans="1:65" s="2" customFormat="1" ht="14.45" customHeight="1">
      <c r="A1763" s="36"/>
      <c r="B1763" s="37"/>
      <c r="C1763" s="179" t="s">
        <v>2240</v>
      </c>
      <c r="D1763" s="179" t="s">
        <v>410</v>
      </c>
      <c r="E1763" s="180" t="s">
        <v>2241</v>
      </c>
      <c r="F1763" s="181" t="s">
        <v>2242</v>
      </c>
      <c r="G1763" s="182" t="s">
        <v>622</v>
      </c>
      <c r="H1763" s="183">
        <v>1</v>
      </c>
      <c r="I1763" s="184"/>
      <c r="J1763" s="185">
        <f>ROUND(I1763*H1763,2)</f>
        <v>0</v>
      </c>
      <c r="K1763" s="181" t="s">
        <v>19</v>
      </c>
      <c r="L1763" s="41"/>
      <c r="M1763" s="186" t="s">
        <v>19</v>
      </c>
      <c r="N1763" s="187" t="s">
        <v>47</v>
      </c>
      <c r="O1763" s="66"/>
      <c r="P1763" s="188">
        <f>O1763*H1763</f>
        <v>0</v>
      </c>
      <c r="Q1763" s="188">
        <v>0</v>
      </c>
      <c r="R1763" s="188">
        <f>Q1763*H1763</f>
        <v>0</v>
      </c>
      <c r="S1763" s="188">
        <v>0</v>
      </c>
      <c r="T1763" s="189">
        <f>S1763*H1763</f>
        <v>0</v>
      </c>
      <c r="U1763" s="36"/>
      <c r="V1763" s="36"/>
      <c r="W1763" s="36"/>
      <c r="X1763" s="36"/>
      <c r="Y1763" s="36"/>
      <c r="Z1763" s="36"/>
      <c r="AA1763" s="36"/>
      <c r="AB1763" s="36"/>
      <c r="AC1763" s="36"/>
      <c r="AD1763" s="36"/>
      <c r="AE1763" s="36"/>
      <c r="AR1763" s="190" t="s">
        <v>273</v>
      </c>
      <c r="AT1763" s="190" t="s">
        <v>410</v>
      </c>
      <c r="AU1763" s="190" t="s">
        <v>86</v>
      </c>
      <c r="AY1763" s="19" t="s">
        <v>404</v>
      </c>
      <c r="BE1763" s="191">
        <f>IF(N1763="základní",J1763,0)</f>
        <v>0</v>
      </c>
      <c r="BF1763" s="191">
        <f>IF(N1763="snížená",J1763,0)</f>
        <v>0</v>
      </c>
      <c r="BG1763" s="191">
        <f>IF(N1763="zákl. přenesená",J1763,0)</f>
        <v>0</v>
      </c>
      <c r="BH1763" s="191">
        <f>IF(N1763="sníž. přenesená",J1763,0)</f>
        <v>0</v>
      </c>
      <c r="BI1763" s="191">
        <f>IF(N1763="nulová",J1763,0)</f>
        <v>0</v>
      </c>
      <c r="BJ1763" s="19" t="s">
        <v>84</v>
      </c>
      <c r="BK1763" s="191">
        <f>ROUND(I1763*H1763,2)</f>
        <v>0</v>
      </c>
      <c r="BL1763" s="19" t="s">
        <v>273</v>
      </c>
      <c r="BM1763" s="190" t="s">
        <v>2243</v>
      </c>
    </row>
    <row r="1764" spans="1:47" s="2" customFormat="1" ht="58.5">
      <c r="A1764" s="36"/>
      <c r="B1764" s="37"/>
      <c r="C1764" s="38"/>
      <c r="D1764" s="192" t="s">
        <v>418</v>
      </c>
      <c r="E1764" s="38"/>
      <c r="F1764" s="193" t="s">
        <v>2244</v>
      </c>
      <c r="G1764" s="38"/>
      <c r="H1764" s="38"/>
      <c r="I1764" s="194"/>
      <c r="J1764" s="38"/>
      <c r="K1764" s="38"/>
      <c r="L1764" s="41"/>
      <c r="M1764" s="195"/>
      <c r="N1764" s="196"/>
      <c r="O1764" s="66"/>
      <c r="P1764" s="66"/>
      <c r="Q1764" s="66"/>
      <c r="R1764" s="66"/>
      <c r="S1764" s="66"/>
      <c r="T1764" s="67"/>
      <c r="U1764" s="36"/>
      <c r="V1764" s="36"/>
      <c r="W1764" s="36"/>
      <c r="X1764" s="36"/>
      <c r="Y1764" s="36"/>
      <c r="Z1764" s="36"/>
      <c r="AA1764" s="36"/>
      <c r="AB1764" s="36"/>
      <c r="AC1764" s="36"/>
      <c r="AD1764" s="36"/>
      <c r="AE1764" s="36"/>
      <c r="AT1764" s="19" t="s">
        <v>418</v>
      </c>
      <c r="AU1764" s="19" t="s">
        <v>86</v>
      </c>
    </row>
    <row r="1765" spans="1:47" s="2" customFormat="1" ht="19.5">
      <c r="A1765" s="36"/>
      <c r="B1765" s="37"/>
      <c r="C1765" s="38"/>
      <c r="D1765" s="192" t="s">
        <v>473</v>
      </c>
      <c r="E1765" s="38"/>
      <c r="F1765" s="197" t="s">
        <v>2234</v>
      </c>
      <c r="G1765" s="38"/>
      <c r="H1765" s="38"/>
      <c r="I1765" s="194"/>
      <c r="J1765" s="38"/>
      <c r="K1765" s="38"/>
      <c r="L1765" s="41"/>
      <c r="M1765" s="195"/>
      <c r="N1765" s="196"/>
      <c r="O1765" s="66"/>
      <c r="P1765" s="66"/>
      <c r="Q1765" s="66"/>
      <c r="R1765" s="66"/>
      <c r="S1765" s="66"/>
      <c r="T1765" s="67"/>
      <c r="U1765" s="36"/>
      <c r="V1765" s="36"/>
      <c r="W1765" s="36"/>
      <c r="X1765" s="36"/>
      <c r="Y1765" s="36"/>
      <c r="Z1765" s="36"/>
      <c r="AA1765" s="36"/>
      <c r="AB1765" s="36"/>
      <c r="AC1765" s="36"/>
      <c r="AD1765" s="36"/>
      <c r="AE1765" s="36"/>
      <c r="AT1765" s="19" t="s">
        <v>473</v>
      </c>
      <c r="AU1765" s="19" t="s">
        <v>86</v>
      </c>
    </row>
    <row r="1766" spans="1:65" s="2" customFormat="1" ht="14.45" customHeight="1">
      <c r="A1766" s="36"/>
      <c r="B1766" s="37"/>
      <c r="C1766" s="179" t="s">
        <v>2245</v>
      </c>
      <c r="D1766" s="179" t="s">
        <v>410</v>
      </c>
      <c r="E1766" s="180" t="s">
        <v>2246</v>
      </c>
      <c r="F1766" s="181" t="s">
        <v>2247</v>
      </c>
      <c r="G1766" s="182" t="s">
        <v>622</v>
      </c>
      <c r="H1766" s="183">
        <v>1</v>
      </c>
      <c r="I1766" s="184"/>
      <c r="J1766" s="185">
        <f>ROUND(I1766*H1766,2)</f>
        <v>0</v>
      </c>
      <c r="K1766" s="181" t="s">
        <v>19</v>
      </c>
      <c r="L1766" s="41"/>
      <c r="M1766" s="186" t="s">
        <v>19</v>
      </c>
      <c r="N1766" s="187" t="s">
        <v>47</v>
      </c>
      <c r="O1766" s="66"/>
      <c r="P1766" s="188">
        <f>O1766*H1766</f>
        <v>0</v>
      </c>
      <c r="Q1766" s="188">
        <v>0</v>
      </c>
      <c r="R1766" s="188">
        <f>Q1766*H1766</f>
        <v>0</v>
      </c>
      <c r="S1766" s="188">
        <v>0</v>
      </c>
      <c r="T1766" s="189">
        <f>S1766*H1766</f>
        <v>0</v>
      </c>
      <c r="U1766" s="36"/>
      <c r="V1766" s="36"/>
      <c r="W1766" s="36"/>
      <c r="X1766" s="36"/>
      <c r="Y1766" s="36"/>
      <c r="Z1766" s="36"/>
      <c r="AA1766" s="36"/>
      <c r="AB1766" s="36"/>
      <c r="AC1766" s="36"/>
      <c r="AD1766" s="36"/>
      <c r="AE1766" s="36"/>
      <c r="AR1766" s="190" t="s">
        <v>273</v>
      </c>
      <c r="AT1766" s="190" t="s">
        <v>410</v>
      </c>
      <c r="AU1766" s="190" t="s">
        <v>86</v>
      </c>
      <c r="AY1766" s="19" t="s">
        <v>404</v>
      </c>
      <c r="BE1766" s="191">
        <f>IF(N1766="základní",J1766,0)</f>
        <v>0</v>
      </c>
      <c r="BF1766" s="191">
        <f>IF(N1766="snížená",J1766,0)</f>
        <v>0</v>
      </c>
      <c r="BG1766" s="191">
        <f>IF(N1766="zákl. přenesená",J1766,0)</f>
        <v>0</v>
      </c>
      <c r="BH1766" s="191">
        <f>IF(N1766="sníž. přenesená",J1766,0)</f>
        <v>0</v>
      </c>
      <c r="BI1766" s="191">
        <f>IF(N1766="nulová",J1766,0)</f>
        <v>0</v>
      </c>
      <c r="BJ1766" s="19" t="s">
        <v>84</v>
      </c>
      <c r="BK1766" s="191">
        <f>ROUND(I1766*H1766,2)</f>
        <v>0</v>
      </c>
      <c r="BL1766" s="19" t="s">
        <v>273</v>
      </c>
      <c r="BM1766" s="190" t="s">
        <v>2248</v>
      </c>
    </row>
    <row r="1767" spans="1:47" s="2" customFormat="1" ht="58.5">
      <c r="A1767" s="36"/>
      <c r="B1767" s="37"/>
      <c r="C1767" s="38"/>
      <c r="D1767" s="192" t="s">
        <v>418</v>
      </c>
      <c r="E1767" s="38"/>
      <c r="F1767" s="193" t="s">
        <v>2249</v>
      </c>
      <c r="G1767" s="38"/>
      <c r="H1767" s="38"/>
      <c r="I1767" s="194"/>
      <c r="J1767" s="38"/>
      <c r="K1767" s="38"/>
      <c r="L1767" s="41"/>
      <c r="M1767" s="195"/>
      <c r="N1767" s="196"/>
      <c r="O1767" s="66"/>
      <c r="P1767" s="66"/>
      <c r="Q1767" s="66"/>
      <c r="R1767" s="66"/>
      <c r="S1767" s="66"/>
      <c r="T1767" s="67"/>
      <c r="U1767" s="36"/>
      <c r="V1767" s="36"/>
      <c r="W1767" s="36"/>
      <c r="X1767" s="36"/>
      <c r="Y1767" s="36"/>
      <c r="Z1767" s="36"/>
      <c r="AA1767" s="36"/>
      <c r="AB1767" s="36"/>
      <c r="AC1767" s="36"/>
      <c r="AD1767" s="36"/>
      <c r="AE1767" s="36"/>
      <c r="AT1767" s="19" t="s">
        <v>418</v>
      </c>
      <c r="AU1767" s="19" t="s">
        <v>86</v>
      </c>
    </row>
    <row r="1768" spans="1:47" s="2" customFormat="1" ht="19.5">
      <c r="A1768" s="36"/>
      <c r="B1768" s="37"/>
      <c r="C1768" s="38"/>
      <c r="D1768" s="192" t="s">
        <v>473</v>
      </c>
      <c r="E1768" s="38"/>
      <c r="F1768" s="197" t="s">
        <v>2234</v>
      </c>
      <c r="G1768" s="38"/>
      <c r="H1768" s="38"/>
      <c r="I1768" s="194"/>
      <c r="J1768" s="38"/>
      <c r="K1768" s="38"/>
      <c r="L1768" s="41"/>
      <c r="M1768" s="195"/>
      <c r="N1768" s="196"/>
      <c r="O1768" s="66"/>
      <c r="P1768" s="66"/>
      <c r="Q1768" s="66"/>
      <c r="R1768" s="66"/>
      <c r="S1768" s="66"/>
      <c r="T1768" s="67"/>
      <c r="U1768" s="36"/>
      <c r="V1768" s="36"/>
      <c r="W1768" s="36"/>
      <c r="X1768" s="36"/>
      <c r="Y1768" s="36"/>
      <c r="Z1768" s="36"/>
      <c r="AA1768" s="36"/>
      <c r="AB1768" s="36"/>
      <c r="AC1768" s="36"/>
      <c r="AD1768" s="36"/>
      <c r="AE1768" s="36"/>
      <c r="AT1768" s="19" t="s">
        <v>473</v>
      </c>
      <c r="AU1768" s="19" t="s">
        <v>86</v>
      </c>
    </row>
    <row r="1769" spans="1:65" s="2" customFormat="1" ht="14.45" customHeight="1">
      <c r="A1769" s="36"/>
      <c r="B1769" s="37"/>
      <c r="C1769" s="179" t="s">
        <v>2250</v>
      </c>
      <c r="D1769" s="179" t="s">
        <v>410</v>
      </c>
      <c r="E1769" s="180" t="s">
        <v>2251</v>
      </c>
      <c r="F1769" s="181" t="s">
        <v>2252</v>
      </c>
      <c r="G1769" s="182" t="s">
        <v>110</v>
      </c>
      <c r="H1769" s="183">
        <v>2</v>
      </c>
      <c r="I1769" s="184"/>
      <c r="J1769" s="185">
        <f>ROUND(I1769*H1769,2)</f>
        <v>0</v>
      </c>
      <c r="K1769" s="181" t="s">
        <v>19</v>
      </c>
      <c r="L1769" s="41"/>
      <c r="M1769" s="186" t="s">
        <v>19</v>
      </c>
      <c r="N1769" s="187" t="s">
        <v>47</v>
      </c>
      <c r="O1769" s="66"/>
      <c r="P1769" s="188">
        <f>O1769*H1769</f>
        <v>0</v>
      </c>
      <c r="Q1769" s="188">
        <v>0</v>
      </c>
      <c r="R1769" s="188">
        <f>Q1769*H1769</f>
        <v>0</v>
      </c>
      <c r="S1769" s="188">
        <v>0</v>
      </c>
      <c r="T1769" s="189">
        <f>S1769*H1769</f>
        <v>0</v>
      </c>
      <c r="U1769" s="36"/>
      <c r="V1769" s="36"/>
      <c r="W1769" s="36"/>
      <c r="X1769" s="36"/>
      <c r="Y1769" s="36"/>
      <c r="Z1769" s="36"/>
      <c r="AA1769" s="36"/>
      <c r="AB1769" s="36"/>
      <c r="AC1769" s="36"/>
      <c r="AD1769" s="36"/>
      <c r="AE1769" s="36"/>
      <c r="AR1769" s="190" t="s">
        <v>273</v>
      </c>
      <c r="AT1769" s="190" t="s">
        <v>410</v>
      </c>
      <c r="AU1769" s="190" t="s">
        <v>86</v>
      </c>
      <c r="AY1769" s="19" t="s">
        <v>404</v>
      </c>
      <c r="BE1769" s="191">
        <f>IF(N1769="základní",J1769,0)</f>
        <v>0</v>
      </c>
      <c r="BF1769" s="191">
        <f>IF(N1769="snížená",J1769,0)</f>
        <v>0</v>
      </c>
      <c r="BG1769" s="191">
        <f>IF(N1769="zákl. přenesená",J1769,0)</f>
        <v>0</v>
      </c>
      <c r="BH1769" s="191">
        <f>IF(N1769="sníž. přenesená",J1769,0)</f>
        <v>0</v>
      </c>
      <c r="BI1769" s="191">
        <f>IF(N1769="nulová",J1769,0)</f>
        <v>0</v>
      </c>
      <c r="BJ1769" s="19" t="s">
        <v>84</v>
      </c>
      <c r="BK1769" s="191">
        <f>ROUND(I1769*H1769,2)</f>
        <v>0</v>
      </c>
      <c r="BL1769" s="19" t="s">
        <v>273</v>
      </c>
      <c r="BM1769" s="190" t="s">
        <v>2253</v>
      </c>
    </row>
    <row r="1770" spans="1:47" s="2" customFormat="1" ht="11.25">
      <c r="A1770" s="36"/>
      <c r="B1770" s="37"/>
      <c r="C1770" s="38"/>
      <c r="D1770" s="192" t="s">
        <v>418</v>
      </c>
      <c r="E1770" s="38"/>
      <c r="F1770" s="193" t="s">
        <v>2252</v>
      </c>
      <c r="G1770" s="38"/>
      <c r="H1770" s="38"/>
      <c r="I1770" s="194"/>
      <c r="J1770" s="38"/>
      <c r="K1770" s="38"/>
      <c r="L1770" s="41"/>
      <c r="M1770" s="195"/>
      <c r="N1770" s="196"/>
      <c r="O1770" s="66"/>
      <c r="P1770" s="66"/>
      <c r="Q1770" s="66"/>
      <c r="R1770" s="66"/>
      <c r="S1770" s="66"/>
      <c r="T1770" s="67"/>
      <c r="U1770" s="36"/>
      <c r="V1770" s="36"/>
      <c r="W1770" s="36"/>
      <c r="X1770" s="36"/>
      <c r="Y1770" s="36"/>
      <c r="Z1770" s="36"/>
      <c r="AA1770" s="36"/>
      <c r="AB1770" s="36"/>
      <c r="AC1770" s="36"/>
      <c r="AD1770" s="36"/>
      <c r="AE1770" s="36"/>
      <c r="AT1770" s="19" t="s">
        <v>418</v>
      </c>
      <c r="AU1770" s="19" t="s">
        <v>86</v>
      </c>
    </row>
    <row r="1771" spans="2:51" s="13" customFormat="1" ht="11.25">
      <c r="B1771" s="198"/>
      <c r="C1771" s="199"/>
      <c r="D1771" s="192" t="s">
        <v>428</v>
      </c>
      <c r="E1771" s="200" t="s">
        <v>19</v>
      </c>
      <c r="F1771" s="201" t="s">
        <v>2254</v>
      </c>
      <c r="G1771" s="199"/>
      <c r="H1771" s="202">
        <v>2</v>
      </c>
      <c r="I1771" s="203"/>
      <c r="J1771" s="199"/>
      <c r="K1771" s="199"/>
      <c r="L1771" s="204"/>
      <c r="M1771" s="205"/>
      <c r="N1771" s="206"/>
      <c r="O1771" s="206"/>
      <c r="P1771" s="206"/>
      <c r="Q1771" s="206"/>
      <c r="R1771" s="206"/>
      <c r="S1771" s="206"/>
      <c r="T1771" s="207"/>
      <c r="AT1771" s="208" t="s">
        <v>428</v>
      </c>
      <c r="AU1771" s="208" t="s">
        <v>86</v>
      </c>
      <c r="AV1771" s="13" t="s">
        <v>86</v>
      </c>
      <c r="AW1771" s="13" t="s">
        <v>37</v>
      </c>
      <c r="AX1771" s="13" t="s">
        <v>84</v>
      </c>
      <c r="AY1771" s="208" t="s">
        <v>404</v>
      </c>
    </row>
    <row r="1772" spans="1:65" s="2" customFormat="1" ht="14.45" customHeight="1">
      <c r="A1772" s="36"/>
      <c r="B1772" s="37"/>
      <c r="C1772" s="179" t="s">
        <v>2255</v>
      </c>
      <c r="D1772" s="179" t="s">
        <v>410</v>
      </c>
      <c r="E1772" s="180" t="s">
        <v>2256</v>
      </c>
      <c r="F1772" s="181" t="s">
        <v>2257</v>
      </c>
      <c r="G1772" s="182" t="s">
        <v>622</v>
      </c>
      <c r="H1772" s="183">
        <v>78</v>
      </c>
      <c r="I1772" s="184"/>
      <c r="J1772" s="185">
        <f>ROUND(I1772*H1772,2)</f>
        <v>0</v>
      </c>
      <c r="K1772" s="181" t="s">
        <v>19</v>
      </c>
      <c r="L1772" s="41"/>
      <c r="M1772" s="186" t="s">
        <v>19</v>
      </c>
      <c r="N1772" s="187" t="s">
        <v>47</v>
      </c>
      <c r="O1772" s="66"/>
      <c r="P1772" s="188">
        <f>O1772*H1772</f>
        <v>0</v>
      </c>
      <c r="Q1772" s="188">
        <v>0</v>
      </c>
      <c r="R1772" s="188">
        <f>Q1772*H1772</f>
        <v>0</v>
      </c>
      <c r="S1772" s="188">
        <v>0</v>
      </c>
      <c r="T1772" s="189">
        <f>S1772*H1772</f>
        <v>0</v>
      </c>
      <c r="U1772" s="36"/>
      <c r="V1772" s="36"/>
      <c r="W1772" s="36"/>
      <c r="X1772" s="36"/>
      <c r="Y1772" s="36"/>
      <c r="Z1772" s="36"/>
      <c r="AA1772" s="36"/>
      <c r="AB1772" s="36"/>
      <c r="AC1772" s="36"/>
      <c r="AD1772" s="36"/>
      <c r="AE1772" s="36"/>
      <c r="AR1772" s="190" t="s">
        <v>273</v>
      </c>
      <c r="AT1772" s="190" t="s">
        <v>410</v>
      </c>
      <c r="AU1772" s="190" t="s">
        <v>86</v>
      </c>
      <c r="AY1772" s="19" t="s">
        <v>404</v>
      </c>
      <c r="BE1772" s="191">
        <f>IF(N1772="základní",J1772,0)</f>
        <v>0</v>
      </c>
      <c r="BF1772" s="191">
        <f>IF(N1772="snížená",J1772,0)</f>
        <v>0</v>
      </c>
      <c r="BG1772" s="191">
        <f>IF(N1772="zákl. přenesená",J1772,0)</f>
        <v>0</v>
      </c>
      <c r="BH1772" s="191">
        <f>IF(N1772="sníž. přenesená",J1772,0)</f>
        <v>0</v>
      </c>
      <c r="BI1772" s="191">
        <f>IF(N1772="nulová",J1772,0)</f>
        <v>0</v>
      </c>
      <c r="BJ1772" s="19" t="s">
        <v>84</v>
      </c>
      <c r="BK1772" s="191">
        <f>ROUND(I1772*H1772,2)</f>
        <v>0</v>
      </c>
      <c r="BL1772" s="19" t="s">
        <v>273</v>
      </c>
      <c r="BM1772" s="190" t="s">
        <v>2258</v>
      </c>
    </row>
    <row r="1773" spans="1:47" s="2" customFormat="1" ht="78">
      <c r="A1773" s="36"/>
      <c r="B1773" s="37"/>
      <c r="C1773" s="38"/>
      <c r="D1773" s="192" t="s">
        <v>418</v>
      </c>
      <c r="E1773" s="38"/>
      <c r="F1773" s="193" t="s">
        <v>2259</v>
      </c>
      <c r="G1773" s="38"/>
      <c r="H1773" s="38"/>
      <c r="I1773" s="194"/>
      <c r="J1773" s="38"/>
      <c r="K1773" s="38"/>
      <c r="L1773" s="41"/>
      <c r="M1773" s="195"/>
      <c r="N1773" s="196"/>
      <c r="O1773" s="66"/>
      <c r="P1773" s="66"/>
      <c r="Q1773" s="66"/>
      <c r="R1773" s="66"/>
      <c r="S1773" s="66"/>
      <c r="T1773" s="67"/>
      <c r="U1773" s="36"/>
      <c r="V1773" s="36"/>
      <c r="W1773" s="36"/>
      <c r="X1773" s="36"/>
      <c r="Y1773" s="36"/>
      <c r="Z1773" s="36"/>
      <c r="AA1773" s="36"/>
      <c r="AB1773" s="36"/>
      <c r="AC1773" s="36"/>
      <c r="AD1773" s="36"/>
      <c r="AE1773" s="36"/>
      <c r="AT1773" s="19" t="s">
        <v>418</v>
      </c>
      <c r="AU1773" s="19" t="s">
        <v>86</v>
      </c>
    </row>
    <row r="1774" spans="2:51" s="15" customFormat="1" ht="11.25">
      <c r="B1774" s="221"/>
      <c r="C1774" s="222"/>
      <c r="D1774" s="192" t="s">
        <v>428</v>
      </c>
      <c r="E1774" s="223" t="s">
        <v>19</v>
      </c>
      <c r="F1774" s="224" t="s">
        <v>1148</v>
      </c>
      <c r="G1774" s="222"/>
      <c r="H1774" s="223" t="s">
        <v>19</v>
      </c>
      <c r="I1774" s="225"/>
      <c r="J1774" s="222"/>
      <c r="K1774" s="222"/>
      <c r="L1774" s="226"/>
      <c r="M1774" s="227"/>
      <c r="N1774" s="228"/>
      <c r="O1774" s="228"/>
      <c r="P1774" s="228"/>
      <c r="Q1774" s="228"/>
      <c r="R1774" s="228"/>
      <c r="S1774" s="228"/>
      <c r="T1774" s="229"/>
      <c r="AT1774" s="230" t="s">
        <v>428</v>
      </c>
      <c r="AU1774" s="230" t="s">
        <v>86</v>
      </c>
      <c r="AV1774" s="15" t="s">
        <v>84</v>
      </c>
      <c r="AW1774" s="15" t="s">
        <v>37</v>
      </c>
      <c r="AX1774" s="15" t="s">
        <v>76</v>
      </c>
      <c r="AY1774" s="230" t="s">
        <v>404</v>
      </c>
    </row>
    <row r="1775" spans="2:51" s="13" customFormat="1" ht="11.25">
      <c r="B1775" s="198"/>
      <c r="C1775" s="199"/>
      <c r="D1775" s="192" t="s">
        <v>428</v>
      </c>
      <c r="E1775" s="200" t="s">
        <v>19</v>
      </c>
      <c r="F1775" s="201" t="s">
        <v>2260</v>
      </c>
      <c r="G1775" s="199"/>
      <c r="H1775" s="202">
        <v>78</v>
      </c>
      <c r="I1775" s="203"/>
      <c r="J1775" s="199"/>
      <c r="K1775" s="199"/>
      <c r="L1775" s="204"/>
      <c r="M1775" s="205"/>
      <c r="N1775" s="206"/>
      <c r="O1775" s="206"/>
      <c r="P1775" s="206"/>
      <c r="Q1775" s="206"/>
      <c r="R1775" s="206"/>
      <c r="S1775" s="206"/>
      <c r="T1775" s="207"/>
      <c r="AT1775" s="208" t="s">
        <v>428</v>
      </c>
      <c r="AU1775" s="208" t="s">
        <v>86</v>
      </c>
      <c r="AV1775" s="13" t="s">
        <v>86</v>
      </c>
      <c r="AW1775" s="13" t="s">
        <v>37</v>
      </c>
      <c r="AX1775" s="13" t="s">
        <v>84</v>
      </c>
      <c r="AY1775" s="208" t="s">
        <v>404</v>
      </c>
    </row>
    <row r="1776" spans="1:65" s="2" customFormat="1" ht="14.45" customHeight="1">
      <c r="A1776" s="36"/>
      <c r="B1776" s="37"/>
      <c r="C1776" s="179" t="s">
        <v>2261</v>
      </c>
      <c r="D1776" s="179" t="s">
        <v>410</v>
      </c>
      <c r="E1776" s="180" t="s">
        <v>2262</v>
      </c>
      <c r="F1776" s="181" t="s">
        <v>2263</v>
      </c>
      <c r="G1776" s="182" t="s">
        <v>110</v>
      </c>
      <c r="H1776" s="183">
        <v>78</v>
      </c>
      <c r="I1776" s="184"/>
      <c r="J1776" s="185">
        <f>ROUND(I1776*H1776,2)</f>
        <v>0</v>
      </c>
      <c r="K1776" s="181" t="s">
        <v>19</v>
      </c>
      <c r="L1776" s="41"/>
      <c r="M1776" s="186" t="s">
        <v>19</v>
      </c>
      <c r="N1776" s="187" t="s">
        <v>47</v>
      </c>
      <c r="O1776" s="66"/>
      <c r="P1776" s="188">
        <f>O1776*H1776</f>
        <v>0</v>
      </c>
      <c r="Q1776" s="188">
        <v>0</v>
      </c>
      <c r="R1776" s="188">
        <f>Q1776*H1776</f>
        <v>0</v>
      </c>
      <c r="S1776" s="188">
        <v>0</v>
      </c>
      <c r="T1776" s="189">
        <f>S1776*H1776</f>
        <v>0</v>
      </c>
      <c r="U1776" s="36"/>
      <c r="V1776" s="36"/>
      <c r="W1776" s="36"/>
      <c r="X1776" s="36"/>
      <c r="Y1776" s="36"/>
      <c r="Z1776" s="36"/>
      <c r="AA1776" s="36"/>
      <c r="AB1776" s="36"/>
      <c r="AC1776" s="36"/>
      <c r="AD1776" s="36"/>
      <c r="AE1776" s="36"/>
      <c r="AR1776" s="190" t="s">
        <v>273</v>
      </c>
      <c r="AT1776" s="190" t="s">
        <v>410</v>
      </c>
      <c r="AU1776" s="190" t="s">
        <v>86</v>
      </c>
      <c r="AY1776" s="19" t="s">
        <v>404</v>
      </c>
      <c r="BE1776" s="191">
        <f>IF(N1776="základní",J1776,0)</f>
        <v>0</v>
      </c>
      <c r="BF1776" s="191">
        <f>IF(N1776="snížená",J1776,0)</f>
        <v>0</v>
      </c>
      <c r="BG1776" s="191">
        <f>IF(N1776="zákl. přenesená",J1776,0)</f>
        <v>0</v>
      </c>
      <c r="BH1776" s="191">
        <f>IF(N1776="sníž. přenesená",J1776,0)</f>
        <v>0</v>
      </c>
      <c r="BI1776" s="191">
        <f>IF(N1776="nulová",J1776,0)</f>
        <v>0</v>
      </c>
      <c r="BJ1776" s="19" t="s">
        <v>84</v>
      </c>
      <c r="BK1776" s="191">
        <f>ROUND(I1776*H1776,2)</f>
        <v>0</v>
      </c>
      <c r="BL1776" s="19" t="s">
        <v>273</v>
      </c>
      <c r="BM1776" s="190" t="s">
        <v>2264</v>
      </c>
    </row>
    <row r="1777" spans="1:47" s="2" customFormat="1" ht="29.25">
      <c r="A1777" s="36"/>
      <c r="B1777" s="37"/>
      <c r="C1777" s="38"/>
      <c r="D1777" s="192" t="s">
        <v>418</v>
      </c>
      <c r="E1777" s="38"/>
      <c r="F1777" s="193" t="s">
        <v>2265</v>
      </c>
      <c r="G1777" s="38"/>
      <c r="H1777" s="38"/>
      <c r="I1777" s="194"/>
      <c r="J1777" s="38"/>
      <c r="K1777" s="38"/>
      <c r="L1777" s="41"/>
      <c r="M1777" s="195"/>
      <c r="N1777" s="196"/>
      <c r="O1777" s="66"/>
      <c r="P1777" s="66"/>
      <c r="Q1777" s="66"/>
      <c r="R1777" s="66"/>
      <c r="S1777" s="66"/>
      <c r="T1777" s="67"/>
      <c r="U1777" s="36"/>
      <c r="V1777" s="36"/>
      <c r="W1777" s="36"/>
      <c r="X1777" s="36"/>
      <c r="Y1777" s="36"/>
      <c r="Z1777" s="36"/>
      <c r="AA1777" s="36"/>
      <c r="AB1777" s="36"/>
      <c r="AC1777" s="36"/>
      <c r="AD1777" s="36"/>
      <c r="AE1777" s="36"/>
      <c r="AT1777" s="19" t="s">
        <v>418</v>
      </c>
      <c r="AU1777" s="19" t="s">
        <v>86</v>
      </c>
    </row>
    <row r="1778" spans="2:51" s="15" customFormat="1" ht="11.25">
      <c r="B1778" s="221"/>
      <c r="C1778" s="222"/>
      <c r="D1778" s="192" t="s">
        <v>428</v>
      </c>
      <c r="E1778" s="223" t="s">
        <v>19</v>
      </c>
      <c r="F1778" s="224" t="s">
        <v>1148</v>
      </c>
      <c r="G1778" s="222"/>
      <c r="H1778" s="223" t="s">
        <v>19</v>
      </c>
      <c r="I1778" s="225"/>
      <c r="J1778" s="222"/>
      <c r="K1778" s="222"/>
      <c r="L1778" s="226"/>
      <c r="M1778" s="227"/>
      <c r="N1778" s="228"/>
      <c r="O1778" s="228"/>
      <c r="P1778" s="228"/>
      <c r="Q1778" s="228"/>
      <c r="R1778" s="228"/>
      <c r="S1778" s="228"/>
      <c r="T1778" s="229"/>
      <c r="AT1778" s="230" t="s">
        <v>428</v>
      </c>
      <c r="AU1778" s="230" t="s">
        <v>86</v>
      </c>
      <c r="AV1778" s="15" t="s">
        <v>84</v>
      </c>
      <c r="AW1778" s="15" t="s">
        <v>37</v>
      </c>
      <c r="AX1778" s="15" t="s">
        <v>76</v>
      </c>
      <c r="AY1778" s="230" t="s">
        <v>404</v>
      </c>
    </row>
    <row r="1779" spans="2:51" s="13" customFormat="1" ht="11.25">
      <c r="B1779" s="198"/>
      <c r="C1779" s="199"/>
      <c r="D1779" s="192" t="s">
        <v>428</v>
      </c>
      <c r="E1779" s="200" t="s">
        <v>19</v>
      </c>
      <c r="F1779" s="201" t="s">
        <v>2260</v>
      </c>
      <c r="G1779" s="199"/>
      <c r="H1779" s="202">
        <v>78</v>
      </c>
      <c r="I1779" s="203"/>
      <c r="J1779" s="199"/>
      <c r="K1779" s="199"/>
      <c r="L1779" s="204"/>
      <c r="M1779" s="205"/>
      <c r="N1779" s="206"/>
      <c r="O1779" s="206"/>
      <c r="P1779" s="206"/>
      <c r="Q1779" s="206"/>
      <c r="R1779" s="206"/>
      <c r="S1779" s="206"/>
      <c r="T1779" s="207"/>
      <c r="AT1779" s="208" t="s">
        <v>428</v>
      </c>
      <c r="AU1779" s="208" t="s">
        <v>86</v>
      </c>
      <c r="AV1779" s="13" t="s">
        <v>86</v>
      </c>
      <c r="AW1779" s="13" t="s">
        <v>37</v>
      </c>
      <c r="AX1779" s="13" t="s">
        <v>84</v>
      </c>
      <c r="AY1779" s="208" t="s">
        <v>404</v>
      </c>
    </row>
    <row r="1780" spans="1:65" s="2" customFormat="1" ht="14.45" customHeight="1">
      <c r="A1780" s="36"/>
      <c r="B1780" s="37"/>
      <c r="C1780" s="179" t="s">
        <v>2266</v>
      </c>
      <c r="D1780" s="179" t="s">
        <v>410</v>
      </c>
      <c r="E1780" s="180" t="s">
        <v>2267</v>
      </c>
      <c r="F1780" s="181" t="s">
        <v>2268</v>
      </c>
      <c r="G1780" s="182" t="s">
        <v>110</v>
      </c>
      <c r="H1780" s="183">
        <v>3</v>
      </c>
      <c r="I1780" s="184"/>
      <c r="J1780" s="185">
        <f>ROUND(I1780*H1780,2)</f>
        <v>0</v>
      </c>
      <c r="K1780" s="181" t="s">
        <v>19</v>
      </c>
      <c r="L1780" s="41"/>
      <c r="M1780" s="186" t="s">
        <v>19</v>
      </c>
      <c r="N1780" s="187" t="s">
        <v>47</v>
      </c>
      <c r="O1780" s="66"/>
      <c r="P1780" s="188">
        <f>O1780*H1780</f>
        <v>0</v>
      </c>
      <c r="Q1780" s="188">
        <v>0</v>
      </c>
      <c r="R1780" s="188">
        <f>Q1780*H1780</f>
        <v>0</v>
      </c>
      <c r="S1780" s="188">
        <v>0</v>
      </c>
      <c r="T1780" s="189">
        <f>S1780*H1780</f>
        <v>0</v>
      </c>
      <c r="U1780" s="36"/>
      <c r="V1780" s="36"/>
      <c r="W1780" s="36"/>
      <c r="X1780" s="36"/>
      <c r="Y1780" s="36"/>
      <c r="Z1780" s="36"/>
      <c r="AA1780" s="36"/>
      <c r="AB1780" s="36"/>
      <c r="AC1780" s="36"/>
      <c r="AD1780" s="36"/>
      <c r="AE1780" s="36"/>
      <c r="AR1780" s="190" t="s">
        <v>273</v>
      </c>
      <c r="AT1780" s="190" t="s">
        <v>410</v>
      </c>
      <c r="AU1780" s="190" t="s">
        <v>86</v>
      </c>
      <c r="AY1780" s="19" t="s">
        <v>404</v>
      </c>
      <c r="BE1780" s="191">
        <f>IF(N1780="základní",J1780,0)</f>
        <v>0</v>
      </c>
      <c r="BF1780" s="191">
        <f>IF(N1780="snížená",J1780,0)</f>
        <v>0</v>
      </c>
      <c r="BG1780" s="191">
        <f>IF(N1780="zákl. přenesená",J1780,0)</f>
        <v>0</v>
      </c>
      <c r="BH1780" s="191">
        <f>IF(N1780="sníž. přenesená",J1780,0)</f>
        <v>0</v>
      </c>
      <c r="BI1780" s="191">
        <f>IF(N1780="nulová",J1780,0)</f>
        <v>0</v>
      </c>
      <c r="BJ1780" s="19" t="s">
        <v>84</v>
      </c>
      <c r="BK1780" s="191">
        <f>ROUND(I1780*H1780,2)</f>
        <v>0</v>
      </c>
      <c r="BL1780" s="19" t="s">
        <v>273</v>
      </c>
      <c r="BM1780" s="190" t="s">
        <v>2269</v>
      </c>
    </row>
    <row r="1781" spans="1:47" s="2" customFormat="1" ht="19.5">
      <c r="A1781" s="36"/>
      <c r="B1781" s="37"/>
      <c r="C1781" s="38"/>
      <c r="D1781" s="192" t="s">
        <v>418</v>
      </c>
      <c r="E1781" s="38"/>
      <c r="F1781" s="193" t="s">
        <v>2270</v>
      </c>
      <c r="G1781" s="38"/>
      <c r="H1781" s="38"/>
      <c r="I1781" s="194"/>
      <c r="J1781" s="38"/>
      <c r="K1781" s="38"/>
      <c r="L1781" s="41"/>
      <c r="M1781" s="195"/>
      <c r="N1781" s="196"/>
      <c r="O1781" s="66"/>
      <c r="P1781" s="66"/>
      <c r="Q1781" s="66"/>
      <c r="R1781" s="66"/>
      <c r="S1781" s="66"/>
      <c r="T1781" s="67"/>
      <c r="U1781" s="36"/>
      <c r="V1781" s="36"/>
      <c r="W1781" s="36"/>
      <c r="X1781" s="36"/>
      <c r="Y1781" s="36"/>
      <c r="Z1781" s="36"/>
      <c r="AA1781" s="36"/>
      <c r="AB1781" s="36"/>
      <c r="AC1781" s="36"/>
      <c r="AD1781" s="36"/>
      <c r="AE1781" s="36"/>
      <c r="AT1781" s="19" t="s">
        <v>418</v>
      </c>
      <c r="AU1781" s="19" t="s">
        <v>86</v>
      </c>
    </row>
    <row r="1782" spans="2:51" s="15" customFormat="1" ht="11.25">
      <c r="B1782" s="221"/>
      <c r="C1782" s="222"/>
      <c r="D1782" s="192" t="s">
        <v>428</v>
      </c>
      <c r="E1782" s="223" t="s">
        <v>19</v>
      </c>
      <c r="F1782" s="224" t="s">
        <v>2271</v>
      </c>
      <c r="G1782" s="222"/>
      <c r="H1782" s="223" t="s">
        <v>19</v>
      </c>
      <c r="I1782" s="225"/>
      <c r="J1782" s="222"/>
      <c r="K1782" s="222"/>
      <c r="L1782" s="226"/>
      <c r="M1782" s="227"/>
      <c r="N1782" s="228"/>
      <c r="O1782" s="228"/>
      <c r="P1782" s="228"/>
      <c r="Q1782" s="228"/>
      <c r="R1782" s="228"/>
      <c r="S1782" s="228"/>
      <c r="T1782" s="229"/>
      <c r="AT1782" s="230" t="s">
        <v>428</v>
      </c>
      <c r="AU1782" s="230" t="s">
        <v>86</v>
      </c>
      <c r="AV1782" s="15" t="s">
        <v>84</v>
      </c>
      <c r="AW1782" s="15" t="s">
        <v>37</v>
      </c>
      <c r="AX1782" s="15" t="s">
        <v>76</v>
      </c>
      <c r="AY1782" s="230" t="s">
        <v>404</v>
      </c>
    </row>
    <row r="1783" spans="2:51" s="13" customFormat="1" ht="11.25">
      <c r="B1783" s="198"/>
      <c r="C1783" s="199"/>
      <c r="D1783" s="192" t="s">
        <v>428</v>
      </c>
      <c r="E1783" s="200" t="s">
        <v>19</v>
      </c>
      <c r="F1783" s="201" t="s">
        <v>2272</v>
      </c>
      <c r="G1783" s="199"/>
      <c r="H1783" s="202">
        <v>3</v>
      </c>
      <c r="I1783" s="203"/>
      <c r="J1783" s="199"/>
      <c r="K1783" s="199"/>
      <c r="L1783" s="204"/>
      <c r="M1783" s="205"/>
      <c r="N1783" s="206"/>
      <c r="O1783" s="206"/>
      <c r="P1783" s="206"/>
      <c r="Q1783" s="206"/>
      <c r="R1783" s="206"/>
      <c r="S1783" s="206"/>
      <c r="T1783" s="207"/>
      <c r="AT1783" s="208" t="s">
        <v>428</v>
      </c>
      <c r="AU1783" s="208" t="s">
        <v>86</v>
      </c>
      <c r="AV1783" s="13" t="s">
        <v>86</v>
      </c>
      <c r="AW1783" s="13" t="s">
        <v>37</v>
      </c>
      <c r="AX1783" s="13" t="s">
        <v>84</v>
      </c>
      <c r="AY1783" s="208" t="s">
        <v>404</v>
      </c>
    </row>
    <row r="1784" spans="1:65" s="2" customFormat="1" ht="14.45" customHeight="1">
      <c r="A1784" s="36"/>
      <c r="B1784" s="37"/>
      <c r="C1784" s="179" t="s">
        <v>2273</v>
      </c>
      <c r="D1784" s="179" t="s">
        <v>410</v>
      </c>
      <c r="E1784" s="180" t="s">
        <v>2274</v>
      </c>
      <c r="F1784" s="181" t="s">
        <v>2275</v>
      </c>
      <c r="G1784" s="182" t="s">
        <v>110</v>
      </c>
      <c r="H1784" s="183">
        <v>12</v>
      </c>
      <c r="I1784" s="184"/>
      <c r="J1784" s="185">
        <f>ROUND(I1784*H1784,2)</f>
        <v>0</v>
      </c>
      <c r="K1784" s="181" t="s">
        <v>19</v>
      </c>
      <c r="L1784" s="41"/>
      <c r="M1784" s="186" t="s">
        <v>19</v>
      </c>
      <c r="N1784" s="187" t="s">
        <v>47</v>
      </c>
      <c r="O1784" s="66"/>
      <c r="P1784" s="188">
        <f>O1784*H1784</f>
        <v>0</v>
      </c>
      <c r="Q1784" s="188">
        <v>0</v>
      </c>
      <c r="R1784" s="188">
        <f>Q1784*H1784</f>
        <v>0</v>
      </c>
      <c r="S1784" s="188">
        <v>0</v>
      </c>
      <c r="T1784" s="189">
        <f>S1784*H1784</f>
        <v>0</v>
      </c>
      <c r="U1784" s="36"/>
      <c r="V1784" s="36"/>
      <c r="W1784" s="36"/>
      <c r="X1784" s="36"/>
      <c r="Y1784" s="36"/>
      <c r="Z1784" s="36"/>
      <c r="AA1784" s="36"/>
      <c r="AB1784" s="36"/>
      <c r="AC1784" s="36"/>
      <c r="AD1784" s="36"/>
      <c r="AE1784" s="36"/>
      <c r="AR1784" s="190" t="s">
        <v>273</v>
      </c>
      <c r="AT1784" s="190" t="s">
        <v>410</v>
      </c>
      <c r="AU1784" s="190" t="s">
        <v>86</v>
      </c>
      <c r="AY1784" s="19" t="s">
        <v>404</v>
      </c>
      <c r="BE1784" s="191">
        <f>IF(N1784="základní",J1784,0)</f>
        <v>0</v>
      </c>
      <c r="BF1784" s="191">
        <f>IF(N1784="snížená",J1784,0)</f>
        <v>0</v>
      </c>
      <c r="BG1784" s="191">
        <f>IF(N1784="zákl. přenesená",J1784,0)</f>
        <v>0</v>
      </c>
      <c r="BH1784" s="191">
        <f>IF(N1784="sníž. přenesená",J1784,0)</f>
        <v>0</v>
      </c>
      <c r="BI1784" s="191">
        <f>IF(N1784="nulová",J1784,0)</f>
        <v>0</v>
      </c>
      <c r="BJ1784" s="19" t="s">
        <v>84</v>
      </c>
      <c r="BK1784" s="191">
        <f>ROUND(I1784*H1784,2)</f>
        <v>0</v>
      </c>
      <c r="BL1784" s="19" t="s">
        <v>273</v>
      </c>
      <c r="BM1784" s="190" t="s">
        <v>2276</v>
      </c>
    </row>
    <row r="1785" spans="1:47" s="2" customFormat="1" ht="19.5">
      <c r="A1785" s="36"/>
      <c r="B1785" s="37"/>
      <c r="C1785" s="38"/>
      <c r="D1785" s="192" t="s">
        <v>418</v>
      </c>
      <c r="E1785" s="38"/>
      <c r="F1785" s="193" t="s">
        <v>2277</v>
      </c>
      <c r="G1785" s="38"/>
      <c r="H1785" s="38"/>
      <c r="I1785" s="194"/>
      <c r="J1785" s="38"/>
      <c r="K1785" s="38"/>
      <c r="L1785" s="41"/>
      <c r="M1785" s="195"/>
      <c r="N1785" s="196"/>
      <c r="O1785" s="66"/>
      <c r="P1785" s="66"/>
      <c r="Q1785" s="66"/>
      <c r="R1785" s="66"/>
      <c r="S1785" s="66"/>
      <c r="T1785" s="67"/>
      <c r="U1785" s="36"/>
      <c r="V1785" s="36"/>
      <c r="W1785" s="36"/>
      <c r="X1785" s="36"/>
      <c r="Y1785" s="36"/>
      <c r="Z1785" s="36"/>
      <c r="AA1785" s="36"/>
      <c r="AB1785" s="36"/>
      <c r="AC1785" s="36"/>
      <c r="AD1785" s="36"/>
      <c r="AE1785" s="36"/>
      <c r="AT1785" s="19" t="s">
        <v>418</v>
      </c>
      <c r="AU1785" s="19" t="s">
        <v>86</v>
      </c>
    </row>
    <row r="1786" spans="2:51" s="15" customFormat="1" ht="11.25">
      <c r="B1786" s="221"/>
      <c r="C1786" s="222"/>
      <c r="D1786" s="192" t="s">
        <v>428</v>
      </c>
      <c r="E1786" s="223" t="s">
        <v>19</v>
      </c>
      <c r="F1786" s="224" t="s">
        <v>2271</v>
      </c>
      <c r="G1786" s="222"/>
      <c r="H1786" s="223" t="s">
        <v>19</v>
      </c>
      <c r="I1786" s="225"/>
      <c r="J1786" s="222"/>
      <c r="K1786" s="222"/>
      <c r="L1786" s="226"/>
      <c r="M1786" s="227"/>
      <c r="N1786" s="228"/>
      <c r="O1786" s="228"/>
      <c r="P1786" s="228"/>
      <c r="Q1786" s="228"/>
      <c r="R1786" s="228"/>
      <c r="S1786" s="228"/>
      <c r="T1786" s="229"/>
      <c r="AT1786" s="230" t="s">
        <v>428</v>
      </c>
      <c r="AU1786" s="230" t="s">
        <v>86</v>
      </c>
      <c r="AV1786" s="15" t="s">
        <v>84</v>
      </c>
      <c r="AW1786" s="15" t="s">
        <v>37</v>
      </c>
      <c r="AX1786" s="15" t="s">
        <v>76</v>
      </c>
      <c r="AY1786" s="230" t="s">
        <v>404</v>
      </c>
    </row>
    <row r="1787" spans="2:51" s="13" customFormat="1" ht="11.25">
      <c r="B1787" s="198"/>
      <c r="C1787" s="199"/>
      <c r="D1787" s="192" t="s">
        <v>428</v>
      </c>
      <c r="E1787" s="200" t="s">
        <v>19</v>
      </c>
      <c r="F1787" s="201" t="s">
        <v>2278</v>
      </c>
      <c r="G1787" s="199"/>
      <c r="H1787" s="202">
        <v>3</v>
      </c>
      <c r="I1787" s="203"/>
      <c r="J1787" s="199"/>
      <c r="K1787" s="199"/>
      <c r="L1787" s="204"/>
      <c r="M1787" s="205"/>
      <c r="N1787" s="206"/>
      <c r="O1787" s="206"/>
      <c r="P1787" s="206"/>
      <c r="Q1787" s="206"/>
      <c r="R1787" s="206"/>
      <c r="S1787" s="206"/>
      <c r="T1787" s="207"/>
      <c r="AT1787" s="208" t="s">
        <v>428</v>
      </c>
      <c r="AU1787" s="208" t="s">
        <v>86</v>
      </c>
      <c r="AV1787" s="13" t="s">
        <v>86</v>
      </c>
      <c r="AW1787" s="13" t="s">
        <v>37</v>
      </c>
      <c r="AX1787" s="13" t="s">
        <v>76</v>
      </c>
      <c r="AY1787" s="208" t="s">
        <v>404</v>
      </c>
    </row>
    <row r="1788" spans="2:51" s="13" customFormat="1" ht="11.25">
      <c r="B1788" s="198"/>
      <c r="C1788" s="199"/>
      <c r="D1788" s="192" t="s">
        <v>428</v>
      </c>
      <c r="E1788" s="200" t="s">
        <v>19</v>
      </c>
      <c r="F1788" s="201" t="s">
        <v>2279</v>
      </c>
      <c r="G1788" s="199"/>
      <c r="H1788" s="202">
        <v>3</v>
      </c>
      <c r="I1788" s="203"/>
      <c r="J1788" s="199"/>
      <c r="K1788" s="199"/>
      <c r="L1788" s="204"/>
      <c r="M1788" s="205"/>
      <c r="N1788" s="206"/>
      <c r="O1788" s="206"/>
      <c r="P1788" s="206"/>
      <c r="Q1788" s="206"/>
      <c r="R1788" s="206"/>
      <c r="S1788" s="206"/>
      <c r="T1788" s="207"/>
      <c r="AT1788" s="208" t="s">
        <v>428</v>
      </c>
      <c r="AU1788" s="208" t="s">
        <v>86</v>
      </c>
      <c r="AV1788" s="13" t="s">
        <v>86</v>
      </c>
      <c r="AW1788" s="13" t="s">
        <v>37</v>
      </c>
      <c r="AX1788" s="13" t="s">
        <v>76</v>
      </c>
      <c r="AY1788" s="208" t="s">
        <v>404</v>
      </c>
    </row>
    <row r="1789" spans="2:51" s="13" customFormat="1" ht="11.25">
      <c r="B1789" s="198"/>
      <c r="C1789" s="199"/>
      <c r="D1789" s="192" t="s">
        <v>428</v>
      </c>
      <c r="E1789" s="200" t="s">
        <v>19</v>
      </c>
      <c r="F1789" s="201" t="s">
        <v>2280</v>
      </c>
      <c r="G1789" s="199"/>
      <c r="H1789" s="202">
        <v>3</v>
      </c>
      <c r="I1789" s="203"/>
      <c r="J1789" s="199"/>
      <c r="K1789" s="199"/>
      <c r="L1789" s="204"/>
      <c r="M1789" s="205"/>
      <c r="N1789" s="206"/>
      <c r="O1789" s="206"/>
      <c r="P1789" s="206"/>
      <c r="Q1789" s="206"/>
      <c r="R1789" s="206"/>
      <c r="S1789" s="206"/>
      <c r="T1789" s="207"/>
      <c r="AT1789" s="208" t="s">
        <v>428</v>
      </c>
      <c r="AU1789" s="208" t="s">
        <v>86</v>
      </c>
      <c r="AV1789" s="13" t="s">
        <v>86</v>
      </c>
      <c r="AW1789" s="13" t="s">
        <v>37</v>
      </c>
      <c r="AX1789" s="13" t="s">
        <v>76</v>
      </c>
      <c r="AY1789" s="208" t="s">
        <v>404</v>
      </c>
    </row>
    <row r="1790" spans="2:51" s="13" customFormat="1" ht="11.25">
      <c r="B1790" s="198"/>
      <c r="C1790" s="199"/>
      <c r="D1790" s="192" t="s">
        <v>428</v>
      </c>
      <c r="E1790" s="200" t="s">
        <v>19</v>
      </c>
      <c r="F1790" s="201" t="s">
        <v>2281</v>
      </c>
      <c r="G1790" s="199"/>
      <c r="H1790" s="202">
        <v>3</v>
      </c>
      <c r="I1790" s="203"/>
      <c r="J1790" s="199"/>
      <c r="K1790" s="199"/>
      <c r="L1790" s="204"/>
      <c r="M1790" s="205"/>
      <c r="N1790" s="206"/>
      <c r="O1790" s="206"/>
      <c r="P1790" s="206"/>
      <c r="Q1790" s="206"/>
      <c r="R1790" s="206"/>
      <c r="S1790" s="206"/>
      <c r="T1790" s="207"/>
      <c r="AT1790" s="208" t="s">
        <v>428</v>
      </c>
      <c r="AU1790" s="208" t="s">
        <v>86</v>
      </c>
      <c r="AV1790" s="13" t="s">
        <v>86</v>
      </c>
      <c r="AW1790" s="13" t="s">
        <v>37</v>
      </c>
      <c r="AX1790" s="13" t="s">
        <v>76</v>
      </c>
      <c r="AY1790" s="208" t="s">
        <v>404</v>
      </c>
    </row>
    <row r="1791" spans="2:51" s="14" customFormat="1" ht="11.25">
      <c r="B1791" s="210"/>
      <c r="C1791" s="211"/>
      <c r="D1791" s="192" t="s">
        <v>428</v>
      </c>
      <c r="E1791" s="212" t="s">
        <v>19</v>
      </c>
      <c r="F1791" s="213" t="s">
        <v>463</v>
      </c>
      <c r="G1791" s="211"/>
      <c r="H1791" s="214">
        <v>12</v>
      </c>
      <c r="I1791" s="215"/>
      <c r="J1791" s="211"/>
      <c r="K1791" s="211"/>
      <c r="L1791" s="216"/>
      <c r="M1791" s="217"/>
      <c r="N1791" s="218"/>
      <c r="O1791" s="218"/>
      <c r="P1791" s="218"/>
      <c r="Q1791" s="218"/>
      <c r="R1791" s="218"/>
      <c r="S1791" s="218"/>
      <c r="T1791" s="219"/>
      <c r="AT1791" s="220" t="s">
        <v>428</v>
      </c>
      <c r="AU1791" s="220" t="s">
        <v>86</v>
      </c>
      <c r="AV1791" s="14" t="s">
        <v>273</v>
      </c>
      <c r="AW1791" s="14" t="s">
        <v>37</v>
      </c>
      <c r="AX1791" s="14" t="s">
        <v>84</v>
      </c>
      <c r="AY1791" s="220" t="s">
        <v>404</v>
      </c>
    </row>
    <row r="1792" spans="1:65" s="2" customFormat="1" ht="14.45" customHeight="1">
      <c r="A1792" s="36"/>
      <c r="B1792" s="37"/>
      <c r="C1792" s="179" t="s">
        <v>2282</v>
      </c>
      <c r="D1792" s="179" t="s">
        <v>410</v>
      </c>
      <c r="E1792" s="180" t="s">
        <v>2283</v>
      </c>
      <c r="F1792" s="181" t="s">
        <v>2284</v>
      </c>
      <c r="G1792" s="182" t="s">
        <v>110</v>
      </c>
      <c r="H1792" s="183">
        <v>1</v>
      </c>
      <c r="I1792" s="184"/>
      <c r="J1792" s="185">
        <f>ROUND(I1792*H1792,2)</f>
        <v>0</v>
      </c>
      <c r="K1792" s="181" t="s">
        <v>19</v>
      </c>
      <c r="L1792" s="41"/>
      <c r="M1792" s="186" t="s">
        <v>19</v>
      </c>
      <c r="N1792" s="187" t="s">
        <v>47</v>
      </c>
      <c r="O1792" s="66"/>
      <c r="P1792" s="188">
        <f>O1792*H1792</f>
        <v>0</v>
      </c>
      <c r="Q1792" s="188">
        <v>0</v>
      </c>
      <c r="R1792" s="188">
        <f>Q1792*H1792</f>
        <v>0</v>
      </c>
      <c r="S1792" s="188">
        <v>0</v>
      </c>
      <c r="T1792" s="189">
        <f>S1792*H1792</f>
        <v>0</v>
      </c>
      <c r="U1792" s="36"/>
      <c r="V1792" s="36"/>
      <c r="W1792" s="36"/>
      <c r="X1792" s="36"/>
      <c r="Y1792" s="36"/>
      <c r="Z1792" s="36"/>
      <c r="AA1792" s="36"/>
      <c r="AB1792" s="36"/>
      <c r="AC1792" s="36"/>
      <c r="AD1792" s="36"/>
      <c r="AE1792" s="36"/>
      <c r="AR1792" s="190" t="s">
        <v>273</v>
      </c>
      <c r="AT1792" s="190" t="s">
        <v>410</v>
      </c>
      <c r="AU1792" s="190" t="s">
        <v>86</v>
      </c>
      <c r="AY1792" s="19" t="s">
        <v>404</v>
      </c>
      <c r="BE1792" s="191">
        <f>IF(N1792="základní",J1792,0)</f>
        <v>0</v>
      </c>
      <c r="BF1792" s="191">
        <f>IF(N1792="snížená",J1792,0)</f>
        <v>0</v>
      </c>
      <c r="BG1792" s="191">
        <f>IF(N1792="zákl. přenesená",J1792,0)</f>
        <v>0</v>
      </c>
      <c r="BH1792" s="191">
        <f>IF(N1792="sníž. přenesená",J1792,0)</f>
        <v>0</v>
      </c>
      <c r="BI1792" s="191">
        <f>IF(N1792="nulová",J1792,0)</f>
        <v>0</v>
      </c>
      <c r="BJ1792" s="19" t="s">
        <v>84</v>
      </c>
      <c r="BK1792" s="191">
        <f>ROUND(I1792*H1792,2)</f>
        <v>0</v>
      </c>
      <c r="BL1792" s="19" t="s">
        <v>273</v>
      </c>
      <c r="BM1792" s="190" t="s">
        <v>2285</v>
      </c>
    </row>
    <row r="1793" spans="1:47" s="2" customFormat="1" ht="19.5">
      <c r="A1793" s="36"/>
      <c r="B1793" s="37"/>
      <c r="C1793" s="38"/>
      <c r="D1793" s="192" t="s">
        <v>418</v>
      </c>
      <c r="E1793" s="38"/>
      <c r="F1793" s="193" t="s">
        <v>2286</v>
      </c>
      <c r="G1793" s="38"/>
      <c r="H1793" s="38"/>
      <c r="I1793" s="194"/>
      <c r="J1793" s="38"/>
      <c r="K1793" s="38"/>
      <c r="L1793" s="41"/>
      <c r="M1793" s="195"/>
      <c r="N1793" s="196"/>
      <c r="O1793" s="66"/>
      <c r="P1793" s="66"/>
      <c r="Q1793" s="66"/>
      <c r="R1793" s="66"/>
      <c r="S1793" s="66"/>
      <c r="T1793" s="67"/>
      <c r="U1793" s="36"/>
      <c r="V1793" s="36"/>
      <c r="W1793" s="36"/>
      <c r="X1793" s="36"/>
      <c r="Y1793" s="36"/>
      <c r="Z1793" s="36"/>
      <c r="AA1793" s="36"/>
      <c r="AB1793" s="36"/>
      <c r="AC1793" s="36"/>
      <c r="AD1793" s="36"/>
      <c r="AE1793" s="36"/>
      <c r="AT1793" s="19" t="s">
        <v>418</v>
      </c>
      <c r="AU1793" s="19" t="s">
        <v>86</v>
      </c>
    </row>
    <row r="1794" spans="2:51" s="15" customFormat="1" ht="11.25">
      <c r="B1794" s="221"/>
      <c r="C1794" s="222"/>
      <c r="D1794" s="192" t="s">
        <v>428</v>
      </c>
      <c r="E1794" s="223" t="s">
        <v>19</v>
      </c>
      <c r="F1794" s="224" t="s">
        <v>2271</v>
      </c>
      <c r="G1794" s="222"/>
      <c r="H1794" s="223" t="s">
        <v>19</v>
      </c>
      <c r="I1794" s="225"/>
      <c r="J1794" s="222"/>
      <c r="K1794" s="222"/>
      <c r="L1794" s="226"/>
      <c r="M1794" s="227"/>
      <c r="N1794" s="228"/>
      <c r="O1794" s="228"/>
      <c r="P1794" s="228"/>
      <c r="Q1794" s="228"/>
      <c r="R1794" s="228"/>
      <c r="S1794" s="228"/>
      <c r="T1794" s="229"/>
      <c r="AT1794" s="230" t="s">
        <v>428</v>
      </c>
      <c r="AU1794" s="230" t="s">
        <v>86</v>
      </c>
      <c r="AV1794" s="15" t="s">
        <v>84</v>
      </c>
      <c r="AW1794" s="15" t="s">
        <v>37</v>
      </c>
      <c r="AX1794" s="15" t="s">
        <v>76</v>
      </c>
      <c r="AY1794" s="230" t="s">
        <v>404</v>
      </c>
    </row>
    <row r="1795" spans="2:51" s="13" customFormat="1" ht="11.25">
      <c r="B1795" s="198"/>
      <c r="C1795" s="199"/>
      <c r="D1795" s="192" t="s">
        <v>428</v>
      </c>
      <c r="E1795" s="200" t="s">
        <v>19</v>
      </c>
      <c r="F1795" s="201" t="s">
        <v>2287</v>
      </c>
      <c r="G1795" s="199"/>
      <c r="H1795" s="202">
        <v>1</v>
      </c>
      <c r="I1795" s="203"/>
      <c r="J1795" s="199"/>
      <c r="K1795" s="199"/>
      <c r="L1795" s="204"/>
      <c r="M1795" s="205"/>
      <c r="N1795" s="206"/>
      <c r="O1795" s="206"/>
      <c r="P1795" s="206"/>
      <c r="Q1795" s="206"/>
      <c r="R1795" s="206"/>
      <c r="S1795" s="206"/>
      <c r="T1795" s="207"/>
      <c r="AT1795" s="208" t="s">
        <v>428</v>
      </c>
      <c r="AU1795" s="208" t="s">
        <v>86</v>
      </c>
      <c r="AV1795" s="13" t="s">
        <v>86</v>
      </c>
      <c r="AW1795" s="13" t="s">
        <v>37</v>
      </c>
      <c r="AX1795" s="13" t="s">
        <v>84</v>
      </c>
      <c r="AY1795" s="208" t="s">
        <v>404</v>
      </c>
    </row>
    <row r="1796" spans="1:65" s="2" customFormat="1" ht="14.45" customHeight="1">
      <c r="A1796" s="36"/>
      <c r="B1796" s="37"/>
      <c r="C1796" s="179" t="s">
        <v>2288</v>
      </c>
      <c r="D1796" s="179" t="s">
        <v>410</v>
      </c>
      <c r="E1796" s="180" t="s">
        <v>2289</v>
      </c>
      <c r="F1796" s="181" t="s">
        <v>2290</v>
      </c>
      <c r="G1796" s="182" t="s">
        <v>110</v>
      </c>
      <c r="H1796" s="183">
        <v>2</v>
      </c>
      <c r="I1796" s="184"/>
      <c r="J1796" s="185">
        <f>ROUND(I1796*H1796,2)</f>
        <v>0</v>
      </c>
      <c r="K1796" s="181" t="s">
        <v>19</v>
      </c>
      <c r="L1796" s="41"/>
      <c r="M1796" s="186" t="s">
        <v>19</v>
      </c>
      <c r="N1796" s="187" t="s">
        <v>47</v>
      </c>
      <c r="O1796" s="66"/>
      <c r="P1796" s="188">
        <f>O1796*H1796</f>
        <v>0</v>
      </c>
      <c r="Q1796" s="188">
        <v>0</v>
      </c>
      <c r="R1796" s="188">
        <f>Q1796*H1796</f>
        <v>0</v>
      </c>
      <c r="S1796" s="188">
        <v>0</v>
      </c>
      <c r="T1796" s="189">
        <f>S1796*H1796</f>
        <v>0</v>
      </c>
      <c r="U1796" s="36"/>
      <c r="V1796" s="36"/>
      <c r="W1796" s="36"/>
      <c r="X1796" s="36"/>
      <c r="Y1796" s="36"/>
      <c r="Z1796" s="36"/>
      <c r="AA1796" s="36"/>
      <c r="AB1796" s="36"/>
      <c r="AC1796" s="36"/>
      <c r="AD1796" s="36"/>
      <c r="AE1796" s="36"/>
      <c r="AR1796" s="190" t="s">
        <v>273</v>
      </c>
      <c r="AT1796" s="190" t="s">
        <v>410</v>
      </c>
      <c r="AU1796" s="190" t="s">
        <v>86</v>
      </c>
      <c r="AY1796" s="19" t="s">
        <v>404</v>
      </c>
      <c r="BE1796" s="191">
        <f>IF(N1796="základní",J1796,0)</f>
        <v>0</v>
      </c>
      <c r="BF1796" s="191">
        <f>IF(N1796="snížená",J1796,0)</f>
        <v>0</v>
      </c>
      <c r="BG1796" s="191">
        <f>IF(N1796="zákl. přenesená",J1796,0)</f>
        <v>0</v>
      </c>
      <c r="BH1796" s="191">
        <f>IF(N1796="sníž. přenesená",J1796,0)</f>
        <v>0</v>
      </c>
      <c r="BI1796" s="191">
        <f>IF(N1796="nulová",J1796,0)</f>
        <v>0</v>
      </c>
      <c r="BJ1796" s="19" t="s">
        <v>84</v>
      </c>
      <c r="BK1796" s="191">
        <f>ROUND(I1796*H1796,2)</f>
        <v>0</v>
      </c>
      <c r="BL1796" s="19" t="s">
        <v>273</v>
      </c>
      <c r="BM1796" s="190" t="s">
        <v>2291</v>
      </c>
    </row>
    <row r="1797" spans="1:47" s="2" customFormat="1" ht="19.5">
      <c r="A1797" s="36"/>
      <c r="B1797" s="37"/>
      <c r="C1797" s="38"/>
      <c r="D1797" s="192" t="s">
        <v>418</v>
      </c>
      <c r="E1797" s="38"/>
      <c r="F1797" s="193" t="s">
        <v>2292</v>
      </c>
      <c r="G1797" s="38"/>
      <c r="H1797" s="38"/>
      <c r="I1797" s="194"/>
      <c r="J1797" s="38"/>
      <c r="K1797" s="38"/>
      <c r="L1797" s="41"/>
      <c r="M1797" s="195"/>
      <c r="N1797" s="196"/>
      <c r="O1797" s="66"/>
      <c r="P1797" s="66"/>
      <c r="Q1797" s="66"/>
      <c r="R1797" s="66"/>
      <c r="S1797" s="66"/>
      <c r="T1797" s="67"/>
      <c r="U1797" s="36"/>
      <c r="V1797" s="36"/>
      <c r="W1797" s="36"/>
      <c r="X1797" s="36"/>
      <c r="Y1797" s="36"/>
      <c r="Z1797" s="36"/>
      <c r="AA1797" s="36"/>
      <c r="AB1797" s="36"/>
      <c r="AC1797" s="36"/>
      <c r="AD1797" s="36"/>
      <c r="AE1797" s="36"/>
      <c r="AT1797" s="19" t="s">
        <v>418</v>
      </c>
      <c r="AU1797" s="19" t="s">
        <v>86</v>
      </c>
    </row>
    <row r="1798" spans="2:51" s="15" customFormat="1" ht="11.25">
      <c r="B1798" s="221"/>
      <c r="C1798" s="222"/>
      <c r="D1798" s="192" t="s">
        <v>428</v>
      </c>
      <c r="E1798" s="223" t="s">
        <v>19</v>
      </c>
      <c r="F1798" s="224" t="s">
        <v>2271</v>
      </c>
      <c r="G1798" s="222"/>
      <c r="H1798" s="223" t="s">
        <v>19</v>
      </c>
      <c r="I1798" s="225"/>
      <c r="J1798" s="222"/>
      <c r="K1798" s="222"/>
      <c r="L1798" s="226"/>
      <c r="M1798" s="227"/>
      <c r="N1798" s="228"/>
      <c r="O1798" s="228"/>
      <c r="P1798" s="228"/>
      <c r="Q1798" s="228"/>
      <c r="R1798" s="228"/>
      <c r="S1798" s="228"/>
      <c r="T1798" s="229"/>
      <c r="AT1798" s="230" t="s">
        <v>428</v>
      </c>
      <c r="AU1798" s="230" t="s">
        <v>86</v>
      </c>
      <c r="AV1798" s="15" t="s">
        <v>84</v>
      </c>
      <c r="AW1798" s="15" t="s">
        <v>37</v>
      </c>
      <c r="AX1798" s="15" t="s">
        <v>76</v>
      </c>
      <c r="AY1798" s="230" t="s">
        <v>404</v>
      </c>
    </row>
    <row r="1799" spans="2:51" s="13" customFormat="1" ht="11.25">
      <c r="B1799" s="198"/>
      <c r="C1799" s="199"/>
      <c r="D1799" s="192" t="s">
        <v>428</v>
      </c>
      <c r="E1799" s="200" t="s">
        <v>19</v>
      </c>
      <c r="F1799" s="201" t="s">
        <v>2293</v>
      </c>
      <c r="G1799" s="199"/>
      <c r="H1799" s="202">
        <v>1</v>
      </c>
      <c r="I1799" s="203"/>
      <c r="J1799" s="199"/>
      <c r="K1799" s="199"/>
      <c r="L1799" s="204"/>
      <c r="M1799" s="205"/>
      <c r="N1799" s="206"/>
      <c r="O1799" s="206"/>
      <c r="P1799" s="206"/>
      <c r="Q1799" s="206"/>
      <c r="R1799" s="206"/>
      <c r="S1799" s="206"/>
      <c r="T1799" s="207"/>
      <c r="AT1799" s="208" t="s">
        <v>428</v>
      </c>
      <c r="AU1799" s="208" t="s">
        <v>86</v>
      </c>
      <c r="AV1799" s="13" t="s">
        <v>86</v>
      </c>
      <c r="AW1799" s="13" t="s">
        <v>37</v>
      </c>
      <c r="AX1799" s="13" t="s">
        <v>76</v>
      </c>
      <c r="AY1799" s="208" t="s">
        <v>404</v>
      </c>
    </row>
    <row r="1800" spans="2:51" s="13" customFormat="1" ht="11.25">
      <c r="B1800" s="198"/>
      <c r="C1800" s="199"/>
      <c r="D1800" s="192" t="s">
        <v>428</v>
      </c>
      <c r="E1800" s="200" t="s">
        <v>19</v>
      </c>
      <c r="F1800" s="201" t="s">
        <v>2294</v>
      </c>
      <c r="G1800" s="199"/>
      <c r="H1800" s="202">
        <v>1</v>
      </c>
      <c r="I1800" s="203"/>
      <c r="J1800" s="199"/>
      <c r="K1800" s="199"/>
      <c r="L1800" s="204"/>
      <c r="M1800" s="205"/>
      <c r="N1800" s="206"/>
      <c r="O1800" s="206"/>
      <c r="P1800" s="206"/>
      <c r="Q1800" s="206"/>
      <c r="R1800" s="206"/>
      <c r="S1800" s="206"/>
      <c r="T1800" s="207"/>
      <c r="AT1800" s="208" t="s">
        <v>428</v>
      </c>
      <c r="AU1800" s="208" t="s">
        <v>86</v>
      </c>
      <c r="AV1800" s="13" t="s">
        <v>86</v>
      </c>
      <c r="AW1800" s="13" t="s">
        <v>37</v>
      </c>
      <c r="AX1800" s="13" t="s">
        <v>76</v>
      </c>
      <c r="AY1800" s="208" t="s">
        <v>404</v>
      </c>
    </row>
    <row r="1801" spans="2:51" s="14" customFormat="1" ht="11.25">
      <c r="B1801" s="210"/>
      <c r="C1801" s="211"/>
      <c r="D1801" s="192" t="s">
        <v>428</v>
      </c>
      <c r="E1801" s="212" t="s">
        <v>19</v>
      </c>
      <c r="F1801" s="213" t="s">
        <v>463</v>
      </c>
      <c r="G1801" s="211"/>
      <c r="H1801" s="214">
        <v>2</v>
      </c>
      <c r="I1801" s="215"/>
      <c r="J1801" s="211"/>
      <c r="K1801" s="211"/>
      <c r="L1801" s="216"/>
      <c r="M1801" s="217"/>
      <c r="N1801" s="218"/>
      <c r="O1801" s="218"/>
      <c r="P1801" s="218"/>
      <c r="Q1801" s="218"/>
      <c r="R1801" s="218"/>
      <c r="S1801" s="218"/>
      <c r="T1801" s="219"/>
      <c r="AT1801" s="220" t="s">
        <v>428</v>
      </c>
      <c r="AU1801" s="220" t="s">
        <v>86</v>
      </c>
      <c r="AV1801" s="14" t="s">
        <v>273</v>
      </c>
      <c r="AW1801" s="14" t="s">
        <v>37</v>
      </c>
      <c r="AX1801" s="14" t="s">
        <v>84</v>
      </c>
      <c r="AY1801" s="220" t="s">
        <v>404</v>
      </c>
    </row>
    <row r="1802" spans="1:65" s="2" customFormat="1" ht="24.2" customHeight="1">
      <c r="A1802" s="36"/>
      <c r="B1802" s="37"/>
      <c r="C1802" s="179" t="s">
        <v>2295</v>
      </c>
      <c r="D1802" s="179" t="s">
        <v>410</v>
      </c>
      <c r="E1802" s="180" t="s">
        <v>2296</v>
      </c>
      <c r="F1802" s="181" t="s">
        <v>2297</v>
      </c>
      <c r="G1802" s="182" t="s">
        <v>110</v>
      </c>
      <c r="H1802" s="183">
        <v>1</v>
      </c>
      <c r="I1802" s="184"/>
      <c r="J1802" s="185">
        <f>ROUND(I1802*H1802,2)</f>
        <v>0</v>
      </c>
      <c r="K1802" s="181" t="s">
        <v>19</v>
      </c>
      <c r="L1802" s="41"/>
      <c r="M1802" s="186" t="s">
        <v>19</v>
      </c>
      <c r="N1802" s="187" t="s">
        <v>47</v>
      </c>
      <c r="O1802" s="66"/>
      <c r="P1802" s="188">
        <f>O1802*H1802</f>
        <v>0</v>
      </c>
      <c r="Q1802" s="188">
        <v>0</v>
      </c>
      <c r="R1802" s="188">
        <f>Q1802*H1802</f>
        <v>0</v>
      </c>
      <c r="S1802" s="188">
        <v>0</v>
      </c>
      <c r="T1802" s="189">
        <f>S1802*H1802</f>
        <v>0</v>
      </c>
      <c r="U1802" s="36"/>
      <c r="V1802" s="36"/>
      <c r="W1802" s="36"/>
      <c r="X1802" s="36"/>
      <c r="Y1802" s="36"/>
      <c r="Z1802" s="36"/>
      <c r="AA1802" s="36"/>
      <c r="AB1802" s="36"/>
      <c r="AC1802" s="36"/>
      <c r="AD1802" s="36"/>
      <c r="AE1802" s="36"/>
      <c r="AR1802" s="190" t="s">
        <v>273</v>
      </c>
      <c r="AT1802" s="190" t="s">
        <v>410</v>
      </c>
      <c r="AU1802" s="190" t="s">
        <v>86</v>
      </c>
      <c r="AY1802" s="19" t="s">
        <v>404</v>
      </c>
      <c r="BE1802" s="191">
        <f>IF(N1802="základní",J1802,0)</f>
        <v>0</v>
      </c>
      <c r="BF1802" s="191">
        <f>IF(N1802="snížená",J1802,0)</f>
        <v>0</v>
      </c>
      <c r="BG1802" s="191">
        <f>IF(N1802="zákl. přenesená",J1802,0)</f>
        <v>0</v>
      </c>
      <c r="BH1802" s="191">
        <f>IF(N1802="sníž. přenesená",J1802,0)</f>
        <v>0</v>
      </c>
      <c r="BI1802" s="191">
        <f>IF(N1802="nulová",J1802,0)</f>
        <v>0</v>
      </c>
      <c r="BJ1802" s="19" t="s">
        <v>84</v>
      </c>
      <c r="BK1802" s="191">
        <f>ROUND(I1802*H1802,2)</f>
        <v>0</v>
      </c>
      <c r="BL1802" s="19" t="s">
        <v>273</v>
      </c>
      <c r="BM1802" s="190" t="s">
        <v>2298</v>
      </c>
    </row>
    <row r="1803" spans="1:47" s="2" customFormat="1" ht="29.25">
      <c r="A1803" s="36"/>
      <c r="B1803" s="37"/>
      <c r="C1803" s="38"/>
      <c r="D1803" s="192" t="s">
        <v>418</v>
      </c>
      <c r="E1803" s="38"/>
      <c r="F1803" s="193" t="s">
        <v>2299</v>
      </c>
      <c r="G1803" s="38"/>
      <c r="H1803" s="38"/>
      <c r="I1803" s="194"/>
      <c r="J1803" s="38"/>
      <c r="K1803" s="38"/>
      <c r="L1803" s="41"/>
      <c r="M1803" s="195"/>
      <c r="N1803" s="196"/>
      <c r="O1803" s="66"/>
      <c r="P1803" s="66"/>
      <c r="Q1803" s="66"/>
      <c r="R1803" s="66"/>
      <c r="S1803" s="66"/>
      <c r="T1803" s="67"/>
      <c r="U1803" s="36"/>
      <c r="V1803" s="36"/>
      <c r="W1803" s="36"/>
      <c r="X1803" s="36"/>
      <c r="Y1803" s="36"/>
      <c r="Z1803" s="36"/>
      <c r="AA1803" s="36"/>
      <c r="AB1803" s="36"/>
      <c r="AC1803" s="36"/>
      <c r="AD1803" s="36"/>
      <c r="AE1803" s="36"/>
      <c r="AT1803" s="19" t="s">
        <v>418</v>
      </c>
      <c r="AU1803" s="19" t="s">
        <v>86</v>
      </c>
    </row>
    <row r="1804" spans="2:51" s="15" customFormat="1" ht="11.25">
      <c r="B1804" s="221"/>
      <c r="C1804" s="222"/>
      <c r="D1804" s="192" t="s">
        <v>428</v>
      </c>
      <c r="E1804" s="223" t="s">
        <v>19</v>
      </c>
      <c r="F1804" s="224" t="s">
        <v>520</v>
      </c>
      <c r="G1804" s="222"/>
      <c r="H1804" s="223" t="s">
        <v>19</v>
      </c>
      <c r="I1804" s="225"/>
      <c r="J1804" s="222"/>
      <c r="K1804" s="222"/>
      <c r="L1804" s="226"/>
      <c r="M1804" s="227"/>
      <c r="N1804" s="228"/>
      <c r="O1804" s="228"/>
      <c r="P1804" s="228"/>
      <c r="Q1804" s="228"/>
      <c r="R1804" s="228"/>
      <c r="S1804" s="228"/>
      <c r="T1804" s="229"/>
      <c r="AT1804" s="230" t="s">
        <v>428</v>
      </c>
      <c r="AU1804" s="230" t="s">
        <v>86</v>
      </c>
      <c r="AV1804" s="15" t="s">
        <v>84</v>
      </c>
      <c r="AW1804" s="15" t="s">
        <v>37</v>
      </c>
      <c r="AX1804" s="15" t="s">
        <v>76</v>
      </c>
      <c r="AY1804" s="230" t="s">
        <v>404</v>
      </c>
    </row>
    <row r="1805" spans="2:51" s="13" customFormat="1" ht="11.25">
      <c r="B1805" s="198"/>
      <c r="C1805" s="199"/>
      <c r="D1805" s="192" t="s">
        <v>428</v>
      </c>
      <c r="E1805" s="200" t="s">
        <v>19</v>
      </c>
      <c r="F1805" s="201" t="s">
        <v>2300</v>
      </c>
      <c r="G1805" s="199"/>
      <c r="H1805" s="202">
        <v>1</v>
      </c>
      <c r="I1805" s="203"/>
      <c r="J1805" s="199"/>
      <c r="K1805" s="199"/>
      <c r="L1805" s="204"/>
      <c r="M1805" s="205"/>
      <c r="N1805" s="206"/>
      <c r="O1805" s="206"/>
      <c r="P1805" s="206"/>
      <c r="Q1805" s="206"/>
      <c r="R1805" s="206"/>
      <c r="S1805" s="206"/>
      <c r="T1805" s="207"/>
      <c r="AT1805" s="208" t="s">
        <v>428</v>
      </c>
      <c r="AU1805" s="208" t="s">
        <v>86</v>
      </c>
      <c r="AV1805" s="13" t="s">
        <v>86</v>
      </c>
      <c r="AW1805" s="13" t="s">
        <v>37</v>
      </c>
      <c r="AX1805" s="13" t="s">
        <v>84</v>
      </c>
      <c r="AY1805" s="208" t="s">
        <v>404</v>
      </c>
    </row>
    <row r="1806" spans="1:65" s="2" customFormat="1" ht="24.2" customHeight="1">
      <c r="A1806" s="36"/>
      <c r="B1806" s="37"/>
      <c r="C1806" s="179" t="s">
        <v>2301</v>
      </c>
      <c r="D1806" s="179" t="s">
        <v>410</v>
      </c>
      <c r="E1806" s="180" t="s">
        <v>2302</v>
      </c>
      <c r="F1806" s="181" t="s">
        <v>2303</v>
      </c>
      <c r="G1806" s="182" t="s">
        <v>110</v>
      </c>
      <c r="H1806" s="183">
        <v>4</v>
      </c>
      <c r="I1806" s="184"/>
      <c r="J1806" s="185">
        <f>ROUND(I1806*H1806,2)</f>
        <v>0</v>
      </c>
      <c r="K1806" s="181" t="s">
        <v>19</v>
      </c>
      <c r="L1806" s="41"/>
      <c r="M1806" s="186" t="s">
        <v>19</v>
      </c>
      <c r="N1806" s="187" t="s">
        <v>47</v>
      </c>
      <c r="O1806" s="66"/>
      <c r="P1806" s="188">
        <f>O1806*H1806</f>
        <v>0</v>
      </c>
      <c r="Q1806" s="188">
        <v>0</v>
      </c>
      <c r="R1806" s="188">
        <f>Q1806*H1806</f>
        <v>0</v>
      </c>
      <c r="S1806" s="188">
        <v>0</v>
      </c>
      <c r="T1806" s="189">
        <f>S1806*H1806</f>
        <v>0</v>
      </c>
      <c r="U1806" s="36"/>
      <c r="V1806" s="36"/>
      <c r="W1806" s="36"/>
      <c r="X1806" s="36"/>
      <c r="Y1806" s="36"/>
      <c r="Z1806" s="36"/>
      <c r="AA1806" s="36"/>
      <c r="AB1806" s="36"/>
      <c r="AC1806" s="36"/>
      <c r="AD1806" s="36"/>
      <c r="AE1806" s="36"/>
      <c r="AR1806" s="190" t="s">
        <v>273</v>
      </c>
      <c r="AT1806" s="190" t="s">
        <v>410</v>
      </c>
      <c r="AU1806" s="190" t="s">
        <v>86</v>
      </c>
      <c r="AY1806" s="19" t="s">
        <v>404</v>
      </c>
      <c r="BE1806" s="191">
        <f>IF(N1806="základní",J1806,0)</f>
        <v>0</v>
      </c>
      <c r="BF1806" s="191">
        <f>IF(N1806="snížená",J1806,0)</f>
        <v>0</v>
      </c>
      <c r="BG1806" s="191">
        <f>IF(N1806="zákl. přenesená",J1806,0)</f>
        <v>0</v>
      </c>
      <c r="BH1806" s="191">
        <f>IF(N1806="sníž. přenesená",J1806,0)</f>
        <v>0</v>
      </c>
      <c r="BI1806" s="191">
        <f>IF(N1806="nulová",J1806,0)</f>
        <v>0</v>
      </c>
      <c r="BJ1806" s="19" t="s">
        <v>84</v>
      </c>
      <c r="BK1806" s="191">
        <f>ROUND(I1806*H1806,2)</f>
        <v>0</v>
      </c>
      <c r="BL1806" s="19" t="s">
        <v>273</v>
      </c>
      <c r="BM1806" s="190" t="s">
        <v>2304</v>
      </c>
    </row>
    <row r="1807" spans="1:47" s="2" customFormat="1" ht="29.25">
      <c r="A1807" s="36"/>
      <c r="B1807" s="37"/>
      <c r="C1807" s="38"/>
      <c r="D1807" s="192" t="s">
        <v>418</v>
      </c>
      <c r="E1807" s="38"/>
      <c r="F1807" s="193" t="s">
        <v>2305</v>
      </c>
      <c r="G1807" s="38"/>
      <c r="H1807" s="38"/>
      <c r="I1807" s="194"/>
      <c r="J1807" s="38"/>
      <c r="K1807" s="38"/>
      <c r="L1807" s="41"/>
      <c r="M1807" s="195"/>
      <c r="N1807" s="196"/>
      <c r="O1807" s="66"/>
      <c r="P1807" s="66"/>
      <c r="Q1807" s="66"/>
      <c r="R1807" s="66"/>
      <c r="S1807" s="66"/>
      <c r="T1807" s="67"/>
      <c r="U1807" s="36"/>
      <c r="V1807" s="36"/>
      <c r="W1807" s="36"/>
      <c r="X1807" s="36"/>
      <c r="Y1807" s="36"/>
      <c r="Z1807" s="36"/>
      <c r="AA1807" s="36"/>
      <c r="AB1807" s="36"/>
      <c r="AC1807" s="36"/>
      <c r="AD1807" s="36"/>
      <c r="AE1807" s="36"/>
      <c r="AT1807" s="19" t="s">
        <v>418</v>
      </c>
      <c r="AU1807" s="19" t="s">
        <v>86</v>
      </c>
    </row>
    <row r="1808" spans="2:51" s="15" customFormat="1" ht="11.25">
      <c r="B1808" s="221"/>
      <c r="C1808" s="222"/>
      <c r="D1808" s="192" t="s">
        <v>428</v>
      </c>
      <c r="E1808" s="223" t="s">
        <v>19</v>
      </c>
      <c r="F1808" s="224" t="s">
        <v>520</v>
      </c>
      <c r="G1808" s="222"/>
      <c r="H1808" s="223" t="s">
        <v>19</v>
      </c>
      <c r="I1808" s="225"/>
      <c r="J1808" s="222"/>
      <c r="K1808" s="222"/>
      <c r="L1808" s="226"/>
      <c r="M1808" s="227"/>
      <c r="N1808" s="228"/>
      <c r="O1808" s="228"/>
      <c r="P1808" s="228"/>
      <c r="Q1808" s="228"/>
      <c r="R1808" s="228"/>
      <c r="S1808" s="228"/>
      <c r="T1808" s="229"/>
      <c r="AT1808" s="230" t="s">
        <v>428</v>
      </c>
      <c r="AU1808" s="230" t="s">
        <v>86</v>
      </c>
      <c r="AV1808" s="15" t="s">
        <v>84</v>
      </c>
      <c r="AW1808" s="15" t="s">
        <v>37</v>
      </c>
      <c r="AX1808" s="15" t="s">
        <v>76</v>
      </c>
      <c r="AY1808" s="230" t="s">
        <v>404</v>
      </c>
    </row>
    <row r="1809" spans="2:51" s="13" customFormat="1" ht="11.25">
      <c r="B1809" s="198"/>
      <c r="C1809" s="199"/>
      <c r="D1809" s="192" t="s">
        <v>428</v>
      </c>
      <c r="E1809" s="200" t="s">
        <v>19</v>
      </c>
      <c r="F1809" s="201" t="s">
        <v>2203</v>
      </c>
      <c r="G1809" s="199"/>
      <c r="H1809" s="202">
        <v>4</v>
      </c>
      <c r="I1809" s="203"/>
      <c r="J1809" s="199"/>
      <c r="K1809" s="199"/>
      <c r="L1809" s="204"/>
      <c r="M1809" s="205"/>
      <c r="N1809" s="206"/>
      <c r="O1809" s="206"/>
      <c r="P1809" s="206"/>
      <c r="Q1809" s="206"/>
      <c r="R1809" s="206"/>
      <c r="S1809" s="206"/>
      <c r="T1809" s="207"/>
      <c r="AT1809" s="208" t="s">
        <v>428</v>
      </c>
      <c r="AU1809" s="208" t="s">
        <v>86</v>
      </c>
      <c r="AV1809" s="13" t="s">
        <v>86</v>
      </c>
      <c r="AW1809" s="13" t="s">
        <v>37</v>
      </c>
      <c r="AX1809" s="13" t="s">
        <v>84</v>
      </c>
      <c r="AY1809" s="208" t="s">
        <v>404</v>
      </c>
    </row>
    <row r="1810" spans="1:65" s="2" customFormat="1" ht="24.2" customHeight="1">
      <c r="A1810" s="36"/>
      <c r="B1810" s="37"/>
      <c r="C1810" s="179" t="s">
        <v>2306</v>
      </c>
      <c r="D1810" s="179" t="s">
        <v>410</v>
      </c>
      <c r="E1810" s="180" t="s">
        <v>2307</v>
      </c>
      <c r="F1810" s="181" t="s">
        <v>2308</v>
      </c>
      <c r="G1810" s="182" t="s">
        <v>110</v>
      </c>
      <c r="H1810" s="183">
        <v>1</v>
      </c>
      <c r="I1810" s="184"/>
      <c r="J1810" s="185">
        <f>ROUND(I1810*H1810,2)</f>
        <v>0</v>
      </c>
      <c r="K1810" s="181" t="s">
        <v>19</v>
      </c>
      <c r="L1810" s="41"/>
      <c r="M1810" s="186" t="s">
        <v>19</v>
      </c>
      <c r="N1810" s="187" t="s">
        <v>47</v>
      </c>
      <c r="O1810" s="66"/>
      <c r="P1810" s="188">
        <f>O1810*H1810</f>
        <v>0</v>
      </c>
      <c r="Q1810" s="188">
        <v>0</v>
      </c>
      <c r="R1810" s="188">
        <f>Q1810*H1810</f>
        <v>0</v>
      </c>
      <c r="S1810" s="188">
        <v>0</v>
      </c>
      <c r="T1810" s="189">
        <f>S1810*H1810</f>
        <v>0</v>
      </c>
      <c r="U1810" s="36"/>
      <c r="V1810" s="36"/>
      <c r="W1810" s="36"/>
      <c r="X1810" s="36"/>
      <c r="Y1810" s="36"/>
      <c r="Z1810" s="36"/>
      <c r="AA1810" s="36"/>
      <c r="AB1810" s="36"/>
      <c r="AC1810" s="36"/>
      <c r="AD1810" s="36"/>
      <c r="AE1810" s="36"/>
      <c r="AR1810" s="190" t="s">
        <v>273</v>
      </c>
      <c r="AT1810" s="190" t="s">
        <v>410</v>
      </c>
      <c r="AU1810" s="190" t="s">
        <v>86</v>
      </c>
      <c r="AY1810" s="19" t="s">
        <v>404</v>
      </c>
      <c r="BE1810" s="191">
        <f>IF(N1810="základní",J1810,0)</f>
        <v>0</v>
      </c>
      <c r="BF1810" s="191">
        <f>IF(N1810="snížená",J1810,0)</f>
        <v>0</v>
      </c>
      <c r="BG1810" s="191">
        <f>IF(N1810="zákl. přenesená",J1810,0)</f>
        <v>0</v>
      </c>
      <c r="BH1810" s="191">
        <f>IF(N1810="sníž. přenesená",J1810,0)</f>
        <v>0</v>
      </c>
      <c r="BI1810" s="191">
        <f>IF(N1810="nulová",J1810,0)</f>
        <v>0</v>
      </c>
      <c r="BJ1810" s="19" t="s">
        <v>84</v>
      </c>
      <c r="BK1810" s="191">
        <f>ROUND(I1810*H1810,2)</f>
        <v>0</v>
      </c>
      <c r="BL1810" s="19" t="s">
        <v>273</v>
      </c>
      <c r="BM1810" s="190" t="s">
        <v>2309</v>
      </c>
    </row>
    <row r="1811" spans="1:47" s="2" customFormat="1" ht="29.25">
      <c r="A1811" s="36"/>
      <c r="B1811" s="37"/>
      <c r="C1811" s="38"/>
      <c r="D1811" s="192" t="s">
        <v>418</v>
      </c>
      <c r="E1811" s="38"/>
      <c r="F1811" s="193" t="s">
        <v>2310</v>
      </c>
      <c r="G1811" s="38"/>
      <c r="H1811" s="38"/>
      <c r="I1811" s="194"/>
      <c r="J1811" s="38"/>
      <c r="K1811" s="38"/>
      <c r="L1811" s="41"/>
      <c r="M1811" s="195"/>
      <c r="N1811" s="196"/>
      <c r="O1811" s="66"/>
      <c r="P1811" s="66"/>
      <c r="Q1811" s="66"/>
      <c r="R1811" s="66"/>
      <c r="S1811" s="66"/>
      <c r="T1811" s="67"/>
      <c r="U1811" s="36"/>
      <c r="V1811" s="36"/>
      <c r="W1811" s="36"/>
      <c r="X1811" s="36"/>
      <c r="Y1811" s="36"/>
      <c r="Z1811" s="36"/>
      <c r="AA1811" s="36"/>
      <c r="AB1811" s="36"/>
      <c r="AC1811" s="36"/>
      <c r="AD1811" s="36"/>
      <c r="AE1811" s="36"/>
      <c r="AT1811" s="19" t="s">
        <v>418</v>
      </c>
      <c r="AU1811" s="19" t="s">
        <v>86</v>
      </c>
    </row>
    <row r="1812" spans="2:51" s="15" customFormat="1" ht="11.25">
      <c r="B1812" s="221"/>
      <c r="C1812" s="222"/>
      <c r="D1812" s="192" t="s">
        <v>428</v>
      </c>
      <c r="E1812" s="223" t="s">
        <v>19</v>
      </c>
      <c r="F1812" s="224" t="s">
        <v>520</v>
      </c>
      <c r="G1812" s="222"/>
      <c r="H1812" s="223" t="s">
        <v>19</v>
      </c>
      <c r="I1812" s="225"/>
      <c r="J1812" s="222"/>
      <c r="K1812" s="222"/>
      <c r="L1812" s="226"/>
      <c r="M1812" s="227"/>
      <c r="N1812" s="228"/>
      <c r="O1812" s="228"/>
      <c r="P1812" s="228"/>
      <c r="Q1812" s="228"/>
      <c r="R1812" s="228"/>
      <c r="S1812" s="228"/>
      <c r="T1812" s="229"/>
      <c r="AT1812" s="230" t="s">
        <v>428</v>
      </c>
      <c r="AU1812" s="230" t="s">
        <v>86</v>
      </c>
      <c r="AV1812" s="15" t="s">
        <v>84</v>
      </c>
      <c r="AW1812" s="15" t="s">
        <v>37</v>
      </c>
      <c r="AX1812" s="15" t="s">
        <v>76</v>
      </c>
      <c r="AY1812" s="230" t="s">
        <v>404</v>
      </c>
    </row>
    <row r="1813" spans="2:51" s="13" customFormat="1" ht="11.25">
      <c r="B1813" s="198"/>
      <c r="C1813" s="199"/>
      <c r="D1813" s="192" t="s">
        <v>428</v>
      </c>
      <c r="E1813" s="200" t="s">
        <v>19</v>
      </c>
      <c r="F1813" s="201" t="s">
        <v>2204</v>
      </c>
      <c r="G1813" s="199"/>
      <c r="H1813" s="202">
        <v>1</v>
      </c>
      <c r="I1813" s="203"/>
      <c r="J1813" s="199"/>
      <c r="K1813" s="199"/>
      <c r="L1813" s="204"/>
      <c r="M1813" s="205"/>
      <c r="N1813" s="206"/>
      <c r="O1813" s="206"/>
      <c r="P1813" s="206"/>
      <c r="Q1813" s="206"/>
      <c r="R1813" s="206"/>
      <c r="S1813" s="206"/>
      <c r="T1813" s="207"/>
      <c r="AT1813" s="208" t="s">
        <v>428</v>
      </c>
      <c r="AU1813" s="208" t="s">
        <v>86</v>
      </c>
      <c r="AV1813" s="13" t="s">
        <v>86</v>
      </c>
      <c r="AW1813" s="13" t="s">
        <v>37</v>
      </c>
      <c r="AX1813" s="13" t="s">
        <v>84</v>
      </c>
      <c r="AY1813" s="208" t="s">
        <v>404</v>
      </c>
    </row>
    <row r="1814" spans="1:65" s="2" customFormat="1" ht="24.2" customHeight="1">
      <c r="A1814" s="36"/>
      <c r="B1814" s="37"/>
      <c r="C1814" s="179" t="s">
        <v>2311</v>
      </c>
      <c r="D1814" s="179" t="s">
        <v>410</v>
      </c>
      <c r="E1814" s="180" t="s">
        <v>2312</v>
      </c>
      <c r="F1814" s="181" t="s">
        <v>2313</v>
      </c>
      <c r="G1814" s="182" t="s">
        <v>110</v>
      </c>
      <c r="H1814" s="183">
        <v>2</v>
      </c>
      <c r="I1814" s="184"/>
      <c r="J1814" s="185">
        <f>ROUND(I1814*H1814,2)</f>
        <v>0</v>
      </c>
      <c r="K1814" s="181" t="s">
        <v>19</v>
      </c>
      <c r="L1814" s="41"/>
      <c r="M1814" s="186" t="s">
        <v>19</v>
      </c>
      <c r="N1814" s="187" t="s">
        <v>47</v>
      </c>
      <c r="O1814" s="66"/>
      <c r="P1814" s="188">
        <f>O1814*H1814</f>
        <v>0</v>
      </c>
      <c r="Q1814" s="188">
        <v>0</v>
      </c>
      <c r="R1814" s="188">
        <f>Q1814*H1814</f>
        <v>0</v>
      </c>
      <c r="S1814" s="188">
        <v>0</v>
      </c>
      <c r="T1814" s="189">
        <f>S1814*H1814</f>
        <v>0</v>
      </c>
      <c r="U1814" s="36"/>
      <c r="V1814" s="36"/>
      <c r="W1814" s="36"/>
      <c r="X1814" s="36"/>
      <c r="Y1814" s="36"/>
      <c r="Z1814" s="36"/>
      <c r="AA1814" s="36"/>
      <c r="AB1814" s="36"/>
      <c r="AC1814" s="36"/>
      <c r="AD1814" s="36"/>
      <c r="AE1814" s="36"/>
      <c r="AR1814" s="190" t="s">
        <v>273</v>
      </c>
      <c r="AT1814" s="190" t="s">
        <v>410</v>
      </c>
      <c r="AU1814" s="190" t="s">
        <v>86</v>
      </c>
      <c r="AY1814" s="19" t="s">
        <v>404</v>
      </c>
      <c r="BE1814" s="191">
        <f>IF(N1814="základní",J1814,0)</f>
        <v>0</v>
      </c>
      <c r="BF1814" s="191">
        <f>IF(N1814="snížená",J1814,0)</f>
        <v>0</v>
      </c>
      <c r="BG1814" s="191">
        <f>IF(N1814="zákl. přenesená",J1814,0)</f>
        <v>0</v>
      </c>
      <c r="BH1814" s="191">
        <f>IF(N1814="sníž. přenesená",J1814,0)</f>
        <v>0</v>
      </c>
      <c r="BI1814" s="191">
        <f>IF(N1814="nulová",J1814,0)</f>
        <v>0</v>
      </c>
      <c r="BJ1814" s="19" t="s">
        <v>84</v>
      </c>
      <c r="BK1814" s="191">
        <f>ROUND(I1814*H1814,2)</f>
        <v>0</v>
      </c>
      <c r="BL1814" s="19" t="s">
        <v>273</v>
      </c>
      <c r="BM1814" s="190" t="s">
        <v>2314</v>
      </c>
    </row>
    <row r="1815" spans="1:47" s="2" customFormat="1" ht="29.25">
      <c r="A1815" s="36"/>
      <c r="B1815" s="37"/>
      <c r="C1815" s="38"/>
      <c r="D1815" s="192" t="s">
        <v>418</v>
      </c>
      <c r="E1815" s="38"/>
      <c r="F1815" s="193" t="s">
        <v>2315</v>
      </c>
      <c r="G1815" s="38"/>
      <c r="H1815" s="38"/>
      <c r="I1815" s="194"/>
      <c r="J1815" s="38"/>
      <c r="K1815" s="38"/>
      <c r="L1815" s="41"/>
      <c r="M1815" s="195"/>
      <c r="N1815" s="196"/>
      <c r="O1815" s="66"/>
      <c r="P1815" s="66"/>
      <c r="Q1815" s="66"/>
      <c r="R1815" s="66"/>
      <c r="S1815" s="66"/>
      <c r="T1815" s="67"/>
      <c r="U1815" s="36"/>
      <c r="V1815" s="36"/>
      <c r="W1815" s="36"/>
      <c r="X1815" s="36"/>
      <c r="Y1815" s="36"/>
      <c r="Z1815" s="36"/>
      <c r="AA1815" s="36"/>
      <c r="AB1815" s="36"/>
      <c r="AC1815" s="36"/>
      <c r="AD1815" s="36"/>
      <c r="AE1815" s="36"/>
      <c r="AT1815" s="19" t="s">
        <v>418</v>
      </c>
      <c r="AU1815" s="19" t="s">
        <v>86</v>
      </c>
    </row>
    <row r="1816" spans="1:47" s="2" customFormat="1" ht="19.5">
      <c r="A1816" s="36"/>
      <c r="B1816" s="37"/>
      <c r="C1816" s="38"/>
      <c r="D1816" s="192" t="s">
        <v>473</v>
      </c>
      <c r="E1816" s="38"/>
      <c r="F1816" s="197" t="s">
        <v>2316</v>
      </c>
      <c r="G1816" s="38"/>
      <c r="H1816" s="38"/>
      <c r="I1816" s="194"/>
      <c r="J1816" s="38"/>
      <c r="K1816" s="38"/>
      <c r="L1816" s="41"/>
      <c r="M1816" s="195"/>
      <c r="N1816" s="196"/>
      <c r="O1816" s="66"/>
      <c r="P1816" s="66"/>
      <c r="Q1816" s="66"/>
      <c r="R1816" s="66"/>
      <c r="S1816" s="66"/>
      <c r="T1816" s="67"/>
      <c r="U1816" s="36"/>
      <c r="V1816" s="36"/>
      <c r="W1816" s="36"/>
      <c r="X1816" s="36"/>
      <c r="Y1816" s="36"/>
      <c r="Z1816" s="36"/>
      <c r="AA1816" s="36"/>
      <c r="AB1816" s="36"/>
      <c r="AC1816" s="36"/>
      <c r="AD1816" s="36"/>
      <c r="AE1816" s="36"/>
      <c r="AT1816" s="19" t="s">
        <v>473</v>
      </c>
      <c r="AU1816" s="19" t="s">
        <v>86</v>
      </c>
    </row>
    <row r="1817" spans="2:51" s="15" customFormat="1" ht="11.25">
      <c r="B1817" s="221"/>
      <c r="C1817" s="222"/>
      <c r="D1817" s="192" t="s">
        <v>428</v>
      </c>
      <c r="E1817" s="223" t="s">
        <v>19</v>
      </c>
      <c r="F1817" s="224" t="s">
        <v>520</v>
      </c>
      <c r="G1817" s="222"/>
      <c r="H1817" s="223" t="s">
        <v>19</v>
      </c>
      <c r="I1817" s="225"/>
      <c r="J1817" s="222"/>
      <c r="K1817" s="222"/>
      <c r="L1817" s="226"/>
      <c r="M1817" s="227"/>
      <c r="N1817" s="228"/>
      <c r="O1817" s="228"/>
      <c r="P1817" s="228"/>
      <c r="Q1817" s="228"/>
      <c r="R1817" s="228"/>
      <c r="S1817" s="228"/>
      <c r="T1817" s="229"/>
      <c r="AT1817" s="230" t="s">
        <v>428</v>
      </c>
      <c r="AU1817" s="230" t="s">
        <v>86</v>
      </c>
      <c r="AV1817" s="15" t="s">
        <v>84</v>
      </c>
      <c r="AW1817" s="15" t="s">
        <v>37</v>
      </c>
      <c r="AX1817" s="15" t="s">
        <v>76</v>
      </c>
      <c r="AY1817" s="230" t="s">
        <v>404</v>
      </c>
    </row>
    <row r="1818" spans="2:51" s="13" customFormat="1" ht="11.25">
      <c r="B1818" s="198"/>
      <c r="C1818" s="199"/>
      <c r="D1818" s="192" t="s">
        <v>428</v>
      </c>
      <c r="E1818" s="200" t="s">
        <v>19</v>
      </c>
      <c r="F1818" s="201" t="s">
        <v>2210</v>
      </c>
      <c r="G1818" s="199"/>
      <c r="H1818" s="202">
        <v>2</v>
      </c>
      <c r="I1818" s="203"/>
      <c r="J1818" s="199"/>
      <c r="K1818" s="199"/>
      <c r="L1818" s="204"/>
      <c r="M1818" s="205"/>
      <c r="N1818" s="206"/>
      <c r="O1818" s="206"/>
      <c r="P1818" s="206"/>
      <c r="Q1818" s="206"/>
      <c r="R1818" s="206"/>
      <c r="S1818" s="206"/>
      <c r="T1818" s="207"/>
      <c r="AT1818" s="208" t="s">
        <v>428</v>
      </c>
      <c r="AU1818" s="208" t="s">
        <v>86</v>
      </c>
      <c r="AV1818" s="13" t="s">
        <v>86</v>
      </c>
      <c r="AW1818" s="13" t="s">
        <v>37</v>
      </c>
      <c r="AX1818" s="13" t="s">
        <v>84</v>
      </c>
      <c r="AY1818" s="208" t="s">
        <v>404</v>
      </c>
    </row>
    <row r="1819" spans="1:65" s="2" customFormat="1" ht="14.45" customHeight="1">
      <c r="A1819" s="36"/>
      <c r="B1819" s="37"/>
      <c r="C1819" s="179" t="s">
        <v>173</v>
      </c>
      <c r="D1819" s="179" t="s">
        <v>410</v>
      </c>
      <c r="E1819" s="180" t="s">
        <v>2317</v>
      </c>
      <c r="F1819" s="181" t="s">
        <v>2318</v>
      </c>
      <c r="G1819" s="182" t="s">
        <v>110</v>
      </c>
      <c r="H1819" s="183">
        <v>1</v>
      </c>
      <c r="I1819" s="184"/>
      <c r="J1819" s="185">
        <f>ROUND(I1819*H1819,2)</f>
        <v>0</v>
      </c>
      <c r="K1819" s="181" t="s">
        <v>19</v>
      </c>
      <c r="L1819" s="41"/>
      <c r="M1819" s="186" t="s">
        <v>19</v>
      </c>
      <c r="N1819" s="187" t="s">
        <v>47</v>
      </c>
      <c r="O1819" s="66"/>
      <c r="P1819" s="188">
        <f>O1819*H1819</f>
        <v>0</v>
      </c>
      <c r="Q1819" s="188">
        <v>0</v>
      </c>
      <c r="R1819" s="188">
        <f>Q1819*H1819</f>
        <v>0</v>
      </c>
      <c r="S1819" s="188">
        <v>0</v>
      </c>
      <c r="T1819" s="189">
        <f>S1819*H1819</f>
        <v>0</v>
      </c>
      <c r="U1819" s="36"/>
      <c r="V1819" s="36"/>
      <c r="W1819" s="36"/>
      <c r="X1819" s="36"/>
      <c r="Y1819" s="36"/>
      <c r="Z1819" s="36"/>
      <c r="AA1819" s="36"/>
      <c r="AB1819" s="36"/>
      <c r="AC1819" s="36"/>
      <c r="AD1819" s="36"/>
      <c r="AE1819" s="36"/>
      <c r="AR1819" s="190" t="s">
        <v>273</v>
      </c>
      <c r="AT1819" s="190" t="s">
        <v>410</v>
      </c>
      <c r="AU1819" s="190" t="s">
        <v>86</v>
      </c>
      <c r="AY1819" s="19" t="s">
        <v>404</v>
      </c>
      <c r="BE1819" s="191">
        <f>IF(N1819="základní",J1819,0)</f>
        <v>0</v>
      </c>
      <c r="BF1819" s="191">
        <f>IF(N1819="snížená",J1819,0)</f>
        <v>0</v>
      </c>
      <c r="BG1819" s="191">
        <f>IF(N1819="zákl. přenesená",J1819,0)</f>
        <v>0</v>
      </c>
      <c r="BH1819" s="191">
        <f>IF(N1819="sníž. přenesená",J1819,0)</f>
        <v>0</v>
      </c>
      <c r="BI1819" s="191">
        <f>IF(N1819="nulová",J1819,0)</f>
        <v>0</v>
      </c>
      <c r="BJ1819" s="19" t="s">
        <v>84</v>
      </c>
      <c r="BK1819" s="191">
        <f>ROUND(I1819*H1819,2)</f>
        <v>0</v>
      </c>
      <c r="BL1819" s="19" t="s">
        <v>273</v>
      </c>
      <c r="BM1819" s="190" t="s">
        <v>2319</v>
      </c>
    </row>
    <row r="1820" spans="1:47" s="2" customFormat="1" ht="48.75">
      <c r="A1820" s="36"/>
      <c r="B1820" s="37"/>
      <c r="C1820" s="38"/>
      <c r="D1820" s="192" t="s">
        <v>418</v>
      </c>
      <c r="E1820" s="38"/>
      <c r="F1820" s="193" t="s">
        <v>2320</v>
      </c>
      <c r="G1820" s="38"/>
      <c r="H1820" s="38"/>
      <c r="I1820" s="194"/>
      <c r="J1820" s="38"/>
      <c r="K1820" s="38"/>
      <c r="L1820" s="41"/>
      <c r="M1820" s="195"/>
      <c r="N1820" s="196"/>
      <c r="O1820" s="66"/>
      <c r="P1820" s="66"/>
      <c r="Q1820" s="66"/>
      <c r="R1820" s="66"/>
      <c r="S1820" s="66"/>
      <c r="T1820" s="67"/>
      <c r="U1820" s="36"/>
      <c r="V1820" s="36"/>
      <c r="W1820" s="36"/>
      <c r="X1820" s="36"/>
      <c r="Y1820" s="36"/>
      <c r="Z1820" s="36"/>
      <c r="AA1820" s="36"/>
      <c r="AB1820" s="36"/>
      <c r="AC1820" s="36"/>
      <c r="AD1820" s="36"/>
      <c r="AE1820" s="36"/>
      <c r="AT1820" s="19" t="s">
        <v>418</v>
      </c>
      <c r="AU1820" s="19" t="s">
        <v>86</v>
      </c>
    </row>
    <row r="1821" spans="2:51" s="15" customFormat="1" ht="11.25">
      <c r="B1821" s="221"/>
      <c r="C1821" s="222"/>
      <c r="D1821" s="192" t="s">
        <v>428</v>
      </c>
      <c r="E1821" s="223" t="s">
        <v>19</v>
      </c>
      <c r="F1821" s="224" t="s">
        <v>2321</v>
      </c>
      <c r="G1821" s="222"/>
      <c r="H1821" s="223" t="s">
        <v>19</v>
      </c>
      <c r="I1821" s="225"/>
      <c r="J1821" s="222"/>
      <c r="K1821" s="222"/>
      <c r="L1821" s="226"/>
      <c r="M1821" s="227"/>
      <c r="N1821" s="228"/>
      <c r="O1821" s="228"/>
      <c r="P1821" s="228"/>
      <c r="Q1821" s="228"/>
      <c r="R1821" s="228"/>
      <c r="S1821" s="228"/>
      <c r="T1821" s="229"/>
      <c r="AT1821" s="230" t="s">
        <v>428</v>
      </c>
      <c r="AU1821" s="230" t="s">
        <v>86</v>
      </c>
      <c r="AV1821" s="15" t="s">
        <v>84</v>
      </c>
      <c r="AW1821" s="15" t="s">
        <v>37</v>
      </c>
      <c r="AX1821" s="15" t="s">
        <v>76</v>
      </c>
      <c r="AY1821" s="230" t="s">
        <v>404</v>
      </c>
    </row>
    <row r="1822" spans="2:51" s="13" customFormat="1" ht="11.25">
      <c r="B1822" s="198"/>
      <c r="C1822" s="199"/>
      <c r="D1822" s="192" t="s">
        <v>428</v>
      </c>
      <c r="E1822" s="200" t="s">
        <v>19</v>
      </c>
      <c r="F1822" s="201" t="s">
        <v>2322</v>
      </c>
      <c r="G1822" s="199"/>
      <c r="H1822" s="202">
        <v>1</v>
      </c>
      <c r="I1822" s="203"/>
      <c r="J1822" s="199"/>
      <c r="K1822" s="199"/>
      <c r="L1822" s="204"/>
      <c r="M1822" s="205"/>
      <c r="N1822" s="206"/>
      <c r="O1822" s="206"/>
      <c r="P1822" s="206"/>
      <c r="Q1822" s="206"/>
      <c r="R1822" s="206"/>
      <c r="S1822" s="206"/>
      <c r="T1822" s="207"/>
      <c r="AT1822" s="208" t="s">
        <v>428</v>
      </c>
      <c r="AU1822" s="208" t="s">
        <v>86</v>
      </c>
      <c r="AV1822" s="13" t="s">
        <v>86</v>
      </c>
      <c r="AW1822" s="13" t="s">
        <v>37</v>
      </c>
      <c r="AX1822" s="13" t="s">
        <v>84</v>
      </c>
      <c r="AY1822" s="208" t="s">
        <v>404</v>
      </c>
    </row>
    <row r="1823" spans="1:65" s="2" customFormat="1" ht="14.45" customHeight="1">
      <c r="A1823" s="36"/>
      <c r="B1823" s="37"/>
      <c r="C1823" s="179" t="s">
        <v>100</v>
      </c>
      <c r="D1823" s="179" t="s">
        <v>410</v>
      </c>
      <c r="E1823" s="180" t="s">
        <v>2323</v>
      </c>
      <c r="F1823" s="181" t="s">
        <v>2324</v>
      </c>
      <c r="G1823" s="182" t="s">
        <v>110</v>
      </c>
      <c r="H1823" s="183">
        <v>2</v>
      </c>
      <c r="I1823" s="184"/>
      <c r="J1823" s="185">
        <f>ROUND(I1823*H1823,2)</f>
        <v>0</v>
      </c>
      <c r="K1823" s="181" t="s">
        <v>19</v>
      </c>
      <c r="L1823" s="41"/>
      <c r="M1823" s="186" t="s">
        <v>19</v>
      </c>
      <c r="N1823" s="187" t="s">
        <v>47</v>
      </c>
      <c r="O1823" s="66"/>
      <c r="P1823" s="188">
        <f>O1823*H1823</f>
        <v>0</v>
      </c>
      <c r="Q1823" s="188">
        <v>0</v>
      </c>
      <c r="R1823" s="188">
        <f>Q1823*H1823</f>
        <v>0</v>
      </c>
      <c r="S1823" s="188">
        <v>0</v>
      </c>
      <c r="T1823" s="189">
        <f>S1823*H1823</f>
        <v>0</v>
      </c>
      <c r="U1823" s="36"/>
      <c r="V1823" s="36"/>
      <c r="W1823" s="36"/>
      <c r="X1823" s="36"/>
      <c r="Y1823" s="36"/>
      <c r="Z1823" s="36"/>
      <c r="AA1823" s="36"/>
      <c r="AB1823" s="36"/>
      <c r="AC1823" s="36"/>
      <c r="AD1823" s="36"/>
      <c r="AE1823" s="36"/>
      <c r="AR1823" s="190" t="s">
        <v>273</v>
      </c>
      <c r="AT1823" s="190" t="s">
        <v>410</v>
      </c>
      <c r="AU1823" s="190" t="s">
        <v>86</v>
      </c>
      <c r="AY1823" s="19" t="s">
        <v>404</v>
      </c>
      <c r="BE1823" s="191">
        <f>IF(N1823="základní",J1823,0)</f>
        <v>0</v>
      </c>
      <c r="BF1823" s="191">
        <f>IF(N1823="snížená",J1823,0)</f>
        <v>0</v>
      </c>
      <c r="BG1823" s="191">
        <f>IF(N1823="zákl. přenesená",J1823,0)</f>
        <v>0</v>
      </c>
      <c r="BH1823" s="191">
        <f>IF(N1823="sníž. přenesená",J1823,0)</f>
        <v>0</v>
      </c>
      <c r="BI1823" s="191">
        <f>IF(N1823="nulová",J1823,0)</f>
        <v>0</v>
      </c>
      <c r="BJ1823" s="19" t="s">
        <v>84</v>
      </c>
      <c r="BK1823" s="191">
        <f>ROUND(I1823*H1823,2)</f>
        <v>0</v>
      </c>
      <c r="BL1823" s="19" t="s">
        <v>273</v>
      </c>
      <c r="BM1823" s="190" t="s">
        <v>2325</v>
      </c>
    </row>
    <row r="1824" spans="1:47" s="2" customFormat="1" ht="48.75">
      <c r="A1824" s="36"/>
      <c r="B1824" s="37"/>
      <c r="C1824" s="38"/>
      <c r="D1824" s="192" t="s">
        <v>418</v>
      </c>
      <c r="E1824" s="38"/>
      <c r="F1824" s="193" t="s">
        <v>2326</v>
      </c>
      <c r="G1824" s="38"/>
      <c r="H1824" s="38"/>
      <c r="I1824" s="194"/>
      <c r="J1824" s="38"/>
      <c r="K1824" s="38"/>
      <c r="L1824" s="41"/>
      <c r="M1824" s="195"/>
      <c r="N1824" s="196"/>
      <c r="O1824" s="66"/>
      <c r="P1824" s="66"/>
      <c r="Q1824" s="66"/>
      <c r="R1824" s="66"/>
      <c r="S1824" s="66"/>
      <c r="T1824" s="67"/>
      <c r="U1824" s="36"/>
      <c r="V1824" s="36"/>
      <c r="W1824" s="36"/>
      <c r="X1824" s="36"/>
      <c r="Y1824" s="36"/>
      <c r="Z1824" s="36"/>
      <c r="AA1824" s="36"/>
      <c r="AB1824" s="36"/>
      <c r="AC1824" s="36"/>
      <c r="AD1824" s="36"/>
      <c r="AE1824" s="36"/>
      <c r="AT1824" s="19" t="s">
        <v>418</v>
      </c>
      <c r="AU1824" s="19" t="s">
        <v>86</v>
      </c>
    </row>
    <row r="1825" spans="2:51" s="15" customFormat="1" ht="11.25">
      <c r="B1825" s="221"/>
      <c r="C1825" s="222"/>
      <c r="D1825" s="192" t="s">
        <v>428</v>
      </c>
      <c r="E1825" s="223" t="s">
        <v>19</v>
      </c>
      <c r="F1825" s="224" t="s">
        <v>2321</v>
      </c>
      <c r="G1825" s="222"/>
      <c r="H1825" s="223" t="s">
        <v>19</v>
      </c>
      <c r="I1825" s="225"/>
      <c r="J1825" s="222"/>
      <c r="K1825" s="222"/>
      <c r="L1825" s="226"/>
      <c r="M1825" s="227"/>
      <c r="N1825" s="228"/>
      <c r="O1825" s="228"/>
      <c r="P1825" s="228"/>
      <c r="Q1825" s="228"/>
      <c r="R1825" s="228"/>
      <c r="S1825" s="228"/>
      <c r="T1825" s="229"/>
      <c r="AT1825" s="230" t="s">
        <v>428</v>
      </c>
      <c r="AU1825" s="230" t="s">
        <v>86</v>
      </c>
      <c r="AV1825" s="15" t="s">
        <v>84</v>
      </c>
      <c r="AW1825" s="15" t="s">
        <v>37</v>
      </c>
      <c r="AX1825" s="15" t="s">
        <v>76</v>
      </c>
      <c r="AY1825" s="230" t="s">
        <v>404</v>
      </c>
    </row>
    <row r="1826" spans="2:51" s="13" customFormat="1" ht="11.25">
      <c r="B1826" s="198"/>
      <c r="C1826" s="199"/>
      <c r="D1826" s="192" t="s">
        <v>428</v>
      </c>
      <c r="E1826" s="200" t="s">
        <v>19</v>
      </c>
      <c r="F1826" s="201" t="s">
        <v>2327</v>
      </c>
      <c r="G1826" s="199"/>
      <c r="H1826" s="202">
        <v>2</v>
      </c>
      <c r="I1826" s="203"/>
      <c r="J1826" s="199"/>
      <c r="K1826" s="199"/>
      <c r="L1826" s="204"/>
      <c r="M1826" s="205"/>
      <c r="N1826" s="206"/>
      <c r="O1826" s="206"/>
      <c r="P1826" s="206"/>
      <c r="Q1826" s="206"/>
      <c r="R1826" s="206"/>
      <c r="S1826" s="206"/>
      <c r="T1826" s="207"/>
      <c r="AT1826" s="208" t="s">
        <v>428</v>
      </c>
      <c r="AU1826" s="208" t="s">
        <v>86</v>
      </c>
      <c r="AV1826" s="13" t="s">
        <v>86</v>
      </c>
      <c r="AW1826" s="13" t="s">
        <v>37</v>
      </c>
      <c r="AX1826" s="13" t="s">
        <v>84</v>
      </c>
      <c r="AY1826" s="208" t="s">
        <v>404</v>
      </c>
    </row>
    <row r="1827" spans="1:65" s="2" customFormat="1" ht="14.45" customHeight="1">
      <c r="A1827" s="36"/>
      <c r="B1827" s="37"/>
      <c r="C1827" s="179" t="s">
        <v>2328</v>
      </c>
      <c r="D1827" s="179" t="s">
        <v>410</v>
      </c>
      <c r="E1827" s="180" t="s">
        <v>2329</v>
      </c>
      <c r="F1827" s="181" t="s">
        <v>2330</v>
      </c>
      <c r="G1827" s="182" t="s">
        <v>110</v>
      </c>
      <c r="H1827" s="183">
        <v>1</v>
      </c>
      <c r="I1827" s="184"/>
      <c r="J1827" s="185">
        <f>ROUND(I1827*H1827,2)</f>
        <v>0</v>
      </c>
      <c r="K1827" s="181" t="s">
        <v>19</v>
      </c>
      <c r="L1827" s="41"/>
      <c r="M1827" s="186" t="s">
        <v>19</v>
      </c>
      <c r="N1827" s="187" t="s">
        <v>47</v>
      </c>
      <c r="O1827" s="66"/>
      <c r="P1827" s="188">
        <f>O1827*H1827</f>
        <v>0</v>
      </c>
      <c r="Q1827" s="188">
        <v>0</v>
      </c>
      <c r="R1827" s="188">
        <f>Q1827*H1827</f>
        <v>0</v>
      </c>
      <c r="S1827" s="188">
        <v>0</v>
      </c>
      <c r="T1827" s="189">
        <f>S1827*H1827</f>
        <v>0</v>
      </c>
      <c r="U1827" s="36"/>
      <c r="V1827" s="36"/>
      <c r="W1827" s="36"/>
      <c r="X1827" s="36"/>
      <c r="Y1827" s="36"/>
      <c r="Z1827" s="36"/>
      <c r="AA1827" s="36"/>
      <c r="AB1827" s="36"/>
      <c r="AC1827" s="36"/>
      <c r="AD1827" s="36"/>
      <c r="AE1827" s="36"/>
      <c r="AR1827" s="190" t="s">
        <v>273</v>
      </c>
      <c r="AT1827" s="190" t="s">
        <v>410</v>
      </c>
      <c r="AU1827" s="190" t="s">
        <v>86</v>
      </c>
      <c r="AY1827" s="19" t="s">
        <v>404</v>
      </c>
      <c r="BE1827" s="191">
        <f>IF(N1827="základní",J1827,0)</f>
        <v>0</v>
      </c>
      <c r="BF1827" s="191">
        <f>IF(N1827="snížená",J1827,0)</f>
        <v>0</v>
      </c>
      <c r="BG1827" s="191">
        <f>IF(N1827="zákl. přenesená",J1827,0)</f>
        <v>0</v>
      </c>
      <c r="BH1827" s="191">
        <f>IF(N1827="sníž. přenesená",J1827,0)</f>
        <v>0</v>
      </c>
      <c r="BI1827" s="191">
        <f>IF(N1827="nulová",J1827,0)</f>
        <v>0</v>
      </c>
      <c r="BJ1827" s="19" t="s">
        <v>84</v>
      </c>
      <c r="BK1827" s="191">
        <f>ROUND(I1827*H1827,2)</f>
        <v>0</v>
      </c>
      <c r="BL1827" s="19" t="s">
        <v>273</v>
      </c>
      <c r="BM1827" s="190" t="s">
        <v>2331</v>
      </c>
    </row>
    <row r="1828" spans="1:47" s="2" customFormat="1" ht="48.75">
      <c r="A1828" s="36"/>
      <c r="B1828" s="37"/>
      <c r="C1828" s="38"/>
      <c r="D1828" s="192" t="s">
        <v>418</v>
      </c>
      <c r="E1828" s="38"/>
      <c r="F1828" s="193" t="s">
        <v>2332</v>
      </c>
      <c r="G1828" s="38"/>
      <c r="H1828" s="38"/>
      <c r="I1828" s="194"/>
      <c r="J1828" s="38"/>
      <c r="K1828" s="38"/>
      <c r="L1828" s="41"/>
      <c r="M1828" s="195"/>
      <c r="N1828" s="196"/>
      <c r="O1828" s="66"/>
      <c r="P1828" s="66"/>
      <c r="Q1828" s="66"/>
      <c r="R1828" s="66"/>
      <c r="S1828" s="66"/>
      <c r="T1828" s="67"/>
      <c r="U1828" s="36"/>
      <c r="V1828" s="36"/>
      <c r="W1828" s="36"/>
      <c r="X1828" s="36"/>
      <c r="Y1828" s="36"/>
      <c r="Z1828" s="36"/>
      <c r="AA1828" s="36"/>
      <c r="AB1828" s="36"/>
      <c r="AC1828" s="36"/>
      <c r="AD1828" s="36"/>
      <c r="AE1828" s="36"/>
      <c r="AT1828" s="19" t="s">
        <v>418</v>
      </c>
      <c r="AU1828" s="19" t="s">
        <v>86</v>
      </c>
    </row>
    <row r="1829" spans="2:51" s="15" customFormat="1" ht="11.25">
      <c r="B1829" s="221"/>
      <c r="C1829" s="222"/>
      <c r="D1829" s="192" t="s">
        <v>428</v>
      </c>
      <c r="E1829" s="223" t="s">
        <v>19</v>
      </c>
      <c r="F1829" s="224" t="s">
        <v>2321</v>
      </c>
      <c r="G1829" s="222"/>
      <c r="H1829" s="223" t="s">
        <v>19</v>
      </c>
      <c r="I1829" s="225"/>
      <c r="J1829" s="222"/>
      <c r="K1829" s="222"/>
      <c r="L1829" s="226"/>
      <c r="M1829" s="227"/>
      <c r="N1829" s="228"/>
      <c r="O1829" s="228"/>
      <c r="P1829" s="228"/>
      <c r="Q1829" s="228"/>
      <c r="R1829" s="228"/>
      <c r="S1829" s="228"/>
      <c r="T1829" s="229"/>
      <c r="AT1829" s="230" t="s">
        <v>428</v>
      </c>
      <c r="AU1829" s="230" t="s">
        <v>86</v>
      </c>
      <c r="AV1829" s="15" t="s">
        <v>84</v>
      </c>
      <c r="AW1829" s="15" t="s">
        <v>37</v>
      </c>
      <c r="AX1829" s="15" t="s">
        <v>76</v>
      </c>
      <c r="AY1829" s="230" t="s">
        <v>404</v>
      </c>
    </row>
    <row r="1830" spans="2:51" s="13" customFormat="1" ht="11.25">
      <c r="B1830" s="198"/>
      <c r="C1830" s="199"/>
      <c r="D1830" s="192" t="s">
        <v>428</v>
      </c>
      <c r="E1830" s="200" t="s">
        <v>19</v>
      </c>
      <c r="F1830" s="201" t="s">
        <v>2333</v>
      </c>
      <c r="G1830" s="199"/>
      <c r="H1830" s="202">
        <v>1</v>
      </c>
      <c r="I1830" s="203"/>
      <c r="J1830" s="199"/>
      <c r="K1830" s="199"/>
      <c r="L1830" s="204"/>
      <c r="M1830" s="205"/>
      <c r="N1830" s="206"/>
      <c r="O1830" s="206"/>
      <c r="P1830" s="206"/>
      <c r="Q1830" s="206"/>
      <c r="R1830" s="206"/>
      <c r="S1830" s="206"/>
      <c r="T1830" s="207"/>
      <c r="AT1830" s="208" t="s">
        <v>428</v>
      </c>
      <c r="AU1830" s="208" t="s">
        <v>86</v>
      </c>
      <c r="AV1830" s="13" t="s">
        <v>86</v>
      </c>
      <c r="AW1830" s="13" t="s">
        <v>37</v>
      </c>
      <c r="AX1830" s="13" t="s">
        <v>84</v>
      </c>
      <c r="AY1830" s="208" t="s">
        <v>404</v>
      </c>
    </row>
    <row r="1831" spans="1:65" s="2" customFormat="1" ht="14.45" customHeight="1">
      <c r="A1831" s="36"/>
      <c r="B1831" s="37"/>
      <c r="C1831" s="179" t="s">
        <v>2334</v>
      </c>
      <c r="D1831" s="179" t="s">
        <v>410</v>
      </c>
      <c r="E1831" s="180" t="s">
        <v>2335</v>
      </c>
      <c r="F1831" s="181" t="s">
        <v>2336</v>
      </c>
      <c r="G1831" s="182" t="s">
        <v>110</v>
      </c>
      <c r="H1831" s="183">
        <v>1</v>
      </c>
      <c r="I1831" s="184"/>
      <c r="J1831" s="185">
        <f>ROUND(I1831*H1831,2)</f>
        <v>0</v>
      </c>
      <c r="K1831" s="181" t="s">
        <v>19</v>
      </c>
      <c r="L1831" s="41"/>
      <c r="M1831" s="186" t="s">
        <v>19</v>
      </c>
      <c r="N1831" s="187" t="s">
        <v>47</v>
      </c>
      <c r="O1831" s="66"/>
      <c r="P1831" s="188">
        <f>O1831*H1831</f>
        <v>0</v>
      </c>
      <c r="Q1831" s="188">
        <v>0</v>
      </c>
      <c r="R1831" s="188">
        <f>Q1831*H1831</f>
        <v>0</v>
      </c>
      <c r="S1831" s="188">
        <v>0</v>
      </c>
      <c r="T1831" s="189">
        <f>S1831*H1831</f>
        <v>0</v>
      </c>
      <c r="U1831" s="36"/>
      <c r="V1831" s="36"/>
      <c r="W1831" s="36"/>
      <c r="X1831" s="36"/>
      <c r="Y1831" s="36"/>
      <c r="Z1831" s="36"/>
      <c r="AA1831" s="36"/>
      <c r="AB1831" s="36"/>
      <c r="AC1831" s="36"/>
      <c r="AD1831" s="36"/>
      <c r="AE1831" s="36"/>
      <c r="AR1831" s="190" t="s">
        <v>273</v>
      </c>
      <c r="AT1831" s="190" t="s">
        <v>410</v>
      </c>
      <c r="AU1831" s="190" t="s">
        <v>86</v>
      </c>
      <c r="AY1831" s="19" t="s">
        <v>404</v>
      </c>
      <c r="BE1831" s="191">
        <f>IF(N1831="základní",J1831,0)</f>
        <v>0</v>
      </c>
      <c r="BF1831" s="191">
        <f>IF(N1831="snížená",J1831,0)</f>
        <v>0</v>
      </c>
      <c r="BG1831" s="191">
        <f>IF(N1831="zákl. přenesená",J1831,0)</f>
        <v>0</v>
      </c>
      <c r="BH1831" s="191">
        <f>IF(N1831="sníž. přenesená",J1831,0)</f>
        <v>0</v>
      </c>
      <c r="BI1831" s="191">
        <f>IF(N1831="nulová",J1831,0)</f>
        <v>0</v>
      </c>
      <c r="BJ1831" s="19" t="s">
        <v>84</v>
      </c>
      <c r="BK1831" s="191">
        <f>ROUND(I1831*H1831,2)</f>
        <v>0</v>
      </c>
      <c r="BL1831" s="19" t="s">
        <v>273</v>
      </c>
      <c r="BM1831" s="190" t="s">
        <v>2337</v>
      </c>
    </row>
    <row r="1832" spans="1:47" s="2" customFormat="1" ht="48.75">
      <c r="A1832" s="36"/>
      <c r="B1832" s="37"/>
      <c r="C1832" s="38"/>
      <c r="D1832" s="192" t="s">
        <v>418</v>
      </c>
      <c r="E1832" s="38"/>
      <c r="F1832" s="193" t="s">
        <v>2338</v>
      </c>
      <c r="G1832" s="38"/>
      <c r="H1832" s="38"/>
      <c r="I1832" s="194"/>
      <c r="J1832" s="38"/>
      <c r="K1832" s="38"/>
      <c r="L1832" s="41"/>
      <c r="M1832" s="195"/>
      <c r="N1832" s="196"/>
      <c r="O1832" s="66"/>
      <c r="P1832" s="66"/>
      <c r="Q1832" s="66"/>
      <c r="R1832" s="66"/>
      <c r="S1832" s="66"/>
      <c r="T1832" s="67"/>
      <c r="U1832" s="36"/>
      <c r="V1832" s="36"/>
      <c r="W1832" s="36"/>
      <c r="X1832" s="36"/>
      <c r="Y1832" s="36"/>
      <c r="Z1832" s="36"/>
      <c r="AA1832" s="36"/>
      <c r="AB1832" s="36"/>
      <c r="AC1832" s="36"/>
      <c r="AD1832" s="36"/>
      <c r="AE1832" s="36"/>
      <c r="AT1832" s="19" t="s">
        <v>418</v>
      </c>
      <c r="AU1832" s="19" t="s">
        <v>86</v>
      </c>
    </row>
    <row r="1833" spans="2:51" s="15" customFormat="1" ht="11.25">
      <c r="B1833" s="221"/>
      <c r="C1833" s="222"/>
      <c r="D1833" s="192" t="s">
        <v>428</v>
      </c>
      <c r="E1833" s="223" t="s">
        <v>19</v>
      </c>
      <c r="F1833" s="224" t="s">
        <v>2321</v>
      </c>
      <c r="G1833" s="222"/>
      <c r="H1833" s="223" t="s">
        <v>19</v>
      </c>
      <c r="I1833" s="225"/>
      <c r="J1833" s="222"/>
      <c r="K1833" s="222"/>
      <c r="L1833" s="226"/>
      <c r="M1833" s="227"/>
      <c r="N1833" s="228"/>
      <c r="O1833" s="228"/>
      <c r="P1833" s="228"/>
      <c r="Q1833" s="228"/>
      <c r="R1833" s="228"/>
      <c r="S1833" s="228"/>
      <c r="T1833" s="229"/>
      <c r="AT1833" s="230" t="s">
        <v>428</v>
      </c>
      <c r="AU1833" s="230" t="s">
        <v>86</v>
      </c>
      <c r="AV1833" s="15" t="s">
        <v>84</v>
      </c>
      <c r="AW1833" s="15" t="s">
        <v>37</v>
      </c>
      <c r="AX1833" s="15" t="s">
        <v>76</v>
      </c>
      <c r="AY1833" s="230" t="s">
        <v>404</v>
      </c>
    </row>
    <row r="1834" spans="2:51" s="13" customFormat="1" ht="11.25">
      <c r="B1834" s="198"/>
      <c r="C1834" s="199"/>
      <c r="D1834" s="192" t="s">
        <v>428</v>
      </c>
      <c r="E1834" s="200" t="s">
        <v>19</v>
      </c>
      <c r="F1834" s="201" t="s">
        <v>2339</v>
      </c>
      <c r="G1834" s="199"/>
      <c r="H1834" s="202">
        <v>1</v>
      </c>
      <c r="I1834" s="203"/>
      <c r="J1834" s="199"/>
      <c r="K1834" s="199"/>
      <c r="L1834" s="204"/>
      <c r="M1834" s="205"/>
      <c r="N1834" s="206"/>
      <c r="O1834" s="206"/>
      <c r="P1834" s="206"/>
      <c r="Q1834" s="206"/>
      <c r="R1834" s="206"/>
      <c r="S1834" s="206"/>
      <c r="T1834" s="207"/>
      <c r="AT1834" s="208" t="s">
        <v>428</v>
      </c>
      <c r="AU1834" s="208" t="s">
        <v>86</v>
      </c>
      <c r="AV1834" s="13" t="s">
        <v>86</v>
      </c>
      <c r="AW1834" s="13" t="s">
        <v>37</v>
      </c>
      <c r="AX1834" s="13" t="s">
        <v>84</v>
      </c>
      <c r="AY1834" s="208" t="s">
        <v>404</v>
      </c>
    </row>
    <row r="1835" spans="1:65" s="2" customFormat="1" ht="14.45" customHeight="1">
      <c r="A1835" s="36"/>
      <c r="B1835" s="37"/>
      <c r="C1835" s="179" t="s">
        <v>2340</v>
      </c>
      <c r="D1835" s="179" t="s">
        <v>410</v>
      </c>
      <c r="E1835" s="180" t="s">
        <v>2341</v>
      </c>
      <c r="F1835" s="181" t="s">
        <v>2342</v>
      </c>
      <c r="G1835" s="182" t="s">
        <v>110</v>
      </c>
      <c r="H1835" s="183">
        <v>1</v>
      </c>
      <c r="I1835" s="184"/>
      <c r="J1835" s="185">
        <f>ROUND(I1835*H1835,2)</f>
        <v>0</v>
      </c>
      <c r="K1835" s="181" t="s">
        <v>19</v>
      </c>
      <c r="L1835" s="41"/>
      <c r="M1835" s="186" t="s">
        <v>19</v>
      </c>
      <c r="N1835" s="187" t="s">
        <v>47</v>
      </c>
      <c r="O1835" s="66"/>
      <c r="P1835" s="188">
        <f>O1835*H1835</f>
        <v>0</v>
      </c>
      <c r="Q1835" s="188">
        <v>0</v>
      </c>
      <c r="R1835" s="188">
        <f>Q1835*H1835</f>
        <v>0</v>
      </c>
      <c r="S1835" s="188">
        <v>0</v>
      </c>
      <c r="T1835" s="189">
        <f>S1835*H1835</f>
        <v>0</v>
      </c>
      <c r="U1835" s="36"/>
      <c r="V1835" s="36"/>
      <c r="W1835" s="36"/>
      <c r="X1835" s="36"/>
      <c r="Y1835" s="36"/>
      <c r="Z1835" s="36"/>
      <c r="AA1835" s="36"/>
      <c r="AB1835" s="36"/>
      <c r="AC1835" s="36"/>
      <c r="AD1835" s="36"/>
      <c r="AE1835" s="36"/>
      <c r="AR1835" s="190" t="s">
        <v>273</v>
      </c>
      <c r="AT1835" s="190" t="s">
        <v>410</v>
      </c>
      <c r="AU1835" s="190" t="s">
        <v>86</v>
      </c>
      <c r="AY1835" s="19" t="s">
        <v>404</v>
      </c>
      <c r="BE1835" s="191">
        <f>IF(N1835="základní",J1835,0)</f>
        <v>0</v>
      </c>
      <c r="BF1835" s="191">
        <f>IF(N1835="snížená",J1835,0)</f>
        <v>0</v>
      </c>
      <c r="BG1835" s="191">
        <f>IF(N1835="zákl. přenesená",J1835,0)</f>
        <v>0</v>
      </c>
      <c r="BH1835" s="191">
        <f>IF(N1835="sníž. přenesená",J1835,0)</f>
        <v>0</v>
      </c>
      <c r="BI1835" s="191">
        <f>IF(N1835="nulová",J1835,0)</f>
        <v>0</v>
      </c>
      <c r="BJ1835" s="19" t="s">
        <v>84</v>
      </c>
      <c r="BK1835" s="191">
        <f>ROUND(I1835*H1835,2)</f>
        <v>0</v>
      </c>
      <c r="BL1835" s="19" t="s">
        <v>273</v>
      </c>
      <c r="BM1835" s="190" t="s">
        <v>2343</v>
      </c>
    </row>
    <row r="1836" spans="1:47" s="2" customFormat="1" ht="48.75">
      <c r="A1836" s="36"/>
      <c r="B1836" s="37"/>
      <c r="C1836" s="38"/>
      <c r="D1836" s="192" t="s">
        <v>418</v>
      </c>
      <c r="E1836" s="38"/>
      <c r="F1836" s="193" t="s">
        <v>2344</v>
      </c>
      <c r="G1836" s="38"/>
      <c r="H1836" s="38"/>
      <c r="I1836" s="194"/>
      <c r="J1836" s="38"/>
      <c r="K1836" s="38"/>
      <c r="L1836" s="41"/>
      <c r="M1836" s="195"/>
      <c r="N1836" s="196"/>
      <c r="O1836" s="66"/>
      <c r="P1836" s="66"/>
      <c r="Q1836" s="66"/>
      <c r="R1836" s="66"/>
      <c r="S1836" s="66"/>
      <c r="T1836" s="67"/>
      <c r="U1836" s="36"/>
      <c r="V1836" s="36"/>
      <c r="W1836" s="36"/>
      <c r="X1836" s="36"/>
      <c r="Y1836" s="36"/>
      <c r="Z1836" s="36"/>
      <c r="AA1836" s="36"/>
      <c r="AB1836" s="36"/>
      <c r="AC1836" s="36"/>
      <c r="AD1836" s="36"/>
      <c r="AE1836" s="36"/>
      <c r="AT1836" s="19" t="s">
        <v>418</v>
      </c>
      <c r="AU1836" s="19" t="s">
        <v>86</v>
      </c>
    </row>
    <row r="1837" spans="2:51" s="15" customFormat="1" ht="11.25">
      <c r="B1837" s="221"/>
      <c r="C1837" s="222"/>
      <c r="D1837" s="192" t="s">
        <v>428</v>
      </c>
      <c r="E1837" s="223" t="s">
        <v>19</v>
      </c>
      <c r="F1837" s="224" t="s">
        <v>2271</v>
      </c>
      <c r="G1837" s="222"/>
      <c r="H1837" s="223" t="s">
        <v>19</v>
      </c>
      <c r="I1837" s="225"/>
      <c r="J1837" s="222"/>
      <c r="K1837" s="222"/>
      <c r="L1837" s="226"/>
      <c r="M1837" s="227"/>
      <c r="N1837" s="228"/>
      <c r="O1837" s="228"/>
      <c r="P1837" s="228"/>
      <c r="Q1837" s="228"/>
      <c r="R1837" s="228"/>
      <c r="S1837" s="228"/>
      <c r="T1837" s="229"/>
      <c r="AT1837" s="230" t="s">
        <v>428</v>
      </c>
      <c r="AU1837" s="230" t="s">
        <v>86</v>
      </c>
      <c r="AV1837" s="15" t="s">
        <v>84</v>
      </c>
      <c r="AW1837" s="15" t="s">
        <v>37</v>
      </c>
      <c r="AX1837" s="15" t="s">
        <v>76</v>
      </c>
      <c r="AY1837" s="230" t="s">
        <v>404</v>
      </c>
    </row>
    <row r="1838" spans="2:51" s="13" customFormat="1" ht="11.25">
      <c r="B1838" s="198"/>
      <c r="C1838" s="199"/>
      <c r="D1838" s="192" t="s">
        <v>428</v>
      </c>
      <c r="E1838" s="200" t="s">
        <v>19</v>
      </c>
      <c r="F1838" s="201" t="s">
        <v>2322</v>
      </c>
      <c r="G1838" s="199"/>
      <c r="H1838" s="202">
        <v>1</v>
      </c>
      <c r="I1838" s="203"/>
      <c r="J1838" s="199"/>
      <c r="K1838" s="199"/>
      <c r="L1838" s="204"/>
      <c r="M1838" s="205"/>
      <c r="N1838" s="206"/>
      <c r="O1838" s="206"/>
      <c r="P1838" s="206"/>
      <c r="Q1838" s="206"/>
      <c r="R1838" s="206"/>
      <c r="S1838" s="206"/>
      <c r="T1838" s="207"/>
      <c r="AT1838" s="208" t="s">
        <v>428</v>
      </c>
      <c r="AU1838" s="208" t="s">
        <v>86</v>
      </c>
      <c r="AV1838" s="13" t="s">
        <v>86</v>
      </c>
      <c r="AW1838" s="13" t="s">
        <v>37</v>
      </c>
      <c r="AX1838" s="13" t="s">
        <v>84</v>
      </c>
      <c r="AY1838" s="208" t="s">
        <v>404</v>
      </c>
    </row>
    <row r="1839" spans="1:65" s="2" customFormat="1" ht="14.45" customHeight="1">
      <c r="A1839" s="36"/>
      <c r="B1839" s="37"/>
      <c r="C1839" s="179" t="s">
        <v>2345</v>
      </c>
      <c r="D1839" s="179" t="s">
        <v>410</v>
      </c>
      <c r="E1839" s="180" t="s">
        <v>2346</v>
      </c>
      <c r="F1839" s="181" t="s">
        <v>2347</v>
      </c>
      <c r="G1839" s="182" t="s">
        <v>110</v>
      </c>
      <c r="H1839" s="183">
        <v>2</v>
      </c>
      <c r="I1839" s="184"/>
      <c r="J1839" s="185">
        <f>ROUND(I1839*H1839,2)</f>
        <v>0</v>
      </c>
      <c r="K1839" s="181" t="s">
        <v>19</v>
      </c>
      <c r="L1839" s="41"/>
      <c r="M1839" s="186" t="s">
        <v>19</v>
      </c>
      <c r="N1839" s="187" t="s">
        <v>47</v>
      </c>
      <c r="O1839" s="66"/>
      <c r="P1839" s="188">
        <f>O1839*H1839</f>
        <v>0</v>
      </c>
      <c r="Q1839" s="188">
        <v>0</v>
      </c>
      <c r="R1839" s="188">
        <f>Q1839*H1839</f>
        <v>0</v>
      </c>
      <c r="S1839" s="188">
        <v>0</v>
      </c>
      <c r="T1839" s="189">
        <f>S1839*H1839</f>
        <v>0</v>
      </c>
      <c r="U1839" s="36"/>
      <c r="V1839" s="36"/>
      <c r="W1839" s="36"/>
      <c r="X1839" s="36"/>
      <c r="Y1839" s="36"/>
      <c r="Z1839" s="36"/>
      <c r="AA1839" s="36"/>
      <c r="AB1839" s="36"/>
      <c r="AC1839" s="36"/>
      <c r="AD1839" s="36"/>
      <c r="AE1839" s="36"/>
      <c r="AR1839" s="190" t="s">
        <v>273</v>
      </c>
      <c r="AT1839" s="190" t="s">
        <v>410</v>
      </c>
      <c r="AU1839" s="190" t="s">
        <v>86</v>
      </c>
      <c r="AY1839" s="19" t="s">
        <v>404</v>
      </c>
      <c r="BE1839" s="191">
        <f>IF(N1839="základní",J1839,0)</f>
        <v>0</v>
      </c>
      <c r="BF1839" s="191">
        <f>IF(N1839="snížená",J1839,0)</f>
        <v>0</v>
      </c>
      <c r="BG1839" s="191">
        <f>IF(N1839="zákl. přenesená",J1839,0)</f>
        <v>0</v>
      </c>
      <c r="BH1839" s="191">
        <f>IF(N1839="sníž. přenesená",J1839,0)</f>
        <v>0</v>
      </c>
      <c r="BI1839" s="191">
        <f>IF(N1839="nulová",J1839,0)</f>
        <v>0</v>
      </c>
      <c r="BJ1839" s="19" t="s">
        <v>84</v>
      </c>
      <c r="BK1839" s="191">
        <f>ROUND(I1839*H1839,2)</f>
        <v>0</v>
      </c>
      <c r="BL1839" s="19" t="s">
        <v>273</v>
      </c>
      <c r="BM1839" s="190" t="s">
        <v>2348</v>
      </c>
    </row>
    <row r="1840" spans="1:47" s="2" customFormat="1" ht="48.75">
      <c r="A1840" s="36"/>
      <c r="B1840" s="37"/>
      <c r="C1840" s="38"/>
      <c r="D1840" s="192" t="s">
        <v>418</v>
      </c>
      <c r="E1840" s="38"/>
      <c r="F1840" s="193" t="s">
        <v>2349</v>
      </c>
      <c r="G1840" s="38"/>
      <c r="H1840" s="38"/>
      <c r="I1840" s="194"/>
      <c r="J1840" s="38"/>
      <c r="K1840" s="38"/>
      <c r="L1840" s="41"/>
      <c r="M1840" s="195"/>
      <c r="N1840" s="196"/>
      <c r="O1840" s="66"/>
      <c r="P1840" s="66"/>
      <c r="Q1840" s="66"/>
      <c r="R1840" s="66"/>
      <c r="S1840" s="66"/>
      <c r="T1840" s="67"/>
      <c r="U1840" s="36"/>
      <c r="V1840" s="36"/>
      <c r="W1840" s="36"/>
      <c r="X1840" s="36"/>
      <c r="Y1840" s="36"/>
      <c r="Z1840" s="36"/>
      <c r="AA1840" s="36"/>
      <c r="AB1840" s="36"/>
      <c r="AC1840" s="36"/>
      <c r="AD1840" s="36"/>
      <c r="AE1840" s="36"/>
      <c r="AT1840" s="19" t="s">
        <v>418</v>
      </c>
      <c r="AU1840" s="19" t="s">
        <v>86</v>
      </c>
    </row>
    <row r="1841" spans="2:51" s="15" customFormat="1" ht="11.25">
      <c r="B1841" s="221"/>
      <c r="C1841" s="222"/>
      <c r="D1841" s="192" t="s">
        <v>428</v>
      </c>
      <c r="E1841" s="223" t="s">
        <v>19</v>
      </c>
      <c r="F1841" s="224" t="s">
        <v>2271</v>
      </c>
      <c r="G1841" s="222"/>
      <c r="H1841" s="223" t="s">
        <v>19</v>
      </c>
      <c r="I1841" s="225"/>
      <c r="J1841" s="222"/>
      <c r="K1841" s="222"/>
      <c r="L1841" s="226"/>
      <c r="M1841" s="227"/>
      <c r="N1841" s="228"/>
      <c r="O1841" s="228"/>
      <c r="P1841" s="228"/>
      <c r="Q1841" s="228"/>
      <c r="R1841" s="228"/>
      <c r="S1841" s="228"/>
      <c r="T1841" s="229"/>
      <c r="AT1841" s="230" t="s">
        <v>428</v>
      </c>
      <c r="AU1841" s="230" t="s">
        <v>86</v>
      </c>
      <c r="AV1841" s="15" t="s">
        <v>84</v>
      </c>
      <c r="AW1841" s="15" t="s">
        <v>37</v>
      </c>
      <c r="AX1841" s="15" t="s">
        <v>76</v>
      </c>
      <c r="AY1841" s="230" t="s">
        <v>404</v>
      </c>
    </row>
    <row r="1842" spans="2:51" s="13" customFormat="1" ht="11.25">
      <c r="B1842" s="198"/>
      <c r="C1842" s="199"/>
      <c r="D1842" s="192" t="s">
        <v>428</v>
      </c>
      <c r="E1842" s="200" t="s">
        <v>19</v>
      </c>
      <c r="F1842" s="201" t="s">
        <v>2327</v>
      </c>
      <c r="G1842" s="199"/>
      <c r="H1842" s="202">
        <v>2</v>
      </c>
      <c r="I1842" s="203"/>
      <c r="J1842" s="199"/>
      <c r="K1842" s="199"/>
      <c r="L1842" s="204"/>
      <c r="M1842" s="205"/>
      <c r="N1842" s="206"/>
      <c r="O1842" s="206"/>
      <c r="P1842" s="206"/>
      <c r="Q1842" s="206"/>
      <c r="R1842" s="206"/>
      <c r="S1842" s="206"/>
      <c r="T1842" s="207"/>
      <c r="AT1842" s="208" t="s">
        <v>428</v>
      </c>
      <c r="AU1842" s="208" t="s">
        <v>86</v>
      </c>
      <c r="AV1842" s="13" t="s">
        <v>86</v>
      </c>
      <c r="AW1842" s="13" t="s">
        <v>37</v>
      </c>
      <c r="AX1842" s="13" t="s">
        <v>84</v>
      </c>
      <c r="AY1842" s="208" t="s">
        <v>404</v>
      </c>
    </row>
    <row r="1843" spans="1:65" s="2" customFormat="1" ht="14.45" customHeight="1">
      <c r="A1843" s="36"/>
      <c r="B1843" s="37"/>
      <c r="C1843" s="179" t="s">
        <v>2350</v>
      </c>
      <c r="D1843" s="179" t="s">
        <v>410</v>
      </c>
      <c r="E1843" s="180" t="s">
        <v>2351</v>
      </c>
      <c r="F1843" s="181" t="s">
        <v>2352</v>
      </c>
      <c r="G1843" s="182" t="s">
        <v>110</v>
      </c>
      <c r="H1843" s="183">
        <v>3</v>
      </c>
      <c r="I1843" s="184"/>
      <c r="J1843" s="185">
        <f>ROUND(I1843*H1843,2)</f>
        <v>0</v>
      </c>
      <c r="K1843" s="181" t="s">
        <v>19</v>
      </c>
      <c r="L1843" s="41"/>
      <c r="M1843" s="186" t="s">
        <v>19</v>
      </c>
      <c r="N1843" s="187" t="s">
        <v>47</v>
      </c>
      <c r="O1843" s="66"/>
      <c r="P1843" s="188">
        <f>O1843*H1843</f>
        <v>0</v>
      </c>
      <c r="Q1843" s="188">
        <v>0</v>
      </c>
      <c r="R1843" s="188">
        <f>Q1843*H1843</f>
        <v>0</v>
      </c>
      <c r="S1843" s="188">
        <v>0</v>
      </c>
      <c r="T1843" s="189">
        <f>S1843*H1843</f>
        <v>0</v>
      </c>
      <c r="U1843" s="36"/>
      <c r="V1843" s="36"/>
      <c r="W1843" s="36"/>
      <c r="X1843" s="36"/>
      <c r="Y1843" s="36"/>
      <c r="Z1843" s="36"/>
      <c r="AA1843" s="36"/>
      <c r="AB1843" s="36"/>
      <c r="AC1843" s="36"/>
      <c r="AD1843" s="36"/>
      <c r="AE1843" s="36"/>
      <c r="AR1843" s="190" t="s">
        <v>273</v>
      </c>
      <c r="AT1843" s="190" t="s">
        <v>410</v>
      </c>
      <c r="AU1843" s="190" t="s">
        <v>86</v>
      </c>
      <c r="AY1843" s="19" t="s">
        <v>404</v>
      </c>
      <c r="BE1843" s="191">
        <f>IF(N1843="základní",J1843,0)</f>
        <v>0</v>
      </c>
      <c r="BF1843" s="191">
        <f>IF(N1843="snížená",J1843,0)</f>
        <v>0</v>
      </c>
      <c r="BG1843" s="191">
        <f>IF(N1843="zákl. přenesená",J1843,0)</f>
        <v>0</v>
      </c>
      <c r="BH1843" s="191">
        <f>IF(N1843="sníž. přenesená",J1843,0)</f>
        <v>0</v>
      </c>
      <c r="BI1843" s="191">
        <f>IF(N1843="nulová",J1843,0)</f>
        <v>0</v>
      </c>
      <c r="BJ1843" s="19" t="s">
        <v>84</v>
      </c>
      <c r="BK1843" s="191">
        <f>ROUND(I1843*H1843,2)</f>
        <v>0</v>
      </c>
      <c r="BL1843" s="19" t="s">
        <v>273</v>
      </c>
      <c r="BM1843" s="190" t="s">
        <v>2353</v>
      </c>
    </row>
    <row r="1844" spans="1:47" s="2" customFormat="1" ht="11.25">
      <c r="A1844" s="36"/>
      <c r="B1844" s="37"/>
      <c r="C1844" s="38"/>
      <c r="D1844" s="192" t="s">
        <v>418</v>
      </c>
      <c r="E1844" s="38"/>
      <c r="F1844" s="193" t="s">
        <v>2352</v>
      </c>
      <c r="G1844" s="38"/>
      <c r="H1844" s="38"/>
      <c r="I1844" s="194"/>
      <c r="J1844" s="38"/>
      <c r="K1844" s="38"/>
      <c r="L1844" s="41"/>
      <c r="M1844" s="195"/>
      <c r="N1844" s="196"/>
      <c r="O1844" s="66"/>
      <c r="P1844" s="66"/>
      <c r="Q1844" s="66"/>
      <c r="R1844" s="66"/>
      <c r="S1844" s="66"/>
      <c r="T1844" s="67"/>
      <c r="U1844" s="36"/>
      <c r="V1844" s="36"/>
      <c r="W1844" s="36"/>
      <c r="X1844" s="36"/>
      <c r="Y1844" s="36"/>
      <c r="Z1844" s="36"/>
      <c r="AA1844" s="36"/>
      <c r="AB1844" s="36"/>
      <c r="AC1844" s="36"/>
      <c r="AD1844" s="36"/>
      <c r="AE1844" s="36"/>
      <c r="AT1844" s="19" t="s">
        <v>418</v>
      </c>
      <c r="AU1844" s="19" t="s">
        <v>86</v>
      </c>
    </row>
    <row r="1845" spans="2:51" s="15" customFormat="1" ht="11.25">
      <c r="B1845" s="221"/>
      <c r="C1845" s="222"/>
      <c r="D1845" s="192" t="s">
        <v>428</v>
      </c>
      <c r="E1845" s="223" t="s">
        <v>19</v>
      </c>
      <c r="F1845" s="224" t="s">
        <v>2271</v>
      </c>
      <c r="G1845" s="222"/>
      <c r="H1845" s="223" t="s">
        <v>19</v>
      </c>
      <c r="I1845" s="225"/>
      <c r="J1845" s="222"/>
      <c r="K1845" s="222"/>
      <c r="L1845" s="226"/>
      <c r="M1845" s="227"/>
      <c r="N1845" s="228"/>
      <c r="O1845" s="228"/>
      <c r="P1845" s="228"/>
      <c r="Q1845" s="228"/>
      <c r="R1845" s="228"/>
      <c r="S1845" s="228"/>
      <c r="T1845" s="229"/>
      <c r="AT1845" s="230" t="s">
        <v>428</v>
      </c>
      <c r="AU1845" s="230" t="s">
        <v>86</v>
      </c>
      <c r="AV1845" s="15" t="s">
        <v>84</v>
      </c>
      <c r="AW1845" s="15" t="s">
        <v>37</v>
      </c>
      <c r="AX1845" s="15" t="s">
        <v>76</v>
      </c>
      <c r="AY1845" s="230" t="s">
        <v>404</v>
      </c>
    </row>
    <row r="1846" spans="2:51" s="13" customFormat="1" ht="11.25">
      <c r="B1846" s="198"/>
      <c r="C1846" s="199"/>
      <c r="D1846" s="192" t="s">
        <v>428</v>
      </c>
      <c r="E1846" s="200" t="s">
        <v>19</v>
      </c>
      <c r="F1846" s="201" t="s">
        <v>2322</v>
      </c>
      <c r="G1846" s="199"/>
      <c r="H1846" s="202">
        <v>1</v>
      </c>
      <c r="I1846" s="203"/>
      <c r="J1846" s="199"/>
      <c r="K1846" s="199"/>
      <c r="L1846" s="204"/>
      <c r="M1846" s="205"/>
      <c r="N1846" s="206"/>
      <c r="O1846" s="206"/>
      <c r="P1846" s="206"/>
      <c r="Q1846" s="206"/>
      <c r="R1846" s="206"/>
      <c r="S1846" s="206"/>
      <c r="T1846" s="207"/>
      <c r="AT1846" s="208" t="s">
        <v>428</v>
      </c>
      <c r="AU1846" s="208" t="s">
        <v>86</v>
      </c>
      <c r="AV1846" s="13" t="s">
        <v>86</v>
      </c>
      <c r="AW1846" s="13" t="s">
        <v>37</v>
      </c>
      <c r="AX1846" s="13" t="s">
        <v>76</v>
      </c>
      <c r="AY1846" s="208" t="s">
        <v>404</v>
      </c>
    </row>
    <row r="1847" spans="2:51" s="13" customFormat="1" ht="11.25">
      <c r="B1847" s="198"/>
      <c r="C1847" s="199"/>
      <c r="D1847" s="192" t="s">
        <v>428</v>
      </c>
      <c r="E1847" s="200" t="s">
        <v>19</v>
      </c>
      <c r="F1847" s="201" t="s">
        <v>2327</v>
      </c>
      <c r="G1847" s="199"/>
      <c r="H1847" s="202">
        <v>2</v>
      </c>
      <c r="I1847" s="203"/>
      <c r="J1847" s="199"/>
      <c r="K1847" s="199"/>
      <c r="L1847" s="204"/>
      <c r="M1847" s="205"/>
      <c r="N1847" s="206"/>
      <c r="O1847" s="206"/>
      <c r="P1847" s="206"/>
      <c r="Q1847" s="206"/>
      <c r="R1847" s="206"/>
      <c r="S1847" s="206"/>
      <c r="T1847" s="207"/>
      <c r="AT1847" s="208" t="s">
        <v>428</v>
      </c>
      <c r="AU1847" s="208" t="s">
        <v>86</v>
      </c>
      <c r="AV1847" s="13" t="s">
        <v>86</v>
      </c>
      <c r="AW1847" s="13" t="s">
        <v>37</v>
      </c>
      <c r="AX1847" s="13" t="s">
        <v>76</v>
      </c>
      <c r="AY1847" s="208" t="s">
        <v>404</v>
      </c>
    </row>
    <row r="1848" spans="2:51" s="14" customFormat="1" ht="11.25">
      <c r="B1848" s="210"/>
      <c r="C1848" s="211"/>
      <c r="D1848" s="192" t="s">
        <v>428</v>
      </c>
      <c r="E1848" s="212" t="s">
        <v>19</v>
      </c>
      <c r="F1848" s="213" t="s">
        <v>463</v>
      </c>
      <c r="G1848" s="211"/>
      <c r="H1848" s="214">
        <v>3</v>
      </c>
      <c r="I1848" s="215"/>
      <c r="J1848" s="211"/>
      <c r="K1848" s="211"/>
      <c r="L1848" s="216"/>
      <c r="M1848" s="217"/>
      <c r="N1848" s="218"/>
      <c r="O1848" s="218"/>
      <c r="P1848" s="218"/>
      <c r="Q1848" s="218"/>
      <c r="R1848" s="218"/>
      <c r="S1848" s="218"/>
      <c r="T1848" s="219"/>
      <c r="AT1848" s="220" t="s">
        <v>428</v>
      </c>
      <c r="AU1848" s="220" t="s">
        <v>86</v>
      </c>
      <c r="AV1848" s="14" t="s">
        <v>273</v>
      </c>
      <c r="AW1848" s="14" t="s">
        <v>37</v>
      </c>
      <c r="AX1848" s="14" t="s">
        <v>84</v>
      </c>
      <c r="AY1848" s="220" t="s">
        <v>404</v>
      </c>
    </row>
    <row r="1849" spans="1:65" s="2" customFormat="1" ht="14.45" customHeight="1">
      <c r="A1849" s="36"/>
      <c r="B1849" s="37"/>
      <c r="C1849" s="179" t="s">
        <v>2354</v>
      </c>
      <c r="D1849" s="179" t="s">
        <v>410</v>
      </c>
      <c r="E1849" s="180" t="s">
        <v>2355</v>
      </c>
      <c r="F1849" s="181" t="s">
        <v>2356</v>
      </c>
      <c r="G1849" s="182" t="s">
        <v>110</v>
      </c>
      <c r="H1849" s="183">
        <v>1</v>
      </c>
      <c r="I1849" s="184"/>
      <c r="J1849" s="185">
        <f>ROUND(I1849*H1849,2)</f>
        <v>0</v>
      </c>
      <c r="K1849" s="181" t="s">
        <v>19</v>
      </c>
      <c r="L1849" s="41"/>
      <c r="M1849" s="186" t="s">
        <v>19</v>
      </c>
      <c r="N1849" s="187" t="s">
        <v>47</v>
      </c>
      <c r="O1849" s="66"/>
      <c r="P1849" s="188">
        <f>O1849*H1849</f>
        <v>0</v>
      </c>
      <c r="Q1849" s="188">
        <v>0</v>
      </c>
      <c r="R1849" s="188">
        <f>Q1849*H1849</f>
        <v>0</v>
      </c>
      <c r="S1849" s="188">
        <v>0</v>
      </c>
      <c r="T1849" s="189">
        <f>S1849*H1849</f>
        <v>0</v>
      </c>
      <c r="U1849" s="36"/>
      <c r="V1849" s="36"/>
      <c r="W1849" s="36"/>
      <c r="X1849" s="36"/>
      <c r="Y1849" s="36"/>
      <c r="Z1849" s="36"/>
      <c r="AA1849" s="36"/>
      <c r="AB1849" s="36"/>
      <c r="AC1849" s="36"/>
      <c r="AD1849" s="36"/>
      <c r="AE1849" s="36"/>
      <c r="AR1849" s="190" t="s">
        <v>273</v>
      </c>
      <c r="AT1849" s="190" t="s">
        <v>410</v>
      </c>
      <c r="AU1849" s="190" t="s">
        <v>86</v>
      </c>
      <c r="AY1849" s="19" t="s">
        <v>404</v>
      </c>
      <c r="BE1849" s="191">
        <f>IF(N1849="základní",J1849,0)</f>
        <v>0</v>
      </c>
      <c r="BF1849" s="191">
        <f>IF(N1849="snížená",J1849,0)</f>
        <v>0</v>
      </c>
      <c r="BG1849" s="191">
        <f>IF(N1849="zákl. přenesená",J1849,0)</f>
        <v>0</v>
      </c>
      <c r="BH1849" s="191">
        <f>IF(N1849="sníž. přenesená",J1849,0)</f>
        <v>0</v>
      </c>
      <c r="BI1849" s="191">
        <f>IF(N1849="nulová",J1849,0)</f>
        <v>0</v>
      </c>
      <c r="BJ1849" s="19" t="s">
        <v>84</v>
      </c>
      <c r="BK1849" s="191">
        <f>ROUND(I1849*H1849,2)</f>
        <v>0</v>
      </c>
      <c r="BL1849" s="19" t="s">
        <v>273</v>
      </c>
      <c r="BM1849" s="190" t="s">
        <v>2357</v>
      </c>
    </row>
    <row r="1850" spans="1:47" s="2" customFormat="1" ht="48.75">
      <c r="A1850" s="36"/>
      <c r="B1850" s="37"/>
      <c r="C1850" s="38"/>
      <c r="D1850" s="192" t="s">
        <v>418</v>
      </c>
      <c r="E1850" s="38"/>
      <c r="F1850" s="193" t="s">
        <v>2358</v>
      </c>
      <c r="G1850" s="38"/>
      <c r="H1850" s="38"/>
      <c r="I1850" s="194"/>
      <c r="J1850" s="38"/>
      <c r="K1850" s="38"/>
      <c r="L1850" s="41"/>
      <c r="M1850" s="195"/>
      <c r="N1850" s="196"/>
      <c r="O1850" s="66"/>
      <c r="P1850" s="66"/>
      <c r="Q1850" s="66"/>
      <c r="R1850" s="66"/>
      <c r="S1850" s="66"/>
      <c r="T1850" s="67"/>
      <c r="U1850" s="36"/>
      <c r="V1850" s="36"/>
      <c r="W1850" s="36"/>
      <c r="X1850" s="36"/>
      <c r="Y1850" s="36"/>
      <c r="Z1850" s="36"/>
      <c r="AA1850" s="36"/>
      <c r="AB1850" s="36"/>
      <c r="AC1850" s="36"/>
      <c r="AD1850" s="36"/>
      <c r="AE1850" s="36"/>
      <c r="AT1850" s="19" t="s">
        <v>418</v>
      </c>
      <c r="AU1850" s="19" t="s">
        <v>86</v>
      </c>
    </row>
    <row r="1851" spans="2:51" s="15" customFormat="1" ht="11.25">
      <c r="B1851" s="221"/>
      <c r="C1851" s="222"/>
      <c r="D1851" s="192" t="s">
        <v>428</v>
      </c>
      <c r="E1851" s="223" t="s">
        <v>19</v>
      </c>
      <c r="F1851" s="224" t="s">
        <v>2271</v>
      </c>
      <c r="G1851" s="222"/>
      <c r="H1851" s="223" t="s">
        <v>19</v>
      </c>
      <c r="I1851" s="225"/>
      <c r="J1851" s="222"/>
      <c r="K1851" s="222"/>
      <c r="L1851" s="226"/>
      <c r="M1851" s="227"/>
      <c r="N1851" s="228"/>
      <c r="O1851" s="228"/>
      <c r="P1851" s="228"/>
      <c r="Q1851" s="228"/>
      <c r="R1851" s="228"/>
      <c r="S1851" s="228"/>
      <c r="T1851" s="229"/>
      <c r="AT1851" s="230" t="s">
        <v>428</v>
      </c>
      <c r="AU1851" s="230" t="s">
        <v>86</v>
      </c>
      <c r="AV1851" s="15" t="s">
        <v>84</v>
      </c>
      <c r="AW1851" s="15" t="s">
        <v>37</v>
      </c>
      <c r="AX1851" s="15" t="s">
        <v>76</v>
      </c>
      <c r="AY1851" s="230" t="s">
        <v>404</v>
      </c>
    </row>
    <row r="1852" spans="2:51" s="13" customFormat="1" ht="11.25">
      <c r="B1852" s="198"/>
      <c r="C1852" s="199"/>
      <c r="D1852" s="192" t="s">
        <v>428</v>
      </c>
      <c r="E1852" s="200" t="s">
        <v>19</v>
      </c>
      <c r="F1852" s="201" t="s">
        <v>2333</v>
      </c>
      <c r="G1852" s="199"/>
      <c r="H1852" s="202">
        <v>1</v>
      </c>
      <c r="I1852" s="203"/>
      <c r="J1852" s="199"/>
      <c r="K1852" s="199"/>
      <c r="L1852" s="204"/>
      <c r="M1852" s="205"/>
      <c r="N1852" s="206"/>
      <c r="O1852" s="206"/>
      <c r="P1852" s="206"/>
      <c r="Q1852" s="206"/>
      <c r="R1852" s="206"/>
      <c r="S1852" s="206"/>
      <c r="T1852" s="207"/>
      <c r="AT1852" s="208" t="s">
        <v>428</v>
      </c>
      <c r="AU1852" s="208" t="s">
        <v>86</v>
      </c>
      <c r="AV1852" s="13" t="s">
        <v>86</v>
      </c>
      <c r="AW1852" s="13" t="s">
        <v>37</v>
      </c>
      <c r="AX1852" s="13" t="s">
        <v>84</v>
      </c>
      <c r="AY1852" s="208" t="s">
        <v>404</v>
      </c>
    </row>
    <row r="1853" spans="1:65" s="2" customFormat="1" ht="14.45" customHeight="1">
      <c r="A1853" s="36"/>
      <c r="B1853" s="37"/>
      <c r="C1853" s="179" t="s">
        <v>2359</v>
      </c>
      <c r="D1853" s="179" t="s">
        <v>410</v>
      </c>
      <c r="E1853" s="180" t="s">
        <v>2360</v>
      </c>
      <c r="F1853" s="181" t="s">
        <v>2361</v>
      </c>
      <c r="G1853" s="182" t="s">
        <v>110</v>
      </c>
      <c r="H1853" s="183">
        <v>1</v>
      </c>
      <c r="I1853" s="184"/>
      <c r="J1853" s="185">
        <f>ROUND(I1853*H1853,2)</f>
        <v>0</v>
      </c>
      <c r="K1853" s="181" t="s">
        <v>19</v>
      </c>
      <c r="L1853" s="41"/>
      <c r="M1853" s="186" t="s">
        <v>19</v>
      </c>
      <c r="N1853" s="187" t="s">
        <v>47</v>
      </c>
      <c r="O1853" s="66"/>
      <c r="P1853" s="188">
        <f>O1853*H1853</f>
        <v>0</v>
      </c>
      <c r="Q1853" s="188">
        <v>0</v>
      </c>
      <c r="R1853" s="188">
        <f>Q1853*H1853</f>
        <v>0</v>
      </c>
      <c r="S1853" s="188">
        <v>0</v>
      </c>
      <c r="T1853" s="189">
        <f>S1853*H1853</f>
        <v>0</v>
      </c>
      <c r="U1853" s="36"/>
      <c r="V1853" s="36"/>
      <c r="W1853" s="36"/>
      <c r="X1853" s="36"/>
      <c r="Y1853" s="36"/>
      <c r="Z1853" s="36"/>
      <c r="AA1853" s="36"/>
      <c r="AB1853" s="36"/>
      <c r="AC1853" s="36"/>
      <c r="AD1853" s="36"/>
      <c r="AE1853" s="36"/>
      <c r="AR1853" s="190" t="s">
        <v>273</v>
      </c>
      <c r="AT1853" s="190" t="s">
        <v>410</v>
      </c>
      <c r="AU1853" s="190" t="s">
        <v>86</v>
      </c>
      <c r="AY1853" s="19" t="s">
        <v>404</v>
      </c>
      <c r="BE1853" s="191">
        <f>IF(N1853="základní",J1853,0)</f>
        <v>0</v>
      </c>
      <c r="BF1853" s="191">
        <f>IF(N1853="snížená",J1853,0)</f>
        <v>0</v>
      </c>
      <c r="BG1853" s="191">
        <f>IF(N1853="zákl. přenesená",J1853,0)</f>
        <v>0</v>
      </c>
      <c r="BH1853" s="191">
        <f>IF(N1853="sníž. přenesená",J1853,0)</f>
        <v>0</v>
      </c>
      <c r="BI1853" s="191">
        <f>IF(N1853="nulová",J1853,0)</f>
        <v>0</v>
      </c>
      <c r="BJ1853" s="19" t="s">
        <v>84</v>
      </c>
      <c r="BK1853" s="191">
        <f>ROUND(I1853*H1853,2)</f>
        <v>0</v>
      </c>
      <c r="BL1853" s="19" t="s">
        <v>273</v>
      </c>
      <c r="BM1853" s="190" t="s">
        <v>2362</v>
      </c>
    </row>
    <row r="1854" spans="1:47" s="2" customFormat="1" ht="48.75">
      <c r="A1854" s="36"/>
      <c r="B1854" s="37"/>
      <c r="C1854" s="38"/>
      <c r="D1854" s="192" t="s">
        <v>418</v>
      </c>
      <c r="E1854" s="38"/>
      <c r="F1854" s="193" t="s">
        <v>2363</v>
      </c>
      <c r="G1854" s="38"/>
      <c r="H1854" s="38"/>
      <c r="I1854" s="194"/>
      <c r="J1854" s="38"/>
      <c r="K1854" s="38"/>
      <c r="L1854" s="41"/>
      <c r="M1854" s="195"/>
      <c r="N1854" s="196"/>
      <c r="O1854" s="66"/>
      <c r="P1854" s="66"/>
      <c r="Q1854" s="66"/>
      <c r="R1854" s="66"/>
      <c r="S1854" s="66"/>
      <c r="T1854" s="67"/>
      <c r="U1854" s="36"/>
      <c r="V1854" s="36"/>
      <c r="W1854" s="36"/>
      <c r="X1854" s="36"/>
      <c r="Y1854" s="36"/>
      <c r="Z1854" s="36"/>
      <c r="AA1854" s="36"/>
      <c r="AB1854" s="36"/>
      <c r="AC1854" s="36"/>
      <c r="AD1854" s="36"/>
      <c r="AE1854" s="36"/>
      <c r="AT1854" s="19" t="s">
        <v>418</v>
      </c>
      <c r="AU1854" s="19" t="s">
        <v>86</v>
      </c>
    </row>
    <row r="1855" spans="2:51" s="15" customFormat="1" ht="11.25">
      <c r="B1855" s="221"/>
      <c r="C1855" s="222"/>
      <c r="D1855" s="192" t="s">
        <v>428</v>
      </c>
      <c r="E1855" s="223" t="s">
        <v>19</v>
      </c>
      <c r="F1855" s="224" t="s">
        <v>2271</v>
      </c>
      <c r="G1855" s="222"/>
      <c r="H1855" s="223" t="s">
        <v>19</v>
      </c>
      <c r="I1855" s="225"/>
      <c r="J1855" s="222"/>
      <c r="K1855" s="222"/>
      <c r="L1855" s="226"/>
      <c r="M1855" s="227"/>
      <c r="N1855" s="228"/>
      <c r="O1855" s="228"/>
      <c r="P1855" s="228"/>
      <c r="Q1855" s="228"/>
      <c r="R1855" s="228"/>
      <c r="S1855" s="228"/>
      <c r="T1855" s="229"/>
      <c r="AT1855" s="230" t="s">
        <v>428</v>
      </c>
      <c r="AU1855" s="230" t="s">
        <v>86</v>
      </c>
      <c r="AV1855" s="15" t="s">
        <v>84</v>
      </c>
      <c r="AW1855" s="15" t="s">
        <v>37</v>
      </c>
      <c r="AX1855" s="15" t="s">
        <v>76</v>
      </c>
      <c r="AY1855" s="230" t="s">
        <v>404</v>
      </c>
    </row>
    <row r="1856" spans="2:51" s="13" customFormat="1" ht="11.25">
      <c r="B1856" s="198"/>
      <c r="C1856" s="199"/>
      <c r="D1856" s="192" t="s">
        <v>428</v>
      </c>
      <c r="E1856" s="200" t="s">
        <v>19</v>
      </c>
      <c r="F1856" s="201" t="s">
        <v>2339</v>
      </c>
      <c r="G1856" s="199"/>
      <c r="H1856" s="202">
        <v>1</v>
      </c>
      <c r="I1856" s="203"/>
      <c r="J1856" s="199"/>
      <c r="K1856" s="199"/>
      <c r="L1856" s="204"/>
      <c r="M1856" s="205"/>
      <c r="N1856" s="206"/>
      <c r="O1856" s="206"/>
      <c r="P1856" s="206"/>
      <c r="Q1856" s="206"/>
      <c r="R1856" s="206"/>
      <c r="S1856" s="206"/>
      <c r="T1856" s="207"/>
      <c r="AT1856" s="208" t="s">
        <v>428</v>
      </c>
      <c r="AU1856" s="208" t="s">
        <v>86</v>
      </c>
      <c r="AV1856" s="13" t="s">
        <v>86</v>
      </c>
      <c r="AW1856" s="13" t="s">
        <v>37</v>
      </c>
      <c r="AX1856" s="13" t="s">
        <v>84</v>
      </c>
      <c r="AY1856" s="208" t="s">
        <v>404</v>
      </c>
    </row>
    <row r="1857" spans="1:65" s="2" customFormat="1" ht="14.45" customHeight="1">
      <c r="A1857" s="36"/>
      <c r="B1857" s="37"/>
      <c r="C1857" s="179" t="s">
        <v>2364</v>
      </c>
      <c r="D1857" s="179" t="s">
        <v>410</v>
      </c>
      <c r="E1857" s="180" t="s">
        <v>2365</v>
      </c>
      <c r="F1857" s="181" t="s">
        <v>2366</v>
      </c>
      <c r="G1857" s="182" t="s">
        <v>110</v>
      </c>
      <c r="H1857" s="183">
        <v>2</v>
      </c>
      <c r="I1857" s="184"/>
      <c r="J1857" s="185">
        <f>ROUND(I1857*H1857,2)</f>
        <v>0</v>
      </c>
      <c r="K1857" s="181" t="s">
        <v>19</v>
      </c>
      <c r="L1857" s="41"/>
      <c r="M1857" s="186" t="s">
        <v>19</v>
      </c>
      <c r="N1857" s="187" t="s">
        <v>47</v>
      </c>
      <c r="O1857" s="66"/>
      <c r="P1857" s="188">
        <f>O1857*H1857</f>
        <v>0</v>
      </c>
      <c r="Q1857" s="188">
        <v>0</v>
      </c>
      <c r="R1857" s="188">
        <f>Q1857*H1857</f>
        <v>0</v>
      </c>
      <c r="S1857" s="188">
        <v>0</v>
      </c>
      <c r="T1857" s="189">
        <f>S1857*H1857</f>
        <v>0</v>
      </c>
      <c r="U1857" s="36"/>
      <c r="V1857" s="36"/>
      <c r="W1857" s="36"/>
      <c r="X1857" s="36"/>
      <c r="Y1857" s="36"/>
      <c r="Z1857" s="36"/>
      <c r="AA1857" s="36"/>
      <c r="AB1857" s="36"/>
      <c r="AC1857" s="36"/>
      <c r="AD1857" s="36"/>
      <c r="AE1857" s="36"/>
      <c r="AR1857" s="190" t="s">
        <v>273</v>
      </c>
      <c r="AT1857" s="190" t="s">
        <v>410</v>
      </c>
      <c r="AU1857" s="190" t="s">
        <v>86</v>
      </c>
      <c r="AY1857" s="19" t="s">
        <v>404</v>
      </c>
      <c r="BE1857" s="191">
        <f>IF(N1857="základní",J1857,0)</f>
        <v>0</v>
      </c>
      <c r="BF1857" s="191">
        <f>IF(N1857="snížená",J1857,0)</f>
        <v>0</v>
      </c>
      <c r="BG1857" s="191">
        <f>IF(N1857="zákl. přenesená",J1857,0)</f>
        <v>0</v>
      </c>
      <c r="BH1857" s="191">
        <f>IF(N1857="sníž. přenesená",J1857,0)</f>
        <v>0</v>
      </c>
      <c r="BI1857" s="191">
        <f>IF(N1857="nulová",J1857,0)</f>
        <v>0</v>
      </c>
      <c r="BJ1857" s="19" t="s">
        <v>84</v>
      </c>
      <c r="BK1857" s="191">
        <f>ROUND(I1857*H1857,2)</f>
        <v>0</v>
      </c>
      <c r="BL1857" s="19" t="s">
        <v>273</v>
      </c>
      <c r="BM1857" s="190" t="s">
        <v>2367</v>
      </c>
    </row>
    <row r="1858" spans="1:47" s="2" customFormat="1" ht="11.25">
      <c r="A1858" s="36"/>
      <c r="B1858" s="37"/>
      <c r="C1858" s="38"/>
      <c r="D1858" s="192" t="s">
        <v>418</v>
      </c>
      <c r="E1858" s="38"/>
      <c r="F1858" s="193" t="s">
        <v>2366</v>
      </c>
      <c r="G1858" s="38"/>
      <c r="H1858" s="38"/>
      <c r="I1858" s="194"/>
      <c r="J1858" s="38"/>
      <c r="K1858" s="38"/>
      <c r="L1858" s="41"/>
      <c r="M1858" s="195"/>
      <c r="N1858" s="196"/>
      <c r="O1858" s="66"/>
      <c r="P1858" s="66"/>
      <c r="Q1858" s="66"/>
      <c r="R1858" s="66"/>
      <c r="S1858" s="66"/>
      <c r="T1858" s="67"/>
      <c r="U1858" s="36"/>
      <c r="V1858" s="36"/>
      <c r="W1858" s="36"/>
      <c r="X1858" s="36"/>
      <c r="Y1858" s="36"/>
      <c r="Z1858" s="36"/>
      <c r="AA1858" s="36"/>
      <c r="AB1858" s="36"/>
      <c r="AC1858" s="36"/>
      <c r="AD1858" s="36"/>
      <c r="AE1858" s="36"/>
      <c r="AT1858" s="19" t="s">
        <v>418</v>
      </c>
      <c r="AU1858" s="19" t="s">
        <v>86</v>
      </c>
    </row>
    <row r="1859" spans="2:51" s="15" customFormat="1" ht="11.25">
      <c r="B1859" s="221"/>
      <c r="C1859" s="222"/>
      <c r="D1859" s="192" t="s">
        <v>428</v>
      </c>
      <c r="E1859" s="223" t="s">
        <v>19</v>
      </c>
      <c r="F1859" s="224" t="s">
        <v>2271</v>
      </c>
      <c r="G1859" s="222"/>
      <c r="H1859" s="223" t="s">
        <v>19</v>
      </c>
      <c r="I1859" s="225"/>
      <c r="J1859" s="222"/>
      <c r="K1859" s="222"/>
      <c r="L1859" s="226"/>
      <c r="M1859" s="227"/>
      <c r="N1859" s="228"/>
      <c r="O1859" s="228"/>
      <c r="P1859" s="228"/>
      <c r="Q1859" s="228"/>
      <c r="R1859" s="228"/>
      <c r="S1859" s="228"/>
      <c r="T1859" s="229"/>
      <c r="AT1859" s="230" t="s">
        <v>428</v>
      </c>
      <c r="AU1859" s="230" t="s">
        <v>86</v>
      </c>
      <c r="AV1859" s="15" t="s">
        <v>84</v>
      </c>
      <c r="AW1859" s="15" t="s">
        <v>37</v>
      </c>
      <c r="AX1859" s="15" t="s">
        <v>76</v>
      </c>
      <c r="AY1859" s="230" t="s">
        <v>404</v>
      </c>
    </row>
    <row r="1860" spans="2:51" s="13" customFormat="1" ht="11.25">
      <c r="B1860" s="198"/>
      <c r="C1860" s="199"/>
      <c r="D1860" s="192" t="s">
        <v>428</v>
      </c>
      <c r="E1860" s="200" t="s">
        <v>19</v>
      </c>
      <c r="F1860" s="201" t="s">
        <v>2333</v>
      </c>
      <c r="G1860" s="199"/>
      <c r="H1860" s="202">
        <v>1</v>
      </c>
      <c r="I1860" s="203"/>
      <c r="J1860" s="199"/>
      <c r="K1860" s="199"/>
      <c r="L1860" s="204"/>
      <c r="M1860" s="205"/>
      <c r="N1860" s="206"/>
      <c r="O1860" s="206"/>
      <c r="P1860" s="206"/>
      <c r="Q1860" s="206"/>
      <c r="R1860" s="206"/>
      <c r="S1860" s="206"/>
      <c r="T1860" s="207"/>
      <c r="AT1860" s="208" t="s">
        <v>428</v>
      </c>
      <c r="AU1860" s="208" t="s">
        <v>86</v>
      </c>
      <c r="AV1860" s="13" t="s">
        <v>86</v>
      </c>
      <c r="AW1860" s="13" t="s">
        <v>37</v>
      </c>
      <c r="AX1860" s="13" t="s">
        <v>76</v>
      </c>
      <c r="AY1860" s="208" t="s">
        <v>404</v>
      </c>
    </row>
    <row r="1861" spans="2:51" s="13" customFormat="1" ht="11.25">
      <c r="B1861" s="198"/>
      <c r="C1861" s="199"/>
      <c r="D1861" s="192" t="s">
        <v>428</v>
      </c>
      <c r="E1861" s="200" t="s">
        <v>19</v>
      </c>
      <c r="F1861" s="201" t="s">
        <v>2339</v>
      </c>
      <c r="G1861" s="199"/>
      <c r="H1861" s="202">
        <v>1</v>
      </c>
      <c r="I1861" s="203"/>
      <c r="J1861" s="199"/>
      <c r="K1861" s="199"/>
      <c r="L1861" s="204"/>
      <c r="M1861" s="205"/>
      <c r="N1861" s="206"/>
      <c r="O1861" s="206"/>
      <c r="P1861" s="206"/>
      <c r="Q1861" s="206"/>
      <c r="R1861" s="206"/>
      <c r="S1861" s="206"/>
      <c r="T1861" s="207"/>
      <c r="AT1861" s="208" t="s">
        <v>428</v>
      </c>
      <c r="AU1861" s="208" t="s">
        <v>86</v>
      </c>
      <c r="AV1861" s="13" t="s">
        <v>86</v>
      </c>
      <c r="AW1861" s="13" t="s">
        <v>37</v>
      </c>
      <c r="AX1861" s="13" t="s">
        <v>76</v>
      </c>
      <c r="AY1861" s="208" t="s">
        <v>404</v>
      </c>
    </row>
    <row r="1862" spans="2:51" s="14" customFormat="1" ht="11.25">
      <c r="B1862" s="210"/>
      <c r="C1862" s="211"/>
      <c r="D1862" s="192" t="s">
        <v>428</v>
      </c>
      <c r="E1862" s="212" t="s">
        <v>19</v>
      </c>
      <c r="F1862" s="213" t="s">
        <v>463</v>
      </c>
      <c r="G1862" s="211"/>
      <c r="H1862" s="214">
        <v>2</v>
      </c>
      <c r="I1862" s="215"/>
      <c r="J1862" s="211"/>
      <c r="K1862" s="211"/>
      <c r="L1862" s="216"/>
      <c r="M1862" s="217"/>
      <c r="N1862" s="218"/>
      <c r="O1862" s="218"/>
      <c r="P1862" s="218"/>
      <c r="Q1862" s="218"/>
      <c r="R1862" s="218"/>
      <c r="S1862" s="218"/>
      <c r="T1862" s="219"/>
      <c r="AT1862" s="220" t="s">
        <v>428</v>
      </c>
      <c r="AU1862" s="220" t="s">
        <v>86</v>
      </c>
      <c r="AV1862" s="14" t="s">
        <v>273</v>
      </c>
      <c r="AW1862" s="14" t="s">
        <v>37</v>
      </c>
      <c r="AX1862" s="14" t="s">
        <v>84</v>
      </c>
      <c r="AY1862" s="220" t="s">
        <v>404</v>
      </c>
    </row>
    <row r="1863" spans="1:65" s="2" customFormat="1" ht="14.45" customHeight="1">
      <c r="A1863" s="36"/>
      <c r="B1863" s="37"/>
      <c r="C1863" s="179" t="s">
        <v>2368</v>
      </c>
      <c r="D1863" s="179" t="s">
        <v>410</v>
      </c>
      <c r="E1863" s="180" t="s">
        <v>2369</v>
      </c>
      <c r="F1863" s="181" t="s">
        <v>2370</v>
      </c>
      <c r="G1863" s="182" t="s">
        <v>622</v>
      </c>
      <c r="H1863" s="183">
        <v>1</v>
      </c>
      <c r="I1863" s="184"/>
      <c r="J1863" s="185">
        <f>ROUND(I1863*H1863,2)</f>
        <v>0</v>
      </c>
      <c r="K1863" s="181" t="s">
        <v>19</v>
      </c>
      <c r="L1863" s="41"/>
      <c r="M1863" s="186" t="s">
        <v>19</v>
      </c>
      <c r="N1863" s="187" t="s">
        <v>47</v>
      </c>
      <c r="O1863" s="66"/>
      <c r="P1863" s="188">
        <f>O1863*H1863</f>
        <v>0</v>
      </c>
      <c r="Q1863" s="188">
        <v>0</v>
      </c>
      <c r="R1863" s="188">
        <f>Q1863*H1863</f>
        <v>0</v>
      </c>
      <c r="S1863" s="188">
        <v>0</v>
      </c>
      <c r="T1863" s="189">
        <f>S1863*H1863</f>
        <v>0</v>
      </c>
      <c r="U1863" s="36"/>
      <c r="V1863" s="36"/>
      <c r="W1863" s="36"/>
      <c r="X1863" s="36"/>
      <c r="Y1863" s="36"/>
      <c r="Z1863" s="36"/>
      <c r="AA1863" s="36"/>
      <c r="AB1863" s="36"/>
      <c r="AC1863" s="36"/>
      <c r="AD1863" s="36"/>
      <c r="AE1863" s="36"/>
      <c r="AR1863" s="190" t="s">
        <v>273</v>
      </c>
      <c r="AT1863" s="190" t="s">
        <v>410</v>
      </c>
      <c r="AU1863" s="190" t="s">
        <v>86</v>
      </c>
      <c r="AY1863" s="19" t="s">
        <v>404</v>
      </c>
      <c r="BE1863" s="191">
        <f>IF(N1863="základní",J1863,0)</f>
        <v>0</v>
      </c>
      <c r="BF1863" s="191">
        <f>IF(N1863="snížená",J1863,0)</f>
        <v>0</v>
      </c>
      <c r="BG1863" s="191">
        <f>IF(N1863="zákl. přenesená",J1863,0)</f>
        <v>0</v>
      </c>
      <c r="BH1863" s="191">
        <f>IF(N1863="sníž. přenesená",J1863,0)</f>
        <v>0</v>
      </c>
      <c r="BI1863" s="191">
        <f>IF(N1863="nulová",J1863,0)</f>
        <v>0</v>
      </c>
      <c r="BJ1863" s="19" t="s">
        <v>84</v>
      </c>
      <c r="BK1863" s="191">
        <f>ROUND(I1863*H1863,2)</f>
        <v>0</v>
      </c>
      <c r="BL1863" s="19" t="s">
        <v>273</v>
      </c>
      <c r="BM1863" s="190" t="s">
        <v>2371</v>
      </c>
    </row>
    <row r="1864" spans="1:47" s="2" customFormat="1" ht="58.5">
      <c r="A1864" s="36"/>
      <c r="B1864" s="37"/>
      <c r="C1864" s="38"/>
      <c r="D1864" s="192" t="s">
        <v>418</v>
      </c>
      <c r="E1864" s="38"/>
      <c r="F1864" s="193" t="s">
        <v>2372</v>
      </c>
      <c r="G1864" s="38"/>
      <c r="H1864" s="38"/>
      <c r="I1864" s="194"/>
      <c r="J1864" s="38"/>
      <c r="K1864" s="38"/>
      <c r="L1864" s="41"/>
      <c r="M1864" s="195"/>
      <c r="N1864" s="196"/>
      <c r="O1864" s="66"/>
      <c r="P1864" s="66"/>
      <c r="Q1864" s="66"/>
      <c r="R1864" s="66"/>
      <c r="S1864" s="66"/>
      <c r="T1864" s="67"/>
      <c r="U1864" s="36"/>
      <c r="V1864" s="36"/>
      <c r="W1864" s="36"/>
      <c r="X1864" s="36"/>
      <c r="Y1864" s="36"/>
      <c r="Z1864" s="36"/>
      <c r="AA1864" s="36"/>
      <c r="AB1864" s="36"/>
      <c r="AC1864" s="36"/>
      <c r="AD1864" s="36"/>
      <c r="AE1864" s="36"/>
      <c r="AT1864" s="19" t="s">
        <v>418</v>
      </c>
      <c r="AU1864" s="19" t="s">
        <v>86</v>
      </c>
    </row>
    <row r="1865" spans="2:51" s="13" customFormat="1" ht="11.25">
      <c r="B1865" s="198"/>
      <c r="C1865" s="199"/>
      <c r="D1865" s="192" t="s">
        <v>428</v>
      </c>
      <c r="E1865" s="200" t="s">
        <v>19</v>
      </c>
      <c r="F1865" s="201" t="s">
        <v>2373</v>
      </c>
      <c r="G1865" s="199"/>
      <c r="H1865" s="202">
        <v>1</v>
      </c>
      <c r="I1865" s="203"/>
      <c r="J1865" s="199"/>
      <c r="K1865" s="199"/>
      <c r="L1865" s="204"/>
      <c r="M1865" s="205"/>
      <c r="N1865" s="206"/>
      <c r="O1865" s="206"/>
      <c r="P1865" s="206"/>
      <c r="Q1865" s="206"/>
      <c r="R1865" s="206"/>
      <c r="S1865" s="206"/>
      <c r="T1865" s="207"/>
      <c r="AT1865" s="208" t="s">
        <v>428</v>
      </c>
      <c r="AU1865" s="208" t="s">
        <v>86</v>
      </c>
      <c r="AV1865" s="13" t="s">
        <v>86</v>
      </c>
      <c r="AW1865" s="13" t="s">
        <v>37</v>
      </c>
      <c r="AX1865" s="13" t="s">
        <v>84</v>
      </c>
      <c r="AY1865" s="208" t="s">
        <v>404</v>
      </c>
    </row>
    <row r="1866" spans="1:65" s="2" customFormat="1" ht="14.45" customHeight="1">
      <c r="A1866" s="36"/>
      <c r="B1866" s="37"/>
      <c r="C1866" s="179" t="s">
        <v>1840</v>
      </c>
      <c r="D1866" s="179" t="s">
        <v>410</v>
      </c>
      <c r="E1866" s="180" t="s">
        <v>2374</v>
      </c>
      <c r="F1866" s="181" t="s">
        <v>2375</v>
      </c>
      <c r="G1866" s="182" t="s">
        <v>622</v>
      </c>
      <c r="H1866" s="183">
        <v>1</v>
      </c>
      <c r="I1866" s="184"/>
      <c r="J1866" s="185">
        <f>ROUND(I1866*H1866,2)</f>
        <v>0</v>
      </c>
      <c r="K1866" s="181" t="s">
        <v>19</v>
      </c>
      <c r="L1866" s="41"/>
      <c r="M1866" s="186" t="s">
        <v>19</v>
      </c>
      <c r="N1866" s="187" t="s">
        <v>47</v>
      </c>
      <c r="O1866" s="66"/>
      <c r="P1866" s="188">
        <f>O1866*H1866</f>
        <v>0</v>
      </c>
      <c r="Q1866" s="188">
        <v>0</v>
      </c>
      <c r="R1866" s="188">
        <f>Q1866*H1866</f>
        <v>0</v>
      </c>
      <c r="S1866" s="188">
        <v>0</v>
      </c>
      <c r="T1866" s="189">
        <f>S1866*H1866</f>
        <v>0</v>
      </c>
      <c r="U1866" s="36"/>
      <c r="V1866" s="36"/>
      <c r="W1866" s="36"/>
      <c r="X1866" s="36"/>
      <c r="Y1866" s="36"/>
      <c r="Z1866" s="36"/>
      <c r="AA1866" s="36"/>
      <c r="AB1866" s="36"/>
      <c r="AC1866" s="36"/>
      <c r="AD1866" s="36"/>
      <c r="AE1866" s="36"/>
      <c r="AR1866" s="190" t="s">
        <v>273</v>
      </c>
      <c r="AT1866" s="190" t="s">
        <v>410</v>
      </c>
      <c r="AU1866" s="190" t="s">
        <v>86</v>
      </c>
      <c r="AY1866" s="19" t="s">
        <v>404</v>
      </c>
      <c r="BE1866" s="191">
        <f>IF(N1866="základní",J1866,0)</f>
        <v>0</v>
      </c>
      <c r="BF1866" s="191">
        <f>IF(N1866="snížená",J1866,0)</f>
        <v>0</v>
      </c>
      <c r="BG1866" s="191">
        <f>IF(N1866="zákl. přenesená",J1866,0)</f>
        <v>0</v>
      </c>
      <c r="BH1866" s="191">
        <f>IF(N1866="sníž. přenesená",J1866,0)</f>
        <v>0</v>
      </c>
      <c r="BI1866" s="191">
        <f>IF(N1866="nulová",J1866,0)</f>
        <v>0</v>
      </c>
      <c r="BJ1866" s="19" t="s">
        <v>84</v>
      </c>
      <c r="BK1866" s="191">
        <f>ROUND(I1866*H1866,2)</f>
        <v>0</v>
      </c>
      <c r="BL1866" s="19" t="s">
        <v>273</v>
      </c>
      <c r="BM1866" s="190" t="s">
        <v>2376</v>
      </c>
    </row>
    <row r="1867" spans="1:47" s="2" customFormat="1" ht="19.5">
      <c r="A1867" s="36"/>
      <c r="B1867" s="37"/>
      <c r="C1867" s="38"/>
      <c r="D1867" s="192" t="s">
        <v>418</v>
      </c>
      <c r="E1867" s="38"/>
      <c r="F1867" s="193" t="s">
        <v>2377</v>
      </c>
      <c r="G1867" s="38"/>
      <c r="H1867" s="38"/>
      <c r="I1867" s="194"/>
      <c r="J1867" s="38"/>
      <c r="K1867" s="38"/>
      <c r="L1867" s="41"/>
      <c r="M1867" s="195"/>
      <c r="N1867" s="196"/>
      <c r="O1867" s="66"/>
      <c r="P1867" s="66"/>
      <c r="Q1867" s="66"/>
      <c r="R1867" s="66"/>
      <c r="S1867" s="66"/>
      <c r="T1867" s="67"/>
      <c r="U1867" s="36"/>
      <c r="V1867" s="36"/>
      <c r="W1867" s="36"/>
      <c r="X1867" s="36"/>
      <c r="Y1867" s="36"/>
      <c r="Z1867" s="36"/>
      <c r="AA1867" s="36"/>
      <c r="AB1867" s="36"/>
      <c r="AC1867" s="36"/>
      <c r="AD1867" s="36"/>
      <c r="AE1867" s="36"/>
      <c r="AT1867" s="19" t="s">
        <v>418</v>
      </c>
      <c r="AU1867" s="19" t="s">
        <v>86</v>
      </c>
    </row>
    <row r="1868" spans="1:65" s="2" customFormat="1" ht="14.45" customHeight="1">
      <c r="A1868" s="36"/>
      <c r="B1868" s="37"/>
      <c r="C1868" s="179" t="s">
        <v>2378</v>
      </c>
      <c r="D1868" s="179" t="s">
        <v>410</v>
      </c>
      <c r="E1868" s="180" t="s">
        <v>2379</v>
      </c>
      <c r="F1868" s="181" t="s">
        <v>2380</v>
      </c>
      <c r="G1868" s="182" t="s">
        <v>622</v>
      </c>
      <c r="H1868" s="183">
        <v>1</v>
      </c>
      <c r="I1868" s="184"/>
      <c r="J1868" s="185">
        <f>ROUND(I1868*H1868,2)</f>
        <v>0</v>
      </c>
      <c r="K1868" s="181" t="s">
        <v>19</v>
      </c>
      <c r="L1868" s="41"/>
      <c r="M1868" s="186" t="s">
        <v>19</v>
      </c>
      <c r="N1868" s="187" t="s">
        <v>47</v>
      </c>
      <c r="O1868" s="66"/>
      <c r="P1868" s="188">
        <f>O1868*H1868</f>
        <v>0</v>
      </c>
      <c r="Q1868" s="188">
        <v>0</v>
      </c>
      <c r="R1868" s="188">
        <f>Q1868*H1868</f>
        <v>0</v>
      </c>
      <c r="S1868" s="188">
        <v>0</v>
      </c>
      <c r="T1868" s="189">
        <f>S1868*H1868</f>
        <v>0</v>
      </c>
      <c r="U1868" s="36"/>
      <c r="V1868" s="36"/>
      <c r="W1868" s="36"/>
      <c r="X1868" s="36"/>
      <c r="Y1868" s="36"/>
      <c r="Z1868" s="36"/>
      <c r="AA1868" s="36"/>
      <c r="AB1868" s="36"/>
      <c r="AC1868" s="36"/>
      <c r="AD1868" s="36"/>
      <c r="AE1868" s="36"/>
      <c r="AR1868" s="190" t="s">
        <v>273</v>
      </c>
      <c r="AT1868" s="190" t="s">
        <v>410</v>
      </c>
      <c r="AU1868" s="190" t="s">
        <v>86</v>
      </c>
      <c r="AY1868" s="19" t="s">
        <v>404</v>
      </c>
      <c r="BE1868" s="191">
        <f>IF(N1868="základní",J1868,0)</f>
        <v>0</v>
      </c>
      <c r="BF1868" s="191">
        <f>IF(N1868="snížená",J1868,0)</f>
        <v>0</v>
      </c>
      <c r="BG1868" s="191">
        <f>IF(N1868="zákl. přenesená",J1868,0)</f>
        <v>0</v>
      </c>
      <c r="BH1868" s="191">
        <f>IF(N1868="sníž. přenesená",J1868,0)</f>
        <v>0</v>
      </c>
      <c r="BI1868" s="191">
        <f>IF(N1868="nulová",J1868,0)</f>
        <v>0</v>
      </c>
      <c r="BJ1868" s="19" t="s">
        <v>84</v>
      </c>
      <c r="BK1868" s="191">
        <f>ROUND(I1868*H1868,2)</f>
        <v>0</v>
      </c>
      <c r="BL1868" s="19" t="s">
        <v>273</v>
      </c>
      <c r="BM1868" s="190" t="s">
        <v>2381</v>
      </c>
    </row>
    <row r="1869" spans="1:47" s="2" customFormat="1" ht="19.5">
      <c r="A1869" s="36"/>
      <c r="B1869" s="37"/>
      <c r="C1869" s="38"/>
      <c r="D1869" s="192" t="s">
        <v>418</v>
      </c>
      <c r="E1869" s="38"/>
      <c r="F1869" s="193" t="s">
        <v>2382</v>
      </c>
      <c r="G1869" s="38"/>
      <c r="H1869" s="38"/>
      <c r="I1869" s="194"/>
      <c r="J1869" s="38"/>
      <c r="K1869" s="38"/>
      <c r="L1869" s="41"/>
      <c r="M1869" s="195"/>
      <c r="N1869" s="196"/>
      <c r="O1869" s="66"/>
      <c r="P1869" s="66"/>
      <c r="Q1869" s="66"/>
      <c r="R1869" s="66"/>
      <c r="S1869" s="66"/>
      <c r="T1869" s="67"/>
      <c r="U1869" s="36"/>
      <c r="V1869" s="36"/>
      <c r="W1869" s="36"/>
      <c r="X1869" s="36"/>
      <c r="Y1869" s="36"/>
      <c r="Z1869" s="36"/>
      <c r="AA1869" s="36"/>
      <c r="AB1869" s="36"/>
      <c r="AC1869" s="36"/>
      <c r="AD1869" s="36"/>
      <c r="AE1869" s="36"/>
      <c r="AT1869" s="19" t="s">
        <v>418</v>
      </c>
      <c r="AU1869" s="19" t="s">
        <v>86</v>
      </c>
    </row>
    <row r="1870" spans="1:65" s="2" customFormat="1" ht="14.45" customHeight="1">
      <c r="A1870" s="36"/>
      <c r="B1870" s="37"/>
      <c r="C1870" s="179" t="s">
        <v>2383</v>
      </c>
      <c r="D1870" s="179" t="s">
        <v>410</v>
      </c>
      <c r="E1870" s="180" t="s">
        <v>2384</v>
      </c>
      <c r="F1870" s="181" t="s">
        <v>2385</v>
      </c>
      <c r="G1870" s="182" t="s">
        <v>622</v>
      </c>
      <c r="H1870" s="183">
        <v>1</v>
      </c>
      <c r="I1870" s="184"/>
      <c r="J1870" s="185">
        <f>ROUND(I1870*H1870,2)</f>
        <v>0</v>
      </c>
      <c r="K1870" s="181" t="s">
        <v>19</v>
      </c>
      <c r="L1870" s="41"/>
      <c r="M1870" s="186" t="s">
        <v>19</v>
      </c>
      <c r="N1870" s="187" t="s">
        <v>47</v>
      </c>
      <c r="O1870" s="66"/>
      <c r="P1870" s="188">
        <f>O1870*H1870</f>
        <v>0</v>
      </c>
      <c r="Q1870" s="188">
        <v>0</v>
      </c>
      <c r="R1870" s="188">
        <f>Q1870*H1870</f>
        <v>0</v>
      </c>
      <c r="S1870" s="188">
        <v>0</v>
      </c>
      <c r="T1870" s="189">
        <f>S1870*H1870</f>
        <v>0</v>
      </c>
      <c r="U1870" s="36"/>
      <c r="V1870" s="36"/>
      <c r="W1870" s="36"/>
      <c r="X1870" s="36"/>
      <c r="Y1870" s="36"/>
      <c r="Z1870" s="36"/>
      <c r="AA1870" s="36"/>
      <c r="AB1870" s="36"/>
      <c r="AC1870" s="36"/>
      <c r="AD1870" s="36"/>
      <c r="AE1870" s="36"/>
      <c r="AR1870" s="190" t="s">
        <v>273</v>
      </c>
      <c r="AT1870" s="190" t="s">
        <v>410</v>
      </c>
      <c r="AU1870" s="190" t="s">
        <v>86</v>
      </c>
      <c r="AY1870" s="19" t="s">
        <v>404</v>
      </c>
      <c r="BE1870" s="191">
        <f>IF(N1870="základní",J1870,0)</f>
        <v>0</v>
      </c>
      <c r="BF1870" s="191">
        <f>IF(N1870="snížená",J1870,0)</f>
        <v>0</v>
      </c>
      <c r="BG1870" s="191">
        <f>IF(N1870="zákl. přenesená",J1870,0)</f>
        <v>0</v>
      </c>
      <c r="BH1870" s="191">
        <f>IF(N1870="sníž. přenesená",J1870,0)</f>
        <v>0</v>
      </c>
      <c r="BI1870" s="191">
        <f>IF(N1870="nulová",J1870,0)</f>
        <v>0</v>
      </c>
      <c r="BJ1870" s="19" t="s">
        <v>84</v>
      </c>
      <c r="BK1870" s="191">
        <f>ROUND(I1870*H1870,2)</f>
        <v>0</v>
      </c>
      <c r="BL1870" s="19" t="s">
        <v>273</v>
      </c>
      <c r="BM1870" s="190" t="s">
        <v>2386</v>
      </c>
    </row>
    <row r="1871" spans="1:47" s="2" customFormat="1" ht="11.25">
      <c r="A1871" s="36"/>
      <c r="B1871" s="37"/>
      <c r="C1871" s="38"/>
      <c r="D1871" s="192" t="s">
        <v>418</v>
      </c>
      <c r="E1871" s="38"/>
      <c r="F1871" s="193" t="s">
        <v>2385</v>
      </c>
      <c r="G1871" s="38"/>
      <c r="H1871" s="38"/>
      <c r="I1871" s="194"/>
      <c r="J1871" s="38"/>
      <c r="K1871" s="38"/>
      <c r="L1871" s="41"/>
      <c r="M1871" s="195"/>
      <c r="N1871" s="196"/>
      <c r="O1871" s="66"/>
      <c r="P1871" s="66"/>
      <c r="Q1871" s="66"/>
      <c r="R1871" s="66"/>
      <c r="S1871" s="66"/>
      <c r="T1871" s="67"/>
      <c r="U1871" s="36"/>
      <c r="V1871" s="36"/>
      <c r="W1871" s="36"/>
      <c r="X1871" s="36"/>
      <c r="Y1871" s="36"/>
      <c r="Z1871" s="36"/>
      <c r="AA1871" s="36"/>
      <c r="AB1871" s="36"/>
      <c r="AC1871" s="36"/>
      <c r="AD1871" s="36"/>
      <c r="AE1871" s="36"/>
      <c r="AT1871" s="19" t="s">
        <v>418</v>
      </c>
      <c r="AU1871" s="19" t="s">
        <v>86</v>
      </c>
    </row>
    <row r="1872" spans="1:65" s="2" customFormat="1" ht="14.45" customHeight="1">
      <c r="A1872" s="36"/>
      <c r="B1872" s="37"/>
      <c r="C1872" s="179" t="s">
        <v>2387</v>
      </c>
      <c r="D1872" s="179" t="s">
        <v>410</v>
      </c>
      <c r="E1872" s="180" t="s">
        <v>2388</v>
      </c>
      <c r="F1872" s="181" t="s">
        <v>2389</v>
      </c>
      <c r="G1872" s="182" t="s">
        <v>110</v>
      </c>
      <c r="H1872" s="183">
        <v>1</v>
      </c>
      <c r="I1872" s="184"/>
      <c r="J1872" s="185">
        <f>ROUND(I1872*H1872,2)</f>
        <v>0</v>
      </c>
      <c r="K1872" s="181" t="s">
        <v>19</v>
      </c>
      <c r="L1872" s="41"/>
      <c r="M1872" s="186" t="s">
        <v>19</v>
      </c>
      <c r="N1872" s="187" t="s">
        <v>47</v>
      </c>
      <c r="O1872" s="66"/>
      <c r="P1872" s="188">
        <f>O1872*H1872</f>
        <v>0</v>
      </c>
      <c r="Q1872" s="188">
        <v>0</v>
      </c>
      <c r="R1872" s="188">
        <f>Q1872*H1872</f>
        <v>0</v>
      </c>
      <c r="S1872" s="188">
        <v>0</v>
      </c>
      <c r="T1872" s="189">
        <f>S1872*H1872</f>
        <v>0</v>
      </c>
      <c r="U1872" s="36"/>
      <c r="V1872" s="36"/>
      <c r="W1872" s="36"/>
      <c r="X1872" s="36"/>
      <c r="Y1872" s="36"/>
      <c r="Z1872" s="36"/>
      <c r="AA1872" s="36"/>
      <c r="AB1872" s="36"/>
      <c r="AC1872" s="36"/>
      <c r="AD1872" s="36"/>
      <c r="AE1872" s="36"/>
      <c r="AR1872" s="190" t="s">
        <v>273</v>
      </c>
      <c r="AT1872" s="190" t="s">
        <v>410</v>
      </c>
      <c r="AU1872" s="190" t="s">
        <v>86</v>
      </c>
      <c r="AY1872" s="19" t="s">
        <v>404</v>
      </c>
      <c r="BE1872" s="191">
        <f>IF(N1872="základní",J1872,0)</f>
        <v>0</v>
      </c>
      <c r="BF1872" s="191">
        <f>IF(N1872="snížená",J1872,0)</f>
        <v>0</v>
      </c>
      <c r="BG1872" s="191">
        <f>IF(N1872="zákl. přenesená",J1872,0)</f>
        <v>0</v>
      </c>
      <c r="BH1872" s="191">
        <f>IF(N1872="sníž. přenesená",J1872,0)</f>
        <v>0</v>
      </c>
      <c r="BI1872" s="191">
        <f>IF(N1872="nulová",J1872,0)</f>
        <v>0</v>
      </c>
      <c r="BJ1872" s="19" t="s">
        <v>84</v>
      </c>
      <c r="BK1872" s="191">
        <f>ROUND(I1872*H1872,2)</f>
        <v>0</v>
      </c>
      <c r="BL1872" s="19" t="s">
        <v>273</v>
      </c>
      <c r="BM1872" s="190" t="s">
        <v>2390</v>
      </c>
    </row>
    <row r="1873" spans="1:47" s="2" customFormat="1" ht="19.5">
      <c r="A1873" s="36"/>
      <c r="B1873" s="37"/>
      <c r="C1873" s="38"/>
      <c r="D1873" s="192" t="s">
        <v>418</v>
      </c>
      <c r="E1873" s="38"/>
      <c r="F1873" s="193" t="s">
        <v>2391</v>
      </c>
      <c r="G1873" s="38"/>
      <c r="H1873" s="38"/>
      <c r="I1873" s="194"/>
      <c r="J1873" s="38"/>
      <c r="K1873" s="38"/>
      <c r="L1873" s="41"/>
      <c r="M1873" s="195"/>
      <c r="N1873" s="196"/>
      <c r="O1873" s="66"/>
      <c r="P1873" s="66"/>
      <c r="Q1873" s="66"/>
      <c r="R1873" s="66"/>
      <c r="S1873" s="66"/>
      <c r="T1873" s="67"/>
      <c r="U1873" s="36"/>
      <c r="V1873" s="36"/>
      <c r="W1873" s="36"/>
      <c r="X1873" s="36"/>
      <c r="Y1873" s="36"/>
      <c r="Z1873" s="36"/>
      <c r="AA1873" s="36"/>
      <c r="AB1873" s="36"/>
      <c r="AC1873" s="36"/>
      <c r="AD1873" s="36"/>
      <c r="AE1873" s="36"/>
      <c r="AT1873" s="19" t="s">
        <v>418</v>
      </c>
      <c r="AU1873" s="19" t="s">
        <v>86</v>
      </c>
    </row>
    <row r="1874" spans="2:63" s="12" customFormat="1" ht="22.9" customHeight="1">
      <c r="B1874" s="163"/>
      <c r="C1874" s="164"/>
      <c r="D1874" s="165" t="s">
        <v>75</v>
      </c>
      <c r="E1874" s="177" t="s">
        <v>504</v>
      </c>
      <c r="F1874" s="177" t="s">
        <v>2392</v>
      </c>
      <c r="G1874" s="164"/>
      <c r="H1874" s="164"/>
      <c r="I1874" s="167"/>
      <c r="J1874" s="178">
        <f>BK1874</f>
        <v>0</v>
      </c>
      <c r="K1874" s="164"/>
      <c r="L1874" s="169"/>
      <c r="M1874" s="170"/>
      <c r="N1874" s="171"/>
      <c r="O1874" s="171"/>
      <c r="P1874" s="172">
        <f>SUM(P1875:P2126)</f>
        <v>0</v>
      </c>
      <c r="Q1874" s="171"/>
      <c r="R1874" s="172">
        <f>SUM(R1875:R2126)</f>
        <v>48.583488270000004</v>
      </c>
      <c r="S1874" s="171"/>
      <c r="T1874" s="173">
        <f>SUM(T1875:T2126)</f>
        <v>2747.5426999999995</v>
      </c>
      <c r="AR1874" s="174" t="s">
        <v>84</v>
      </c>
      <c r="AT1874" s="175" t="s">
        <v>75</v>
      </c>
      <c r="AU1874" s="175" t="s">
        <v>84</v>
      </c>
      <c r="AY1874" s="174" t="s">
        <v>404</v>
      </c>
      <c r="BK1874" s="176">
        <f>SUM(BK1875:BK2126)</f>
        <v>0</v>
      </c>
    </row>
    <row r="1875" spans="1:65" s="2" customFormat="1" ht="14.45" customHeight="1">
      <c r="A1875" s="36"/>
      <c r="B1875" s="37"/>
      <c r="C1875" s="179" t="s">
        <v>2393</v>
      </c>
      <c r="D1875" s="179" t="s">
        <v>410</v>
      </c>
      <c r="E1875" s="180" t="s">
        <v>2394</v>
      </c>
      <c r="F1875" s="181" t="s">
        <v>2395</v>
      </c>
      <c r="G1875" s="182" t="s">
        <v>134</v>
      </c>
      <c r="H1875" s="183">
        <v>250.5</v>
      </c>
      <c r="I1875" s="184"/>
      <c r="J1875" s="185">
        <f>ROUND(I1875*H1875,2)</f>
        <v>0</v>
      </c>
      <c r="K1875" s="181" t="s">
        <v>413</v>
      </c>
      <c r="L1875" s="41"/>
      <c r="M1875" s="186" t="s">
        <v>19</v>
      </c>
      <c r="N1875" s="187" t="s">
        <v>47</v>
      </c>
      <c r="O1875" s="66"/>
      <c r="P1875" s="188">
        <f>O1875*H1875</f>
        <v>0</v>
      </c>
      <c r="Q1875" s="188">
        <v>0.0006</v>
      </c>
      <c r="R1875" s="188">
        <f>Q1875*H1875</f>
        <v>0.1503</v>
      </c>
      <c r="S1875" s="188">
        <v>0</v>
      </c>
      <c r="T1875" s="189">
        <f>S1875*H1875</f>
        <v>0</v>
      </c>
      <c r="U1875" s="36"/>
      <c r="V1875" s="36"/>
      <c r="W1875" s="36"/>
      <c r="X1875" s="36"/>
      <c r="Y1875" s="36"/>
      <c r="Z1875" s="36"/>
      <c r="AA1875" s="36"/>
      <c r="AB1875" s="36"/>
      <c r="AC1875" s="36"/>
      <c r="AD1875" s="36"/>
      <c r="AE1875" s="36"/>
      <c r="AR1875" s="190" t="s">
        <v>273</v>
      </c>
      <c r="AT1875" s="190" t="s">
        <v>410</v>
      </c>
      <c r="AU1875" s="190" t="s">
        <v>86</v>
      </c>
      <c r="AY1875" s="19" t="s">
        <v>404</v>
      </c>
      <c r="BE1875" s="191">
        <f>IF(N1875="základní",J1875,0)</f>
        <v>0</v>
      </c>
      <c r="BF1875" s="191">
        <f>IF(N1875="snížená",J1875,0)</f>
        <v>0</v>
      </c>
      <c r="BG1875" s="191">
        <f>IF(N1875="zákl. přenesená",J1875,0)</f>
        <v>0</v>
      </c>
      <c r="BH1875" s="191">
        <f>IF(N1875="sníž. přenesená",J1875,0)</f>
        <v>0</v>
      </c>
      <c r="BI1875" s="191">
        <f>IF(N1875="nulová",J1875,0)</f>
        <v>0</v>
      </c>
      <c r="BJ1875" s="19" t="s">
        <v>84</v>
      </c>
      <c r="BK1875" s="191">
        <f>ROUND(I1875*H1875,2)</f>
        <v>0</v>
      </c>
      <c r="BL1875" s="19" t="s">
        <v>273</v>
      </c>
      <c r="BM1875" s="190" t="s">
        <v>2396</v>
      </c>
    </row>
    <row r="1876" spans="1:47" s="2" customFormat="1" ht="19.5">
      <c r="A1876" s="36"/>
      <c r="B1876" s="37"/>
      <c r="C1876" s="38"/>
      <c r="D1876" s="192" t="s">
        <v>418</v>
      </c>
      <c r="E1876" s="38"/>
      <c r="F1876" s="193" t="s">
        <v>2397</v>
      </c>
      <c r="G1876" s="38"/>
      <c r="H1876" s="38"/>
      <c r="I1876" s="194"/>
      <c r="J1876" s="38"/>
      <c r="K1876" s="38"/>
      <c r="L1876" s="41"/>
      <c r="M1876" s="195"/>
      <c r="N1876" s="196"/>
      <c r="O1876" s="66"/>
      <c r="P1876" s="66"/>
      <c r="Q1876" s="66"/>
      <c r="R1876" s="66"/>
      <c r="S1876" s="66"/>
      <c r="T1876" s="67"/>
      <c r="U1876" s="36"/>
      <c r="V1876" s="36"/>
      <c r="W1876" s="36"/>
      <c r="X1876" s="36"/>
      <c r="Y1876" s="36"/>
      <c r="Z1876" s="36"/>
      <c r="AA1876" s="36"/>
      <c r="AB1876" s="36"/>
      <c r="AC1876" s="36"/>
      <c r="AD1876" s="36"/>
      <c r="AE1876" s="36"/>
      <c r="AT1876" s="19" t="s">
        <v>418</v>
      </c>
      <c r="AU1876" s="19" t="s">
        <v>86</v>
      </c>
    </row>
    <row r="1877" spans="1:47" s="2" customFormat="1" ht="29.25">
      <c r="A1877" s="36"/>
      <c r="B1877" s="37"/>
      <c r="C1877" s="38"/>
      <c r="D1877" s="192" t="s">
        <v>423</v>
      </c>
      <c r="E1877" s="38"/>
      <c r="F1877" s="197" t="s">
        <v>2398</v>
      </c>
      <c r="G1877" s="38"/>
      <c r="H1877" s="38"/>
      <c r="I1877" s="194"/>
      <c r="J1877" s="38"/>
      <c r="K1877" s="38"/>
      <c r="L1877" s="41"/>
      <c r="M1877" s="195"/>
      <c r="N1877" s="196"/>
      <c r="O1877" s="66"/>
      <c r="P1877" s="66"/>
      <c r="Q1877" s="66"/>
      <c r="R1877" s="66"/>
      <c r="S1877" s="66"/>
      <c r="T1877" s="67"/>
      <c r="U1877" s="36"/>
      <c r="V1877" s="36"/>
      <c r="W1877" s="36"/>
      <c r="X1877" s="36"/>
      <c r="Y1877" s="36"/>
      <c r="Z1877" s="36"/>
      <c r="AA1877" s="36"/>
      <c r="AB1877" s="36"/>
      <c r="AC1877" s="36"/>
      <c r="AD1877" s="36"/>
      <c r="AE1877" s="36"/>
      <c r="AT1877" s="19" t="s">
        <v>423</v>
      </c>
      <c r="AU1877" s="19" t="s">
        <v>86</v>
      </c>
    </row>
    <row r="1878" spans="2:51" s="15" customFormat="1" ht="11.25">
      <c r="B1878" s="221"/>
      <c r="C1878" s="222"/>
      <c r="D1878" s="192" t="s">
        <v>428</v>
      </c>
      <c r="E1878" s="223" t="s">
        <v>19</v>
      </c>
      <c r="F1878" s="224" t="s">
        <v>520</v>
      </c>
      <c r="G1878" s="222"/>
      <c r="H1878" s="223" t="s">
        <v>19</v>
      </c>
      <c r="I1878" s="225"/>
      <c r="J1878" s="222"/>
      <c r="K1878" s="222"/>
      <c r="L1878" s="226"/>
      <c r="M1878" s="227"/>
      <c r="N1878" s="228"/>
      <c r="O1878" s="228"/>
      <c r="P1878" s="228"/>
      <c r="Q1878" s="228"/>
      <c r="R1878" s="228"/>
      <c r="S1878" s="228"/>
      <c r="T1878" s="229"/>
      <c r="AT1878" s="230" t="s">
        <v>428</v>
      </c>
      <c r="AU1878" s="230" t="s">
        <v>86</v>
      </c>
      <c r="AV1878" s="15" t="s">
        <v>84</v>
      </c>
      <c r="AW1878" s="15" t="s">
        <v>37</v>
      </c>
      <c r="AX1878" s="15" t="s">
        <v>76</v>
      </c>
      <c r="AY1878" s="230" t="s">
        <v>404</v>
      </c>
    </row>
    <row r="1879" spans="2:51" s="15" customFormat="1" ht="11.25">
      <c r="B1879" s="221"/>
      <c r="C1879" s="222"/>
      <c r="D1879" s="192" t="s">
        <v>428</v>
      </c>
      <c r="E1879" s="223" t="s">
        <v>19</v>
      </c>
      <c r="F1879" s="224" t="s">
        <v>2399</v>
      </c>
      <c r="G1879" s="222"/>
      <c r="H1879" s="223" t="s">
        <v>19</v>
      </c>
      <c r="I1879" s="225"/>
      <c r="J1879" s="222"/>
      <c r="K1879" s="222"/>
      <c r="L1879" s="226"/>
      <c r="M1879" s="227"/>
      <c r="N1879" s="228"/>
      <c r="O1879" s="228"/>
      <c r="P1879" s="228"/>
      <c r="Q1879" s="228"/>
      <c r="R1879" s="228"/>
      <c r="S1879" s="228"/>
      <c r="T1879" s="229"/>
      <c r="AT1879" s="230" t="s">
        <v>428</v>
      </c>
      <c r="AU1879" s="230" t="s">
        <v>86</v>
      </c>
      <c r="AV1879" s="15" t="s">
        <v>84</v>
      </c>
      <c r="AW1879" s="15" t="s">
        <v>37</v>
      </c>
      <c r="AX1879" s="15" t="s">
        <v>76</v>
      </c>
      <c r="AY1879" s="230" t="s">
        <v>404</v>
      </c>
    </row>
    <row r="1880" spans="2:51" s="13" customFormat="1" ht="11.25">
      <c r="B1880" s="198"/>
      <c r="C1880" s="199"/>
      <c r="D1880" s="192" t="s">
        <v>428</v>
      </c>
      <c r="E1880" s="200" t="s">
        <v>19</v>
      </c>
      <c r="F1880" s="201" t="s">
        <v>2400</v>
      </c>
      <c r="G1880" s="199"/>
      <c r="H1880" s="202">
        <v>205</v>
      </c>
      <c r="I1880" s="203"/>
      <c r="J1880" s="199"/>
      <c r="K1880" s="199"/>
      <c r="L1880" s="204"/>
      <c r="M1880" s="205"/>
      <c r="N1880" s="206"/>
      <c r="O1880" s="206"/>
      <c r="P1880" s="206"/>
      <c r="Q1880" s="206"/>
      <c r="R1880" s="206"/>
      <c r="S1880" s="206"/>
      <c r="T1880" s="207"/>
      <c r="AT1880" s="208" t="s">
        <v>428</v>
      </c>
      <c r="AU1880" s="208" t="s">
        <v>86</v>
      </c>
      <c r="AV1880" s="13" t="s">
        <v>86</v>
      </c>
      <c r="AW1880" s="13" t="s">
        <v>37</v>
      </c>
      <c r="AX1880" s="13" t="s">
        <v>76</v>
      </c>
      <c r="AY1880" s="208" t="s">
        <v>404</v>
      </c>
    </row>
    <row r="1881" spans="2:51" s="13" customFormat="1" ht="11.25">
      <c r="B1881" s="198"/>
      <c r="C1881" s="199"/>
      <c r="D1881" s="192" t="s">
        <v>428</v>
      </c>
      <c r="E1881" s="200" t="s">
        <v>19</v>
      </c>
      <c r="F1881" s="201" t="s">
        <v>2401</v>
      </c>
      <c r="G1881" s="199"/>
      <c r="H1881" s="202">
        <v>20</v>
      </c>
      <c r="I1881" s="203"/>
      <c r="J1881" s="199"/>
      <c r="K1881" s="199"/>
      <c r="L1881" s="204"/>
      <c r="M1881" s="205"/>
      <c r="N1881" s="206"/>
      <c r="O1881" s="206"/>
      <c r="P1881" s="206"/>
      <c r="Q1881" s="206"/>
      <c r="R1881" s="206"/>
      <c r="S1881" s="206"/>
      <c r="T1881" s="207"/>
      <c r="AT1881" s="208" t="s">
        <v>428</v>
      </c>
      <c r="AU1881" s="208" t="s">
        <v>86</v>
      </c>
      <c r="AV1881" s="13" t="s">
        <v>86</v>
      </c>
      <c r="AW1881" s="13" t="s">
        <v>37</v>
      </c>
      <c r="AX1881" s="13" t="s">
        <v>76</v>
      </c>
      <c r="AY1881" s="208" t="s">
        <v>404</v>
      </c>
    </row>
    <row r="1882" spans="2:51" s="13" customFormat="1" ht="11.25">
      <c r="B1882" s="198"/>
      <c r="C1882" s="199"/>
      <c r="D1882" s="192" t="s">
        <v>428</v>
      </c>
      <c r="E1882" s="200" t="s">
        <v>19</v>
      </c>
      <c r="F1882" s="201" t="s">
        <v>2402</v>
      </c>
      <c r="G1882" s="199"/>
      <c r="H1882" s="202">
        <v>12</v>
      </c>
      <c r="I1882" s="203"/>
      <c r="J1882" s="199"/>
      <c r="K1882" s="199"/>
      <c r="L1882" s="204"/>
      <c r="M1882" s="205"/>
      <c r="N1882" s="206"/>
      <c r="O1882" s="206"/>
      <c r="P1882" s="206"/>
      <c r="Q1882" s="206"/>
      <c r="R1882" s="206"/>
      <c r="S1882" s="206"/>
      <c r="T1882" s="207"/>
      <c r="AT1882" s="208" t="s">
        <v>428</v>
      </c>
      <c r="AU1882" s="208" t="s">
        <v>86</v>
      </c>
      <c r="AV1882" s="13" t="s">
        <v>86</v>
      </c>
      <c r="AW1882" s="13" t="s">
        <v>37</v>
      </c>
      <c r="AX1882" s="13" t="s">
        <v>76</v>
      </c>
      <c r="AY1882" s="208" t="s">
        <v>404</v>
      </c>
    </row>
    <row r="1883" spans="2:51" s="13" customFormat="1" ht="11.25">
      <c r="B1883" s="198"/>
      <c r="C1883" s="199"/>
      <c r="D1883" s="192" t="s">
        <v>428</v>
      </c>
      <c r="E1883" s="200" t="s">
        <v>19</v>
      </c>
      <c r="F1883" s="201" t="s">
        <v>2403</v>
      </c>
      <c r="G1883" s="199"/>
      <c r="H1883" s="202">
        <v>13.5</v>
      </c>
      <c r="I1883" s="203"/>
      <c r="J1883" s="199"/>
      <c r="K1883" s="199"/>
      <c r="L1883" s="204"/>
      <c r="M1883" s="205"/>
      <c r="N1883" s="206"/>
      <c r="O1883" s="206"/>
      <c r="P1883" s="206"/>
      <c r="Q1883" s="206"/>
      <c r="R1883" s="206"/>
      <c r="S1883" s="206"/>
      <c r="T1883" s="207"/>
      <c r="AT1883" s="208" t="s">
        <v>428</v>
      </c>
      <c r="AU1883" s="208" t="s">
        <v>86</v>
      </c>
      <c r="AV1883" s="13" t="s">
        <v>86</v>
      </c>
      <c r="AW1883" s="13" t="s">
        <v>37</v>
      </c>
      <c r="AX1883" s="13" t="s">
        <v>76</v>
      </c>
      <c r="AY1883" s="208" t="s">
        <v>404</v>
      </c>
    </row>
    <row r="1884" spans="2:51" s="14" customFormat="1" ht="11.25">
      <c r="B1884" s="210"/>
      <c r="C1884" s="211"/>
      <c r="D1884" s="192" t="s">
        <v>428</v>
      </c>
      <c r="E1884" s="212" t="s">
        <v>19</v>
      </c>
      <c r="F1884" s="213" t="s">
        <v>463</v>
      </c>
      <c r="G1884" s="211"/>
      <c r="H1884" s="214">
        <v>250.5</v>
      </c>
      <c r="I1884" s="215"/>
      <c r="J1884" s="211"/>
      <c r="K1884" s="211"/>
      <c r="L1884" s="216"/>
      <c r="M1884" s="217"/>
      <c r="N1884" s="218"/>
      <c r="O1884" s="218"/>
      <c r="P1884" s="218"/>
      <c r="Q1884" s="218"/>
      <c r="R1884" s="218"/>
      <c r="S1884" s="218"/>
      <c r="T1884" s="219"/>
      <c r="AT1884" s="220" t="s">
        <v>428</v>
      </c>
      <c r="AU1884" s="220" t="s">
        <v>86</v>
      </c>
      <c r="AV1884" s="14" t="s">
        <v>273</v>
      </c>
      <c r="AW1884" s="14" t="s">
        <v>37</v>
      </c>
      <c r="AX1884" s="14" t="s">
        <v>84</v>
      </c>
      <c r="AY1884" s="220" t="s">
        <v>404</v>
      </c>
    </row>
    <row r="1885" spans="1:65" s="2" customFormat="1" ht="14.45" customHeight="1">
      <c r="A1885" s="36"/>
      <c r="B1885" s="37"/>
      <c r="C1885" s="179" t="s">
        <v>2404</v>
      </c>
      <c r="D1885" s="179" t="s">
        <v>410</v>
      </c>
      <c r="E1885" s="180" t="s">
        <v>2405</v>
      </c>
      <c r="F1885" s="181" t="s">
        <v>2406</v>
      </c>
      <c r="G1885" s="182" t="s">
        <v>92</v>
      </c>
      <c r="H1885" s="183">
        <v>186.329</v>
      </c>
      <c r="I1885" s="184"/>
      <c r="J1885" s="185">
        <f>ROUND(I1885*H1885,2)</f>
        <v>0</v>
      </c>
      <c r="K1885" s="181" t="s">
        <v>413</v>
      </c>
      <c r="L1885" s="41"/>
      <c r="M1885" s="186" t="s">
        <v>19</v>
      </c>
      <c r="N1885" s="187" t="s">
        <v>47</v>
      </c>
      <c r="O1885" s="66"/>
      <c r="P1885" s="188">
        <f>O1885*H1885</f>
        <v>0</v>
      </c>
      <c r="Q1885" s="188">
        <v>0.00063</v>
      </c>
      <c r="R1885" s="188">
        <f>Q1885*H1885</f>
        <v>0.11738727000000002</v>
      </c>
      <c r="S1885" s="188">
        <v>0</v>
      </c>
      <c r="T1885" s="189">
        <f>S1885*H1885</f>
        <v>0</v>
      </c>
      <c r="U1885" s="36"/>
      <c r="V1885" s="36"/>
      <c r="W1885" s="36"/>
      <c r="X1885" s="36"/>
      <c r="Y1885" s="36"/>
      <c r="Z1885" s="36"/>
      <c r="AA1885" s="36"/>
      <c r="AB1885" s="36"/>
      <c r="AC1885" s="36"/>
      <c r="AD1885" s="36"/>
      <c r="AE1885" s="36"/>
      <c r="AR1885" s="190" t="s">
        <v>273</v>
      </c>
      <c r="AT1885" s="190" t="s">
        <v>410</v>
      </c>
      <c r="AU1885" s="190" t="s">
        <v>86</v>
      </c>
      <c r="AY1885" s="19" t="s">
        <v>404</v>
      </c>
      <c r="BE1885" s="191">
        <f>IF(N1885="základní",J1885,0)</f>
        <v>0</v>
      </c>
      <c r="BF1885" s="191">
        <f>IF(N1885="snížená",J1885,0)</f>
        <v>0</v>
      </c>
      <c r="BG1885" s="191">
        <f>IF(N1885="zákl. přenesená",J1885,0)</f>
        <v>0</v>
      </c>
      <c r="BH1885" s="191">
        <f>IF(N1885="sníž. přenesená",J1885,0)</f>
        <v>0</v>
      </c>
      <c r="BI1885" s="191">
        <f>IF(N1885="nulová",J1885,0)</f>
        <v>0</v>
      </c>
      <c r="BJ1885" s="19" t="s">
        <v>84</v>
      </c>
      <c r="BK1885" s="191">
        <f>ROUND(I1885*H1885,2)</f>
        <v>0</v>
      </c>
      <c r="BL1885" s="19" t="s">
        <v>273</v>
      </c>
      <c r="BM1885" s="190" t="s">
        <v>2407</v>
      </c>
    </row>
    <row r="1886" spans="1:47" s="2" customFormat="1" ht="11.25">
      <c r="A1886" s="36"/>
      <c r="B1886" s="37"/>
      <c r="C1886" s="38"/>
      <c r="D1886" s="192" t="s">
        <v>418</v>
      </c>
      <c r="E1886" s="38"/>
      <c r="F1886" s="193" t="s">
        <v>2408</v>
      </c>
      <c r="G1886" s="38"/>
      <c r="H1886" s="38"/>
      <c r="I1886" s="194"/>
      <c r="J1886" s="38"/>
      <c r="K1886" s="38"/>
      <c r="L1886" s="41"/>
      <c r="M1886" s="195"/>
      <c r="N1886" s="196"/>
      <c r="O1886" s="66"/>
      <c r="P1886" s="66"/>
      <c r="Q1886" s="66"/>
      <c r="R1886" s="66"/>
      <c r="S1886" s="66"/>
      <c r="T1886" s="67"/>
      <c r="U1886" s="36"/>
      <c r="V1886" s="36"/>
      <c r="W1886" s="36"/>
      <c r="X1886" s="36"/>
      <c r="Y1886" s="36"/>
      <c r="Z1886" s="36"/>
      <c r="AA1886" s="36"/>
      <c r="AB1886" s="36"/>
      <c r="AC1886" s="36"/>
      <c r="AD1886" s="36"/>
      <c r="AE1886" s="36"/>
      <c r="AT1886" s="19" t="s">
        <v>418</v>
      </c>
      <c r="AU1886" s="19" t="s">
        <v>86</v>
      </c>
    </row>
    <row r="1887" spans="1:47" s="2" customFormat="1" ht="58.5">
      <c r="A1887" s="36"/>
      <c r="B1887" s="37"/>
      <c r="C1887" s="38"/>
      <c r="D1887" s="192" t="s">
        <v>423</v>
      </c>
      <c r="E1887" s="38"/>
      <c r="F1887" s="197" t="s">
        <v>2409</v>
      </c>
      <c r="G1887" s="38"/>
      <c r="H1887" s="38"/>
      <c r="I1887" s="194"/>
      <c r="J1887" s="38"/>
      <c r="K1887" s="38"/>
      <c r="L1887" s="41"/>
      <c r="M1887" s="195"/>
      <c r="N1887" s="196"/>
      <c r="O1887" s="66"/>
      <c r="P1887" s="66"/>
      <c r="Q1887" s="66"/>
      <c r="R1887" s="66"/>
      <c r="S1887" s="66"/>
      <c r="T1887" s="67"/>
      <c r="U1887" s="36"/>
      <c r="V1887" s="36"/>
      <c r="W1887" s="36"/>
      <c r="X1887" s="36"/>
      <c r="Y1887" s="36"/>
      <c r="Z1887" s="36"/>
      <c r="AA1887" s="36"/>
      <c r="AB1887" s="36"/>
      <c r="AC1887" s="36"/>
      <c r="AD1887" s="36"/>
      <c r="AE1887" s="36"/>
      <c r="AT1887" s="19" t="s">
        <v>423</v>
      </c>
      <c r="AU1887" s="19" t="s">
        <v>86</v>
      </c>
    </row>
    <row r="1888" spans="1:47" s="2" customFormat="1" ht="19.5">
      <c r="A1888" s="36"/>
      <c r="B1888" s="37"/>
      <c r="C1888" s="38"/>
      <c r="D1888" s="192" t="s">
        <v>473</v>
      </c>
      <c r="E1888" s="38"/>
      <c r="F1888" s="197" t="s">
        <v>2410</v>
      </c>
      <c r="G1888" s="38"/>
      <c r="H1888" s="38"/>
      <c r="I1888" s="194"/>
      <c r="J1888" s="38"/>
      <c r="K1888" s="38"/>
      <c r="L1888" s="41"/>
      <c r="M1888" s="195"/>
      <c r="N1888" s="196"/>
      <c r="O1888" s="66"/>
      <c r="P1888" s="66"/>
      <c r="Q1888" s="66"/>
      <c r="R1888" s="66"/>
      <c r="S1888" s="66"/>
      <c r="T1888" s="67"/>
      <c r="U1888" s="36"/>
      <c r="V1888" s="36"/>
      <c r="W1888" s="36"/>
      <c r="X1888" s="36"/>
      <c r="Y1888" s="36"/>
      <c r="Z1888" s="36"/>
      <c r="AA1888" s="36"/>
      <c r="AB1888" s="36"/>
      <c r="AC1888" s="36"/>
      <c r="AD1888" s="36"/>
      <c r="AE1888" s="36"/>
      <c r="AT1888" s="19" t="s">
        <v>473</v>
      </c>
      <c r="AU1888" s="19" t="s">
        <v>86</v>
      </c>
    </row>
    <row r="1889" spans="2:51" s="15" customFormat="1" ht="11.25">
      <c r="B1889" s="221"/>
      <c r="C1889" s="222"/>
      <c r="D1889" s="192" t="s">
        <v>428</v>
      </c>
      <c r="E1889" s="223" t="s">
        <v>19</v>
      </c>
      <c r="F1889" s="224" t="s">
        <v>2411</v>
      </c>
      <c r="G1889" s="222"/>
      <c r="H1889" s="223" t="s">
        <v>19</v>
      </c>
      <c r="I1889" s="225"/>
      <c r="J1889" s="222"/>
      <c r="K1889" s="222"/>
      <c r="L1889" s="226"/>
      <c r="M1889" s="227"/>
      <c r="N1889" s="228"/>
      <c r="O1889" s="228"/>
      <c r="P1889" s="228"/>
      <c r="Q1889" s="228"/>
      <c r="R1889" s="228"/>
      <c r="S1889" s="228"/>
      <c r="T1889" s="229"/>
      <c r="AT1889" s="230" t="s">
        <v>428</v>
      </c>
      <c r="AU1889" s="230" t="s">
        <v>86</v>
      </c>
      <c r="AV1889" s="15" t="s">
        <v>84</v>
      </c>
      <c r="AW1889" s="15" t="s">
        <v>37</v>
      </c>
      <c r="AX1889" s="15" t="s">
        <v>76</v>
      </c>
      <c r="AY1889" s="230" t="s">
        <v>404</v>
      </c>
    </row>
    <row r="1890" spans="2:51" s="15" customFormat="1" ht="11.25">
      <c r="B1890" s="221"/>
      <c r="C1890" s="222"/>
      <c r="D1890" s="192" t="s">
        <v>428</v>
      </c>
      <c r="E1890" s="223" t="s">
        <v>19</v>
      </c>
      <c r="F1890" s="224" t="s">
        <v>2412</v>
      </c>
      <c r="G1890" s="222"/>
      <c r="H1890" s="223" t="s">
        <v>19</v>
      </c>
      <c r="I1890" s="225"/>
      <c r="J1890" s="222"/>
      <c r="K1890" s="222"/>
      <c r="L1890" s="226"/>
      <c r="M1890" s="227"/>
      <c r="N1890" s="228"/>
      <c r="O1890" s="228"/>
      <c r="P1890" s="228"/>
      <c r="Q1890" s="228"/>
      <c r="R1890" s="228"/>
      <c r="S1890" s="228"/>
      <c r="T1890" s="229"/>
      <c r="AT1890" s="230" t="s">
        <v>428</v>
      </c>
      <c r="AU1890" s="230" t="s">
        <v>86</v>
      </c>
      <c r="AV1890" s="15" t="s">
        <v>84</v>
      </c>
      <c r="AW1890" s="15" t="s">
        <v>37</v>
      </c>
      <c r="AX1890" s="15" t="s">
        <v>76</v>
      </c>
      <c r="AY1890" s="230" t="s">
        <v>404</v>
      </c>
    </row>
    <row r="1891" spans="2:51" s="13" customFormat="1" ht="11.25">
      <c r="B1891" s="198"/>
      <c r="C1891" s="199"/>
      <c r="D1891" s="192" t="s">
        <v>428</v>
      </c>
      <c r="E1891" s="200" t="s">
        <v>19</v>
      </c>
      <c r="F1891" s="201" t="s">
        <v>2413</v>
      </c>
      <c r="G1891" s="199"/>
      <c r="H1891" s="202">
        <v>61.838</v>
      </c>
      <c r="I1891" s="203"/>
      <c r="J1891" s="199"/>
      <c r="K1891" s="199"/>
      <c r="L1891" s="204"/>
      <c r="M1891" s="205"/>
      <c r="N1891" s="206"/>
      <c r="O1891" s="206"/>
      <c r="P1891" s="206"/>
      <c r="Q1891" s="206"/>
      <c r="R1891" s="206"/>
      <c r="S1891" s="206"/>
      <c r="T1891" s="207"/>
      <c r="AT1891" s="208" t="s">
        <v>428</v>
      </c>
      <c r="AU1891" s="208" t="s">
        <v>86</v>
      </c>
      <c r="AV1891" s="13" t="s">
        <v>86</v>
      </c>
      <c r="AW1891" s="13" t="s">
        <v>37</v>
      </c>
      <c r="AX1891" s="13" t="s">
        <v>76</v>
      </c>
      <c r="AY1891" s="208" t="s">
        <v>404</v>
      </c>
    </row>
    <row r="1892" spans="2:51" s="15" customFormat="1" ht="11.25">
      <c r="B1892" s="221"/>
      <c r="C1892" s="222"/>
      <c r="D1892" s="192" t="s">
        <v>428</v>
      </c>
      <c r="E1892" s="223" t="s">
        <v>19</v>
      </c>
      <c r="F1892" s="224" t="s">
        <v>1857</v>
      </c>
      <c r="G1892" s="222"/>
      <c r="H1892" s="223" t="s">
        <v>19</v>
      </c>
      <c r="I1892" s="225"/>
      <c r="J1892" s="222"/>
      <c r="K1892" s="222"/>
      <c r="L1892" s="226"/>
      <c r="M1892" s="227"/>
      <c r="N1892" s="228"/>
      <c r="O1892" s="228"/>
      <c r="P1892" s="228"/>
      <c r="Q1892" s="228"/>
      <c r="R1892" s="228"/>
      <c r="S1892" s="228"/>
      <c r="T1892" s="229"/>
      <c r="AT1892" s="230" t="s">
        <v>428</v>
      </c>
      <c r="AU1892" s="230" t="s">
        <v>86</v>
      </c>
      <c r="AV1892" s="15" t="s">
        <v>84</v>
      </c>
      <c r="AW1892" s="15" t="s">
        <v>37</v>
      </c>
      <c r="AX1892" s="15" t="s">
        <v>76</v>
      </c>
      <c r="AY1892" s="230" t="s">
        <v>404</v>
      </c>
    </row>
    <row r="1893" spans="2:51" s="13" customFormat="1" ht="11.25">
      <c r="B1893" s="198"/>
      <c r="C1893" s="199"/>
      <c r="D1893" s="192" t="s">
        <v>428</v>
      </c>
      <c r="E1893" s="200" t="s">
        <v>19</v>
      </c>
      <c r="F1893" s="201" t="s">
        <v>2414</v>
      </c>
      <c r="G1893" s="199"/>
      <c r="H1893" s="202">
        <v>34.673</v>
      </c>
      <c r="I1893" s="203"/>
      <c r="J1893" s="199"/>
      <c r="K1893" s="199"/>
      <c r="L1893" s="204"/>
      <c r="M1893" s="205"/>
      <c r="N1893" s="206"/>
      <c r="O1893" s="206"/>
      <c r="P1893" s="206"/>
      <c r="Q1893" s="206"/>
      <c r="R1893" s="206"/>
      <c r="S1893" s="206"/>
      <c r="T1893" s="207"/>
      <c r="AT1893" s="208" t="s">
        <v>428</v>
      </c>
      <c r="AU1893" s="208" t="s">
        <v>86</v>
      </c>
      <c r="AV1893" s="13" t="s">
        <v>86</v>
      </c>
      <c r="AW1893" s="13" t="s">
        <v>37</v>
      </c>
      <c r="AX1893" s="13" t="s">
        <v>76</v>
      </c>
      <c r="AY1893" s="208" t="s">
        <v>404</v>
      </c>
    </row>
    <row r="1894" spans="2:51" s="15" customFormat="1" ht="11.25">
      <c r="B1894" s="221"/>
      <c r="C1894" s="222"/>
      <c r="D1894" s="192" t="s">
        <v>428</v>
      </c>
      <c r="E1894" s="223" t="s">
        <v>19</v>
      </c>
      <c r="F1894" s="224" t="s">
        <v>1859</v>
      </c>
      <c r="G1894" s="222"/>
      <c r="H1894" s="223" t="s">
        <v>19</v>
      </c>
      <c r="I1894" s="225"/>
      <c r="J1894" s="222"/>
      <c r="K1894" s="222"/>
      <c r="L1894" s="226"/>
      <c r="M1894" s="227"/>
      <c r="N1894" s="228"/>
      <c r="O1894" s="228"/>
      <c r="P1894" s="228"/>
      <c r="Q1894" s="228"/>
      <c r="R1894" s="228"/>
      <c r="S1894" s="228"/>
      <c r="T1894" s="229"/>
      <c r="AT1894" s="230" t="s">
        <v>428</v>
      </c>
      <c r="AU1894" s="230" t="s">
        <v>86</v>
      </c>
      <c r="AV1894" s="15" t="s">
        <v>84</v>
      </c>
      <c r="AW1894" s="15" t="s">
        <v>37</v>
      </c>
      <c r="AX1894" s="15" t="s">
        <v>76</v>
      </c>
      <c r="AY1894" s="230" t="s">
        <v>404</v>
      </c>
    </row>
    <row r="1895" spans="2:51" s="13" customFormat="1" ht="11.25">
      <c r="B1895" s="198"/>
      <c r="C1895" s="199"/>
      <c r="D1895" s="192" t="s">
        <v>428</v>
      </c>
      <c r="E1895" s="200" t="s">
        <v>19</v>
      </c>
      <c r="F1895" s="201" t="s">
        <v>2415</v>
      </c>
      <c r="G1895" s="199"/>
      <c r="H1895" s="202">
        <v>37.508</v>
      </c>
      <c r="I1895" s="203"/>
      <c r="J1895" s="199"/>
      <c r="K1895" s="199"/>
      <c r="L1895" s="204"/>
      <c r="M1895" s="205"/>
      <c r="N1895" s="206"/>
      <c r="O1895" s="206"/>
      <c r="P1895" s="206"/>
      <c r="Q1895" s="206"/>
      <c r="R1895" s="206"/>
      <c r="S1895" s="206"/>
      <c r="T1895" s="207"/>
      <c r="AT1895" s="208" t="s">
        <v>428</v>
      </c>
      <c r="AU1895" s="208" t="s">
        <v>86</v>
      </c>
      <c r="AV1895" s="13" t="s">
        <v>86</v>
      </c>
      <c r="AW1895" s="13" t="s">
        <v>37</v>
      </c>
      <c r="AX1895" s="13" t="s">
        <v>76</v>
      </c>
      <c r="AY1895" s="208" t="s">
        <v>404</v>
      </c>
    </row>
    <row r="1896" spans="2:51" s="15" customFormat="1" ht="11.25">
      <c r="B1896" s="221"/>
      <c r="C1896" s="222"/>
      <c r="D1896" s="192" t="s">
        <v>428</v>
      </c>
      <c r="E1896" s="223" t="s">
        <v>19</v>
      </c>
      <c r="F1896" s="224" t="s">
        <v>1861</v>
      </c>
      <c r="G1896" s="222"/>
      <c r="H1896" s="223" t="s">
        <v>19</v>
      </c>
      <c r="I1896" s="225"/>
      <c r="J1896" s="222"/>
      <c r="K1896" s="222"/>
      <c r="L1896" s="226"/>
      <c r="M1896" s="227"/>
      <c r="N1896" s="228"/>
      <c r="O1896" s="228"/>
      <c r="P1896" s="228"/>
      <c r="Q1896" s="228"/>
      <c r="R1896" s="228"/>
      <c r="S1896" s="228"/>
      <c r="T1896" s="229"/>
      <c r="AT1896" s="230" t="s">
        <v>428</v>
      </c>
      <c r="AU1896" s="230" t="s">
        <v>86</v>
      </c>
      <c r="AV1896" s="15" t="s">
        <v>84</v>
      </c>
      <c r="AW1896" s="15" t="s">
        <v>37</v>
      </c>
      <c r="AX1896" s="15" t="s">
        <v>76</v>
      </c>
      <c r="AY1896" s="230" t="s">
        <v>404</v>
      </c>
    </row>
    <row r="1897" spans="2:51" s="13" customFormat="1" ht="11.25">
      <c r="B1897" s="198"/>
      <c r="C1897" s="199"/>
      <c r="D1897" s="192" t="s">
        <v>428</v>
      </c>
      <c r="E1897" s="200" t="s">
        <v>19</v>
      </c>
      <c r="F1897" s="201" t="s">
        <v>2416</v>
      </c>
      <c r="G1897" s="199"/>
      <c r="H1897" s="202">
        <v>14.08</v>
      </c>
      <c r="I1897" s="203"/>
      <c r="J1897" s="199"/>
      <c r="K1897" s="199"/>
      <c r="L1897" s="204"/>
      <c r="M1897" s="205"/>
      <c r="N1897" s="206"/>
      <c r="O1897" s="206"/>
      <c r="P1897" s="206"/>
      <c r="Q1897" s="206"/>
      <c r="R1897" s="206"/>
      <c r="S1897" s="206"/>
      <c r="T1897" s="207"/>
      <c r="AT1897" s="208" t="s">
        <v>428</v>
      </c>
      <c r="AU1897" s="208" t="s">
        <v>86</v>
      </c>
      <c r="AV1897" s="13" t="s">
        <v>86</v>
      </c>
      <c r="AW1897" s="13" t="s">
        <v>37</v>
      </c>
      <c r="AX1897" s="13" t="s">
        <v>76</v>
      </c>
      <c r="AY1897" s="208" t="s">
        <v>404</v>
      </c>
    </row>
    <row r="1898" spans="2:51" s="15" customFormat="1" ht="11.25">
      <c r="B1898" s="221"/>
      <c r="C1898" s="222"/>
      <c r="D1898" s="192" t="s">
        <v>428</v>
      </c>
      <c r="E1898" s="223" t="s">
        <v>19</v>
      </c>
      <c r="F1898" s="224" t="s">
        <v>2417</v>
      </c>
      <c r="G1898" s="222"/>
      <c r="H1898" s="223" t="s">
        <v>19</v>
      </c>
      <c r="I1898" s="225"/>
      <c r="J1898" s="222"/>
      <c r="K1898" s="222"/>
      <c r="L1898" s="226"/>
      <c r="M1898" s="227"/>
      <c r="N1898" s="228"/>
      <c r="O1898" s="228"/>
      <c r="P1898" s="228"/>
      <c r="Q1898" s="228"/>
      <c r="R1898" s="228"/>
      <c r="S1898" s="228"/>
      <c r="T1898" s="229"/>
      <c r="AT1898" s="230" t="s">
        <v>428</v>
      </c>
      <c r="AU1898" s="230" t="s">
        <v>86</v>
      </c>
      <c r="AV1898" s="15" t="s">
        <v>84</v>
      </c>
      <c r="AW1898" s="15" t="s">
        <v>37</v>
      </c>
      <c r="AX1898" s="15" t="s">
        <v>76</v>
      </c>
      <c r="AY1898" s="230" t="s">
        <v>404</v>
      </c>
    </row>
    <row r="1899" spans="2:51" s="13" customFormat="1" ht="11.25">
      <c r="B1899" s="198"/>
      <c r="C1899" s="199"/>
      <c r="D1899" s="192" t="s">
        <v>428</v>
      </c>
      <c r="E1899" s="200" t="s">
        <v>19</v>
      </c>
      <c r="F1899" s="201" t="s">
        <v>2418</v>
      </c>
      <c r="G1899" s="199"/>
      <c r="H1899" s="202">
        <v>20.45</v>
      </c>
      <c r="I1899" s="203"/>
      <c r="J1899" s="199"/>
      <c r="K1899" s="199"/>
      <c r="L1899" s="204"/>
      <c r="M1899" s="205"/>
      <c r="N1899" s="206"/>
      <c r="O1899" s="206"/>
      <c r="P1899" s="206"/>
      <c r="Q1899" s="206"/>
      <c r="R1899" s="206"/>
      <c r="S1899" s="206"/>
      <c r="T1899" s="207"/>
      <c r="AT1899" s="208" t="s">
        <v>428</v>
      </c>
      <c r="AU1899" s="208" t="s">
        <v>86</v>
      </c>
      <c r="AV1899" s="13" t="s">
        <v>86</v>
      </c>
      <c r="AW1899" s="13" t="s">
        <v>37</v>
      </c>
      <c r="AX1899" s="13" t="s">
        <v>76</v>
      </c>
      <c r="AY1899" s="208" t="s">
        <v>404</v>
      </c>
    </row>
    <row r="1900" spans="2:51" s="15" customFormat="1" ht="11.25">
      <c r="B1900" s="221"/>
      <c r="C1900" s="222"/>
      <c r="D1900" s="192" t="s">
        <v>428</v>
      </c>
      <c r="E1900" s="223" t="s">
        <v>19</v>
      </c>
      <c r="F1900" s="224" t="s">
        <v>2419</v>
      </c>
      <c r="G1900" s="222"/>
      <c r="H1900" s="223" t="s">
        <v>19</v>
      </c>
      <c r="I1900" s="225"/>
      <c r="J1900" s="222"/>
      <c r="K1900" s="222"/>
      <c r="L1900" s="226"/>
      <c r="M1900" s="227"/>
      <c r="N1900" s="228"/>
      <c r="O1900" s="228"/>
      <c r="P1900" s="228"/>
      <c r="Q1900" s="228"/>
      <c r="R1900" s="228"/>
      <c r="S1900" s="228"/>
      <c r="T1900" s="229"/>
      <c r="AT1900" s="230" t="s">
        <v>428</v>
      </c>
      <c r="AU1900" s="230" t="s">
        <v>86</v>
      </c>
      <c r="AV1900" s="15" t="s">
        <v>84</v>
      </c>
      <c r="AW1900" s="15" t="s">
        <v>37</v>
      </c>
      <c r="AX1900" s="15" t="s">
        <v>76</v>
      </c>
      <c r="AY1900" s="230" t="s">
        <v>404</v>
      </c>
    </row>
    <row r="1901" spans="2:51" s="13" customFormat="1" ht="11.25">
      <c r="B1901" s="198"/>
      <c r="C1901" s="199"/>
      <c r="D1901" s="192" t="s">
        <v>428</v>
      </c>
      <c r="E1901" s="200" t="s">
        <v>19</v>
      </c>
      <c r="F1901" s="201" t="s">
        <v>2420</v>
      </c>
      <c r="G1901" s="199"/>
      <c r="H1901" s="202">
        <v>10.5</v>
      </c>
      <c r="I1901" s="203"/>
      <c r="J1901" s="199"/>
      <c r="K1901" s="199"/>
      <c r="L1901" s="204"/>
      <c r="M1901" s="205"/>
      <c r="N1901" s="206"/>
      <c r="O1901" s="206"/>
      <c r="P1901" s="206"/>
      <c r="Q1901" s="206"/>
      <c r="R1901" s="206"/>
      <c r="S1901" s="206"/>
      <c r="T1901" s="207"/>
      <c r="AT1901" s="208" t="s">
        <v>428</v>
      </c>
      <c r="AU1901" s="208" t="s">
        <v>86</v>
      </c>
      <c r="AV1901" s="13" t="s">
        <v>86</v>
      </c>
      <c r="AW1901" s="13" t="s">
        <v>37</v>
      </c>
      <c r="AX1901" s="13" t="s">
        <v>76</v>
      </c>
      <c r="AY1901" s="208" t="s">
        <v>404</v>
      </c>
    </row>
    <row r="1902" spans="2:51" s="15" customFormat="1" ht="11.25">
      <c r="B1902" s="221"/>
      <c r="C1902" s="222"/>
      <c r="D1902" s="192" t="s">
        <v>428</v>
      </c>
      <c r="E1902" s="223" t="s">
        <v>19</v>
      </c>
      <c r="F1902" s="224" t="s">
        <v>2421</v>
      </c>
      <c r="G1902" s="222"/>
      <c r="H1902" s="223" t="s">
        <v>19</v>
      </c>
      <c r="I1902" s="225"/>
      <c r="J1902" s="222"/>
      <c r="K1902" s="222"/>
      <c r="L1902" s="226"/>
      <c r="M1902" s="227"/>
      <c r="N1902" s="228"/>
      <c r="O1902" s="228"/>
      <c r="P1902" s="228"/>
      <c r="Q1902" s="228"/>
      <c r="R1902" s="228"/>
      <c r="S1902" s="228"/>
      <c r="T1902" s="229"/>
      <c r="AT1902" s="230" t="s">
        <v>428</v>
      </c>
      <c r="AU1902" s="230" t="s">
        <v>86</v>
      </c>
      <c r="AV1902" s="15" t="s">
        <v>84</v>
      </c>
      <c r="AW1902" s="15" t="s">
        <v>37</v>
      </c>
      <c r="AX1902" s="15" t="s">
        <v>76</v>
      </c>
      <c r="AY1902" s="230" t="s">
        <v>404</v>
      </c>
    </row>
    <row r="1903" spans="2:51" s="13" customFormat="1" ht="11.25">
      <c r="B1903" s="198"/>
      <c r="C1903" s="199"/>
      <c r="D1903" s="192" t="s">
        <v>428</v>
      </c>
      <c r="E1903" s="200" t="s">
        <v>19</v>
      </c>
      <c r="F1903" s="201" t="s">
        <v>2422</v>
      </c>
      <c r="G1903" s="199"/>
      <c r="H1903" s="202">
        <v>4.68</v>
      </c>
      <c r="I1903" s="203"/>
      <c r="J1903" s="199"/>
      <c r="K1903" s="199"/>
      <c r="L1903" s="204"/>
      <c r="M1903" s="205"/>
      <c r="N1903" s="206"/>
      <c r="O1903" s="206"/>
      <c r="P1903" s="206"/>
      <c r="Q1903" s="206"/>
      <c r="R1903" s="206"/>
      <c r="S1903" s="206"/>
      <c r="T1903" s="207"/>
      <c r="AT1903" s="208" t="s">
        <v>428</v>
      </c>
      <c r="AU1903" s="208" t="s">
        <v>86</v>
      </c>
      <c r="AV1903" s="13" t="s">
        <v>86</v>
      </c>
      <c r="AW1903" s="13" t="s">
        <v>37</v>
      </c>
      <c r="AX1903" s="13" t="s">
        <v>76</v>
      </c>
      <c r="AY1903" s="208" t="s">
        <v>404</v>
      </c>
    </row>
    <row r="1904" spans="2:51" s="15" customFormat="1" ht="11.25">
      <c r="B1904" s="221"/>
      <c r="C1904" s="222"/>
      <c r="D1904" s="192" t="s">
        <v>428</v>
      </c>
      <c r="E1904" s="223" t="s">
        <v>19</v>
      </c>
      <c r="F1904" s="224" t="s">
        <v>2423</v>
      </c>
      <c r="G1904" s="222"/>
      <c r="H1904" s="223" t="s">
        <v>19</v>
      </c>
      <c r="I1904" s="225"/>
      <c r="J1904" s="222"/>
      <c r="K1904" s="222"/>
      <c r="L1904" s="226"/>
      <c r="M1904" s="227"/>
      <c r="N1904" s="228"/>
      <c r="O1904" s="228"/>
      <c r="P1904" s="228"/>
      <c r="Q1904" s="228"/>
      <c r="R1904" s="228"/>
      <c r="S1904" s="228"/>
      <c r="T1904" s="229"/>
      <c r="AT1904" s="230" t="s">
        <v>428</v>
      </c>
      <c r="AU1904" s="230" t="s">
        <v>86</v>
      </c>
      <c r="AV1904" s="15" t="s">
        <v>84</v>
      </c>
      <c r="AW1904" s="15" t="s">
        <v>37</v>
      </c>
      <c r="AX1904" s="15" t="s">
        <v>76</v>
      </c>
      <c r="AY1904" s="230" t="s">
        <v>404</v>
      </c>
    </row>
    <row r="1905" spans="2:51" s="13" customFormat="1" ht="11.25">
      <c r="B1905" s="198"/>
      <c r="C1905" s="199"/>
      <c r="D1905" s="192" t="s">
        <v>428</v>
      </c>
      <c r="E1905" s="200" t="s">
        <v>19</v>
      </c>
      <c r="F1905" s="201" t="s">
        <v>2424</v>
      </c>
      <c r="G1905" s="199"/>
      <c r="H1905" s="202">
        <v>2.6</v>
      </c>
      <c r="I1905" s="203"/>
      <c r="J1905" s="199"/>
      <c r="K1905" s="199"/>
      <c r="L1905" s="204"/>
      <c r="M1905" s="205"/>
      <c r="N1905" s="206"/>
      <c r="O1905" s="206"/>
      <c r="P1905" s="206"/>
      <c r="Q1905" s="206"/>
      <c r="R1905" s="206"/>
      <c r="S1905" s="206"/>
      <c r="T1905" s="207"/>
      <c r="AT1905" s="208" t="s">
        <v>428</v>
      </c>
      <c r="AU1905" s="208" t="s">
        <v>86</v>
      </c>
      <c r="AV1905" s="13" t="s">
        <v>86</v>
      </c>
      <c r="AW1905" s="13" t="s">
        <v>37</v>
      </c>
      <c r="AX1905" s="13" t="s">
        <v>76</v>
      </c>
      <c r="AY1905" s="208" t="s">
        <v>404</v>
      </c>
    </row>
    <row r="1906" spans="2:51" s="14" customFormat="1" ht="11.25">
      <c r="B1906" s="210"/>
      <c r="C1906" s="211"/>
      <c r="D1906" s="192" t="s">
        <v>428</v>
      </c>
      <c r="E1906" s="212" t="s">
        <v>19</v>
      </c>
      <c r="F1906" s="213" t="s">
        <v>463</v>
      </c>
      <c r="G1906" s="211"/>
      <c r="H1906" s="214">
        <v>186.329</v>
      </c>
      <c r="I1906" s="215"/>
      <c r="J1906" s="211"/>
      <c r="K1906" s="211"/>
      <c r="L1906" s="216"/>
      <c r="M1906" s="217"/>
      <c r="N1906" s="218"/>
      <c r="O1906" s="218"/>
      <c r="P1906" s="218"/>
      <c r="Q1906" s="218"/>
      <c r="R1906" s="218"/>
      <c r="S1906" s="218"/>
      <c r="T1906" s="219"/>
      <c r="AT1906" s="220" t="s">
        <v>428</v>
      </c>
      <c r="AU1906" s="220" t="s">
        <v>86</v>
      </c>
      <c r="AV1906" s="14" t="s">
        <v>273</v>
      </c>
      <c r="AW1906" s="14" t="s">
        <v>37</v>
      </c>
      <c r="AX1906" s="14" t="s">
        <v>84</v>
      </c>
      <c r="AY1906" s="220" t="s">
        <v>404</v>
      </c>
    </row>
    <row r="1907" spans="1:65" s="2" customFormat="1" ht="14.45" customHeight="1">
      <c r="A1907" s="36"/>
      <c r="B1907" s="37"/>
      <c r="C1907" s="179" t="s">
        <v>2425</v>
      </c>
      <c r="D1907" s="179" t="s">
        <v>410</v>
      </c>
      <c r="E1907" s="180" t="s">
        <v>2426</v>
      </c>
      <c r="F1907" s="181" t="s">
        <v>2427</v>
      </c>
      <c r="G1907" s="182" t="s">
        <v>134</v>
      </c>
      <c r="H1907" s="183">
        <v>290</v>
      </c>
      <c r="I1907" s="184"/>
      <c r="J1907" s="185">
        <f>ROUND(I1907*H1907,2)</f>
        <v>0</v>
      </c>
      <c r="K1907" s="181" t="s">
        <v>413</v>
      </c>
      <c r="L1907" s="41"/>
      <c r="M1907" s="186" t="s">
        <v>19</v>
      </c>
      <c r="N1907" s="187" t="s">
        <v>47</v>
      </c>
      <c r="O1907" s="66"/>
      <c r="P1907" s="188">
        <f>O1907*H1907</f>
        <v>0</v>
      </c>
      <c r="Q1907" s="188">
        <v>0.00167</v>
      </c>
      <c r="R1907" s="188">
        <f>Q1907*H1907</f>
        <v>0.4843</v>
      </c>
      <c r="S1907" s="188">
        <v>0</v>
      </c>
      <c r="T1907" s="189">
        <f>S1907*H1907</f>
        <v>0</v>
      </c>
      <c r="U1907" s="36"/>
      <c r="V1907" s="36"/>
      <c r="W1907" s="36"/>
      <c r="X1907" s="36"/>
      <c r="Y1907" s="36"/>
      <c r="Z1907" s="36"/>
      <c r="AA1907" s="36"/>
      <c r="AB1907" s="36"/>
      <c r="AC1907" s="36"/>
      <c r="AD1907" s="36"/>
      <c r="AE1907" s="36"/>
      <c r="AR1907" s="190" t="s">
        <v>273</v>
      </c>
      <c r="AT1907" s="190" t="s">
        <v>410</v>
      </c>
      <c r="AU1907" s="190" t="s">
        <v>86</v>
      </c>
      <c r="AY1907" s="19" t="s">
        <v>404</v>
      </c>
      <c r="BE1907" s="191">
        <f>IF(N1907="základní",J1907,0)</f>
        <v>0</v>
      </c>
      <c r="BF1907" s="191">
        <f>IF(N1907="snížená",J1907,0)</f>
        <v>0</v>
      </c>
      <c r="BG1907" s="191">
        <f>IF(N1907="zákl. přenesená",J1907,0)</f>
        <v>0</v>
      </c>
      <c r="BH1907" s="191">
        <f>IF(N1907="sníž. přenesená",J1907,0)</f>
        <v>0</v>
      </c>
      <c r="BI1907" s="191">
        <f>IF(N1907="nulová",J1907,0)</f>
        <v>0</v>
      </c>
      <c r="BJ1907" s="19" t="s">
        <v>84</v>
      </c>
      <c r="BK1907" s="191">
        <f>ROUND(I1907*H1907,2)</f>
        <v>0</v>
      </c>
      <c r="BL1907" s="19" t="s">
        <v>273</v>
      </c>
      <c r="BM1907" s="190" t="s">
        <v>2428</v>
      </c>
    </row>
    <row r="1908" spans="1:47" s="2" customFormat="1" ht="11.25">
      <c r="A1908" s="36"/>
      <c r="B1908" s="37"/>
      <c r="C1908" s="38"/>
      <c r="D1908" s="192" t="s">
        <v>418</v>
      </c>
      <c r="E1908" s="38"/>
      <c r="F1908" s="193" t="s">
        <v>2429</v>
      </c>
      <c r="G1908" s="38"/>
      <c r="H1908" s="38"/>
      <c r="I1908" s="194"/>
      <c r="J1908" s="38"/>
      <c r="K1908" s="38"/>
      <c r="L1908" s="41"/>
      <c r="M1908" s="195"/>
      <c r="N1908" s="196"/>
      <c r="O1908" s="66"/>
      <c r="P1908" s="66"/>
      <c r="Q1908" s="66"/>
      <c r="R1908" s="66"/>
      <c r="S1908" s="66"/>
      <c r="T1908" s="67"/>
      <c r="U1908" s="36"/>
      <c r="V1908" s="36"/>
      <c r="W1908" s="36"/>
      <c r="X1908" s="36"/>
      <c r="Y1908" s="36"/>
      <c r="Z1908" s="36"/>
      <c r="AA1908" s="36"/>
      <c r="AB1908" s="36"/>
      <c r="AC1908" s="36"/>
      <c r="AD1908" s="36"/>
      <c r="AE1908" s="36"/>
      <c r="AT1908" s="19" t="s">
        <v>418</v>
      </c>
      <c r="AU1908" s="19" t="s">
        <v>86</v>
      </c>
    </row>
    <row r="1909" spans="1:47" s="2" customFormat="1" ht="204.75">
      <c r="A1909" s="36"/>
      <c r="B1909" s="37"/>
      <c r="C1909" s="38"/>
      <c r="D1909" s="192" t="s">
        <v>423</v>
      </c>
      <c r="E1909" s="38"/>
      <c r="F1909" s="197" t="s">
        <v>2430</v>
      </c>
      <c r="G1909" s="38"/>
      <c r="H1909" s="38"/>
      <c r="I1909" s="194"/>
      <c r="J1909" s="38"/>
      <c r="K1909" s="38"/>
      <c r="L1909" s="41"/>
      <c r="M1909" s="195"/>
      <c r="N1909" s="196"/>
      <c r="O1909" s="66"/>
      <c r="P1909" s="66"/>
      <c r="Q1909" s="66"/>
      <c r="R1909" s="66"/>
      <c r="S1909" s="66"/>
      <c r="T1909" s="67"/>
      <c r="U1909" s="36"/>
      <c r="V1909" s="36"/>
      <c r="W1909" s="36"/>
      <c r="X1909" s="36"/>
      <c r="Y1909" s="36"/>
      <c r="Z1909" s="36"/>
      <c r="AA1909" s="36"/>
      <c r="AB1909" s="36"/>
      <c r="AC1909" s="36"/>
      <c r="AD1909" s="36"/>
      <c r="AE1909" s="36"/>
      <c r="AT1909" s="19" t="s">
        <v>423</v>
      </c>
      <c r="AU1909" s="19" t="s">
        <v>86</v>
      </c>
    </row>
    <row r="1910" spans="1:47" s="2" customFormat="1" ht="146.25">
      <c r="A1910" s="36"/>
      <c r="B1910" s="37"/>
      <c r="C1910" s="38"/>
      <c r="D1910" s="192" t="s">
        <v>473</v>
      </c>
      <c r="E1910" s="38"/>
      <c r="F1910" s="197" t="s">
        <v>2431</v>
      </c>
      <c r="G1910" s="38"/>
      <c r="H1910" s="38"/>
      <c r="I1910" s="194"/>
      <c r="J1910" s="38"/>
      <c r="K1910" s="38"/>
      <c r="L1910" s="41"/>
      <c r="M1910" s="195"/>
      <c r="N1910" s="196"/>
      <c r="O1910" s="66"/>
      <c r="P1910" s="66"/>
      <c r="Q1910" s="66"/>
      <c r="R1910" s="66"/>
      <c r="S1910" s="66"/>
      <c r="T1910" s="67"/>
      <c r="U1910" s="36"/>
      <c r="V1910" s="36"/>
      <c r="W1910" s="36"/>
      <c r="X1910" s="36"/>
      <c r="Y1910" s="36"/>
      <c r="Z1910" s="36"/>
      <c r="AA1910" s="36"/>
      <c r="AB1910" s="36"/>
      <c r="AC1910" s="36"/>
      <c r="AD1910" s="36"/>
      <c r="AE1910" s="36"/>
      <c r="AT1910" s="19" t="s">
        <v>473</v>
      </c>
      <c r="AU1910" s="19" t="s">
        <v>86</v>
      </c>
    </row>
    <row r="1911" spans="2:51" s="15" customFormat="1" ht="11.25">
      <c r="B1911" s="221"/>
      <c r="C1911" s="222"/>
      <c r="D1911" s="192" t="s">
        <v>428</v>
      </c>
      <c r="E1911" s="223" t="s">
        <v>19</v>
      </c>
      <c r="F1911" s="224" t="s">
        <v>1825</v>
      </c>
      <c r="G1911" s="222"/>
      <c r="H1911" s="223" t="s">
        <v>19</v>
      </c>
      <c r="I1911" s="225"/>
      <c r="J1911" s="222"/>
      <c r="K1911" s="222"/>
      <c r="L1911" s="226"/>
      <c r="M1911" s="227"/>
      <c r="N1911" s="228"/>
      <c r="O1911" s="228"/>
      <c r="P1911" s="228"/>
      <c r="Q1911" s="228"/>
      <c r="R1911" s="228"/>
      <c r="S1911" s="228"/>
      <c r="T1911" s="229"/>
      <c r="AT1911" s="230" t="s">
        <v>428</v>
      </c>
      <c r="AU1911" s="230" t="s">
        <v>86</v>
      </c>
      <c r="AV1911" s="15" t="s">
        <v>84</v>
      </c>
      <c r="AW1911" s="15" t="s">
        <v>37</v>
      </c>
      <c r="AX1911" s="15" t="s">
        <v>76</v>
      </c>
      <c r="AY1911" s="230" t="s">
        <v>404</v>
      </c>
    </row>
    <row r="1912" spans="2:51" s="15" customFormat="1" ht="11.25">
      <c r="B1912" s="221"/>
      <c r="C1912" s="222"/>
      <c r="D1912" s="192" t="s">
        <v>428</v>
      </c>
      <c r="E1912" s="223" t="s">
        <v>19</v>
      </c>
      <c r="F1912" s="224" t="s">
        <v>2432</v>
      </c>
      <c r="G1912" s="222"/>
      <c r="H1912" s="223" t="s">
        <v>19</v>
      </c>
      <c r="I1912" s="225"/>
      <c r="J1912" s="222"/>
      <c r="K1912" s="222"/>
      <c r="L1912" s="226"/>
      <c r="M1912" s="227"/>
      <c r="N1912" s="228"/>
      <c r="O1912" s="228"/>
      <c r="P1912" s="228"/>
      <c r="Q1912" s="228"/>
      <c r="R1912" s="228"/>
      <c r="S1912" s="228"/>
      <c r="T1912" s="229"/>
      <c r="AT1912" s="230" t="s">
        <v>428</v>
      </c>
      <c r="AU1912" s="230" t="s">
        <v>86</v>
      </c>
      <c r="AV1912" s="15" t="s">
        <v>84</v>
      </c>
      <c r="AW1912" s="15" t="s">
        <v>37</v>
      </c>
      <c r="AX1912" s="15" t="s">
        <v>76</v>
      </c>
      <c r="AY1912" s="230" t="s">
        <v>404</v>
      </c>
    </row>
    <row r="1913" spans="2:51" s="13" customFormat="1" ht="11.25">
      <c r="B1913" s="198"/>
      <c r="C1913" s="199"/>
      <c r="D1913" s="192" t="s">
        <v>428</v>
      </c>
      <c r="E1913" s="200" t="s">
        <v>19</v>
      </c>
      <c r="F1913" s="201" t="s">
        <v>2433</v>
      </c>
      <c r="G1913" s="199"/>
      <c r="H1913" s="202">
        <v>108</v>
      </c>
      <c r="I1913" s="203"/>
      <c r="J1913" s="199"/>
      <c r="K1913" s="199"/>
      <c r="L1913" s="204"/>
      <c r="M1913" s="205"/>
      <c r="N1913" s="206"/>
      <c r="O1913" s="206"/>
      <c r="P1913" s="206"/>
      <c r="Q1913" s="206"/>
      <c r="R1913" s="206"/>
      <c r="S1913" s="206"/>
      <c r="T1913" s="207"/>
      <c r="AT1913" s="208" t="s">
        <v>428</v>
      </c>
      <c r="AU1913" s="208" t="s">
        <v>86</v>
      </c>
      <c r="AV1913" s="13" t="s">
        <v>86</v>
      </c>
      <c r="AW1913" s="13" t="s">
        <v>37</v>
      </c>
      <c r="AX1913" s="13" t="s">
        <v>76</v>
      </c>
      <c r="AY1913" s="208" t="s">
        <v>404</v>
      </c>
    </row>
    <row r="1914" spans="2:51" s="15" customFormat="1" ht="11.25">
      <c r="B1914" s="221"/>
      <c r="C1914" s="222"/>
      <c r="D1914" s="192" t="s">
        <v>428</v>
      </c>
      <c r="E1914" s="223" t="s">
        <v>19</v>
      </c>
      <c r="F1914" s="224" t="s">
        <v>1857</v>
      </c>
      <c r="G1914" s="222"/>
      <c r="H1914" s="223" t="s">
        <v>19</v>
      </c>
      <c r="I1914" s="225"/>
      <c r="J1914" s="222"/>
      <c r="K1914" s="222"/>
      <c r="L1914" s="226"/>
      <c r="M1914" s="227"/>
      <c r="N1914" s="228"/>
      <c r="O1914" s="228"/>
      <c r="P1914" s="228"/>
      <c r="Q1914" s="228"/>
      <c r="R1914" s="228"/>
      <c r="S1914" s="228"/>
      <c r="T1914" s="229"/>
      <c r="AT1914" s="230" t="s">
        <v>428</v>
      </c>
      <c r="AU1914" s="230" t="s">
        <v>86</v>
      </c>
      <c r="AV1914" s="15" t="s">
        <v>84</v>
      </c>
      <c r="AW1914" s="15" t="s">
        <v>37</v>
      </c>
      <c r="AX1914" s="15" t="s">
        <v>76</v>
      </c>
      <c r="AY1914" s="230" t="s">
        <v>404</v>
      </c>
    </row>
    <row r="1915" spans="2:51" s="13" customFormat="1" ht="11.25">
      <c r="B1915" s="198"/>
      <c r="C1915" s="199"/>
      <c r="D1915" s="192" t="s">
        <v>428</v>
      </c>
      <c r="E1915" s="200" t="s">
        <v>19</v>
      </c>
      <c r="F1915" s="201" t="s">
        <v>2434</v>
      </c>
      <c r="G1915" s="199"/>
      <c r="H1915" s="202">
        <v>54</v>
      </c>
      <c r="I1915" s="203"/>
      <c r="J1915" s="199"/>
      <c r="K1915" s="199"/>
      <c r="L1915" s="204"/>
      <c r="M1915" s="205"/>
      <c r="N1915" s="206"/>
      <c r="O1915" s="206"/>
      <c r="P1915" s="206"/>
      <c r="Q1915" s="206"/>
      <c r="R1915" s="206"/>
      <c r="S1915" s="206"/>
      <c r="T1915" s="207"/>
      <c r="AT1915" s="208" t="s">
        <v>428</v>
      </c>
      <c r="AU1915" s="208" t="s">
        <v>86</v>
      </c>
      <c r="AV1915" s="13" t="s">
        <v>86</v>
      </c>
      <c r="AW1915" s="13" t="s">
        <v>37</v>
      </c>
      <c r="AX1915" s="13" t="s">
        <v>76</v>
      </c>
      <c r="AY1915" s="208" t="s">
        <v>404</v>
      </c>
    </row>
    <row r="1916" spans="2:51" s="15" customFormat="1" ht="11.25">
      <c r="B1916" s="221"/>
      <c r="C1916" s="222"/>
      <c r="D1916" s="192" t="s">
        <v>428</v>
      </c>
      <c r="E1916" s="223" t="s">
        <v>19</v>
      </c>
      <c r="F1916" s="224" t="s">
        <v>1859</v>
      </c>
      <c r="G1916" s="222"/>
      <c r="H1916" s="223" t="s">
        <v>19</v>
      </c>
      <c r="I1916" s="225"/>
      <c r="J1916" s="222"/>
      <c r="K1916" s="222"/>
      <c r="L1916" s="226"/>
      <c r="M1916" s="227"/>
      <c r="N1916" s="228"/>
      <c r="O1916" s="228"/>
      <c r="P1916" s="228"/>
      <c r="Q1916" s="228"/>
      <c r="R1916" s="228"/>
      <c r="S1916" s="228"/>
      <c r="T1916" s="229"/>
      <c r="AT1916" s="230" t="s">
        <v>428</v>
      </c>
      <c r="AU1916" s="230" t="s">
        <v>86</v>
      </c>
      <c r="AV1916" s="15" t="s">
        <v>84</v>
      </c>
      <c r="AW1916" s="15" t="s">
        <v>37</v>
      </c>
      <c r="AX1916" s="15" t="s">
        <v>76</v>
      </c>
      <c r="AY1916" s="230" t="s">
        <v>404</v>
      </c>
    </row>
    <row r="1917" spans="2:51" s="13" customFormat="1" ht="11.25">
      <c r="B1917" s="198"/>
      <c r="C1917" s="199"/>
      <c r="D1917" s="192" t="s">
        <v>428</v>
      </c>
      <c r="E1917" s="200" t="s">
        <v>19</v>
      </c>
      <c r="F1917" s="201" t="s">
        <v>2435</v>
      </c>
      <c r="G1917" s="199"/>
      <c r="H1917" s="202">
        <v>48</v>
      </c>
      <c r="I1917" s="203"/>
      <c r="J1917" s="199"/>
      <c r="K1917" s="199"/>
      <c r="L1917" s="204"/>
      <c r="M1917" s="205"/>
      <c r="N1917" s="206"/>
      <c r="O1917" s="206"/>
      <c r="P1917" s="206"/>
      <c r="Q1917" s="206"/>
      <c r="R1917" s="206"/>
      <c r="S1917" s="206"/>
      <c r="T1917" s="207"/>
      <c r="AT1917" s="208" t="s">
        <v>428</v>
      </c>
      <c r="AU1917" s="208" t="s">
        <v>86</v>
      </c>
      <c r="AV1917" s="13" t="s">
        <v>86</v>
      </c>
      <c r="AW1917" s="13" t="s">
        <v>37</v>
      </c>
      <c r="AX1917" s="13" t="s">
        <v>76</v>
      </c>
      <c r="AY1917" s="208" t="s">
        <v>404</v>
      </c>
    </row>
    <row r="1918" spans="2:51" s="15" customFormat="1" ht="11.25">
      <c r="B1918" s="221"/>
      <c r="C1918" s="222"/>
      <c r="D1918" s="192" t="s">
        <v>428</v>
      </c>
      <c r="E1918" s="223" t="s">
        <v>19</v>
      </c>
      <c r="F1918" s="224" t="s">
        <v>1861</v>
      </c>
      <c r="G1918" s="222"/>
      <c r="H1918" s="223" t="s">
        <v>19</v>
      </c>
      <c r="I1918" s="225"/>
      <c r="J1918" s="222"/>
      <c r="K1918" s="222"/>
      <c r="L1918" s="226"/>
      <c r="M1918" s="227"/>
      <c r="N1918" s="228"/>
      <c r="O1918" s="228"/>
      <c r="P1918" s="228"/>
      <c r="Q1918" s="228"/>
      <c r="R1918" s="228"/>
      <c r="S1918" s="228"/>
      <c r="T1918" s="229"/>
      <c r="AT1918" s="230" t="s">
        <v>428</v>
      </c>
      <c r="AU1918" s="230" t="s">
        <v>86</v>
      </c>
      <c r="AV1918" s="15" t="s">
        <v>84</v>
      </c>
      <c r="AW1918" s="15" t="s">
        <v>37</v>
      </c>
      <c r="AX1918" s="15" t="s">
        <v>76</v>
      </c>
      <c r="AY1918" s="230" t="s">
        <v>404</v>
      </c>
    </row>
    <row r="1919" spans="2:51" s="13" customFormat="1" ht="11.25">
      <c r="B1919" s="198"/>
      <c r="C1919" s="199"/>
      <c r="D1919" s="192" t="s">
        <v>428</v>
      </c>
      <c r="E1919" s="200" t="s">
        <v>19</v>
      </c>
      <c r="F1919" s="201" t="s">
        <v>2436</v>
      </c>
      <c r="G1919" s="199"/>
      <c r="H1919" s="202">
        <v>32</v>
      </c>
      <c r="I1919" s="203"/>
      <c r="J1919" s="199"/>
      <c r="K1919" s="199"/>
      <c r="L1919" s="204"/>
      <c r="M1919" s="205"/>
      <c r="N1919" s="206"/>
      <c r="O1919" s="206"/>
      <c r="P1919" s="206"/>
      <c r="Q1919" s="206"/>
      <c r="R1919" s="206"/>
      <c r="S1919" s="206"/>
      <c r="T1919" s="207"/>
      <c r="AT1919" s="208" t="s">
        <v>428</v>
      </c>
      <c r="AU1919" s="208" t="s">
        <v>86</v>
      </c>
      <c r="AV1919" s="13" t="s">
        <v>86</v>
      </c>
      <c r="AW1919" s="13" t="s">
        <v>37</v>
      </c>
      <c r="AX1919" s="13" t="s">
        <v>76</v>
      </c>
      <c r="AY1919" s="208" t="s">
        <v>404</v>
      </c>
    </row>
    <row r="1920" spans="2:51" s="15" customFormat="1" ht="22.5">
      <c r="B1920" s="221"/>
      <c r="C1920" s="222"/>
      <c r="D1920" s="192" t="s">
        <v>428</v>
      </c>
      <c r="E1920" s="223" t="s">
        <v>19</v>
      </c>
      <c r="F1920" s="224" t="s">
        <v>2437</v>
      </c>
      <c r="G1920" s="222"/>
      <c r="H1920" s="223" t="s">
        <v>19</v>
      </c>
      <c r="I1920" s="225"/>
      <c r="J1920" s="222"/>
      <c r="K1920" s="222"/>
      <c r="L1920" s="226"/>
      <c r="M1920" s="227"/>
      <c r="N1920" s="228"/>
      <c r="O1920" s="228"/>
      <c r="P1920" s="228"/>
      <c r="Q1920" s="228"/>
      <c r="R1920" s="228"/>
      <c r="S1920" s="228"/>
      <c r="T1920" s="229"/>
      <c r="AT1920" s="230" t="s">
        <v>428</v>
      </c>
      <c r="AU1920" s="230" t="s">
        <v>86</v>
      </c>
      <c r="AV1920" s="15" t="s">
        <v>84</v>
      </c>
      <c r="AW1920" s="15" t="s">
        <v>37</v>
      </c>
      <c r="AX1920" s="15" t="s">
        <v>76</v>
      </c>
      <c r="AY1920" s="230" t="s">
        <v>404</v>
      </c>
    </row>
    <row r="1921" spans="2:51" s="13" customFormat="1" ht="11.25">
      <c r="B1921" s="198"/>
      <c r="C1921" s="199"/>
      <c r="D1921" s="192" t="s">
        <v>428</v>
      </c>
      <c r="E1921" s="200" t="s">
        <v>19</v>
      </c>
      <c r="F1921" s="201" t="s">
        <v>2435</v>
      </c>
      <c r="G1921" s="199"/>
      <c r="H1921" s="202">
        <v>48</v>
      </c>
      <c r="I1921" s="203"/>
      <c r="J1921" s="199"/>
      <c r="K1921" s="199"/>
      <c r="L1921" s="204"/>
      <c r="M1921" s="205"/>
      <c r="N1921" s="206"/>
      <c r="O1921" s="206"/>
      <c r="P1921" s="206"/>
      <c r="Q1921" s="206"/>
      <c r="R1921" s="206"/>
      <c r="S1921" s="206"/>
      <c r="T1921" s="207"/>
      <c r="AT1921" s="208" t="s">
        <v>428</v>
      </c>
      <c r="AU1921" s="208" t="s">
        <v>86</v>
      </c>
      <c r="AV1921" s="13" t="s">
        <v>86</v>
      </c>
      <c r="AW1921" s="13" t="s">
        <v>37</v>
      </c>
      <c r="AX1921" s="13" t="s">
        <v>76</v>
      </c>
      <c r="AY1921" s="208" t="s">
        <v>404</v>
      </c>
    </row>
    <row r="1922" spans="2:51" s="14" customFormat="1" ht="11.25">
      <c r="B1922" s="210"/>
      <c r="C1922" s="211"/>
      <c r="D1922" s="192" t="s">
        <v>428</v>
      </c>
      <c r="E1922" s="212" t="s">
        <v>19</v>
      </c>
      <c r="F1922" s="213" t="s">
        <v>463</v>
      </c>
      <c r="G1922" s="211"/>
      <c r="H1922" s="214">
        <v>290</v>
      </c>
      <c r="I1922" s="215"/>
      <c r="J1922" s="211"/>
      <c r="K1922" s="211"/>
      <c r="L1922" s="216"/>
      <c r="M1922" s="217"/>
      <c r="N1922" s="218"/>
      <c r="O1922" s="218"/>
      <c r="P1922" s="218"/>
      <c r="Q1922" s="218"/>
      <c r="R1922" s="218"/>
      <c r="S1922" s="218"/>
      <c r="T1922" s="219"/>
      <c r="AT1922" s="220" t="s">
        <v>428</v>
      </c>
      <c r="AU1922" s="220" t="s">
        <v>86</v>
      </c>
      <c r="AV1922" s="14" t="s">
        <v>273</v>
      </c>
      <c r="AW1922" s="14" t="s">
        <v>37</v>
      </c>
      <c r="AX1922" s="14" t="s">
        <v>84</v>
      </c>
      <c r="AY1922" s="220" t="s">
        <v>404</v>
      </c>
    </row>
    <row r="1923" spans="1:65" s="2" customFormat="1" ht="14.45" customHeight="1">
      <c r="A1923" s="36"/>
      <c r="B1923" s="37"/>
      <c r="C1923" s="179" t="s">
        <v>2438</v>
      </c>
      <c r="D1923" s="179" t="s">
        <v>410</v>
      </c>
      <c r="E1923" s="180" t="s">
        <v>2439</v>
      </c>
      <c r="F1923" s="181" t="s">
        <v>2440</v>
      </c>
      <c r="G1923" s="182" t="s">
        <v>134</v>
      </c>
      <c r="H1923" s="183">
        <v>152.55</v>
      </c>
      <c r="I1923" s="184"/>
      <c r="J1923" s="185">
        <f>ROUND(I1923*H1923,2)</f>
        <v>0</v>
      </c>
      <c r="K1923" s="181" t="s">
        <v>413</v>
      </c>
      <c r="L1923" s="41"/>
      <c r="M1923" s="186" t="s">
        <v>19</v>
      </c>
      <c r="N1923" s="187" t="s">
        <v>47</v>
      </c>
      <c r="O1923" s="66"/>
      <c r="P1923" s="188">
        <f>O1923*H1923</f>
        <v>0</v>
      </c>
      <c r="Q1923" s="188">
        <v>0.00208</v>
      </c>
      <c r="R1923" s="188">
        <f>Q1923*H1923</f>
        <v>0.317304</v>
      </c>
      <c r="S1923" s="188">
        <v>0</v>
      </c>
      <c r="T1923" s="189">
        <f>S1923*H1923</f>
        <v>0</v>
      </c>
      <c r="U1923" s="36"/>
      <c r="V1923" s="36"/>
      <c r="W1923" s="36"/>
      <c r="X1923" s="36"/>
      <c r="Y1923" s="36"/>
      <c r="Z1923" s="36"/>
      <c r="AA1923" s="36"/>
      <c r="AB1923" s="36"/>
      <c r="AC1923" s="36"/>
      <c r="AD1923" s="36"/>
      <c r="AE1923" s="36"/>
      <c r="AR1923" s="190" t="s">
        <v>273</v>
      </c>
      <c r="AT1923" s="190" t="s">
        <v>410</v>
      </c>
      <c r="AU1923" s="190" t="s">
        <v>86</v>
      </c>
      <c r="AY1923" s="19" t="s">
        <v>404</v>
      </c>
      <c r="BE1923" s="191">
        <f>IF(N1923="základní",J1923,0)</f>
        <v>0</v>
      </c>
      <c r="BF1923" s="191">
        <f>IF(N1923="snížená",J1923,0)</f>
        <v>0</v>
      </c>
      <c r="BG1923" s="191">
        <f>IF(N1923="zákl. přenesená",J1923,0)</f>
        <v>0</v>
      </c>
      <c r="BH1923" s="191">
        <f>IF(N1923="sníž. přenesená",J1923,0)</f>
        <v>0</v>
      </c>
      <c r="BI1923" s="191">
        <f>IF(N1923="nulová",J1923,0)</f>
        <v>0</v>
      </c>
      <c r="BJ1923" s="19" t="s">
        <v>84</v>
      </c>
      <c r="BK1923" s="191">
        <f>ROUND(I1923*H1923,2)</f>
        <v>0</v>
      </c>
      <c r="BL1923" s="19" t="s">
        <v>273</v>
      </c>
      <c r="BM1923" s="190" t="s">
        <v>2441</v>
      </c>
    </row>
    <row r="1924" spans="1:47" s="2" customFormat="1" ht="11.25">
      <c r="A1924" s="36"/>
      <c r="B1924" s="37"/>
      <c r="C1924" s="38"/>
      <c r="D1924" s="192" t="s">
        <v>418</v>
      </c>
      <c r="E1924" s="38"/>
      <c r="F1924" s="193" t="s">
        <v>2442</v>
      </c>
      <c r="G1924" s="38"/>
      <c r="H1924" s="38"/>
      <c r="I1924" s="194"/>
      <c r="J1924" s="38"/>
      <c r="K1924" s="38"/>
      <c r="L1924" s="41"/>
      <c r="M1924" s="195"/>
      <c r="N1924" s="196"/>
      <c r="O1924" s="66"/>
      <c r="P1924" s="66"/>
      <c r="Q1924" s="66"/>
      <c r="R1924" s="66"/>
      <c r="S1924" s="66"/>
      <c r="T1924" s="67"/>
      <c r="U1924" s="36"/>
      <c r="V1924" s="36"/>
      <c r="W1924" s="36"/>
      <c r="X1924" s="36"/>
      <c r="Y1924" s="36"/>
      <c r="Z1924" s="36"/>
      <c r="AA1924" s="36"/>
      <c r="AB1924" s="36"/>
      <c r="AC1924" s="36"/>
      <c r="AD1924" s="36"/>
      <c r="AE1924" s="36"/>
      <c r="AT1924" s="19" t="s">
        <v>418</v>
      </c>
      <c r="AU1924" s="19" t="s">
        <v>86</v>
      </c>
    </row>
    <row r="1925" spans="1:47" s="2" customFormat="1" ht="204.75">
      <c r="A1925" s="36"/>
      <c r="B1925" s="37"/>
      <c r="C1925" s="38"/>
      <c r="D1925" s="192" t="s">
        <v>423</v>
      </c>
      <c r="E1925" s="38"/>
      <c r="F1925" s="197" t="s">
        <v>2430</v>
      </c>
      <c r="G1925" s="38"/>
      <c r="H1925" s="38"/>
      <c r="I1925" s="194"/>
      <c r="J1925" s="38"/>
      <c r="K1925" s="38"/>
      <c r="L1925" s="41"/>
      <c r="M1925" s="195"/>
      <c r="N1925" s="196"/>
      <c r="O1925" s="66"/>
      <c r="P1925" s="66"/>
      <c r="Q1925" s="66"/>
      <c r="R1925" s="66"/>
      <c r="S1925" s="66"/>
      <c r="T1925" s="67"/>
      <c r="U1925" s="36"/>
      <c r="V1925" s="36"/>
      <c r="W1925" s="36"/>
      <c r="X1925" s="36"/>
      <c r="Y1925" s="36"/>
      <c r="Z1925" s="36"/>
      <c r="AA1925" s="36"/>
      <c r="AB1925" s="36"/>
      <c r="AC1925" s="36"/>
      <c r="AD1925" s="36"/>
      <c r="AE1925" s="36"/>
      <c r="AT1925" s="19" t="s">
        <v>423</v>
      </c>
      <c r="AU1925" s="19" t="s">
        <v>86</v>
      </c>
    </row>
    <row r="1926" spans="1:47" s="2" customFormat="1" ht="165.75">
      <c r="A1926" s="36"/>
      <c r="B1926" s="37"/>
      <c r="C1926" s="38"/>
      <c r="D1926" s="192" t="s">
        <v>473</v>
      </c>
      <c r="E1926" s="38"/>
      <c r="F1926" s="197" t="s">
        <v>2443</v>
      </c>
      <c r="G1926" s="38"/>
      <c r="H1926" s="38"/>
      <c r="I1926" s="194"/>
      <c r="J1926" s="38"/>
      <c r="K1926" s="38"/>
      <c r="L1926" s="41"/>
      <c r="M1926" s="195"/>
      <c r="N1926" s="196"/>
      <c r="O1926" s="66"/>
      <c r="P1926" s="66"/>
      <c r="Q1926" s="66"/>
      <c r="R1926" s="66"/>
      <c r="S1926" s="66"/>
      <c r="T1926" s="67"/>
      <c r="U1926" s="36"/>
      <c r="V1926" s="36"/>
      <c r="W1926" s="36"/>
      <c r="X1926" s="36"/>
      <c r="Y1926" s="36"/>
      <c r="Z1926" s="36"/>
      <c r="AA1926" s="36"/>
      <c r="AB1926" s="36"/>
      <c r="AC1926" s="36"/>
      <c r="AD1926" s="36"/>
      <c r="AE1926" s="36"/>
      <c r="AT1926" s="19" t="s">
        <v>473</v>
      </c>
      <c r="AU1926" s="19" t="s">
        <v>86</v>
      </c>
    </row>
    <row r="1927" spans="2:51" s="15" customFormat="1" ht="11.25">
      <c r="B1927" s="221"/>
      <c r="C1927" s="222"/>
      <c r="D1927" s="192" t="s">
        <v>428</v>
      </c>
      <c r="E1927" s="223" t="s">
        <v>19</v>
      </c>
      <c r="F1927" s="224" t="s">
        <v>1825</v>
      </c>
      <c r="G1927" s="222"/>
      <c r="H1927" s="223" t="s">
        <v>19</v>
      </c>
      <c r="I1927" s="225"/>
      <c r="J1927" s="222"/>
      <c r="K1927" s="222"/>
      <c r="L1927" s="226"/>
      <c r="M1927" s="227"/>
      <c r="N1927" s="228"/>
      <c r="O1927" s="228"/>
      <c r="P1927" s="228"/>
      <c r="Q1927" s="228"/>
      <c r="R1927" s="228"/>
      <c r="S1927" s="228"/>
      <c r="T1927" s="229"/>
      <c r="AT1927" s="230" t="s">
        <v>428</v>
      </c>
      <c r="AU1927" s="230" t="s">
        <v>86</v>
      </c>
      <c r="AV1927" s="15" t="s">
        <v>84</v>
      </c>
      <c r="AW1927" s="15" t="s">
        <v>37</v>
      </c>
      <c r="AX1927" s="15" t="s">
        <v>76</v>
      </c>
      <c r="AY1927" s="230" t="s">
        <v>404</v>
      </c>
    </row>
    <row r="1928" spans="2:51" s="15" customFormat="1" ht="22.5">
      <c r="B1928" s="221"/>
      <c r="C1928" s="222"/>
      <c r="D1928" s="192" t="s">
        <v>428</v>
      </c>
      <c r="E1928" s="223" t="s">
        <v>19</v>
      </c>
      <c r="F1928" s="224" t="s">
        <v>2444</v>
      </c>
      <c r="G1928" s="222"/>
      <c r="H1928" s="223" t="s">
        <v>19</v>
      </c>
      <c r="I1928" s="225"/>
      <c r="J1928" s="222"/>
      <c r="K1928" s="222"/>
      <c r="L1928" s="226"/>
      <c r="M1928" s="227"/>
      <c r="N1928" s="228"/>
      <c r="O1928" s="228"/>
      <c r="P1928" s="228"/>
      <c r="Q1928" s="228"/>
      <c r="R1928" s="228"/>
      <c r="S1928" s="228"/>
      <c r="T1928" s="229"/>
      <c r="AT1928" s="230" t="s">
        <v>428</v>
      </c>
      <c r="AU1928" s="230" t="s">
        <v>86</v>
      </c>
      <c r="AV1928" s="15" t="s">
        <v>84</v>
      </c>
      <c r="AW1928" s="15" t="s">
        <v>37</v>
      </c>
      <c r="AX1928" s="15" t="s">
        <v>76</v>
      </c>
      <c r="AY1928" s="230" t="s">
        <v>404</v>
      </c>
    </row>
    <row r="1929" spans="2:51" s="13" customFormat="1" ht="11.25">
      <c r="B1929" s="198"/>
      <c r="C1929" s="199"/>
      <c r="D1929" s="192" t="s">
        <v>428</v>
      </c>
      <c r="E1929" s="200" t="s">
        <v>19</v>
      </c>
      <c r="F1929" s="201" t="s">
        <v>2445</v>
      </c>
      <c r="G1929" s="199"/>
      <c r="H1929" s="202">
        <v>3.75</v>
      </c>
      <c r="I1929" s="203"/>
      <c r="J1929" s="199"/>
      <c r="K1929" s="199"/>
      <c r="L1929" s="204"/>
      <c r="M1929" s="205"/>
      <c r="N1929" s="206"/>
      <c r="O1929" s="206"/>
      <c r="P1929" s="206"/>
      <c r="Q1929" s="206"/>
      <c r="R1929" s="206"/>
      <c r="S1929" s="206"/>
      <c r="T1929" s="207"/>
      <c r="AT1929" s="208" t="s">
        <v>428</v>
      </c>
      <c r="AU1929" s="208" t="s">
        <v>86</v>
      </c>
      <c r="AV1929" s="13" t="s">
        <v>86</v>
      </c>
      <c r="AW1929" s="13" t="s">
        <v>37</v>
      </c>
      <c r="AX1929" s="13" t="s">
        <v>76</v>
      </c>
      <c r="AY1929" s="208" t="s">
        <v>404</v>
      </c>
    </row>
    <row r="1930" spans="2:51" s="15" customFormat="1" ht="11.25">
      <c r="B1930" s="221"/>
      <c r="C1930" s="222"/>
      <c r="D1930" s="192" t="s">
        <v>428</v>
      </c>
      <c r="E1930" s="223" t="s">
        <v>19</v>
      </c>
      <c r="F1930" s="224" t="s">
        <v>2432</v>
      </c>
      <c r="G1930" s="222"/>
      <c r="H1930" s="223" t="s">
        <v>19</v>
      </c>
      <c r="I1930" s="225"/>
      <c r="J1930" s="222"/>
      <c r="K1930" s="222"/>
      <c r="L1930" s="226"/>
      <c r="M1930" s="227"/>
      <c r="N1930" s="228"/>
      <c r="O1930" s="228"/>
      <c r="P1930" s="228"/>
      <c r="Q1930" s="228"/>
      <c r="R1930" s="228"/>
      <c r="S1930" s="228"/>
      <c r="T1930" s="229"/>
      <c r="AT1930" s="230" t="s">
        <v>428</v>
      </c>
      <c r="AU1930" s="230" t="s">
        <v>86</v>
      </c>
      <c r="AV1930" s="15" t="s">
        <v>84</v>
      </c>
      <c r="AW1930" s="15" t="s">
        <v>37</v>
      </c>
      <c r="AX1930" s="15" t="s">
        <v>76</v>
      </c>
      <c r="AY1930" s="230" t="s">
        <v>404</v>
      </c>
    </row>
    <row r="1931" spans="2:51" s="13" customFormat="1" ht="11.25">
      <c r="B1931" s="198"/>
      <c r="C1931" s="199"/>
      <c r="D1931" s="192" t="s">
        <v>428</v>
      </c>
      <c r="E1931" s="200" t="s">
        <v>19</v>
      </c>
      <c r="F1931" s="201" t="s">
        <v>2446</v>
      </c>
      <c r="G1931" s="199"/>
      <c r="H1931" s="202">
        <v>60</v>
      </c>
      <c r="I1931" s="203"/>
      <c r="J1931" s="199"/>
      <c r="K1931" s="199"/>
      <c r="L1931" s="204"/>
      <c r="M1931" s="205"/>
      <c r="N1931" s="206"/>
      <c r="O1931" s="206"/>
      <c r="P1931" s="206"/>
      <c r="Q1931" s="206"/>
      <c r="R1931" s="206"/>
      <c r="S1931" s="206"/>
      <c r="T1931" s="207"/>
      <c r="AT1931" s="208" t="s">
        <v>428</v>
      </c>
      <c r="AU1931" s="208" t="s">
        <v>86</v>
      </c>
      <c r="AV1931" s="13" t="s">
        <v>86</v>
      </c>
      <c r="AW1931" s="13" t="s">
        <v>37</v>
      </c>
      <c r="AX1931" s="13" t="s">
        <v>76</v>
      </c>
      <c r="AY1931" s="208" t="s">
        <v>404</v>
      </c>
    </row>
    <row r="1932" spans="2:51" s="15" customFormat="1" ht="11.25">
      <c r="B1932" s="221"/>
      <c r="C1932" s="222"/>
      <c r="D1932" s="192" t="s">
        <v>428</v>
      </c>
      <c r="E1932" s="223" t="s">
        <v>19</v>
      </c>
      <c r="F1932" s="224" t="s">
        <v>1857</v>
      </c>
      <c r="G1932" s="222"/>
      <c r="H1932" s="223" t="s">
        <v>19</v>
      </c>
      <c r="I1932" s="225"/>
      <c r="J1932" s="222"/>
      <c r="K1932" s="222"/>
      <c r="L1932" s="226"/>
      <c r="M1932" s="227"/>
      <c r="N1932" s="228"/>
      <c r="O1932" s="228"/>
      <c r="P1932" s="228"/>
      <c r="Q1932" s="228"/>
      <c r="R1932" s="228"/>
      <c r="S1932" s="228"/>
      <c r="T1932" s="229"/>
      <c r="AT1932" s="230" t="s">
        <v>428</v>
      </c>
      <c r="AU1932" s="230" t="s">
        <v>86</v>
      </c>
      <c r="AV1932" s="15" t="s">
        <v>84</v>
      </c>
      <c r="AW1932" s="15" t="s">
        <v>37</v>
      </c>
      <c r="AX1932" s="15" t="s">
        <v>76</v>
      </c>
      <c r="AY1932" s="230" t="s">
        <v>404</v>
      </c>
    </row>
    <row r="1933" spans="2:51" s="13" customFormat="1" ht="11.25">
      <c r="B1933" s="198"/>
      <c r="C1933" s="199"/>
      <c r="D1933" s="192" t="s">
        <v>428</v>
      </c>
      <c r="E1933" s="200" t="s">
        <v>19</v>
      </c>
      <c r="F1933" s="201" t="s">
        <v>2447</v>
      </c>
      <c r="G1933" s="199"/>
      <c r="H1933" s="202">
        <v>36.45</v>
      </c>
      <c r="I1933" s="203"/>
      <c r="J1933" s="199"/>
      <c r="K1933" s="199"/>
      <c r="L1933" s="204"/>
      <c r="M1933" s="205"/>
      <c r="N1933" s="206"/>
      <c r="O1933" s="206"/>
      <c r="P1933" s="206"/>
      <c r="Q1933" s="206"/>
      <c r="R1933" s="206"/>
      <c r="S1933" s="206"/>
      <c r="T1933" s="207"/>
      <c r="AT1933" s="208" t="s">
        <v>428</v>
      </c>
      <c r="AU1933" s="208" t="s">
        <v>86</v>
      </c>
      <c r="AV1933" s="13" t="s">
        <v>86</v>
      </c>
      <c r="AW1933" s="13" t="s">
        <v>37</v>
      </c>
      <c r="AX1933" s="13" t="s">
        <v>76</v>
      </c>
      <c r="AY1933" s="208" t="s">
        <v>404</v>
      </c>
    </row>
    <row r="1934" spans="2:51" s="15" customFormat="1" ht="11.25">
      <c r="B1934" s="221"/>
      <c r="C1934" s="222"/>
      <c r="D1934" s="192" t="s">
        <v>428</v>
      </c>
      <c r="E1934" s="223" t="s">
        <v>19</v>
      </c>
      <c r="F1934" s="224" t="s">
        <v>1859</v>
      </c>
      <c r="G1934" s="222"/>
      <c r="H1934" s="223" t="s">
        <v>19</v>
      </c>
      <c r="I1934" s="225"/>
      <c r="J1934" s="222"/>
      <c r="K1934" s="222"/>
      <c r="L1934" s="226"/>
      <c r="M1934" s="227"/>
      <c r="N1934" s="228"/>
      <c r="O1934" s="228"/>
      <c r="P1934" s="228"/>
      <c r="Q1934" s="228"/>
      <c r="R1934" s="228"/>
      <c r="S1934" s="228"/>
      <c r="T1934" s="229"/>
      <c r="AT1934" s="230" t="s">
        <v>428</v>
      </c>
      <c r="AU1934" s="230" t="s">
        <v>86</v>
      </c>
      <c r="AV1934" s="15" t="s">
        <v>84</v>
      </c>
      <c r="AW1934" s="15" t="s">
        <v>37</v>
      </c>
      <c r="AX1934" s="15" t="s">
        <v>76</v>
      </c>
      <c r="AY1934" s="230" t="s">
        <v>404</v>
      </c>
    </row>
    <row r="1935" spans="2:51" s="13" customFormat="1" ht="11.25">
      <c r="B1935" s="198"/>
      <c r="C1935" s="199"/>
      <c r="D1935" s="192" t="s">
        <v>428</v>
      </c>
      <c r="E1935" s="200" t="s">
        <v>19</v>
      </c>
      <c r="F1935" s="201" t="s">
        <v>2448</v>
      </c>
      <c r="G1935" s="199"/>
      <c r="H1935" s="202">
        <v>39.15</v>
      </c>
      <c r="I1935" s="203"/>
      <c r="J1935" s="199"/>
      <c r="K1935" s="199"/>
      <c r="L1935" s="204"/>
      <c r="M1935" s="205"/>
      <c r="N1935" s="206"/>
      <c r="O1935" s="206"/>
      <c r="P1935" s="206"/>
      <c r="Q1935" s="206"/>
      <c r="R1935" s="206"/>
      <c r="S1935" s="206"/>
      <c r="T1935" s="207"/>
      <c r="AT1935" s="208" t="s">
        <v>428</v>
      </c>
      <c r="AU1935" s="208" t="s">
        <v>86</v>
      </c>
      <c r="AV1935" s="13" t="s">
        <v>86</v>
      </c>
      <c r="AW1935" s="13" t="s">
        <v>37</v>
      </c>
      <c r="AX1935" s="13" t="s">
        <v>76</v>
      </c>
      <c r="AY1935" s="208" t="s">
        <v>404</v>
      </c>
    </row>
    <row r="1936" spans="2:51" s="15" customFormat="1" ht="11.25">
      <c r="B1936" s="221"/>
      <c r="C1936" s="222"/>
      <c r="D1936" s="192" t="s">
        <v>428</v>
      </c>
      <c r="E1936" s="223" t="s">
        <v>19</v>
      </c>
      <c r="F1936" s="224" t="s">
        <v>1861</v>
      </c>
      <c r="G1936" s="222"/>
      <c r="H1936" s="223" t="s">
        <v>19</v>
      </c>
      <c r="I1936" s="225"/>
      <c r="J1936" s="222"/>
      <c r="K1936" s="222"/>
      <c r="L1936" s="226"/>
      <c r="M1936" s="227"/>
      <c r="N1936" s="228"/>
      <c r="O1936" s="228"/>
      <c r="P1936" s="228"/>
      <c r="Q1936" s="228"/>
      <c r="R1936" s="228"/>
      <c r="S1936" s="228"/>
      <c r="T1936" s="229"/>
      <c r="AT1936" s="230" t="s">
        <v>428</v>
      </c>
      <c r="AU1936" s="230" t="s">
        <v>86</v>
      </c>
      <c r="AV1936" s="15" t="s">
        <v>84</v>
      </c>
      <c r="AW1936" s="15" t="s">
        <v>37</v>
      </c>
      <c r="AX1936" s="15" t="s">
        <v>76</v>
      </c>
      <c r="AY1936" s="230" t="s">
        <v>404</v>
      </c>
    </row>
    <row r="1937" spans="2:51" s="13" customFormat="1" ht="11.25">
      <c r="B1937" s="198"/>
      <c r="C1937" s="199"/>
      <c r="D1937" s="192" t="s">
        <v>428</v>
      </c>
      <c r="E1937" s="200" t="s">
        <v>19</v>
      </c>
      <c r="F1937" s="201" t="s">
        <v>2449</v>
      </c>
      <c r="G1937" s="199"/>
      <c r="H1937" s="202">
        <v>13.2</v>
      </c>
      <c r="I1937" s="203"/>
      <c r="J1937" s="199"/>
      <c r="K1937" s="199"/>
      <c r="L1937" s="204"/>
      <c r="M1937" s="205"/>
      <c r="N1937" s="206"/>
      <c r="O1937" s="206"/>
      <c r="P1937" s="206"/>
      <c r="Q1937" s="206"/>
      <c r="R1937" s="206"/>
      <c r="S1937" s="206"/>
      <c r="T1937" s="207"/>
      <c r="AT1937" s="208" t="s">
        <v>428</v>
      </c>
      <c r="AU1937" s="208" t="s">
        <v>86</v>
      </c>
      <c r="AV1937" s="13" t="s">
        <v>86</v>
      </c>
      <c r="AW1937" s="13" t="s">
        <v>37</v>
      </c>
      <c r="AX1937" s="13" t="s">
        <v>76</v>
      </c>
      <c r="AY1937" s="208" t="s">
        <v>404</v>
      </c>
    </row>
    <row r="1938" spans="2:51" s="14" customFormat="1" ht="11.25">
      <c r="B1938" s="210"/>
      <c r="C1938" s="211"/>
      <c r="D1938" s="192" t="s">
        <v>428</v>
      </c>
      <c r="E1938" s="212" t="s">
        <v>19</v>
      </c>
      <c r="F1938" s="213" t="s">
        <v>463</v>
      </c>
      <c r="G1938" s="211"/>
      <c r="H1938" s="214">
        <v>152.55</v>
      </c>
      <c r="I1938" s="215"/>
      <c r="J1938" s="211"/>
      <c r="K1938" s="211"/>
      <c r="L1938" s="216"/>
      <c r="M1938" s="217"/>
      <c r="N1938" s="218"/>
      <c r="O1938" s="218"/>
      <c r="P1938" s="218"/>
      <c r="Q1938" s="218"/>
      <c r="R1938" s="218"/>
      <c r="S1938" s="218"/>
      <c r="T1938" s="219"/>
      <c r="AT1938" s="220" t="s">
        <v>428</v>
      </c>
      <c r="AU1938" s="220" t="s">
        <v>86</v>
      </c>
      <c r="AV1938" s="14" t="s">
        <v>273</v>
      </c>
      <c r="AW1938" s="14" t="s">
        <v>37</v>
      </c>
      <c r="AX1938" s="14" t="s">
        <v>84</v>
      </c>
      <c r="AY1938" s="220" t="s">
        <v>404</v>
      </c>
    </row>
    <row r="1939" spans="1:65" s="2" customFormat="1" ht="14.45" customHeight="1">
      <c r="A1939" s="36"/>
      <c r="B1939" s="37"/>
      <c r="C1939" s="179" t="s">
        <v>2450</v>
      </c>
      <c r="D1939" s="179" t="s">
        <v>410</v>
      </c>
      <c r="E1939" s="180" t="s">
        <v>2451</v>
      </c>
      <c r="F1939" s="181" t="s">
        <v>2452</v>
      </c>
      <c r="G1939" s="182" t="s">
        <v>134</v>
      </c>
      <c r="H1939" s="183">
        <v>492.3</v>
      </c>
      <c r="I1939" s="184"/>
      <c r="J1939" s="185">
        <f>ROUND(I1939*H1939,2)</f>
        <v>0</v>
      </c>
      <c r="K1939" s="181" t="s">
        <v>413</v>
      </c>
      <c r="L1939" s="41"/>
      <c r="M1939" s="186" t="s">
        <v>19</v>
      </c>
      <c r="N1939" s="187" t="s">
        <v>47</v>
      </c>
      <c r="O1939" s="66"/>
      <c r="P1939" s="188">
        <f>O1939*H1939</f>
        <v>0</v>
      </c>
      <c r="Q1939" s="188">
        <v>0.00017</v>
      </c>
      <c r="R1939" s="188">
        <f>Q1939*H1939</f>
        <v>0.083691</v>
      </c>
      <c r="S1939" s="188">
        <v>0</v>
      </c>
      <c r="T1939" s="189">
        <f>S1939*H1939</f>
        <v>0</v>
      </c>
      <c r="U1939" s="36"/>
      <c r="V1939" s="36"/>
      <c r="W1939" s="36"/>
      <c r="X1939" s="36"/>
      <c r="Y1939" s="36"/>
      <c r="Z1939" s="36"/>
      <c r="AA1939" s="36"/>
      <c r="AB1939" s="36"/>
      <c r="AC1939" s="36"/>
      <c r="AD1939" s="36"/>
      <c r="AE1939" s="36"/>
      <c r="AR1939" s="190" t="s">
        <v>273</v>
      </c>
      <c r="AT1939" s="190" t="s">
        <v>410</v>
      </c>
      <c r="AU1939" s="190" t="s">
        <v>86</v>
      </c>
      <c r="AY1939" s="19" t="s">
        <v>404</v>
      </c>
      <c r="BE1939" s="191">
        <f>IF(N1939="základní",J1939,0)</f>
        <v>0</v>
      </c>
      <c r="BF1939" s="191">
        <f>IF(N1939="snížená",J1939,0)</f>
        <v>0</v>
      </c>
      <c r="BG1939" s="191">
        <f>IF(N1939="zákl. přenesená",J1939,0)</f>
        <v>0</v>
      </c>
      <c r="BH1939" s="191">
        <f>IF(N1939="sníž. přenesená",J1939,0)</f>
        <v>0</v>
      </c>
      <c r="BI1939" s="191">
        <f>IF(N1939="nulová",J1939,0)</f>
        <v>0</v>
      </c>
      <c r="BJ1939" s="19" t="s">
        <v>84</v>
      </c>
      <c r="BK1939" s="191">
        <f>ROUND(I1939*H1939,2)</f>
        <v>0</v>
      </c>
      <c r="BL1939" s="19" t="s">
        <v>273</v>
      </c>
      <c r="BM1939" s="190" t="s">
        <v>2453</v>
      </c>
    </row>
    <row r="1940" spans="1:47" s="2" customFormat="1" ht="11.25">
      <c r="A1940" s="36"/>
      <c r="B1940" s="37"/>
      <c r="C1940" s="38"/>
      <c r="D1940" s="192" t="s">
        <v>418</v>
      </c>
      <c r="E1940" s="38"/>
      <c r="F1940" s="193" t="s">
        <v>2454</v>
      </c>
      <c r="G1940" s="38"/>
      <c r="H1940" s="38"/>
      <c r="I1940" s="194"/>
      <c r="J1940" s="38"/>
      <c r="K1940" s="38"/>
      <c r="L1940" s="41"/>
      <c r="M1940" s="195"/>
      <c r="N1940" s="196"/>
      <c r="O1940" s="66"/>
      <c r="P1940" s="66"/>
      <c r="Q1940" s="66"/>
      <c r="R1940" s="66"/>
      <c r="S1940" s="66"/>
      <c r="T1940" s="67"/>
      <c r="U1940" s="36"/>
      <c r="V1940" s="36"/>
      <c r="W1940" s="36"/>
      <c r="X1940" s="36"/>
      <c r="Y1940" s="36"/>
      <c r="Z1940" s="36"/>
      <c r="AA1940" s="36"/>
      <c r="AB1940" s="36"/>
      <c r="AC1940" s="36"/>
      <c r="AD1940" s="36"/>
      <c r="AE1940" s="36"/>
      <c r="AT1940" s="19" t="s">
        <v>418</v>
      </c>
      <c r="AU1940" s="19" t="s">
        <v>86</v>
      </c>
    </row>
    <row r="1941" spans="1:47" s="2" customFormat="1" ht="204.75">
      <c r="A1941" s="36"/>
      <c r="B1941" s="37"/>
      <c r="C1941" s="38"/>
      <c r="D1941" s="192" t="s">
        <v>423</v>
      </c>
      <c r="E1941" s="38"/>
      <c r="F1941" s="197" t="s">
        <v>2430</v>
      </c>
      <c r="G1941" s="38"/>
      <c r="H1941" s="38"/>
      <c r="I1941" s="194"/>
      <c r="J1941" s="38"/>
      <c r="K1941" s="38"/>
      <c r="L1941" s="41"/>
      <c r="M1941" s="195"/>
      <c r="N1941" s="196"/>
      <c r="O1941" s="66"/>
      <c r="P1941" s="66"/>
      <c r="Q1941" s="66"/>
      <c r="R1941" s="66"/>
      <c r="S1941" s="66"/>
      <c r="T1941" s="67"/>
      <c r="U1941" s="36"/>
      <c r="V1941" s="36"/>
      <c r="W1941" s="36"/>
      <c r="X1941" s="36"/>
      <c r="Y1941" s="36"/>
      <c r="Z1941" s="36"/>
      <c r="AA1941" s="36"/>
      <c r="AB1941" s="36"/>
      <c r="AC1941" s="36"/>
      <c r="AD1941" s="36"/>
      <c r="AE1941" s="36"/>
      <c r="AT1941" s="19" t="s">
        <v>423</v>
      </c>
      <c r="AU1941" s="19" t="s">
        <v>86</v>
      </c>
    </row>
    <row r="1942" spans="1:47" s="2" customFormat="1" ht="146.25">
      <c r="A1942" s="36"/>
      <c r="B1942" s="37"/>
      <c r="C1942" s="38"/>
      <c r="D1942" s="192" t="s">
        <v>473</v>
      </c>
      <c r="E1942" s="38"/>
      <c r="F1942" s="197" t="s">
        <v>2455</v>
      </c>
      <c r="G1942" s="38"/>
      <c r="H1942" s="38"/>
      <c r="I1942" s="194"/>
      <c r="J1942" s="38"/>
      <c r="K1942" s="38"/>
      <c r="L1942" s="41"/>
      <c r="M1942" s="195"/>
      <c r="N1942" s="196"/>
      <c r="O1942" s="66"/>
      <c r="P1942" s="66"/>
      <c r="Q1942" s="66"/>
      <c r="R1942" s="66"/>
      <c r="S1942" s="66"/>
      <c r="T1942" s="67"/>
      <c r="U1942" s="36"/>
      <c r="V1942" s="36"/>
      <c r="W1942" s="36"/>
      <c r="X1942" s="36"/>
      <c r="Y1942" s="36"/>
      <c r="Z1942" s="36"/>
      <c r="AA1942" s="36"/>
      <c r="AB1942" s="36"/>
      <c r="AC1942" s="36"/>
      <c r="AD1942" s="36"/>
      <c r="AE1942" s="36"/>
      <c r="AT1942" s="19" t="s">
        <v>473</v>
      </c>
      <c r="AU1942" s="19" t="s">
        <v>86</v>
      </c>
    </row>
    <row r="1943" spans="2:51" s="15" customFormat="1" ht="11.25">
      <c r="B1943" s="221"/>
      <c r="C1943" s="222"/>
      <c r="D1943" s="192" t="s">
        <v>428</v>
      </c>
      <c r="E1943" s="223" t="s">
        <v>19</v>
      </c>
      <c r="F1943" s="224" t="s">
        <v>1825</v>
      </c>
      <c r="G1943" s="222"/>
      <c r="H1943" s="223" t="s">
        <v>19</v>
      </c>
      <c r="I1943" s="225"/>
      <c r="J1943" s="222"/>
      <c r="K1943" s="222"/>
      <c r="L1943" s="226"/>
      <c r="M1943" s="227"/>
      <c r="N1943" s="228"/>
      <c r="O1943" s="228"/>
      <c r="P1943" s="228"/>
      <c r="Q1943" s="228"/>
      <c r="R1943" s="228"/>
      <c r="S1943" s="228"/>
      <c r="T1943" s="229"/>
      <c r="AT1943" s="230" t="s">
        <v>428</v>
      </c>
      <c r="AU1943" s="230" t="s">
        <v>86</v>
      </c>
      <c r="AV1943" s="15" t="s">
        <v>84</v>
      </c>
      <c r="AW1943" s="15" t="s">
        <v>37</v>
      </c>
      <c r="AX1943" s="15" t="s">
        <v>76</v>
      </c>
      <c r="AY1943" s="230" t="s">
        <v>404</v>
      </c>
    </row>
    <row r="1944" spans="2:51" s="15" customFormat="1" ht="11.25">
      <c r="B1944" s="221"/>
      <c r="C1944" s="222"/>
      <c r="D1944" s="192" t="s">
        <v>428</v>
      </c>
      <c r="E1944" s="223" t="s">
        <v>19</v>
      </c>
      <c r="F1944" s="224" t="s">
        <v>2412</v>
      </c>
      <c r="G1944" s="222"/>
      <c r="H1944" s="223" t="s">
        <v>19</v>
      </c>
      <c r="I1944" s="225"/>
      <c r="J1944" s="222"/>
      <c r="K1944" s="222"/>
      <c r="L1944" s="226"/>
      <c r="M1944" s="227"/>
      <c r="N1944" s="228"/>
      <c r="O1944" s="228"/>
      <c r="P1944" s="228"/>
      <c r="Q1944" s="228"/>
      <c r="R1944" s="228"/>
      <c r="S1944" s="228"/>
      <c r="T1944" s="229"/>
      <c r="AT1944" s="230" t="s">
        <v>428</v>
      </c>
      <c r="AU1944" s="230" t="s">
        <v>86</v>
      </c>
      <c r="AV1944" s="15" t="s">
        <v>84</v>
      </c>
      <c r="AW1944" s="15" t="s">
        <v>37</v>
      </c>
      <c r="AX1944" s="15" t="s">
        <v>76</v>
      </c>
      <c r="AY1944" s="230" t="s">
        <v>404</v>
      </c>
    </row>
    <row r="1945" spans="2:51" s="13" customFormat="1" ht="11.25">
      <c r="B1945" s="198"/>
      <c r="C1945" s="199"/>
      <c r="D1945" s="192" t="s">
        <v>428</v>
      </c>
      <c r="E1945" s="200" t="s">
        <v>19</v>
      </c>
      <c r="F1945" s="201" t="s">
        <v>2456</v>
      </c>
      <c r="G1945" s="199"/>
      <c r="H1945" s="202">
        <v>120.7</v>
      </c>
      <c r="I1945" s="203"/>
      <c r="J1945" s="199"/>
      <c r="K1945" s="199"/>
      <c r="L1945" s="204"/>
      <c r="M1945" s="205"/>
      <c r="N1945" s="206"/>
      <c r="O1945" s="206"/>
      <c r="P1945" s="206"/>
      <c r="Q1945" s="206"/>
      <c r="R1945" s="206"/>
      <c r="S1945" s="206"/>
      <c r="T1945" s="207"/>
      <c r="AT1945" s="208" t="s">
        <v>428</v>
      </c>
      <c r="AU1945" s="208" t="s">
        <v>86</v>
      </c>
      <c r="AV1945" s="13" t="s">
        <v>86</v>
      </c>
      <c r="AW1945" s="13" t="s">
        <v>37</v>
      </c>
      <c r="AX1945" s="13" t="s">
        <v>76</v>
      </c>
      <c r="AY1945" s="208" t="s">
        <v>404</v>
      </c>
    </row>
    <row r="1946" spans="2:51" s="15" customFormat="1" ht="11.25">
      <c r="B1946" s="221"/>
      <c r="C1946" s="222"/>
      <c r="D1946" s="192" t="s">
        <v>428</v>
      </c>
      <c r="E1946" s="223" t="s">
        <v>19</v>
      </c>
      <c r="F1946" s="224" t="s">
        <v>1857</v>
      </c>
      <c r="G1946" s="222"/>
      <c r="H1946" s="223" t="s">
        <v>19</v>
      </c>
      <c r="I1946" s="225"/>
      <c r="J1946" s="222"/>
      <c r="K1946" s="222"/>
      <c r="L1946" s="226"/>
      <c r="M1946" s="227"/>
      <c r="N1946" s="228"/>
      <c r="O1946" s="228"/>
      <c r="P1946" s="228"/>
      <c r="Q1946" s="228"/>
      <c r="R1946" s="228"/>
      <c r="S1946" s="228"/>
      <c r="T1946" s="229"/>
      <c r="AT1946" s="230" t="s">
        <v>428</v>
      </c>
      <c r="AU1946" s="230" t="s">
        <v>86</v>
      </c>
      <c r="AV1946" s="15" t="s">
        <v>84</v>
      </c>
      <c r="AW1946" s="15" t="s">
        <v>37</v>
      </c>
      <c r="AX1946" s="15" t="s">
        <v>76</v>
      </c>
      <c r="AY1946" s="230" t="s">
        <v>404</v>
      </c>
    </row>
    <row r="1947" spans="2:51" s="13" customFormat="1" ht="11.25">
      <c r="B1947" s="198"/>
      <c r="C1947" s="199"/>
      <c r="D1947" s="192" t="s">
        <v>428</v>
      </c>
      <c r="E1947" s="200" t="s">
        <v>19</v>
      </c>
      <c r="F1947" s="201" t="s">
        <v>2457</v>
      </c>
      <c r="G1947" s="199"/>
      <c r="H1947" s="202">
        <v>65.7</v>
      </c>
      <c r="I1947" s="203"/>
      <c r="J1947" s="199"/>
      <c r="K1947" s="199"/>
      <c r="L1947" s="204"/>
      <c r="M1947" s="205"/>
      <c r="N1947" s="206"/>
      <c r="O1947" s="206"/>
      <c r="P1947" s="206"/>
      <c r="Q1947" s="206"/>
      <c r="R1947" s="206"/>
      <c r="S1947" s="206"/>
      <c r="T1947" s="207"/>
      <c r="AT1947" s="208" t="s">
        <v>428</v>
      </c>
      <c r="AU1947" s="208" t="s">
        <v>86</v>
      </c>
      <c r="AV1947" s="13" t="s">
        <v>86</v>
      </c>
      <c r="AW1947" s="13" t="s">
        <v>37</v>
      </c>
      <c r="AX1947" s="13" t="s">
        <v>76</v>
      </c>
      <c r="AY1947" s="208" t="s">
        <v>404</v>
      </c>
    </row>
    <row r="1948" spans="2:51" s="15" customFormat="1" ht="11.25">
      <c r="B1948" s="221"/>
      <c r="C1948" s="222"/>
      <c r="D1948" s="192" t="s">
        <v>428</v>
      </c>
      <c r="E1948" s="223" t="s">
        <v>19</v>
      </c>
      <c r="F1948" s="224" t="s">
        <v>1859</v>
      </c>
      <c r="G1948" s="222"/>
      <c r="H1948" s="223" t="s">
        <v>19</v>
      </c>
      <c r="I1948" s="225"/>
      <c r="J1948" s="222"/>
      <c r="K1948" s="222"/>
      <c r="L1948" s="226"/>
      <c r="M1948" s="227"/>
      <c r="N1948" s="228"/>
      <c r="O1948" s="228"/>
      <c r="P1948" s="228"/>
      <c r="Q1948" s="228"/>
      <c r="R1948" s="228"/>
      <c r="S1948" s="228"/>
      <c r="T1948" s="229"/>
      <c r="AT1948" s="230" t="s">
        <v>428</v>
      </c>
      <c r="AU1948" s="230" t="s">
        <v>86</v>
      </c>
      <c r="AV1948" s="15" t="s">
        <v>84</v>
      </c>
      <c r="AW1948" s="15" t="s">
        <v>37</v>
      </c>
      <c r="AX1948" s="15" t="s">
        <v>76</v>
      </c>
      <c r="AY1948" s="230" t="s">
        <v>404</v>
      </c>
    </row>
    <row r="1949" spans="2:51" s="13" customFormat="1" ht="11.25">
      <c r="B1949" s="198"/>
      <c r="C1949" s="199"/>
      <c r="D1949" s="192" t="s">
        <v>428</v>
      </c>
      <c r="E1949" s="200" t="s">
        <v>19</v>
      </c>
      <c r="F1949" s="201" t="s">
        <v>2458</v>
      </c>
      <c r="G1949" s="199"/>
      <c r="H1949" s="202">
        <v>68.4</v>
      </c>
      <c r="I1949" s="203"/>
      <c r="J1949" s="199"/>
      <c r="K1949" s="199"/>
      <c r="L1949" s="204"/>
      <c r="M1949" s="205"/>
      <c r="N1949" s="206"/>
      <c r="O1949" s="206"/>
      <c r="P1949" s="206"/>
      <c r="Q1949" s="206"/>
      <c r="R1949" s="206"/>
      <c r="S1949" s="206"/>
      <c r="T1949" s="207"/>
      <c r="AT1949" s="208" t="s">
        <v>428</v>
      </c>
      <c r="AU1949" s="208" t="s">
        <v>86</v>
      </c>
      <c r="AV1949" s="13" t="s">
        <v>86</v>
      </c>
      <c r="AW1949" s="13" t="s">
        <v>37</v>
      </c>
      <c r="AX1949" s="13" t="s">
        <v>76</v>
      </c>
      <c r="AY1949" s="208" t="s">
        <v>404</v>
      </c>
    </row>
    <row r="1950" spans="2:51" s="15" customFormat="1" ht="11.25">
      <c r="B1950" s="221"/>
      <c r="C1950" s="222"/>
      <c r="D1950" s="192" t="s">
        <v>428</v>
      </c>
      <c r="E1950" s="223" t="s">
        <v>19</v>
      </c>
      <c r="F1950" s="224" t="s">
        <v>1861</v>
      </c>
      <c r="G1950" s="222"/>
      <c r="H1950" s="223" t="s">
        <v>19</v>
      </c>
      <c r="I1950" s="225"/>
      <c r="J1950" s="222"/>
      <c r="K1950" s="222"/>
      <c r="L1950" s="226"/>
      <c r="M1950" s="227"/>
      <c r="N1950" s="228"/>
      <c r="O1950" s="228"/>
      <c r="P1950" s="228"/>
      <c r="Q1950" s="228"/>
      <c r="R1950" s="228"/>
      <c r="S1950" s="228"/>
      <c r="T1950" s="229"/>
      <c r="AT1950" s="230" t="s">
        <v>428</v>
      </c>
      <c r="AU1950" s="230" t="s">
        <v>86</v>
      </c>
      <c r="AV1950" s="15" t="s">
        <v>84</v>
      </c>
      <c r="AW1950" s="15" t="s">
        <v>37</v>
      </c>
      <c r="AX1950" s="15" t="s">
        <v>76</v>
      </c>
      <c r="AY1950" s="230" t="s">
        <v>404</v>
      </c>
    </row>
    <row r="1951" spans="2:51" s="13" customFormat="1" ht="11.25">
      <c r="B1951" s="198"/>
      <c r="C1951" s="199"/>
      <c r="D1951" s="192" t="s">
        <v>428</v>
      </c>
      <c r="E1951" s="200" t="s">
        <v>19</v>
      </c>
      <c r="F1951" s="201" t="s">
        <v>2459</v>
      </c>
      <c r="G1951" s="199"/>
      <c r="H1951" s="202">
        <v>26</v>
      </c>
      <c r="I1951" s="203"/>
      <c r="J1951" s="199"/>
      <c r="K1951" s="199"/>
      <c r="L1951" s="204"/>
      <c r="M1951" s="205"/>
      <c r="N1951" s="206"/>
      <c r="O1951" s="206"/>
      <c r="P1951" s="206"/>
      <c r="Q1951" s="206"/>
      <c r="R1951" s="206"/>
      <c r="S1951" s="206"/>
      <c r="T1951" s="207"/>
      <c r="AT1951" s="208" t="s">
        <v>428</v>
      </c>
      <c r="AU1951" s="208" t="s">
        <v>86</v>
      </c>
      <c r="AV1951" s="13" t="s">
        <v>86</v>
      </c>
      <c r="AW1951" s="13" t="s">
        <v>37</v>
      </c>
      <c r="AX1951" s="13" t="s">
        <v>76</v>
      </c>
      <c r="AY1951" s="208" t="s">
        <v>404</v>
      </c>
    </row>
    <row r="1952" spans="2:51" s="15" customFormat="1" ht="11.25">
      <c r="B1952" s="221"/>
      <c r="C1952" s="222"/>
      <c r="D1952" s="192" t="s">
        <v>428</v>
      </c>
      <c r="E1952" s="223" t="s">
        <v>19</v>
      </c>
      <c r="F1952" s="224" t="s">
        <v>2417</v>
      </c>
      <c r="G1952" s="222"/>
      <c r="H1952" s="223" t="s">
        <v>19</v>
      </c>
      <c r="I1952" s="225"/>
      <c r="J1952" s="222"/>
      <c r="K1952" s="222"/>
      <c r="L1952" s="226"/>
      <c r="M1952" s="227"/>
      <c r="N1952" s="228"/>
      <c r="O1952" s="228"/>
      <c r="P1952" s="228"/>
      <c r="Q1952" s="228"/>
      <c r="R1952" s="228"/>
      <c r="S1952" s="228"/>
      <c r="T1952" s="229"/>
      <c r="AT1952" s="230" t="s">
        <v>428</v>
      </c>
      <c r="AU1952" s="230" t="s">
        <v>86</v>
      </c>
      <c r="AV1952" s="15" t="s">
        <v>84</v>
      </c>
      <c r="AW1952" s="15" t="s">
        <v>37</v>
      </c>
      <c r="AX1952" s="15" t="s">
        <v>76</v>
      </c>
      <c r="AY1952" s="230" t="s">
        <v>404</v>
      </c>
    </row>
    <row r="1953" spans="2:51" s="13" customFormat="1" ht="11.25">
      <c r="B1953" s="198"/>
      <c r="C1953" s="199"/>
      <c r="D1953" s="192" t="s">
        <v>428</v>
      </c>
      <c r="E1953" s="200" t="s">
        <v>19</v>
      </c>
      <c r="F1953" s="201" t="s">
        <v>2460</v>
      </c>
      <c r="G1953" s="199"/>
      <c r="H1953" s="202">
        <v>106.2</v>
      </c>
      <c r="I1953" s="203"/>
      <c r="J1953" s="199"/>
      <c r="K1953" s="199"/>
      <c r="L1953" s="204"/>
      <c r="M1953" s="205"/>
      <c r="N1953" s="206"/>
      <c r="O1953" s="206"/>
      <c r="P1953" s="206"/>
      <c r="Q1953" s="206"/>
      <c r="R1953" s="206"/>
      <c r="S1953" s="206"/>
      <c r="T1953" s="207"/>
      <c r="AT1953" s="208" t="s">
        <v>428</v>
      </c>
      <c r="AU1953" s="208" t="s">
        <v>86</v>
      </c>
      <c r="AV1953" s="13" t="s">
        <v>86</v>
      </c>
      <c r="AW1953" s="13" t="s">
        <v>37</v>
      </c>
      <c r="AX1953" s="13" t="s">
        <v>76</v>
      </c>
      <c r="AY1953" s="208" t="s">
        <v>404</v>
      </c>
    </row>
    <row r="1954" spans="2:51" s="15" customFormat="1" ht="11.25">
      <c r="B1954" s="221"/>
      <c r="C1954" s="222"/>
      <c r="D1954" s="192" t="s">
        <v>428</v>
      </c>
      <c r="E1954" s="223" t="s">
        <v>19</v>
      </c>
      <c r="F1954" s="224" t="s">
        <v>2419</v>
      </c>
      <c r="G1954" s="222"/>
      <c r="H1954" s="223" t="s">
        <v>19</v>
      </c>
      <c r="I1954" s="225"/>
      <c r="J1954" s="222"/>
      <c r="K1954" s="222"/>
      <c r="L1954" s="226"/>
      <c r="M1954" s="227"/>
      <c r="N1954" s="228"/>
      <c r="O1954" s="228"/>
      <c r="P1954" s="228"/>
      <c r="Q1954" s="228"/>
      <c r="R1954" s="228"/>
      <c r="S1954" s="228"/>
      <c r="T1954" s="229"/>
      <c r="AT1954" s="230" t="s">
        <v>428</v>
      </c>
      <c r="AU1954" s="230" t="s">
        <v>86</v>
      </c>
      <c r="AV1954" s="15" t="s">
        <v>84</v>
      </c>
      <c r="AW1954" s="15" t="s">
        <v>37</v>
      </c>
      <c r="AX1954" s="15" t="s">
        <v>76</v>
      </c>
      <c r="AY1954" s="230" t="s">
        <v>404</v>
      </c>
    </row>
    <row r="1955" spans="2:51" s="13" customFormat="1" ht="11.25">
      <c r="B1955" s="198"/>
      <c r="C1955" s="199"/>
      <c r="D1955" s="192" t="s">
        <v>428</v>
      </c>
      <c r="E1955" s="200" t="s">
        <v>19</v>
      </c>
      <c r="F1955" s="201" t="s">
        <v>2461</v>
      </c>
      <c r="G1955" s="199"/>
      <c r="H1955" s="202">
        <v>52.5</v>
      </c>
      <c r="I1955" s="203"/>
      <c r="J1955" s="199"/>
      <c r="K1955" s="199"/>
      <c r="L1955" s="204"/>
      <c r="M1955" s="205"/>
      <c r="N1955" s="206"/>
      <c r="O1955" s="206"/>
      <c r="P1955" s="206"/>
      <c r="Q1955" s="206"/>
      <c r="R1955" s="206"/>
      <c r="S1955" s="206"/>
      <c r="T1955" s="207"/>
      <c r="AT1955" s="208" t="s">
        <v>428</v>
      </c>
      <c r="AU1955" s="208" t="s">
        <v>86</v>
      </c>
      <c r="AV1955" s="13" t="s">
        <v>86</v>
      </c>
      <c r="AW1955" s="13" t="s">
        <v>37</v>
      </c>
      <c r="AX1955" s="13" t="s">
        <v>76</v>
      </c>
      <c r="AY1955" s="208" t="s">
        <v>404</v>
      </c>
    </row>
    <row r="1956" spans="2:51" s="15" customFormat="1" ht="11.25">
      <c r="B1956" s="221"/>
      <c r="C1956" s="222"/>
      <c r="D1956" s="192" t="s">
        <v>428</v>
      </c>
      <c r="E1956" s="223" t="s">
        <v>19</v>
      </c>
      <c r="F1956" s="224" t="s">
        <v>2421</v>
      </c>
      <c r="G1956" s="222"/>
      <c r="H1956" s="223" t="s">
        <v>19</v>
      </c>
      <c r="I1956" s="225"/>
      <c r="J1956" s="222"/>
      <c r="K1956" s="222"/>
      <c r="L1956" s="226"/>
      <c r="M1956" s="227"/>
      <c r="N1956" s="228"/>
      <c r="O1956" s="228"/>
      <c r="P1956" s="228"/>
      <c r="Q1956" s="228"/>
      <c r="R1956" s="228"/>
      <c r="S1956" s="228"/>
      <c r="T1956" s="229"/>
      <c r="AT1956" s="230" t="s">
        <v>428</v>
      </c>
      <c r="AU1956" s="230" t="s">
        <v>86</v>
      </c>
      <c r="AV1956" s="15" t="s">
        <v>84</v>
      </c>
      <c r="AW1956" s="15" t="s">
        <v>37</v>
      </c>
      <c r="AX1956" s="15" t="s">
        <v>76</v>
      </c>
      <c r="AY1956" s="230" t="s">
        <v>404</v>
      </c>
    </row>
    <row r="1957" spans="2:51" s="13" customFormat="1" ht="11.25">
      <c r="B1957" s="198"/>
      <c r="C1957" s="199"/>
      <c r="D1957" s="192" t="s">
        <v>428</v>
      </c>
      <c r="E1957" s="200" t="s">
        <v>19</v>
      </c>
      <c r="F1957" s="201" t="s">
        <v>2462</v>
      </c>
      <c r="G1957" s="199"/>
      <c r="H1957" s="202">
        <v>46.8</v>
      </c>
      <c r="I1957" s="203"/>
      <c r="J1957" s="199"/>
      <c r="K1957" s="199"/>
      <c r="L1957" s="204"/>
      <c r="M1957" s="205"/>
      <c r="N1957" s="206"/>
      <c r="O1957" s="206"/>
      <c r="P1957" s="206"/>
      <c r="Q1957" s="206"/>
      <c r="R1957" s="206"/>
      <c r="S1957" s="206"/>
      <c r="T1957" s="207"/>
      <c r="AT1957" s="208" t="s">
        <v>428</v>
      </c>
      <c r="AU1957" s="208" t="s">
        <v>86</v>
      </c>
      <c r="AV1957" s="13" t="s">
        <v>86</v>
      </c>
      <c r="AW1957" s="13" t="s">
        <v>37</v>
      </c>
      <c r="AX1957" s="13" t="s">
        <v>76</v>
      </c>
      <c r="AY1957" s="208" t="s">
        <v>404</v>
      </c>
    </row>
    <row r="1958" spans="2:51" s="15" customFormat="1" ht="11.25">
      <c r="B1958" s="221"/>
      <c r="C1958" s="222"/>
      <c r="D1958" s="192" t="s">
        <v>428</v>
      </c>
      <c r="E1958" s="223" t="s">
        <v>19</v>
      </c>
      <c r="F1958" s="224" t="s">
        <v>2423</v>
      </c>
      <c r="G1958" s="222"/>
      <c r="H1958" s="223" t="s">
        <v>19</v>
      </c>
      <c r="I1958" s="225"/>
      <c r="J1958" s="222"/>
      <c r="K1958" s="222"/>
      <c r="L1958" s="226"/>
      <c r="M1958" s="227"/>
      <c r="N1958" s="228"/>
      <c r="O1958" s="228"/>
      <c r="P1958" s="228"/>
      <c r="Q1958" s="228"/>
      <c r="R1958" s="228"/>
      <c r="S1958" s="228"/>
      <c r="T1958" s="229"/>
      <c r="AT1958" s="230" t="s">
        <v>428</v>
      </c>
      <c r="AU1958" s="230" t="s">
        <v>86</v>
      </c>
      <c r="AV1958" s="15" t="s">
        <v>84</v>
      </c>
      <c r="AW1958" s="15" t="s">
        <v>37</v>
      </c>
      <c r="AX1958" s="15" t="s">
        <v>76</v>
      </c>
      <c r="AY1958" s="230" t="s">
        <v>404</v>
      </c>
    </row>
    <row r="1959" spans="2:51" s="13" customFormat="1" ht="11.25">
      <c r="B1959" s="198"/>
      <c r="C1959" s="199"/>
      <c r="D1959" s="192" t="s">
        <v>428</v>
      </c>
      <c r="E1959" s="200" t="s">
        <v>19</v>
      </c>
      <c r="F1959" s="201" t="s">
        <v>273</v>
      </c>
      <c r="G1959" s="199"/>
      <c r="H1959" s="202">
        <v>4</v>
      </c>
      <c r="I1959" s="203"/>
      <c r="J1959" s="199"/>
      <c r="K1959" s="199"/>
      <c r="L1959" s="204"/>
      <c r="M1959" s="205"/>
      <c r="N1959" s="206"/>
      <c r="O1959" s="206"/>
      <c r="P1959" s="206"/>
      <c r="Q1959" s="206"/>
      <c r="R1959" s="206"/>
      <c r="S1959" s="206"/>
      <c r="T1959" s="207"/>
      <c r="AT1959" s="208" t="s">
        <v>428</v>
      </c>
      <c r="AU1959" s="208" t="s">
        <v>86</v>
      </c>
      <c r="AV1959" s="13" t="s">
        <v>86</v>
      </c>
      <c r="AW1959" s="13" t="s">
        <v>37</v>
      </c>
      <c r="AX1959" s="13" t="s">
        <v>76</v>
      </c>
      <c r="AY1959" s="208" t="s">
        <v>404</v>
      </c>
    </row>
    <row r="1960" spans="2:51" s="13" customFormat="1" ht="11.25">
      <c r="B1960" s="198"/>
      <c r="C1960" s="199"/>
      <c r="D1960" s="192" t="s">
        <v>428</v>
      </c>
      <c r="E1960" s="200" t="s">
        <v>19</v>
      </c>
      <c r="F1960" s="201" t="s">
        <v>2463</v>
      </c>
      <c r="G1960" s="199"/>
      <c r="H1960" s="202">
        <v>2</v>
      </c>
      <c r="I1960" s="203"/>
      <c r="J1960" s="199"/>
      <c r="K1960" s="199"/>
      <c r="L1960" s="204"/>
      <c r="M1960" s="205"/>
      <c r="N1960" s="206"/>
      <c r="O1960" s="206"/>
      <c r="P1960" s="206"/>
      <c r="Q1960" s="206"/>
      <c r="R1960" s="206"/>
      <c r="S1960" s="206"/>
      <c r="T1960" s="207"/>
      <c r="AT1960" s="208" t="s">
        <v>428</v>
      </c>
      <c r="AU1960" s="208" t="s">
        <v>86</v>
      </c>
      <c r="AV1960" s="13" t="s">
        <v>86</v>
      </c>
      <c r="AW1960" s="13" t="s">
        <v>37</v>
      </c>
      <c r="AX1960" s="13" t="s">
        <v>76</v>
      </c>
      <c r="AY1960" s="208" t="s">
        <v>404</v>
      </c>
    </row>
    <row r="1961" spans="2:51" s="14" customFormat="1" ht="11.25">
      <c r="B1961" s="210"/>
      <c r="C1961" s="211"/>
      <c r="D1961" s="192" t="s">
        <v>428</v>
      </c>
      <c r="E1961" s="212" t="s">
        <v>307</v>
      </c>
      <c r="F1961" s="213" t="s">
        <v>463</v>
      </c>
      <c r="G1961" s="211"/>
      <c r="H1961" s="214">
        <v>492.3</v>
      </c>
      <c r="I1961" s="215"/>
      <c r="J1961" s="211"/>
      <c r="K1961" s="211"/>
      <c r="L1961" s="216"/>
      <c r="M1961" s="217"/>
      <c r="N1961" s="218"/>
      <c r="O1961" s="218"/>
      <c r="P1961" s="218"/>
      <c r="Q1961" s="218"/>
      <c r="R1961" s="218"/>
      <c r="S1961" s="218"/>
      <c r="T1961" s="219"/>
      <c r="AT1961" s="220" t="s">
        <v>428</v>
      </c>
      <c r="AU1961" s="220" t="s">
        <v>86</v>
      </c>
      <c r="AV1961" s="14" t="s">
        <v>273</v>
      </c>
      <c r="AW1961" s="14" t="s">
        <v>37</v>
      </c>
      <c r="AX1961" s="14" t="s">
        <v>84</v>
      </c>
      <c r="AY1961" s="220" t="s">
        <v>404</v>
      </c>
    </row>
    <row r="1962" spans="1:65" s="2" customFormat="1" ht="14.45" customHeight="1">
      <c r="A1962" s="36"/>
      <c r="B1962" s="37"/>
      <c r="C1962" s="179" t="s">
        <v>2464</v>
      </c>
      <c r="D1962" s="179" t="s">
        <v>410</v>
      </c>
      <c r="E1962" s="180" t="s">
        <v>2465</v>
      </c>
      <c r="F1962" s="181" t="s">
        <v>2466</v>
      </c>
      <c r="G1962" s="182" t="s">
        <v>134</v>
      </c>
      <c r="H1962" s="183">
        <v>192.6</v>
      </c>
      <c r="I1962" s="184"/>
      <c r="J1962" s="185">
        <f>ROUND(I1962*H1962,2)</f>
        <v>0</v>
      </c>
      <c r="K1962" s="181" t="s">
        <v>413</v>
      </c>
      <c r="L1962" s="41"/>
      <c r="M1962" s="186" t="s">
        <v>19</v>
      </c>
      <c r="N1962" s="187" t="s">
        <v>47</v>
      </c>
      <c r="O1962" s="66"/>
      <c r="P1962" s="188">
        <f>O1962*H1962</f>
        <v>0</v>
      </c>
      <c r="Q1962" s="188">
        <v>0.14761</v>
      </c>
      <c r="R1962" s="188">
        <f>Q1962*H1962</f>
        <v>28.429685999999997</v>
      </c>
      <c r="S1962" s="188">
        <v>0</v>
      </c>
      <c r="T1962" s="189">
        <f>S1962*H1962</f>
        <v>0</v>
      </c>
      <c r="U1962" s="36"/>
      <c r="V1962" s="36"/>
      <c r="W1962" s="36"/>
      <c r="X1962" s="36"/>
      <c r="Y1962" s="36"/>
      <c r="Z1962" s="36"/>
      <c r="AA1962" s="36"/>
      <c r="AB1962" s="36"/>
      <c r="AC1962" s="36"/>
      <c r="AD1962" s="36"/>
      <c r="AE1962" s="36"/>
      <c r="AR1962" s="190" t="s">
        <v>273</v>
      </c>
      <c r="AT1962" s="190" t="s">
        <v>410</v>
      </c>
      <c r="AU1962" s="190" t="s">
        <v>86</v>
      </c>
      <c r="AY1962" s="19" t="s">
        <v>404</v>
      </c>
      <c r="BE1962" s="191">
        <f>IF(N1962="základní",J1962,0)</f>
        <v>0</v>
      </c>
      <c r="BF1962" s="191">
        <f>IF(N1962="snížená",J1962,0)</f>
        <v>0</v>
      </c>
      <c r="BG1962" s="191">
        <f>IF(N1962="zákl. přenesená",J1962,0)</f>
        <v>0</v>
      </c>
      <c r="BH1962" s="191">
        <f>IF(N1962="sníž. přenesená",J1962,0)</f>
        <v>0</v>
      </c>
      <c r="BI1962" s="191">
        <f>IF(N1962="nulová",J1962,0)</f>
        <v>0</v>
      </c>
      <c r="BJ1962" s="19" t="s">
        <v>84</v>
      </c>
      <c r="BK1962" s="191">
        <f>ROUND(I1962*H1962,2)</f>
        <v>0</v>
      </c>
      <c r="BL1962" s="19" t="s">
        <v>273</v>
      </c>
      <c r="BM1962" s="190" t="s">
        <v>2467</v>
      </c>
    </row>
    <row r="1963" spans="1:47" s="2" customFormat="1" ht="19.5">
      <c r="A1963" s="36"/>
      <c r="B1963" s="37"/>
      <c r="C1963" s="38"/>
      <c r="D1963" s="192" t="s">
        <v>418</v>
      </c>
      <c r="E1963" s="38"/>
      <c r="F1963" s="193" t="s">
        <v>2468</v>
      </c>
      <c r="G1963" s="38"/>
      <c r="H1963" s="38"/>
      <c r="I1963" s="194"/>
      <c r="J1963" s="38"/>
      <c r="K1963" s="38"/>
      <c r="L1963" s="41"/>
      <c r="M1963" s="195"/>
      <c r="N1963" s="196"/>
      <c r="O1963" s="66"/>
      <c r="P1963" s="66"/>
      <c r="Q1963" s="66"/>
      <c r="R1963" s="66"/>
      <c r="S1963" s="66"/>
      <c r="T1963" s="67"/>
      <c r="U1963" s="36"/>
      <c r="V1963" s="36"/>
      <c r="W1963" s="36"/>
      <c r="X1963" s="36"/>
      <c r="Y1963" s="36"/>
      <c r="Z1963" s="36"/>
      <c r="AA1963" s="36"/>
      <c r="AB1963" s="36"/>
      <c r="AC1963" s="36"/>
      <c r="AD1963" s="36"/>
      <c r="AE1963" s="36"/>
      <c r="AT1963" s="19" t="s">
        <v>418</v>
      </c>
      <c r="AU1963" s="19" t="s">
        <v>86</v>
      </c>
    </row>
    <row r="1964" spans="1:47" s="2" customFormat="1" ht="87.75">
      <c r="A1964" s="36"/>
      <c r="B1964" s="37"/>
      <c r="C1964" s="38"/>
      <c r="D1964" s="192" t="s">
        <v>423</v>
      </c>
      <c r="E1964" s="38"/>
      <c r="F1964" s="197" t="s">
        <v>2469</v>
      </c>
      <c r="G1964" s="38"/>
      <c r="H1964" s="38"/>
      <c r="I1964" s="194"/>
      <c r="J1964" s="38"/>
      <c r="K1964" s="38"/>
      <c r="L1964" s="41"/>
      <c r="M1964" s="195"/>
      <c r="N1964" s="196"/>
      <c r="O1964" s="66"/>
      <c r="P1964" s="66"/>
      <c r="Q1964" s="66"/>
      <c r="R1964" s="66"/>
      <c r="S1964" s="66"/>
      <c r="T1964" s="67"/>
      <c r="U1964" s="36"/>
      <c r="V1964" s="36"/>
      <c r="W1964" s="36"/>
      <c r="X1964" s="36"/>
      <c r="Y1964" s="36"/>
      <c r="Z1964" s="36"/>
      <c r="AA1964" s="36"/>
      <c r="AB1964" s="36"/>
      <c r="AC1964" s="36"/>
      <c r="AD1964" s="36"/>
      <c r="AE1964" s="36"/>
      <c r="AT1964" s="19" t="s">
        <v>423</v>
      </c>
      <c r="AU1964" s="19" t="s">
        <v>86</v>
      </c>
    </row>
    <row r="1965" spans="1:47" s="2" customFormat="1" ht="39">
      <c r="A1965" s="36"/>
      <c r="B1965" s="37"/>
      <c r="C1965" s="38"/>
      <c r="D1965" s="192" t="s">
        <v>473</v>
      </c>
      <c r="E1965" s="38"/>
      <c r="F1965" s="197" t="s">
        <v>2470</v>
      </c>
      <c r="G1965" s="38"/>
      <c r="H1965" s="38"/>
      <c r="I1965" s="194"/>
      <c r="J1965" s="38"/>
      <c r="K1965" s="38"/>
      <c r="L1965" s="41"/>
      <c r="M1965" s="195"/>
      <c r="N1965" s="196"/>
      <c r="O1965" s="66"/>
      <c r="P1965" s="66"/>
      <c r="Q1965" s="66"/>
      <c r="R1965" s="66"/>
      <c r="S1965" s="66"/>
      <c r="T1965" s="67"/>
      <c r="U1965" s="36"/>
      <c r="V1965" s="36"/>
      <c r="W1965" s="36"/>
      <c r="X1965" s="36"/>
      <c r="Y1965" s="36"/>
      <c r="Z1965" s="36"/>
      <c r="AA1965" s="36"/>
      <c r="AB1965" s="36"/>
      <c r="AC1965" s="36"/>
      <c r="AD1965" s="36"/>
      <c r="AE1965" s="36"/>
      <c r="AT1965" s="19" t="s">
        <v>473</v>
      </c>
      <c r="AU1965" s="19" t="s">
        <v>86</v>
      </c>
    </row>
    <row r="1966" spans="2:51" s="15" customFormat="1" ht="11.25">
      <c r="B1966" s="221"/>
      <c r="C1966" s="222"/>
      <c r="D1966" s="192" t="s">
        <v>428</v>
      </c>
      <c r="E1966" s="223" t="s">
        <v>19</v>
      </c>
      <c r="F1966" s="224" t="s">
        <v>520</v>
      </c>
      <c r="G1966" s="222"/>
      <c r="H1966" s="223" t="s">
        <v>19</v>
      </c>
      <c r="I1966" s="225"/>
      <c r="J1966" s="222"/>
      <c r="K1966" s="222"/>
      <c r="L1966" s="226"/>
      <c r="M1966" s="227"/>
      <c r="N1966" s="228"/>
      <c r="O1966" s="228"/>
      <c r="P1966" s="228"/>
      <c r="Q1966" s="228"/>
      <c r="R1966" s="228"/>
      <c r="S1966" s="228"/>
      <c r="T1966" s="229"/>
      <c r="AT1966" s="230" t="s">
        <v>428</v>
      </c>
      <c r="AU1966" s="230" t="s">
        <v>86</v>
      </c>
      <c r="AV1966" s="15" t="s">
        <v>84</v>
      </c>
      <c r="AW1966" s="15" t="s">
        <v>37</v>
      </c>
      <c r="AX1966" s="15" t="s">
        <v>76</v>
      </c>
      <c r="AY1966" s="230" t="s">
        <v>404</v>
      </c>
    </row>
    <row r="1967" spans="2:51" s="13" customFormat="1" ht="11.25">
      <c r="B1967" s="198"/>
      <c r="C1967" s="199"/>
      <c r="D1967" s="192" t="s">
        <v>428</v>
      </c>
      <c r="E1967" s="200" t="s">
        <v>2471</v>
      </c>
      <c r="F1967" s="201" t="s">
        <v>2472</v>
      </c>
      <c r="G1967" s="199"/>
      <c r="H1967" s="202">
        <v>192.6</v>
      </c>
      <c r="I1967" s="203"/>
      <c r="J1967" s="199"/>
      <c r="K1967" s="199"/>
      <c r="L1967" s="204"/>
      <c r="M1967" s="205"/>
      <c r="N1967" s="206"/>
      <c r="O1967" s="206"/>
      <c r="P1967" s="206"/>
      <c r="Q1967" s="206"/>
      <c r="R1967" s="206"/>
      <c r="S1967" s="206"/>
      <c r="T1967" s="207"/>
      <c r="AT1967" s="208" t="s">
        <v>428</v>
      </c>
      <c r="AU1967" s="208" t="s">
        <v>86</v>
      </c>
      <c r="AV1967" s="13" t="s">
        <v>86</v>
      </c>
      <c r="AW1967" s="13" t="s">
        <v>37</v>
      </c>
      <c r="AX1967" s="13" t="s">
        <v>84</v>
      </c>
      <c r="AY1967" s="208" t="s">
        <v>404</v>
      </c>
    </row>
    <row r="1968" spans="1:65" s="2" customFormat="1" ht="14.45" customHeight="1">
      <c r="A1968" s="36"/>
      <c r="B1968" s="37"/>
      <c r="C1968" s="242" t="s">
        <v>2473</v>
      </c>
      <c r="D1968" s="252" t="s">
        <v>812</v>
      </c>
      <c r="E1968" s="243" t="s">
        <v>2474</v>
      </c>
      <c r="F1968" s="244" t="s">
        <v>2475</v>
      </c>
      <c r="G1968" s="245" t="s">
        <v>110</v>
      </c>
      <c r="H1968" s="246">
        <v>193</v>
      </c>
      <c r="I1968" s="247"/>
      <c r="J1968" s="248">
        <f>ROUND(I1968*H1968,2)</f>
        <v>0</v>
      </c>
      <c r="K1968" s="244" t="s">
        <v>19</v>
      </c>
      <c r="L1968" s="249"/>
      <c r="M1968" s="250" t="s">
        <v>19</v>
      </c>
      <c r="N1968" s="251" t="s">
        <v>47</v>
      </c>
      <c r="O1968" s="66"/>
      <c r="P1968" s="188">
        <f>O1968*H1968</f>
        <v>0</v>
      </c>
      <c r="Q1968" s="188">
        <v>0.067</v>
      </c>
      <c r="R1968" s="188">
        <f>Q1968*H1968</f>
        <v>12.931000000000001</v>
      </c>
      <c r="S1968" s="188">
        <v>0</v>
      </c>
      <c r="T1968" s="189">
        <f>S1968*H1968</f>
        <v>0</v>
      </c>
      <c r="U1968" s="36"/>
      <c r="V1968" s="36"/>
      <c r="W1968" s="36"/>
      <c r="X1968" s="36"/>
      <c r="Y1968" s="36"/>
      <c r="Z1968" s="36"/>
      <c r="AA1968" s="36"/>
      <c r="AB1968" s="36"/>
      <c r="AC1968" s="36"/>
      <c r="AD1968" s="36"/>
      <c r="AE1968" s="36"/>
      <c r="AR1968" s="190" t="s">
        <v>224</v>
      </c>
      <c r="AT1968" s="190" t="s">
        <v>812</v>
      </c>
      <c r="AU1968" s="190" t="s">
        <v>86</v>
      </c>
      <c r="AY1968" s="19" t="s">
        <v>404</v>
      </c>
      <c r="BE1968" s="191">
        <f>IF(N1968="základní",J1968,0)</f>
        <v>0</v>
      </c>
      <c r="BF1968" s="191">
        <f>IF(N1968="snížená",J1968,0)</f>
        <v>0</v>
      </c>
      <c r="BG1968" s="191">
        <f>IF(N1968="zákl. přenesená",J1968,0)</f>
        <v>0</v>
      </c>
      <c r="BH1968" s="191">
        <f>IF(N1968="sníž. přenesená",J1968,0)</f>
        <v>0</v>
      </c>
      <c r="BI1968" s="191">
        <f>IF(N1968="nulová",J1968,0)</f>
        <v>0</v>
      </c>
      <c r="BJ1968" s="19" t="s">
        <v>84</v>
      </c>
      <c r="BK1968" s="191">
        <f>ROUND(I1968*H1968,2)</f>
        <v>0</v>
      </c>
      <c r="BL1968" s="19" t="s">
        <v>273</v>
      </c>
      <c r="BM1968" s="190" t="s">
        <v>2476</v>
      </c>
    </row>
    <row r="1969" spans="1:47" s="2" customFormat="1" ht="11.25">
      <c r="A1969" s="36"/>
      <c r="B1969" s="37"/>
      <c r="C1969" s="38"/>
      <c r="D1969" s="192" t="s">
        <v>418</v>
      </c>
      <c r="E1969" s="38"/>
      <c r="F1969" s="193" t="s">
        <v>2475</v>
      </c>
      <c r="G1969" s="38"/>
      <c r="H1969" s="38"/>
      <c r="I1969" s="194"/>
      <c r="J1969" s="38"/>
      <c r="K1969" s="38"/>
      <c r="L1969" s="41"/>
      <c r="M1969" s="195"/>
      <c r="N1969" s="196"/>
      <c r="O1969" s="66"/>
      <c r="P1969" s="66"/>
      <c r="Q1969" s="66"/>
      <c r="R1969" s="66"/>
      <c r="S1969" s="66"/>
      <c r="T1969" s="67"/>
      <c r="U1969" s="36"/>
      <c r="V1969" s="36"/>
      <c r="W1969" s="36"/>
      <c r="X1969" s="36"/>
      <c r="Y1969" s="36"/>
      <c r="Z1969" s="36"/>
      <c r="AA1969" s="36"/>
      <c r="AB1969" s="36"/>
      <c r="AC1969" s="36"/>
      <c r="AD1969" s="36"/>
      <c r="AE1969" s="36"/>
      <c r="AT1969" s="19" t="s">
        <v>418</v>
      </c>
      <c r="AU1969" s="19" t="s">
        <v>86</v>
      </c>
    </row>
    <row r="1970" spans="2:51" s="13" customFormat="1" ht="11.25">
      <c r="B1970" s="198"/>
      <c r="C1970" s="199"/>
      <c r="D1970" s="192" t="s">
        <v>428</v>
      </c>
      <c r="E1970" s="200" t="s">
        <v>19</v>
      </c>
      <c r="F1970" s="201" t="s">
        <v>2477</v>
      </c>
      <c r="G1970" s="199"/>
      <c r="H1970" s="202">
        <v>193</v>
      </c>
      <c r="I1970" s="203"/>
      <c r="J1970" s="199"/>
      <c r="K1970" s="199"/>
      <c r="L1970" s="204"/>
      <c r="M1970" s="205"/>
      <c r="N1970" s="206"/>
      <c r="O1970" s="206"/>
      <c r="P1970" s="206"/>
      <c r="Q1970" s="206"/>
      <c r="R1970" s="206"/>
      <c r="S1970" s="206"/>
      <c r="T1970" s="207"/>
      <c r="AT1970" s="208" t="s">
        <v>428</v>
      </c>
      <c r="AU1970" s="208" t="s">
        <v>86</v>
      </c>
      <c r="AV1970" s="13" t="s">
        <v>86</v>
      </c>
      <c r="AW1970" s="13" t="s">
        <v>37</v>
      </c>
      <c r="AX1970" s="13" t="s">
        <v>84</v>
      </c>
      <c r="AY1970" s="208" t="s">
        <v>404</v>
      </c>
    </row>
    <row r="1971" spans="1:65" s="2" customFormat="1" ht="14.45" customHeight="1">
      <c r="A1971" s="36"/>
      <c r="B1971" s="37"/>
      <c r="C1971" s="179" t="s">
        <v>2478</v>
      </c>
      <c r="D1971" s="179" t="s">
        <v>410</v>
      </c>
      <c r="E1971" s="180" t="s">
        <v>2479</v>
      </c>
      <c r="F1971" s="181" t="s">
        <v>2480</v>
      </c>
      <c r="G1971" s="182" t="s">
        <v>106</v>
      </c>
      <c r="H1971" s="183">
        <v>1.56</v>
      </c>
      <c r="I1971" s="184"/>
      <c r="J1971" s="185">
        <f>ROUND(I1971*H1971,2)</f>
        <v>0</v>
      </c>
      <c r="K1971" s="181" t="s">
        <v>19</v>
      </c>
      <c r="L1971" s="41"/>
      <c r="M1971" s="186" t="s">
        <v>19</v>
      </c>
      <c r="N1971" s="187" t="s">
        <v>47</v>
      </c>
      <c r="O1971" s="66"/>
      <c r="P1971" s="188">
        <f>O1971*H1971</f>
        <v>0</v>
      </c>
      <c r="Q1971" s="188">
        <v>0</v>
      </c>
      <c r="R1971" s="188">
        <f>Q1971*H1971</f>
        <v>0</v>
      </c>
      <c r="S1971" s="188">
        <v>0</v>
      </c>
      <c r="T1971" s="189">
        <f>S1971*H1971</f>
        <v>0</v>
      </c>
      <c r="U1971" s="36"/>
      <c r="V1971" s="36"/>
      <c r="W1971" s="36"/>
      <c r="X1971" s="36"/>
      <c r="Y1971" s="36"/>
      <c r="Z1971" s="36"/>
      <c r="AA1971" s="36"/>
      <c r="AB1971" s="36"/>
      <c r="AC1971" s="36"/>
      <c r="AD1971" s="36"/>
      <c r="AE1971" s="36"/>
      <c r="AR1971" s="190" t="s">
        <v>273</v>
      </c>
      <c r="AT1971" s="190" t="s">
        <v>410</v>
      </c>
      <c r="AU1971" s="190" t="s">
        <v>86</v>
      </c>
      <c r="AY1971" s="19" t="s">
        <v>404</v>
      </c>
      <c r="BE1971" s="191">
        <f>IF(N1971="základní",J1971,0)</f>
        <v>0</v>
      </c>
      <c r="BF1971" s="191">
        <f>IF(N1971="snížená",J1971,0)</f>
        <v>0</v>
      </c>
      <c r="BG1971" s="191">
        <f>IF(N1971="zákl. přenesená",J1971,0)</f>
        <v>0</v>
      </c>
      <c r="BH1971" s="191">
        <f>IF(N1971="sníž. přenesená",J1971,0)</f>
        <v>0</v>
      </c>
      <c r="BI1971" s="191">
        <f>IF(N1971="nulová",J1971,0)</f>
        <v>0</v>
      </c>
      <c r="BJ1971" s="19" t="s">
        <v>84</v>
      </c>
      <c r="BK1971" s="191">
        <f>ROUND(I1971*H1971,2)</f>
        <v>0</v>
      </c>
      <c r="BL1971" s="19" t="s">
        <v>273</v>
      </c>
      <c r="BM1971" s="190" t="s">
        <v>2481</v>
      </c>
    </row>
    <row r="1972" spans="1:47" s="2" customFormat="1" ht="19.5">
      <c r="A1972" s="36"/>
      <c r="B1972" s="37"/>
      <c r="C1972" s="38"/>
      <c r="D1972" s="192" t="s">
        <v>418</v>
      </c>
      <c r="E1972" s="38"/>
      <c r="F1972" s="193" t="s">
        <v>2482</v>
      </c>
      <c r="G1972" s="38"/>
      <c r="H1972" s="38"/>
      <c r="I1972" s="194"/>
      <c r="J1972" s="38"/>
      <c r="K1972" s="38"/>
      <c r="L1972" s="41"/>
      <c r="M1972" s="195"/>
      <c r="N1972" s="196"/>
      <c r="O1972" s="66"/>
      <c r="P1972" s="66"/>
      <c r="Q1972" s="66"/>
      <c r="R1972" s="66"/>
      <c r="S1972" s="66"/>
      <c r="T1972" s="67"/>
      <c r="U1972" s="36"/>
      <c r="V1972" s="36"/>
      <c r="W1972" s="36"/>
      <c r="X1972" s="36"/>
      <c r="Y1972" s="36"/>
      <c r="Z1972" s="36"/>
      <c r="AA1972" s="36"/>
      <c r="AB1972" s="36"/>
      <c r="AC1972" s="36"/>
      <c r="AD1972" s="36"/>
      <c r="AE1972" s="36"/>
      <c r="AT1972" s="19" t="s">
        <v>418</v>
      </c>
      <c r="AU1972" s="19" t="s">
        <v>86</v>
      </c>
    </row>
    <row r="1973" spans="1:47" s="2" customFormat="1" ht="126.75">
      <c r="A1973" s="36"/>
      <c r="B1973" s="37"/>
      <c r="C1973" s="38"/>
      <c r="D1973" s="192" t="s">
        <v>423</v>
      </c>
      <c r="E1973" s="38"/>
      <c r="F1973" s="197" t="s">
        <v>2483</v>
      </c>
      <c r="G1973" s="38"/>
      <c r="H1973" s="38"/>
      <c r="I1973" s="194"/>
      <c r="J1973" s="38"/>
      <c r="K1973" s="38"/>
      <c r="L1973" s="41"/>
      <c r="M1973" s="195"/>
      <c r="N1973" s="196"/>
      <c r="O1973" s="66"/>
      <c r="P1973" s="66"/>
      <c r="Q1973" s="66"/>
      <c r="R1973" s="66"/>
      <c r="S1973" s="66"/>
      <c r="T1973" s="67"/>
      <c r="U1973" s="36"/>
      <c r="V1973" s="36"/>
      <c r="W1973" s="36"/>
      <c r="X1973" s="36"/>
      <c r="Y1973" s="36"/>
      <c r="Z1973" s="36"/>
      <c r="AA1973" s="36"/>
      <c r="AB1973" s="36"/>
      <c r="AC1973" s="36"/>
      <c r="AD1973" s="36"/>
      <c r="AE1973" s="36"/>
      <c r="AT1973" s="19" t="s">
        <v>423</v>
      </c>
      <c r="AU1973" s="19" t="s">
        <v>86</v>
      </c>
    </row>
    <row r="1974" spans="2:51" s="15" customFormat="1" ht="11.25">
      <c r="B1974" s="221"/>
      <c r="C1974" s="222"/>
      <c r="D1974" s="192" t="s">
        <v>428</v>
      </c>
      <c r="E1974" s="223" t="s">
        <v>19</v>
      </c>
      <c r="F1974" s="224" t="s">
        <v>578</v>
      </c>
      <c r="G1974" s="222"/>
      <c r="H1974" s="223" t="s">
        <v>19</v>
      </c>
      <c r="I1974" s="225"/>
      <c r="J1974" s="222"/>
      <c r="K1974" s="222"/>
      <c r="L1974" s="226"/>
      <c r="M1974" s="227"/>
      <c r="N1974" s="228"/>
      <c r="O1974" s="228"/>
      <c r="P1974" s="228"/>
      <c r="Q1974" s="228"/>
      <c r="R1974" s="228"/>
      <c r="S1974" s="228"/>
      <c r="T1974" s="229"/>
      <c r="AT1974" s="230" t="s">
        <v>428</v>
      </c>
      <c r="AU1974" s="230" t="s">
        <v>86</v>
      </c>
      <c r="AV1974" s="15" t="s">
        <v>84</v>
      </c>
      <c r="AW1974" s="15" t="s">
        <v>37</v>
      </c>
      <c r="AX1974" s="15" t="s">
        <v>76</v>
      </c>
      <c r="AY1974" s="230" t="s">
        <v>404</v>
      </c>
    </row>
    <row r="1975" spans="2:51" s="15" customFormat="1" ht="11.25">
      <c r="B1975" s="221"/>
      <c r="C1975" s="222"/>
      <c r="D1975" s="192" t="s">
        <v>428</v>
      </c>
      <c r="E1975" s="223" t="s">
        <v>19</v>
      </c>
      <c r="F1975" s="224" t="s">
        <v>2484</v>
      </c>
      <c r="G1975" s="222"/>
      <c r="H1975" s="223" t="s">
        <v>19</v>
      </c>
      <c r="I1975" s="225"/>
      <c r="J1975" s="222"/>
      <c r="K1975" s="222"/>
      <c r="L1975" s="226"/>
      <c r="M1975" s="227"/>
      <c r="N1975" s="228"/>
      <c r="O1975" s="228"/>
      <c r="P1975" s="228"/>
      <c r="Q1975" s="228"/>
      <c r="R1975" s="228"/>
      <c r="S1975" s="228"/>
      <c r="T1975" s="229"/>
      <c r="AT1975" s="230" t="s">
        <v>428</v>
      </c>
      <c r="AU1975" s="230" t="s">
        <v>86</v>
      </c>
      <c r="AV1975" s="15" t="s">
        <v>84</v>
      </c>
      <c r="AW1975" s="15" t="s">
        <v>37</v>
      </c>
      <c r="AX1975" s="15" t="s">
        <v>76</v>
      </c>
      <c r="AY1975" s="230" t="s">
        <v>404</v>
      </c>
    </row>
    <row r="1976" spans="2:51" s="13" customFormat="1" ht="11.25">
      <c r="B1976" s="198"/>
      <c r="C1976" s="199"/>
      <c r="D1976" s="192" t="s">
        <v>428</v>
      </c>
      <c r="E1976" s="200" t="s">
        <v>19</v>
      </c>
      <c r="F1976" s="201" t="s">
        <v>2485</v>
      </c>
      <c r="G1976" s="199"/>
      <c r="H1976" s="202">
        <v>1.56</v>
      </c>
      <c r="I1976" s="203"/>
      <c r="J1976" s="199"/>
      <c r="K1976" s="199"/>
      <c r="L1976" s="204"/>
      <c r="M1976" s="205"/>
      <c r="N1976" s="206"/>
      <c r="O1976" s="206"/>
      <c r="P1976" s="206"/>
      <c r="Q1976" s="206"/>
      <c r="R1976" s="206"/>
      <c r="S1976" s="206"/>
      <c r="T1976" s="207"/>
      <c r="AT1976" s="208" t="s">
        <v>428</v>
      </c>
      <c r="AU1976" s="208" t="s">
        <v>86</v>
      </c>
      <c r="AV1976" s="13" t="s">
        <v>86</v>
      </c>
      <c r="AW1976" s="13" t="s">
        <v>37</v>
      </c>
      <c r="AX1976" s="13" t="s">
        <v>84</v>
      </c>
      <c r="AY1976" s="208" t="s">
        <v>404</v>
      </c>
    </row>
    <row r="1977" spans="1:65" s="2" customFormat="1" ht="14.45" customHeight="1">
      <c r="A1977" s="36"/>
      <c r="B1977" s="37"/>
      <c r="C1977" s="179" t="s">
        <v>2486</v>
      </c>
      <c r="D1977" s="179" t="s">
        <v>410</v>
      </c>
      <c r="E1977" s="180" t="s">
        <v>2487</v>
      </c>
      <c r="F1977" s="181" t="s">
        <v>2488</v>
      </c>
      <c r="G1977" s="182" t="s">
        <v>134</v>
      </c>
      <c r="H1977" s="183">
        <v>192.5</v>
      </c>
      <c r="I1977" s="184"/>
      <c r="J1977" s="185">
        <f>ROUND(I1977*H1977,2)</f>
        <v>0</v>
      </c>
      <c r="K1977" s="181" t="s">
        <v>413</v>
      </c>
      <c r="L1977" s="41"/>
      <c r="M1977" s="186" t="s">
        <v>19</v>
      </c>
      <c r="N1977" s="187" t="s">
        <v>47</v>
      </c>
      <c r="O1977" s="66"/>
      <c r="P1977" s="188">
        <f>O1977*H1977</f>
        <v>0</v>
      </c>
      <c r="Q1977" s="188">
        <v>0</v>
      </c>
      <c r="R1977" s="188">
        <f>Q1977*H1977</f>
        <v>0</v>
      </c>
      <c r="S1977" s="188">
        <v>0.35</v>
      </c>
      <c r="T1977" s="189">
        <f>S1977*H1977</f>
        <v>67.375</v>
      </c>
      <c r="U1977" s="36"/>
      <c r="V1977" s="36"/>
      <c r="W1977" s="36"/>
      <c r="X1977" s="36"/>
      <c r="Y1977" s="36"/>
      <c r="Z1977" s="36"/>
      <c r="AA1977" s="36"/>
      <c r="AB1977" s="36"/>
      <c r="AC1977" s="36"/>
      <c r="AD1977" s="36"/>
      <c r="AE1977" s="36"/>
      <c r="AR1977" s="190" t="s">
        <v>273</v>
      </c>
      <c r="AT1977" s="190" t="s">
        <v>410</v>
      </c>
      <c r="AU1977" s="190" t="s">
        <v>86</v>
      </c>
      <c r="AY1977" s="19" t="s">
        <v>404</v>
      </c>
      <c r="BE1977" s="191">
        <f>IF(N1977="základní",J1977,0)</f>
        <v>0</v>
      </c>
      <c r="BF1977" s="191">
        <f>IF(N1977="snížená",J1977,0)</f>
        <v>0</v>
      </c>
      <c r="BG1977" s="191">
        <f>IF(N1977="zákl. přenesená",J1977,0)</f>
        <v>0</v>
      </c>
      <c r="BH1977" s="191">
        <f>IF(N1977="sníž. přenesená",J1977,0)</f>
        <v>0</v>
      </c>
      <c r="BI1977" s="191">
        <f>IF(N1977="nulová",J1977,0)</f>
        <v>0</v>
      </c>
      <c r="BJ1977" s="19" t="s">
        <v>84</v>
      </c>
      <c r="BK1977" s="191">
        <f>ROUND(I1977*H1977,2)</f>
        <v>0</v>
      </c>
      <c r="BL1977" s="19" t="s">
        <v>273</v>
      </c>
      <c r="BM1977" s="190" t="s">
        <v>2489</v>
      </c>
    </row>
    <row r="1978" spans="1:47" s="2" customFormat="1" ht="19.5">
      <c r="A1978" s="36"/>
      <c r="B1978" s="37"/>
      <c r="C1978" s="38"/>
      <c r="D1978" s="192" t="s">
        <v>418</v>
      </c>
      <c r="E1978" s="38"/>
      <c r="F1978" s="193" t="s">
        <v>2490</v>
      </c>
      <c r="G1978" s="38"/>
      <c r="H1978" s="38"/>
      <c r="I1978" s="194"/>
      <c r="J1978" s="38"/>
      <c r="K1978" s="38"/>
      <c r="L1978" s="41"/>
      <c r="M1978" s="195"/>
      <c r="N1978" s="196"/>
      <c r="O1978" s="66"/>
      <c r="P1978" s="66"/>
      <c r="Q1978" s="66"/>
      <c r="R1978" s="66"/>
      <c r="S1978" s="66"/>
      <c r="T1978" s="67"/>
      <c r="U1978" s="36"/>
      <c r="V1978" s="36"/>
      <c r="W1978" s="36"/>
      <c r="X1978" s="36"/>
      <c r="Y1978" s="36"/>
      <c r="Z1978" s="36"/>
      <c r="AA1978" s="36"/>
      <c r="AB1978" s="36"/>
      <c r="AC1978" s="36"/>
      <c r="AD1978" s="36"/>
      <c r="AE1978" s="36"/>
      <c r="AT1978" s="19" t="s">
        <v>418</v>
      </c>
      <c r="AU1978" s="19" t="s">
        <v>86</v>
      </c>
    </row>
    <row r="1979" spans="1:47" s="2" customFormat="1" ht="58.5">
      <c r="A1979" s="36"/>
      <c r="B1979" s="37"/>
      <c r="C1979" s="38"/>
      <c r="D1979" s="192" t="s">
        <v>423</v>
      </c>
      <c r="E1979" s="38"/>
      <c r="F1979" s="197" t="s">
        <v>2491</v>
      </c>
      <c r="G1979" s="38"/>
      <c r="H1979" s="38"/>
      <c r="I1979" s="194"/>
      <c r="J1979" s="38"/>
      <c r="K1979" s="38"/>
      <c r="L1979" s="41"/>
      <c r="M1979" s="195"/>
      <c r="N1979" s="196"/>
      <c r="O1979" s="66"/>
      <c r="P1979" s="66"/>
      <c r="Q1979" s="66"/>
      <c r="R1979" s="66"/>
      <c r="S1979" s="66"/>
      <c r="T1979" s="67"/>
      <c r="U1979" s="36"/>
      <c r="V1979" s="36"/>
      <c r="W1979" s="36"/>
      <c r="X1979" s="36"/>
      <c r="Y1979" s="36"/>
      <c r="Z1979" s="36"/>
      <c r="AA1979" s="36"/>
      <c r="AB1979" s="36"/>
      <c r="AC1979" s="36"/>
      <c r="AD1979" s="36"/>
      <c r="AE1979" s="36"/>
      <c r="AT1979" s="19" t="s">
        <v>423</v>
      </c>
      <c r="AU1979" s="19" t="s">
        <v>86</v>
      </c>
    </row>
    <row r="1980" spans="2:51" s="15" customFormat="1" ht="11.25">
      <c r="B1980" s="221"/>
      <c r="C1980" s="222"/>
      <c r="D1980" s="192" t="s">
        <v>428</v>
      </c>
      <c r="E1980" s="223" t="s">
        <v>19</v>
      </c>
      <c r="F1980" s="224" t="s">
        <v>520</v>
      </c>
      <c r="G1980" s="222"/>
      <c r="H1980" s="223" t="s">
        <v>19</v>
      </c>
      <c r="I1980" s="225"/>
      <c r="J1980" s="222"/>
      <c r="K1980" s="222"/>
      <c r="L1980" s="226"/>
      <c r="M1980" s="227"/>
      <c r="N1980" s="228"/>
      <c r="O1980" s="228"/>
      <c r="P1980" s="228"/>
      <c r="Q1980" s="228"/>
      <c r="R1980" s="228"/>
      <c r="S1980" s="228"/>
      <c r="T1980" s="229"/>
      <c r="AT1980" s="230" t="s">
        <v>428</v>
      </c>
      <c r="AU1980" s="230" t="s">
        <v>86</v>
      </c>
      <c r="AV1980" s="15" t="s">
        <v>84</v>
      </c>
      <c r="AW1980" s="15" t="s">
        <v>37</v>
      </c>
      <c r="AX1980" s="15" t="s">
        <v>76</v>
      </c>
      <c r="AY1980" s="230" t="s">
        <v>404</v>
      </c>
    </row>
    <row r="1981" spans="2:51" s="13" customFormat="1" ht="11.25">
      <c r="B1981" s="198"/>
      <c r="C1981" s="199"/>
      <c r="D1981" s="192" t="s">
        <v>428</v>
      </c>
      <c r="E1981" s="200" t="s">
        <v>19</v>
      </c>
      <c r="F1981" s="201" t="s">
        <v>2492</v>
      </c>
      <c r="G1981" s="199"/>
      <c r="H1981" s="202">
        <v>187.5</v>
      </c>
      <c r="I1981" s="203"/>
      <c r="J1981" s="199"/>
      <c r="K1981" s="199"/>
      <c r="L1981" s="204"/>
      <c r="M1981" s="205"/>
      <c r="N1981" s="206"/>
      <c r="O1981" s="206"/>
      <c r="P1981" s="206"/>
      <c r="Q1981" s="206"/>
      <c r="R1981" s="206"/>
      <c r="S1981" s="206"/>
      <c r="T1981" s="207"/>
      <c r="AT1981" s="208" t="s">
        <v>428</v>
      </c>
      <c r="AU1981" s="208" t="s">
        <v>86</v>
      </c>
      <c r="AV1981" s="13" t="s">
        <v>86</v>
      </c>
      <c r="AW1981" s="13" t="s">
        <v>37</v>
      </c>
      <c r="AX1981" s="13" t="s">
        <v>76</v>
      </c>
      <c r="AY1981" s="208" t="s">
        <v>404</v>
      </c>
    </row>
    <row r="1982" spans="2:51" s="13" customFormat="1" ht="11.25">
      <c r="B1982" s="198"/>
      <c r="C1982" s="199"/>
      <c r="D1982" s="192" t="s">
        <v>428</v>
      </c>
      <c r="E1982" s="200" t="s">
        <v>19</v>
      </c>
      <c r="F1982" s="201" t="s">
        <v>2493</v>
      </c>
      <c r="G1982" s="199"/>
      <c r="H1982" s="202">
        <v>5</v>
      </c>
      <c r="I1982" s="203"/>
      <c r="J1982" s="199"/>
      <c r="K1982" s="199"/>
      <c r="L1982" s="204"/>
      <c r="M1982" s="205"/>
      <c r="N1982" s="206"/>
      <c r="O1982" s="206"/>
      <c r="P1982" s="206"/>
      <c r="Q1982" s="206"/>
      <c r="R1982" s="206"/>
      <c r="S1982" s="206"/>
      <c r="T1982" s="207"/>
      <c r="AT1982" s="208" t="s">
        <v>428</v>
      </c>
      <c r="AU1982" s="208" t="s">
        <v>86</v>
      </c>
      <c r="AV1982" s="13" t="s">
        <v>86</v>
      </c>
      <c r="AW1982" s="13" t="s">
        <v>37</v>
      </c>
      <c r="AX1982" s="13" t="s">
        <v>76</v>
      </c>
      <c r="AY1982" s="208" t="s">
        <v>404</v>
      </c>
    </row>
    <row r="1983" spans="2:51" s="14" customFormat="1" ht="11.25">
      <c r="B1983" s="210"/>
      <c r="C1983" s="211"/>
      <c r="D1983" s="192" t="s">
        <v>428</v>
      </c>
      <c r="E1983" s="212" t="s">
        <v>311</v>
      </c>
      <c r="F1983" s="213" t="s">
        <v>463</v>
      </c>
      <c r="G1983" s="211"/>
      <c r="H1983" s="214">
        <v>192.5</v>
      </c>
      <c r="I1983" s="215"/>
      <c r="J1983" s="211"/>
      <c r="K1983" s="211"/>
      <c r="L1983" s="216"/>
      <c r="M1983" s="217"/>
      <c r="N1983" s="218"/>
      <c r="O1983" s="218"/>
      <c r="P1983" s="218"/>
      <c r="Q1983" s="218"/>
      <c r="R1983" s="218"/>
      <c r="S1983" s="218"/>
      <c r="T1983" s="219"/>
      <c r="AT1983" s="220" t="s">
        <v>428</v>
      </c>
      <c r="AU1983" s="220" t="s">
        <v>86</v>
      </c>
      <c r="AV1983" s="14" t="s">
        <v>273</v>
      </c>
      <c r="AW1983" s="14" t="s">
        <v>37</v>
      </c>
      <c r="AX1983" s="14" t="s">
        <v>84</v>
      </c>
      <c r="AY1983" s="220" t="s">
        <v>404</v>
      </c>
    </row>
    <row r="1984" spans="1:65" s="2" customFormat="1" ht="14.45" customHeight="1">
      <c r="A1984" s="36"/>
      <c r="B1984" s="37"/>
      <c r="C1984" s="179" t="s">
        <v>2494</v>
      </c>
      <c r="D1984" s="179" t="s">
        <v>410</v>
      </c>
      <c r="E1984" s="180" t="s">
        <v>2495</v>
      </c>
      <c r="F1984" s="181" t="s">
        <v>2496</v>
      </c>
      <c r="G1984" s="182" t="s">
        <v>110</v>
      </c>
      <c r="H1984" s="183">
        <v>78</v>
      </c>
      <c r="I1984" s="184"/>
      <c r="J1984" s="185">
        <f>ROUND(I1984*H1984,2)</f>
        <v>0</v>
      </c>
      <c r="K1984" s="181" t="s">
        <v>413</v>
      </c>
      <c r="L1984" s="41"/>
      <c r="M1984" s="186" t="s">
        <v>19</v>
      </c>
      <c r="N1984" s="187" t="s">
        <v>47</v>
      </c>
      <c r="O1984" s="66"/>
      <c r="P1984" s="188">
        <f>O1984*H1984</f>
        <v>0</v>
      </c>
      <c r="Q1984" s="188">
        <v>0</v>
      </c>
      <c r="R1984" s="188">
        <f>Q1984*H1984</f>
        <v>0</v>
      </c>
      <c r="S1984" s="188">
        <v>0.093</v>
      </c>
      <c r="T1984" s="189">
        <f>S1984*H1984</f>
        <v>7.254</v>
      </c>
      <c r="U1984" s="36"/>
      <c r="V1984" s="36"/>
      <c r="W1984" s="36"/>
      <c r="X1984" s="36"/>
      <c r="Y1984" s="36"/>
      <c r="Z1984" s="36"/>
      <c r="AA1984" s="36"/>
      <c r="AB1984" s="36"/>
      <c r="AC1984" s="36"/>
      <c r="AD1984" s="36"/>
      <c r="AE1984" s="36"/>
      <c r="AR1984" s="190" t="s">
        <v>273</v>
      </c>
      <c r="AT1984" s="190" t="s">
        <v>410</v>
      </c>
      <c r="AU1984" s="190" t="s">
        <v>86</v>
      </c>
      <c r="AY1984" s="19" t="s">
        <v>404</v>
      </c>
      <c r="BE1984" s="191">
        <f>IF(N1984="základní",J1984,0)</f>
        <v>0</v>
      </c>
      <c r="BF1984" s="191">
        <f>IF(N1984="snížená",J1984,0)</f>
        <v>0</v>
      </c>
      <c r="BG1984" s="191">
        <f>IF(N1984="zákl. přenesená",J1984,0)</f>
        <v>0</v>
      </c>
      <c r="BH1984" s="191">
        <f>IF(N1984="sníž. přenesená",J1984,0)</f>
        <v>0</v>
      </c>
      <c r="BI1984" s="191">
        <f>IF(N1984="nulová",J1984,0)</f>
        <v>0</v>
      </c>
      <c r="BJ1984" s="19" t="s">
        <v>84</v>
      </c>
      <c r="BK1984" s="191">
        <f>ROUND(I1984*H1984,2)</f>
        <v>0</v>
      </c>
      <c r="BL1984" s="19" t="s">
        <v>273</v>
      </c>
      <c r="BM1984" s="190" t="s">
        <v>2497</v>
      </c>
    </row>
    <row r="1985" spans="1:47" s="2" customFormat="1" ht="19.5">
      <c r="A1985" s="36"/>
      <c r="B1985" s="37"/>
      <c r="C1985" s="38"/>
      <c r="D1985" s="192" t="s">
        <v>418</v>
      </c>
      <c r="E1985" s="38"/>
      <c r="F1985" s="193" t="s">
        <v>2498</v>
      </c>
      <c r="G1985" s="38"/>
      <c r="H1985" s="38"/>
      <c r="I1985" s="194"/>
      <c r="J1985" s="38"/>
      <c r="K1985" s="38"/>
      <c r="L1985" s="41"/>
      <c r="M1985" s="195"/>
      <c r="N1985" s="196"/>
      <c r="O1985" s="66"/>
      <c r="P1985" s="66"/>
      <c r="Q1985" s="66"/>
      <c r="R1985" s="66"/>
      <c r="S1985" s="66"/>
      <c r="T1985" s="67"/>
      <c r="U1985" s="36"/>
      <c r="V1985" s="36"/>
      <c r="W1985" s="36"/>
      <c r="X1985" s="36"/>
      <c r="Y1985" s="36"/>
      <c r="Z1985" s="36"/>
      <c r="AA1985" s="36"/>
      <c r="AB1985" s="36"/>
      <c r="AC1985" s="36"/>
      <c r="AD1985" s="36"/>
      <c r="AE1985" s="36"/>
      <c r="AT1985" s="19" t="s">
        <v>418</v>
      </c>
      <c r="AU1985" s="19" t="s">
        <v>86</v>
      </c>
    </row>
    <row r="1986" spans="2:51" s="15" customFormat="1" ht="11.25">
      <c r="B1986" s="221"/>
      <c r="C1986" s="222"/>
      <c r="D1986" s="192" t="s">
        <v>428</v>
      </c>
      <c r="E1986" s="223" t="s">
        <v>19</v>
      </c>
      <c r="F1986" s="224" t="s">
        <v>2499</v>
      </c>
      <c r="G1986" s="222"/>
      <c r="H1986" s="223" t="s">
        <v>19</v>
      </c>
      <c r="I1986" s="225"/>
      <c r="J1986" s="222"/>
      <c r="K1986" s="222"/>
      <c r="L1986" s="226"/>
      <c r="M1986" s="227"/>
      <c r="N1986" s="228"/>
      <c r="O1986" s="228"/>
      <c r="P1986" s="228"/>
      <c r="Q1986" s="228"/>
      <c r="R1986" s="228"/>
      <c r="S1986" s="228"/>
      <c r="T1986" s="229"/>
      <c r="AT1986" s="230" t="s">
        <v>428</v>
      </c>
      <c r="AU1986" s="230" t="s">
        <v>86</v>
      </c>
      <c r="AV1986" s="15" t="s">
        <v>84</v>
      </c>
      <c r="AW1986" s="15" t="s">
        <v>37</v>
      </c>
      <c r="AX1986" s="15" t="s">
        <v>76</v>
      </c>
      <c r="AY1986" s="230" t="s">
        <v>404</v>
      </c>
    </row>
    <row r="1987" spans="2:51" s="13" customFormat="1" ht="11.25">
      <c r="B1987" s="198"/>
      <c r="C1987" s="199"/>
      <c r="D1987" s="192" t="s">
        <v>428</v>
      </c>
      <c r="E1987" s="200" t="s">
        <v>414</v>
      </c>
      <c r="F1987" s="201" t="s">
        <v>2260</v>
      </c>
      <c r="G1987" s="199"/>
      <c r="H1987" s="202">
        <v>78</v>
      </c>
      <c r="I1987" s="203"/>
      <c r="J1987" s="199"/>
      <c r="K1987" s="199"/>
      <c r="L1987" s="204"/>
      <c r="M1987" s="205"/>
      <c r="N1987" s="206"/>
      <c r="O1987" s="206"/>
      <c r="P1987" s="206"/>
      <c r="Q1987" s="206"/>
      <c r="R1987" s="206"/>
      <c r="S1987" s="206"/>
      <c r="T1987" s="207"/>
      <c r="AT1987" s="208" t="s">
        <v>428</v>
      </c>
      <c r="AU1987" s="208" t="s">
        <v>86</v>
      </c>
      <c r="AV1987" s="13" t="s">
        <v>86</v>
      </c>
      <c r="AW1987" s="13" t="s">
        <v>37</v>
      </c>
      <c r="AX1987" s="13" t="s">
        <v>84</v>
      </c>
      <c r="AY1987" s="208" t="s">
        <v>404</v>
      </c>
    </row>
    <row r="1988" spans="1:65" s="2" customFormat="1" ht="14.45" customHeight="1">
      <c r="A1988" s="36"/>
      <c r="B1988" s="37"/>
      <c r="C1988" s="179" t="s">
        <v>2500</v>
      </c>
      <c r="D1988" s="179" t="s">
        <v>410</v>
      </c>
      <c r="E1988" s="180" t="s">
        <v>2501</v>
      </c>
      <c r="F1988" s="181" t="s">
        <v>2502</v>
      </c>
      <c r="G1988" s="182" t="s">
        <v>92</v>
      </c>
      <c r="H1988" s="183">
        <v>67.375</v>
      </c>
      <c r="I1988" s="184"/>
      <c r="J1988" s="185">
        <f>ROUND(I1988*H1988,2)</f>
        <v>0</v>
      </c>
      <c r="K1988" s="181" t="s">
        <v>413</v>
      </c>
      <c r="L1988" s="41"/>
      <c r="M1988" s="186" t="s">
        <v>19</v>
      </c>
      <c r="N1988" s="187" t="s">
        <v>47</v>
      </c>
      <c r="O1988" s="66"/>
      <c r="P1988" s="188">
        <f>O1988*H1988</f>
        <v>0</v>
      </c>
      <c r="Q1988" s="188">
        <v>0</v>
      </c>
      <c r="R1988" s="188">
        <f>Q1988*H1988</f>
        <v>0</v>
      </c>
      <c r="S1988" s="188">
        <v>0</v>
      </c>
      <c r="T1988" s="189">
        <f>S1988*H1988</f>
        <v>0</v>
      </c>
      <c r="U1988" s="36"/>
      <c r="V1988" s="36"/>
      <c r="W1988" s="36"/>
      <c r="X1988" s="36"/>
      <c r="Y1988" s="36"/>
      <c r="Z1988" s="36"/>
      <c r="AA1988" s="36"/>
      <c r="AB1988" s="36"/>
      <c r="AC1988" s="36"/>
      <c r="AD1988" s="36"/>
      <c r="AE1988" s="36"/>
      <c r="AR1988" s="190" t="s">
        <v>273</v>
      </c>
      <c r="AT1988" s="190" t="s">
        <v>410</v>
      </c>
      <c r="AU1988" s="190" t="s">
        <v>86</v>
      </c>
      <c r="AY1988" s="19" t="s">
        <v>404</v>
      </c>
      <c r="BE1988" s="191">
        <f>IF(N1988="základní",J1988,0)</f>
        <v>0</v>
      </c>
      <c r="BF1988" s="191">
        <f>IF(N1988="snížená",J1988,0)</f>
        <v>0</v>
      </c>
      <c r="BG1988" s="191">
        <f>IF(N1988="zákl. přenesená",J1988,0)</f>
        <v>0</v>
      </c>
      <c r="BH1988" s="191">
        <f>IF(N1988="sníž. přenesená",J1988,0)</f>
        <v>0</v>
      </c>
      <c r="BI1988" s="191">
        <f>IF(N1988="nulová",J1988,0)</f>
        <v>0</v>
      </c>
      <c r="BJ1988" s="19" t="s">
        <v>84</v>
      </c>
      <c r="BK1988" s="191">
        <f>ROUND(I1988*H1988,2)</f>
        <v>0</v>
      </c>
      <c r="BL1988" s="19" t="s">
        <v>273</v>
      </c>
      <c r="BM1988" s="190" t="s">
        <v>2503</v>
      </c>
    </row>
    <row r="1989" spans="1:47" s="2" customFormat="1" ht="19.5">
      <c r="A1989" s="36"/>
      <c r="B1989" s="37"/>
      <c r="C1989" s="38"/>
      <c r="D1989" s="192" t="s">
        <v>418</v>
      </c>
      <c r="E1989" s="38"/>
      <c r="F1989" s="193" t="s">
        <v>2504</v>
      </c>
      <c r="G1989" s="38"/>
      <c r="H1989" s="38"/>
      <c r="I1989" s="194"/>
      <c r="J1989" s="38"/>
      <c r="K1989" s="38"/>
      <c r="L1989" s="41"/>
      <c r="M1989" s="195"/>
      <c r="N1989" s="196"/>
      <c r="O1989" s="66"/>
      <c r="P1989" s="66"/>
      <c r="Q1989" s="66"/>
      <c r="R1989" s="66"/>
      <c r="S1989" s="66"/>
      <c r="T1989" s="67"/>
      <c r="U1989" s="36"/>
      <c r="V1989" s="36"/>
      <c r="W1989" s="36"/>
      <c r="X1989" s="36"/>
      <c r="Y1989" s="36"/>
      <c r="Z1989" s="36"/>
      <c r="AA1989" s="36"/>
      <c r="AB1989" s="36"/>
      <c r="AC1989" s="36"/>
      <c r="AD1989" s="36"/>
      <c r="AE1989" s="36"/>
      <c r="AT1989" s="19" t="s">
        <v>418</v>
      </c>
      <c r="AU1989" s="19" t="s">
        <v>86</v>
      </c>
    </row>
    <row r="1990" spans="1:47" s="2" customFormat="1" ht="58.5">
      <c r="A1990" s="36"/>
      <c r="B1990" s="37"/>
      <c r="C1990" s="38"/>
      <c r="D1990" s="192" t="s">
        <v>423</v>
      </c>
      <c r="E1990" s="38"/>
      <c r="F1990" s="197" t="s">
        <v>2505</v>
      </c>
      <c r="G1990" s="38"/>
      <c r="H1990" s="38"/>
      <c r="I1990" s="194"/>
      <c r="J1990" s="38"/>
      <c r="K1990" s="38"/>
      <c r="L1990" s="41"/>
      <c r="M1990" s="195"/>
      <c r="N1990" s="196"/>
      <c r="O1990" s="66"/>
      <c r="P1990" s="66"/>
      <c r="Q1990" s="66"/>
      <c r="R1990" s="66"/>
      <c r="S1990" s="66"/>
      <c r="T1990" s="67"/>
      <c r="U1990" s="36"/>
      <c r="V1990" s="36"/>
      <c r="W1990" s="36"/>
      <c r="X1990" s="36"/>
      <c r="Y1990" s="36"/>
      <c r="Z1990" s="36"/>
      <c r="AA1990" s="36"/>
      <c r="AB1990" s="36"/>
      <c r="AC1990" s="36"/>
      <c r="AD1990" s="36"/>
      <c r="AE1990" s="36"/>
      <c r="AT1990" s="19" t="s">
        <v>423</v>
      </c>
      <c r="AU1990" s="19" t="s">
        <v>86</v>
      </c>
    </row>
    <row r="1991" spans="2:51" s="15" customFormat="1" ht="11.25">
      <c r="B1991" s="221"/>
      <c r="C1991" s="222"/>
      <c r="D1991" s="192" t="s">
        <v>428</v>
      </c>
      <c r="E1991" s="223" t="s">
        <v>19</v>
      </c>
      <c r="F1991" s="224" t="s">
        <v>2506</v>
      </c>
      <c r="G1991" s="222"/>
      <c r="H1991" s="223" t="s">
        <v>19</v>
      </c>
      <c r="I1991" s="225"/>
      <c r="J1991" s="222"/>
      <c r="K1991" s="222"/>
      <c r="L1991" s="226"/>
      <c r="M1991" s="227"/>
      <c r="N1991" s="228"/>
      <c r="O1991" s="228"/>
      <c r="P1991" s="228"/>
      <c r="Q1991" s="228"/>
      <c r="R1991" s="228"/>
      <c r="S1991" s="228"/>
      <c r="T1991" s="229"/>
      <c r="AT1991" s="230" t="s">
        <v>428</v>
      </c>
      <c r="AU1991" s="230" t="s">
        <v>86</v>
      </c>
      <c r="AV1991" s="15" t="s">
        <v>84</v>
      </c>
      <c r="AW1991" s="15" t="s">
        <v>37</v>
      </c>
      <c r="AX1991" s="15" t="s">
        <v>76</v>
      </c>
      <c r="AY1991" s="230" t="s">
        <v>404</v>
      </c>
    </row>
    <row r="1992" spans="2:51" s="13" customFormat="1" ht="11.25">
      <c r="B1992" s="198"/>
      <c r="C1992" s="199"/>
      <c r="D1992" s="192" t="s">
        <v>428</v>
      </c>
      <c r="E1992" s="200" t="s">
        <v>19</v>
      </c>
      <c r="F1992" s="201" t="s">
        <v>2507</v>
      </c>
      <c r="G1992" s="199"/>
      <c r="H1992" s="202">
        <v>67.375</v>
      </c>
      <c r="I1992" s="203"/>
      <c r="J1992" s="199"/>
      <c r="K1992" s="199"/>
      <c r="L1992" s="204"/>
      <c r="M1992" s="205"/>
      <c r="N1992" s="206"/>
      <c r="O1992" s="206"/>
      <c r="P1992" s="206"/>
      <c r="Q1992" s="206"/>
      <c r="R1992" s="206"/>
      <c r="S1992" s="206"/>
      <c r="T1992" s="207"/>
      <c r="AT1992" s="208" t="s">
        <v>428</v>
      </c>
      <c r="AU1992" s="208" t="s">
        <v>86</v>
      </c>
      <c r="AV1992" s="13" t="s">
        <v>86</v>
      </c>
      <c r="AW1992" s="13" t="s">
        <v>37</v>
      </c>
      <c r="AX1992" s="13" t="s">
        <v>84</v>
      </c>
      <c r="AY1992" s="208" t="s">
        <v>404</v>
      </c>
    </row>
    <row r="1993" spans="1:65" s="2" customFormat="1" ht="14.45" customHeight="1">
      <c r="A1993" s="36"/>
      <c r="B1993" s="37"/>
      <c r="C1993" s="179" t="s">
        <v>2508</v>
      </c>
      <c r="D1993" s="179" t="s">
        <v>410</v>
      </c>
      <c r="E1993" s="180" t="s">
        <v>2509</v>
      </c>
      <c r="F1993" s="181" t="s">
        <v>2510</v>
      </c>
      <c r="G1993" s="182" t="s">
        <v>92</v>
      </c>
      <c r="H1993" s="183">
        <v>5.1</v>
      </c>
      <c r="I1993" s="184"/>
      <c r="J1993" s="185">
        <f>ROUND(I1993*H1993,2)</f>
        <v>0</v>
      </c>
      <c r="K1993" s="181" t="s">
        <v>413</v>
      </c>
      <c r="L1993" s="41"/>
      <c r="M1993" s="186" t="s">
        <v>19</v>
      </c>
      <c r="N1993" s="187" t="s">
        <v>47</v>
      </c>
      <c r="O1993" s="66"/>
      <c r="P1993" s="188">
        <f>O1993*H1993</f>
        <v>0</v>
      </c>
      <c r="Q1993" s="188">
        <v>0</v>
      </c>
      <c r="R1993" s="188">
        <f>Q1993*H1993</f>
        <v>0</v>
      </c>
      <c r="S1993" s="188">
        <v>0</v>
      </c>
      <c r="T1993" s="189">
        <f>S1993*H1993</f>
        <v>0</v>
      </c>
      <c r="U1993" s="36"/>
      <c r="V1993" s="36"/>
      <c r="W1993" s="36"/>
      <c r="X1993" s="36"/>
      <c r="Y1993" s="36"/>
      <c r="Z1993" s="36"/>
      <c r="AA1993" s="36"/>
      <c r="AB1993" s="36"/>
      <c r="AC1993" s="36"/>
      <c r="AD1993" s="36"/>
      <c r="AE1993" s="36"/>
      <c r="AR1993" s="190" t="s">
        <v>273</v>
      </c>
      <c r="AT1993" s="190" t="s">
        <v>410</v>
      </c>
      <c r="AU1993" s="190" t="s">
        <v>86</v>
      </c>
      <c r="AY1993" s="19" t="s">
        <v>404</v>
      </c>
      <c r="BE1993" s="191">
        <f>IF(N1993="základní",J1993,0)</f>
        <v>0</v>
      </c>
      <c r="BF1993" s="191">
        <f>IF(N1993="snížená",J1993,0)</f>
        <v>0</v>
      </c>
      <c r="BG1993" s="191">
        <f>IF(N1993="zákl. přenesená",J1993,0)</f>
        <v>0</v>
      </c>
      <c r="BH1993" s="191">
        <f>IF(N1993="sníž. přenesená",J1993,0)</f>
        <v>0</v>
      </c>
      <c r="BI1993" s="191">
        <f>IF(N1993="nulová",J1993,0)</f>
        <v>0</v>
      </c>
      <c r="BJ1993" s="19" t="s">
        <v>84</v>
      </c>
      <c r="BK1993" s="191">
        <f>ROUND(I1993*H1993,2)</f>
        <v>0</v>
      </c>
      <c r="BL1993" s="19" t="s">
        <v>273</v>
      </c>
      <c r="BM1993" s="190" t="s">
        <v>2511</v>
      </c>
    </row>
    <row r="1994" spans="1:47" s="2" customFormat="1" ht="19.5">
      <c r="A1994" s="36"/>
      <c r="B1994" s="37"/>
      <c r="C1994" s="38"/>
      <c r="D1994" s="192" t="s">
        <v>418</v>
      </c>
      <c r="E1994" s="38"/>
      <c r="F1994" s="193" t="s">
        <v>2512</v>
      </c>
      <c r="G1994" s="38"/>
      <c r="H1994" s="38"/>
      <c r="I1994" s="194"/>
      <c r="J1994" s="38"/>
      <c r="K1994" s="38"/>
      <c r="L1994" s="41"/>
      <c r="M1994" s="195"/>
      <c r="N1994" s="196"/>
      <c r="O1994" s="66"/>
      <c r="P1994" s="66"/>
      <c r="Q1994" s="66"/>
      <c r="R1994" s="66"/>
      <c r="S1994" s="66"/>
      <c r="T1994" s="67"/>
      <c r="U1994" s="36"/>
      <c r="V1994" s="36"/>
      <c r="W1994" s="36"/>
      <c r="X1994" s="36"/>
      <c r="Y1994" s="36"/>
      <c r="Z1994" s="36"/>
      <c r="AA1994" s="36"/>
      <c r="AB1994" s="36"/>
      <c r="AC1994" s="36"/>
      <c r="AD1994" s="36"/>
      <c r="AE1994" s="36"/>
      <c r="AT1994" s="19" t="s">
        <v>418</v>
      </c>
      <c r="AU1994" s="19" t="s">
        <v>86</v>
      </c>
    </row>
    <row r="1995" spans="1:47" s="2" customFormat="1" ht="58.5">
      <c r="A1995" s="36"/>
      <c r="B1995" s="37"/>
      <c r="C1995" s="38"/>
      <c r="D1995" s="192" t="s">
        <v>423</v>
      </c>
      <c r="E1995" s="38"/>
      <c r="F1995" s="197" t="s">
        <v>2513</v>
      </c>
      <c r="G1995" s="38"/>
      <c r="H1995" s="38"/>
      <c r="I1995" s="194"/>
      <c r="J1995" s="38"/>
      <c r="K1995" s="38"/>
      <c r="L1995" s="41"/>
      <c r="M1995" s="195"/>
      <c r="N1995" s="196"/>
      <c r="O1995" s="66"/>
      <c r="P1995" s="66"/>
      <c r="Q1995" s="66"/>
      <c r="R1995" s="66"/>
      <c r="S1995" s="66"/>
      <c r="T1995" s="67"/>
      <c r="U1995" s="36"/>
      <c r="V1995" s="36"/>
      <c r="W1995" s="36"/>
      <c r="X1995" s="36"/>
      <c r="Y1995" s="36"/>
      <c r="Z1995" s="36"/>
      <c r="AA1995" s="36"/>
      <c r="AB1995" s="36"/>
      <c r="AC1995" s="36"/>
      <c r="AD1995" s="36"/>
      <c r="AE1995" s="36"/>
      <c r="AT1995" s="19" t="s">
        <v>423</v>
      </c>
      <c r="AU1995" s="19" t="s">
        <v>86</v>
      </c>
    </row>
    <row r="1996" spans="2:51" s="13" customFormat="1" ht="11.25">
      <c r="B1996" s="198"/>
      <c r="C1996" s="199"/>
      <c r="D1996" s="192" t="s">
        <v>428</v>
      </c>
      <c r="E1996" s="200" t="s">
        <v>19</v>
      </c>
      <c r="F1996" s="201" t="s">
        <v>319</v>
      </c>
      <c r="G1996" s="199"/>
      <c r="H1996" s="202">
        <v>5.1</v>
      </c>
      <c r="I1996" s="203"/>
      <c r="J1996" s="199"/>
      <c r="K1996" s="199"/>
      <c r="L1996" s="204"/>
      <c r="M1996" s="205"/>
      <c r="N1996" s="206"/>
      <c r="O1996" s="206"/>
      <c r="P1996" s="206"/>
      <c r="Q1996" s="206"/>
      <c r="R1996" s="206"/>
      <c r="S1996" s="206"/>
      <c r="T1996" s="207"/>
      <c r="AT1996" s="208" t="s">
        <v>428</v>
      </c>
      <c r="AU1996" s="208" t="s">
        <v>86</v>
      </c>
      <c r="AV1996" s="13" t="s">
        <v>86</v>
      </c>
      <c r="AW1996" s="13" t="s">
        <v>37</v>
      </c>
      <c r="AX1996" s="13" t="s">
        <v>84</v>
      </c>
      <c r="AY1996" s="208" t="s">
        <v>404</v>
      </c>
    </row>
    <row r="1997" spans="1:65" s="2" customFormat="1" ht="14.45" customHeight="1">
      <c r="A1997" s="36"/>
      <c r="B1997" s="37"/>
      <c r="C1997" s="179" t="s">
        <v>2514</v>
      </c>
      <c r="D1997" s="179" t="s">
        <v>410</v>
      </c>
      <c r="E1997" s="180" t="s">
        <v>2515</v>
      </c>
      <c r="F1997" s="181" t="s">
        <v>2516</v>
      </c>
      <c r="G1997" s="182" t="s">
        <v>134</v>
      </c>
      <c r="H1997" s="183">
        <v>492.3</v>
      </c>
      <c r="I1997" s="184"/>
      <c r="J1997" s="185">
        <f>ROUND(I1997*H1997,2)</f>
        <v>0</v>
      </c>
      <c r="K1997" s="181" t="s">
        <v>19</v>
      </c>
      <c r="L1997" s="41"/>
      <c r="M1997" s="186" t="s">
        <v>19</v>
      </c>
      <c r="N1997" s="187" t="s">
        <v>47</v>
      </c>
      <c r="O1997" s="66"/>
      <c r="P1997" s="188">
        <f>O1997*H1997</f>
        <v>0</v>
      </c>
      <c r="Q1997" s="188">
        <v>0</v>
      </c>
      <c r="R1997" s="188">
        <f>Q1997*H1997</f>
        <v>0</v>
      </c>
      <c r="S1997" s="188">
        <v>0</v>
      </c>
      <c r="T1997" s="189">
        <f>S1997*H1997</f>
        <v>0</v>
      </c>
      <c r="U1997" s="36"/>
      <c r="V1997" s="36"/>
      <c r="W1997" s="36"/>
      <c r="X1997" s="36"/>
      <c r="Y1997" s="36"/>
      <c r="Z1997" s="36"/>
      <c r="AA1997" s="36"/>
      <c r="AB1997" s="36"/>
      <c r="AC1997" s="36"/>
      <c r="AD1997" s="36"/>
      <c r="AE1997" s="36"/>
      <c r="AR1997" s="190" t="s">
        <v>273</v>
      </c>
      <c r="AT1997" s="190" t="s">
        <v>410</v>
      </c>
      <c r="AU1997" s="190" t="s">
        <v>86</v>
      </c>
      <c r="AY1997" s="19" t="s">
        <v>404</v>
      </c>
      <c r="BE1997" s="191">
        <f>IF(N1997="základní",J1997,0)</f>
        <v>0</v>
      </c>
      <c r="BF1997" s="191">
        <f>IF(N1997="snížená",J1997,0)</f>
        <v>0</v>
      </c>
      <c r="BG1997" s="191">
        <f>IF(N1997="zákl. přenesená",J1997,0)</f>
        <v>0</v>
      </c>
      <c r="BH1997" s="191">
        <f>IF(N1997="sníž. přenesená",J1997,0)</f>
        <v>0</v>
      </c>
      <c r="BI1997" s="191">
        <f>IF(N1997="nulová",J1997,0)</f>
        <v>0</v>
      </c>
      <c r="BJ1997" s="19" t="s">
        <v>84</v>
      </c>
      <c r="BK1997" s="191">
        <f>ROUND(I1997*H1997,2)</f>
        <v>0</v>
      </c>
      <c r="BL1997" s="19" t="s">
        <v>273</v>
      </c>
      <c r="BM1997" s="190" t="s">
        <v>2517</v>
      </c>
    </row>
    <row r="1998" spans="1:47" s="2" customFormat="1" ht="39">
      <c r="A1998" s="36"/>
      <c r="B1998" s="37"/>
      <c r="C1998" s="38"/>
      <c r="D1998" s="192" t="s">
        <v>418</v>
      </c>
      <c r="E1998" s="38"/>
      <c r="F1998" s="193" t="s">
        <v>2518</v>
      </c>
      <c r="G1998" s="38"/>
      <c r="H1998" s="38"/>
      <c r="I1998" s="194"/>
      <c r="J1998" s="38"/>
      <c r="K1998" s="38"/>
      <c r="L1998" s="41"/>
      <c r="M1998" s="195"/>
      <c r="N1998" s="196"/>
      <c r="O1998" s="66"/>
      <c r="P1998" s="66"/>
      <c r="Q1998" s="66"/>
      <c r="R1998" s="66"/>
      <c r="S1998" s="66"/>
      <c r="T1998" s="67"/>
      <c r="U1998" s="36"/>
      <c r="V1998" s="36"/>
      <c r="W1998" s="36"/>
      <c r="X1998" s="36"/>
      <c r="Y1998" s="36"/>
      <c r="Z1998" s="36"/>
      <c r="AA1998" s="36"/>
      <c r="AB1998" s="36"/>
      <c r="AC1998" s="36"/>
      <c r="AD1998" s="36"/>
      <c r="AE1998" s="36"/>
      <c r="AT1998" s="19" t="s">
        <v>418</v>
      </c>
      <c r="AU1998" s="19" t="s">
        <v>86</v>
      </c>
    </row>
    <row r="1999" spans="2:51" s="15" customFormat="1" ht="11.25">
      <c r="B1999" s="221"/>
      <c r="C1999" s="222"/>
      <c r="D1999" s="192" t="s">
        <v>428</v>
      </c>
      <c r="E1999" s="223" t="s">
        <v>19</v>
      </c>
      <c r="F1999" s="224" t="s">
        <v>2519</v>
      </c>
      <c r="G1999" s="222"/>
      <c r="H1999" s="223" t="s">
        <v>19</v>
      </c>
      <c r="I1999" s="225"/>
      <c r="J1999" s="222"/>
      <c r="K1999" s="222"/>
      <c r="L1999" s="226"/>
      <c r="M1999" s="227"/>
      <c r="N1999" s="228"/>
      <c r="O1999" s="228"/>
      <c r="P1999" s="228"/>
      <c r="Q1999" s="228"/>
      <c r="R1999" s="228"/>
      <c r="S1999" s="228"/>
      <c r="T1999" s="229"/>
      <c r="AT1999" s="230" t="s">
        <v>428</v>
      </c>
      <c r="AU1999" s="230" t="s">
        <v>86</v>
      </c>
      <c r="AV1999" s="15" t="s">
        <v>84</v>
      </c>
      <c r="AW1999" s="15" t="s">
        <v>37</v>
      </c>
      <c r="AX1999" s="15" t="s">
        <v>76</v>
      </c>
      <c r="AY1999" s="230" t="s">
        <v>404</v>
      </c>
    </row>
    <row r="2000" spans="2:51" s="13" customFormat="1" ht="11.25">
      <c r="B2000" s="198"/>
      <c r="C2000" s="199"/>
      <c r="D2000" s="192" t="s">
        <v>428</v>
      </c>
      <c r="E2000" s="200" t="s">
        <v>19</v>
      </c>
      <c r="F2000" s="201" t="s">
        <v>307</v>
      </c>
      <c r="G2000" s="199"/>
      <c r="H2000" s="202">
        <v>492.3</v>
      </c>
      <c r="I2000" s="203"/>
      <c r="J2000" s="199"/>
      <c r="K2000" s="199"/>
      <c r="L2000" s="204"/>
      <c r="M2000" s="205"/>
      <c r="N2000" s="206"/>
      <c r="O2000" s="206"/>
      <c r="P2000" s="206"/>
      <c r="Q2000" s="206"/>
      <c r="R2000" s="206"/>
      <c r="S2000" s="206"/>
      <c r="T2000" s="207"/>
      <c r="AT2000" s="208" t="s">
        <v>428</v>
      </c>
      <c r="AU2000" s="208" t="s">
        <v>86</v>
      </c>
      <c r="AV2000" s="13" t="s">
        <v>86</v>
      </c>
      <c r="AW2000" s="13" t="s">
        <v>37</v>
      </c>
      <c r="AX2000" s="13" t="s">
        <v>84</v>
      </c>
      <c r="AY2000" s="208" t="s">
        <v>404</v>
      </c>
    </row>
    <row r="2001" spans="1:65" s="2" customFormat="1" ht="14.45" customHeight="1">
      <c r="A2001" s="36"/>
      <c r="B2001" s="37"/>
      <c r="C2001" s="179" t="s">
        <v>2520</v>
      </c>
      <c r="D2001" s="179" t="s">
        <v>410</v>
      </c>
      <c r="E2001" s="180" t="s">
        <v>2521</v>
      </c>
      <c r="F2001" s="181" t="s">
        <v>2522</v>
      </c>
      <c r="G2001" s="182" t="s">
        <v>134</v>
      </c>
      <c r="H2001" s="183">
        <v>492.3</v>
      </c>
      <c r="I2001" s="184"/>
      <c r="J2001" s="185">
        <f>ROUND(I2001*H2001,2)</f>
        <v>0</v>
      </c>
      <c r="K2001" s="181" t="s">
        <v>19</v>
      </c>
      <c r="L2001" s="41"/>
      <c r="M2001" s="186" t="s">
        <v>19</v>
      </c>
      <c r="N2001" s="187" t="s">
        <v>47</v>
      </c>
      <c r="O2001" s="66"/>
      <c r="P2001" s="188">
        <f>O2001*H2001</f>
        <v>0</v>
      </c>
      <c r="Q2001" s="188">
        <v>1E-05</v>
      </c>
      <c r="R2001" s="188">
        <f>Q2001*H2001</f>
        <v>0.004923</v>
      </c>
      <c r="S2001" s="188">
        <v>0</v>
      </c>
      <c r="T2001" s="189">
        <f>S2001*H2001</f>
        <v>0</v>
      </c>
      <c r="U2001" s="36"/>
      <c r="V2001" s="36"/>
      <c r="W2001" s="36"/>
      <c r="X2001" s="36"/>
      <c r="Y2001" s="36"/>
      <c r="Z2001" s="36"/>
      <c r="AA2001" s="36"/>
      <c r="AB2001" s="36"/>
      <c r="AC2001" s="36"/>
      <c r="AD2001" s="36"/>
      <c r="AE2001" s="36"/>
      <c r="AR2001" s="190" t="s">
        <v>273</v>
      </c>
      <c r="AT2001" s="190" t="s">
        <v>410</v>
      </c>
      <c r="AU2001" s="190" t="s">
        <v>86</v>
      </c>
      <c r="AY2001" s="19" t="s">
        <v>404</v>
      </c>
      <c r="BE2001" s="191">
        <f>IF(N2001="základní",J2001,0)</f>
        <v>0</v>
      </c>
      <c r="BF2001" s="191">
        <f>IF(N2001="snížená",J2001,0)</f>
        <v>0</v>
      </c>
      <c r="BG2001" s="191">
        <f>IF(N2001="zákl. přenesená",J2001,0)</f>
        <v>0</v>
      </c>
      <c r="BH2001" s="191">
        <f>IF(N2001="sníž. přenesená",J2001,0)</f>
        <v>0</v>
      </c>
      <c r="BI2001" s="191">
        <f>IF(N2001="nulová",J2001,0)</f>
        <v>0</v>
      </c>
      <c r="BJ2001" s="19" t="s">
        <v>84</v>
      </c>
      <c r="BK2001" s="191">
        <f>ROUND(I2001*H2001,2)</f>
        <v>0</v>
      </c>
      <c r="BL2001" s="19" t="s">
        <v>273</v>
      </c>
      <c r="BM2001" s="190" t="s">
        <v>2523</v>
      </c>
    </row>
    <row r="2002" spans="1:47" s="2" customFormat="1" ht="11.25">
      <c r="A2002" s="36"/>
      <c r="B2002" s="37"/>
      <c r="C2002" s="38"/>
      <c r="D2002" s="192" t="s">
        <v>418</v>
      </c>
      <c r="E2002" s="38"/>
      <c r="F2002" s="193" t="s">
        <v>2522</v>
      </c>
      <c r="G2002" s="38"/>
      <c r="H2002" s="38"/>
      <c r="I2002" s="194"/>
      <c r="J2002" s="38"/>
      <c r="K2002" s="38"/>
      <c r="L2002" s="41"/>
      <c r="M2002" s="195"/>
      <c r="N2002" s="196"/>
      <c r="O2002" s="66"/>
      <c r="P2002" s="66"/>
      <c r="Q2002" s="66"/>
      <c r="R2002" s="66"/>
      <c r="S2002" s="66"/>
      <c r="T2002" s="67"/>
      <c r="U2002" s="36"/>
      <c r="V2002" s="36"/>
      <c r="W2002" s="36"/>
      <c r="X2002" s="36"/>
      <c r="Y2002" s="36"/>
      <c r="Z2002" s="36"/>
      <c r="AA2002" s="36"/>
      <c r="AB2002" s="36"/>
      <c r="AC2002" s="36"/>
      <c r="AD2002" s="36"/>
      <c r="AE2002" s="36"/>
      <c r="AT2002" s="19" t="s">
        <v>418</v>
      </c>
      <c r="AU2002" s="19" t="s">
        <v>86</v>
      </c>
    </row>
    <row r="2003" spans="1:47" s="2" customFormat="1" ht="204.75">
      <c r="A2003" s="36"/>
      <c r="B2003" s="37"/>
      <c r="C2003" s="38"/>
      <c r="D2003" s="192" t="s">
        <v>423</v>
      </c>
      <c r="E2003" s="38"/>
      <c r="F2003" s="197" t="s">
        <v>2430</v>
      </c>
      <c r="G2003" s="38"/>
      <c r="H2003" s="38"/>
      <c r="I2003" s="194"/>
      <c r="J2003" s="38"/>
      <c r="K2003" s="38"/>
      <c r="L2003" s="41"/>
      <c r="M2003" s="195"/>
      <c r="N2003" s="196"/>
      <c r="O2003" s="66"/>
      <c r="P2003" s="66"/>
      <c r="Q2003" s="66"/>
      <c r="R2003" s="66"/>
      <c r="S2003" s="66"/>
      <c r="T2003" s="67"/>
      <c r="U2003" s="36"/>
      <c r="V2003" s="36"/>
      <c r="W2003" s="36"/>
      <c r="X2003" s="36"/>
      <c r="Y2003" s="36"/>
      <c r="Z2003" s="36"/>
      <c r="AA2003" s="36"/>
      <c r="AB2003" s="36"/>
      <c r="AC2003" s="36"/>
      <c r="AD2003" s="36"/>
      <c r="AE2003" s="36"/>
      <c r="AT2003" s="19" t="s">
        <v>423</v>
      </c>
      <c r="AU2003" s="19" t="s">
        <v>86</v>
      </c>
    </row>
    <row r="2004" spans="1:47" s="2" customFormat="1" ht="19.5">
      <c r="A2004" s="36"/>
      <c r="B2004" s="37"/>
      <c r="C2004" s="38"/>
      <c r="D2004" s="192" t="s">
        <v>473</v>
      </c>
      <c r="E2004" s="38"/>
      <c r="F2004" s="197" t="s">
        <v>2524</v>
      </c>
      <c r="G2004" s="38"/>
      <c r="H2004" s="38"/>
      <c r="I2004" s="194"/>
      <c r="J2004" s="38"/>
      <c r="K2004" s="38"/>
      <c r="L2004" s="41"/>
      <c r="M2004" s="195"/>
      <c r="N2004" s="196"/>
      <c r="O2004" s="66"/>
      <c r="P2004" s="66"/>
      <c r="Q2004" s="66"/>
      <c r="R2004" s="66"/>
      <c r="S2004" s="66"/>
      <c r="T2004" s="67"/>
      <c r="U2004" s="36"/>
      <c r="V2004" s="36"/>
      <c r="W2004" s="36"/>
      <c r="X2004" s="36"/>
      <c r="Y2004" s="36"/>
      <c r="Z2004" s="36"/>
      <c r="AA2004" s="36"/>
      <c r="AB2004" s="36"/>
      <c r="AC2004" s="36"/>
      <c r="AD2004" s="36"/>
      <c r="AE2004" s="36"/>
      <c r="AT2004" s="19" t="s">
        <v>473</v>
      </c>
      <c r="AU2004" s="19" t="s">
        <v>86</v>
      </c>
    </row>
    <row r="2005" spans="2:51" s="13" customFormat="1" ht="11.25">
      <c r="B2005" s="198"/>
      <c r="C2005" s="199"/>
      <c r="D2005" s="192" t="s">
        <v>428</v>
      </c>
      <c r="E2005" s="200" t="s">
        <v>19</v>
      </c>
      <c r="F2005" s="201" t="s">
        <v>307</v>
      </c>
      <c r="G2005" s="199"/>
      <c r="H2005" s="202">
        <v>492.3</v>
      </c>
      <c r="I2005" s="203"/>
      <c r="J2005" s="199"/>
      <c r="K2005" s="199"/>
      <c r="L2005" s="204"/>
      <c r="M2005" s="205"/>
      <c r="N2005" s="206"/>
      <c r="O2005" s="206"/>
      <c r="P2005" s="206"/>
      <c r="Q2005" s="206"/>
      <c r="R2005" s="206"/>
      <c r="S2005" s="206"/>
      <c r="T2005" s="207"/>
      <c r="AT2005" s="208" t="s">
        <v>428</v>
      </c>
      <c r="AU2005" s="208" t="s">
        <v>86</v>
      </c>
      <c r="AV2005" s="13" t="s">
        <v>86</v>
      </c>
      <c r="AW2005" s="13" t="s">
        <v>37</v>
      </c>
      <c r="AX2005" s="13" t="s">
        <v>84</v>
      </c>
      <c r="AY2005" s="208" t="s">
        <v>404</v>
      </c>
    </row>
    <row r="2006" spans="1:65" s="2" customFormat="1" ht="14.45" customHeight="1">
      <c r="A2006" s="36"/>
      <c r="B2006" s="37"/>
      <c r="C2006" s="179" t="s">
        <v>2525</v>
      </c>
      <c r="D2006" s="179" t="s">
        <v>410</v>
      </c>
      <c r="E2006" s="180" t="s">
        <v>2526</v>
      </c>
      <c r="F2006" s="181" t="s">
        <v>2527</v>
      </c>
      <c r="G2006" s="182" t="s">
        <v>92</v>
      </c>
      <c r="H2006" s="183">
        <v>909.983</v>
      </c>
      <c r="I2006" s="184"/>
      <c r="J2006" s="185">
        <f>ROUND(I2006*H2006,2)</f>
        <v>0</v>
      </c>
      <c r="K2006" s="181" t="s">
        <v>413</v>
      </c>
      <c r="L2006" s="41"/>
      <c r="M2006" s="186" t="s">
        <v>19</v>
      </c>
      <c r="N2006" s="187" t="s">
        <v>47</v>
      </c>
      <c r="O2006" s="66"/>
      <c r="P2006" s="188">
        <f>O2006*H2006</f>
        <v>0</v>
      </c>
      <c r="Q2006" s="188">
        <v>0</v>
      </c>
      <c r="R2006" s="188">
        <f>Q2006*H2006</f>
        <v>0</v>
      </c>
      <c r="S2006" s="188">
        <v>0</v>
      </c>
      <c r="T2006" s="189">
        <f>S2006*H2006</f>
        <v>0</v>
      </c>
      <c r="U2006" s="36"/>
      <c r="V2006" s="36"/>
      <c r="W2006" s="36"/>
      <c r="X2006" s="36"/>
      <c r="Y2006" s="36"/>
      <c r="Z2006" s="36"/>
      <c r="AA2006" s="36"/>
      <c r="AB2006" s="36"/>
      <c r="AC2006" s="36"/>
      <c r="AD2006" s="36"/>
      <c r="AE2006" s="36"/>
      <c r="AR2006" s="190" t="s">
        <v>273</v>
      </c>
      <c r="AT2006" s="190" t="s">
        <v>410</v>
      </c>
      <c r="AU2006" s="190" t="s">
        <v>86</v>
      </c>
      <c r="AY2006" s="19" t="s">
        <v>404</v>
      </c>
      <c r="BE2006" s="191">
        <f>IF(N2006="základní",J2006,0)</f>
        <v>0</v>
      </c>
      <c r="BF2006" s="191">
        <f>IF(N2006="snížená",J2006,0)</f>
        <v>0</v>
      </c>
      <c r="BG2006" s="191">
        <f>IF(N2006="zákl. přenesená",J2006,0)</f>
        <v>0</v>
      </c>
      <c r="BH2006" s="191">
        <f>IF(N2006="sníž. přenesená",J2006,0)</f>
        <v>0</v>
      </c>
      <c r="BI2006" s="191">
        <f>IF(N2006="nulová",J2006,0)</f>
        <v>0</v>
      </c>
      <c r="BJ2006" s="19" t="s">
        <v>84</v>
      </c>
      <c r="BK2006" s="191">
        <f>ROUND(I2006*H2006,2)</f>
        <v>0</v>
      </c>
      <c r="BL2006" s="19" t="s">
        <v>273</v>
      </c>
      <c r="BM2006" s="190" t="s">
        <v>2528</v>
      </c>
    </row>
    <row r="2007" spans="1:47" s="2" customFormat="1" ht="19.5">
      <c r="A2007" s="36"/>
      <c r="B2007" s="37"/>
      <c r="C2007" s="38"/>
      <c r="D2007" s="192" t="s">
        <v>418</v>
      </c>
      <c r="E2007" s="38"/>
      <c r="F2007" s="193" t="s">
        <v>2529</v>
      </c>
      <c r="G2007" s="38"/>
      <c r="H2007" s="38"/>
      <c r="I2007" s="194"/>
      <c r="J2007" s="38"/>
      <c r="K2007" s="38"/>
      <c r="L2007" s="41"/>
      <c r="M2007" s="195"/>
      <c r="N2007" s="196"/>
      <c r="O2007" s="66"/>
      <c r="P2007" s="66"/>
      <c r="Q2007" s="66"/>
      <c r="R2007" s="66"/>
      <c r="S2007" s="66"/>
      <c r="T2007" s="67"/>
      <c r="U2007" s="36"/>
      <c r="V2007" s="36"/>
      <c r="W2007" s="36"/>
      <c r="X2007" s="36"/>
      <c r="Y2007" s="36"/>
      <c r="Z2007" s="36"/>
      <c r="AA2007" s="36"/>
      <c r="AB2007" s="36"/>
      <c r="AC2007" s="36"/>
      <c r="AD2007" s="36"/>
      <c r="AE2007" s="36"/>
      <c r="AT2007" s="19" t="s">
        <v>418</v>
      </c>
      <c r="AU2007" s="19" t="s">
        <v>86</v>
      </c>
    </row>
    <row r="2008" spans="1:47" s="2" customFormat="1" ht="58.5">
      <c r="A2008" s="36"/>
      <c r="B2008" s="37"/>
      <c r="C2008" s="38"/>
      <c r="D2008" s="192" t="s">
        <v>423</v>
      </c>
      <c r="E2008" s="38"/>
      <c r="F2008" s="197" t="s">
        <v>2530</v>
      </c>
      <c r="G2008" s="38"/>
      <c r="H2008" s="38"/>
      <c r="I2008" s="194"/>
      <c r="J2008" s="38"/>
      <c r="K2008" s="38"/>
      <c r="L2008" s="41"/>
      <c r="M2008" s="195"/>
      <c r="N2008" s="196"/>
      <c r="O2008" s="66"/>
      <c r="P2008" s="66"/>
      <c r="Q2008" s="66"/>
      <c r="R2008" s="66"/>
      <c r="S2008" s="66"/>
      <c r="T2008" s="67"/>
      <c r="U2008" s="36"/>
      <c r="V2008" s="36"/>
      <c r="W2008" s="36"/>
      <c r="X2008" s="36"/>
      <c r="Y2008" s="36"/>
      <c r="Z2008" s="36"/>
      <c r="AA2008" s="36"/>
      <c r="AB2008" s="36"/>
      <c r="AC2008" s="36"/>
      <c r="AD2008" s="36"/>
      <c r="AE2008" s="36"/>
      <c r="AT2008" s="19" t="s">
        <v>423</v>
      </c>
      <c r="AU2008" s="19" t="s">
        <v>86</v>
      </c>
    </row>
    <row r="2009" spans="2:51" s="15" customFormat="1" ht="11.25">
      <c r="B2009" s="221"/>
      <c r="C2009" s="222"/>
      <c r="D2009" s="192" t="s">
        <v>428</v>
      </c>
      <c r="E2009" s="223" t="s">
        <v>19</v>
      </c>
      <c r="F2009" s="224" t="s">
        <v>2531</v>
      </c>
      <c r="G2009" s="222"/>
      <c r="H2009" s="223" t="s">
        <v>19</v>
      </c>
      <c r="I2009" s="225"/>
      <c r="J2009" s="222"/>
      <c r="K2009" s="222"/>
      <c r="L2009" s="226"/>
      <c r="M2009" s="227"/>
      <c r="N2009" s="228"/>
      <c r="O2009" s="228"/>
      <c r="P2009" s="228"/>
      <c r="Q2009" s="228"/>
      <c r="R2009" s="228"/>
      <c r="S2009" s="228"/>
      <c r="T2009" s="229"/>
      <c r="AT2009" s="230" t="s">
        <v>428</v>
      </c>
      <c r="AU2009" s="230" t="s">
        <v>86</v>
      </c>
      <c r="AV2009" s="15" t="s">
        <v>84</v>
      </c>
      <c r="AW2009" s="15" t="s">
        <v>37</v>
      </c>
      <c r="AX2009" s="15" t="s">
        <v>76</v>
      </c>
      <c r="AY2009" s="230" t="s">
        <v>404</v>
      </c>
    </row>
    <row r="2010" spans="2:51" s="13" customFormat="1" ht="11.25">
      <c r="B2010" s="198"/>
      <c r="C2010" s="199"/>
      <c r="D2010" s="192" t="s">
        <v>428</v>
      </c>
      <c r="E2010" s="200" t="s">
        <v>19</v>
      </c>
      <c r="F2010" s="201" t="s">
        <v>2532</v>
      </c>
      <c r="G2010" s="199"/>
      <c r="H2010" s="202">
        <v>395.807</v>
      </c>
      <c r="I2010" s="203"/>
      <c r="J2010" s="199"/>
      <c r="K2010" s="199"/>
      <c r="L2010" s="204"/>
      <c r="M2010" s="205"/>
      <c r="N2010" s="206"/>
      <c r="O2010" s="206"/>
      <c r="P2010" s="206"/>
      <c r="Q2010" s="206"/>
      <c r="R2010" s="206"/>
      <c r="S2010" s="206"/>
      <c r="T2010" s="207"/>
      <c r="AT2010" s="208" t="s">
        <v>428</v>
      </c>
      <c r="AU2010" s="208" t="s">
        <v>86</v>
      </c>
      <c r="AV2010" s="13" t="s">
        <v>86</v>
      </c>
      <c r="AW2010" s="13" t="s">
        <v>37</v>
      </c>
      <c r="AX2010" s="13" t="s">
        <v>76</v>
      </c>
      <c r="AY2010" s="208" t="s">
        <v>404</v>
      </c>
    </row>
    <row r="2011" spans="2:51" s="15" customFormat="1" ht="11.25">
      <c r="B2011" s="221"/>
      <c r="C2011" s="222"/>
      <c r="D2011" s="192" t="s">
        <v>428</v>
      </c>
      <c r="E2011" s="223" t="s">
        <v>19</v>
      </c>
      <c r="F2011" s="224" t="s">
        <v>2533</v>
      </c>
      <c r="G2011" s="222"/>
      <c r="H2011" s="223" t="s">
        <v>19</v>
      </c>
      <c r="I2011" s="225"/>
      <c r="J2011" s="222"/>
      <c r="K2011" s="222"/>
      <c r="L2011" s="226"/>
      <c r="M2011" s="227"/>
      <c r="N2011" s="228"/>
      <c r="O2011" s="228"/>
      <c r="P2011" s="228"/>
      <c r="Q2011" s="228"/>
      <c r="R2011" s="228"/>
      <c r="S2011" s="228"/>
      <c r="T2011" s="229"/>
      <c r="AT2011" s="230" t="s">
        <v>428</v>
      </c>
      <c r="AU2011" s="230" t="s">
        <v>86</v>
      </c>
      <c r="AV2011" s="15" t="s">
        <v>84</v>
      </c>
      <c r="AW2011" s="15" t="s">
        <v>37</v>
      </c>
      <c r="AX2011" s="15" t="s">
        <v>76</v>
      </c>
      <c r="AY2011" s="230" t="s">
        <v>404</v>
      </c>
    </row>
    <row r="2012" spans="2:51" s="13" customFormat="1" ht="11.25">
      <c r="B2012" s="198"/>
      <c r="C2012" s="199"/>
      <c r="D2012" s="192" t="s">
        <v>428</v>
      </c>
      <c r="E2012" s="200" t="s">
        <v>19</v>
      </c>
      <c r="F2012" s="201" t="s">
        <v>2534</v>
      </c>
      <c r="G2012" s="199"/>
      <c r="H2012" s="202">
        <v>214.056</v>
      </c>
      <c r="I2012" s="203"/>
      <c r="J2012" s="199"/>
      <c r="K2012" s="199"/>
      <c r="L2012" s="204"/>
      <c r="M2012" s="205"/>
      <c r="N2012" s="206"/>
      <c r="O2012" s="206"/>
      <c r="P2012" s="206"/>
      <c r="Q2012" s="206"/>
      <c r="R2012" s="206"/>
      <c r="S2012" s="206"/>
      <c r="T2012" s="207"/>
      <c r="AT2012" s="208" t="s">
        <v>428</v>
      </c>
      <c r="AU2012" s="208" t="s">
        <v>86</v>
      </c>
      <c r="AV2012" s="13" t="s">
        <v>86</v>
      </c>
      <c r="AW2012" s="13" t="s">
        <v>37</v>
      </c>
      <c r="AX2012" s="13" t="s">
        <v>76</v>
      </c>
      <c r="AY2012" s="208" t="s">
        <v>404</v>
      </c>
    </row>
    <row r="2013" spans="2:51" s="15" customFormat="1" ht="11.25">
      <c r="B2013" s="221"/>
      <c r="C2013" s="222"/>
      <c r="D2013" s="192" t="s">
        <v>428</v>
      </c>
      <c r="E2013" s="223" t="s">
        <v>19</v>
      </c>
      <c r="F2013" s="224" t="s">
        <v>2535</v>
      </c>
      <c r="G2013" s="222"/>
      <c r="H2013" s="223" t="s">
        <v>19</v>
      </c>
      <c r="I2013" s="225"/>
      <c r="J2013" s="222"/>
      <c r="K2013" s="222"/>
      <c r="L2013" s="226"/>
      <c r="M2013" s="227"/>
      <c r="N2013" s="228"/>
      <c r="O2013" s="228"/>
      <c r="P2013" s="228"/>
      <c r="Q2013" s="228"/>
      <c r="R2013" s="228"/>
      <c r="S2013" s="228"/>
      <c r="T2013" s="229"/>
      <c r="AT2013" s="230" t="s">
        <v>428</v>
      </c>
      <c r="AU2013" s="230" t="s">
        <v>86</v>
      </c>
      <c r="AV2013" s="15" t="s">
        <v>84</v>
      </c>
      <c r="AW2013" s="15" t="s">
        <v>37</v>
      </c>
      <c r="AX2013" s="15" t="s">
        <v>76</v>
      </c>
      <c r="AY2013" s="230" t="s">
        <v>404</v>
      </c>
    </row>
    <row r="2014" spans="2:51" s="13" customFormat="1" ht="11.25">
      <c r="B2014" s="198"/>
      <c r="C2014" s="199"/>
      <c r="D2014" s="192" t="s">
        <v>428</v>
      </c>
      <c r="E2014" s="200" t="s">
        <v>19</v>
      </c>
      <c r="F2014" s="201" t="s">
        <v>2536</v>
      </c>
      <c r="G2014" s="199"/>
      <c r="H2014" s="202">
        <v>204.672</v>
      </c>
      <c r="I2014" s="203"/>
      <c r="J2014" s="199"/>
      <c r="K2014" s="199"/>
      <c r="L2014" s="204"/>
      <c r="M2014" s="205"/>
      <c r="N2014" s="206"/>
      <c r="O2014" s="206"/>
      <c r="P2014" s="206"/>
      <c r="Q2014" s="206"/>
      <c r="R2014" s="206"/>
      <c r="S2014" s="206"/>
      <c r="T2014" s="207"/>
      <c r="AT2014" s="208" t="s">
        <v>428</v>
      </c>
      <c r="AU2014" s="208" t="s">
        <v>86</v>
      </c>
      <c r="AV2014" s="13" t="s">
        <v>86</v>
      </c>
      <c r="AW2014" s="13" t="s">
        <v>37</v>
      </c>
      <c r="AX2014" s="13" t="s">
        <v>76</v>
      </c>
      <c r="AY2014" s="208" t="s">
        <v>404</v>
      </c>
    </row>
    <row r="2015" spans="2:51" s="15" customFormat="1" ht="11.25">
      <c r="B2015" s="221"/>
      <c r="C2015" s="222"/>
      <c r="D2015" s="192" t="s">
        <v>428</v>
      </c>
      <c r="E2015" s="223" t="s">
        <v>19</v>
      </c>
      <c r="F2015" s="224" t="s">
        <v>2537</v>
      </c>
      <c r="G2015" s="222"/>
      <c r="H2015" s="223" t="s">
        <v>19</v>
      </c>
      <c r="I2015" s="225"/>
      <c r="J2015" s="222"/>
      <c r="K2015" s="222"/>
      <c r="L2015" s="226"/>
      <c r="M2015" s="227"/>
      <c r="N2015" s="228"/>
      <c r="O2015" s="228"/>
      <c r="P2015" s="228"/>
      <c r="Q2015" s="228"/>
      <c r="R2015" s="228"/>
      <c r="S2015" s="228"/>
      <c r="T2015" s="229"/>
      <c r="AT2015" s="230" t="s">
        <v>428</v>
      </c>
      <c r="AU2015" s="230" t="s">
        <v>86</v>
      </c>
      <c r="AV2015" s="15" t="s">
        <v>84</v>
      </c>
      <c r="AW2015" s="15" t="s">
        <v>37</v>
      </c>
      <c r="AX2015" s="15" t="s">
        <v>76</v>
      </c>
      <c r="AY2015" s="230" t="s">
        <v>404</v>
      </c>
    </row>
    <row r="2016" spans="2:51" s="13" customFormat="1" ht="11.25">
      <c r="B2016" s="198"/>
      <c r="C2016" s="199"/>
      <c r="D2016" s="192" t="s">
        <v>428</v>
      </c>
      <c r="E2016" s="200" t="s">
        <v>19</v>
      </c>
      <c r="F2016" s="201" t="s">
        <v>2538</v>
      </c>
      <c r="G2016" s="199"/>
      <c r="H2016" s="202">
        <v>88.448</v>
      </c>
      <c r="I2016" s="203"/>
      <c r="J2016" s="199"/>
      <c r="K2016" s="199"/>
      <c r="L2016" s="204"/>
      <c r="M2016" s="205"/>
      <c r="N2016" s="206"/>
      <c r="O2016" s="206"/>
      <c r="P2016" s="206"/>
      <c r="Q2016" s="206"/>
      <c r="R2016" s="206"/>
      <c r="S2016" s="206"/>
      <c r="T2016" s="207"/>
      <c r="AT2016" s="208" t="s">
        <v>428</v>
      </c>
      <c r="AU2016" s="208" t="s">
        <v>86</v>
      </c>
      <c r="AV2016" s="13" t="s">
        <v>86</v>
      </c>
      <c r="AW2016" s="13" t="s">
        <v>37</v>
      </c>
      <c r="AX2016" s="13" t="s">
        <v>76</v>
      </c>
      <c r="AY2016" s="208" t="s">
        <v>404</v>
      </c>
    </row>
    <row r="2017" spans="2:51" s="15" customFormat="1" ht="11.25">
      <c r="B2017" s="221"/>
      <c r="C2017" s="222"/>
      <c r="D2017" s="192" t="s">
        <v>428</v>
      </c>
      <c r="E2017" s="223" t="s">
        <v>19</v>
      </c>
      <c r="F2017" s="224" t="s">
        <v>2539</v>
      </c>
      <c r="G2017" s="222"/>
      <c r="H2017" s="223" t="s">
        <v>19</v>
      </c>
      <c r="I2017" s="225"/>
      <c r="J2017" s="222"/>
      <c r="K2017" s="222"/>
      <c r="L2017" s="226"/>
      <c r="M2017" s="227"/>
      <c r="N2017" s="228"/>
      <c r="O2017" s="228"/>
      <c r="P2017" s="228"/>
      <c r="Q2017" s="228"/>
      <c r="R2017" s="228"/>
      <c r="S2017" s="228"/>
      <c r="T2017" s="229"/>
      <c r="AT2017" s="230" t="s">
        <v>428</v>
      </c>
      <c r="AU2017" s="230" t="s">
        <v>86</v>
      </c>
      <c r="AV2017" s="15" t="s">
        <v>84</v>
      </c>
      <c r="AW2017" s="15" t="s">
        <v>37</v>
      </c>
      <c r="AX2017" s="15" t="s">
        <v>76</v>
      </c>
      <c r="AY2017" s="230" t="s">
        <v>404</v>
      </c>
    </row>
    <row r="2018" spans="2:51" s="13" customFormat="1" ht="11.25">
      <c r="B2018" s="198"/>
      <c r="C2018" s="199"/>
      <c r="D2018" s="192" t="s">
        <v>428</v>
      </c>
      <c r="E2018" s="200" t="s">
        <v>19</v>
      </c>
      <c r="F2018" s="201" t="s">
        <v>2540</v>
      </c>
      <c r="G2018" s="199"/>
      <c r="H2018" s="202">
        <v>7</v>
      </c>
      <c r="I2018" s="203"/>
      <c r="J2018" s="199"/>
      <c r="K2018" s="199"/>
      <c r="L2018" s="204"/>
      <c r="M2018" s="205"/>
      <c r="N2018" s="206"/>
      <c r="O2018" s="206"/>
      <c r="P2018" s="206"/>
      <c r="Q2018" s="206"/>
      <c r="R2018" s="206"/>
      <c r="S2018" s="206"/>
      <c r="T2018" s="207"/>
      <c r="AT2018" s="208" t="s">
        <v>428</v>
      </c>
      <c r="AU2018" s="208" t="s">
        <v>86</v>
      </c>
      <c r="AV2018" s="13" t="s">
        <v>86</v>
      </c>
      <c r="AW2018" s="13" t="s">
        <v>37</v>
      </c>
      <c r="AX2018" s="13" t="s">
        <v>76</v>
      </c>
      <c r="AY2018" s="208" t="s">
        <v>404</v>
      </c>
    </row>
    <row r="2019" spans="2:51" s="14" customFormat="1" ht="11.25">
      <c r="B2019" s="210"/>
      <c r="C2019" s="211"/>
      <c r="D2019" s="192" t="s">
        <v>428</v>
      </c>
      <c r="E2019" s="212" t="s">
        <v>303</v>
      </c>
      <c r="F2019" s="213" t="s">
        <v>463</v>
      </c>
      <c r="G2019" s="211"/>
      <c r="H2019" s="214">
        <v>909.983</v>
      </c>
      <c r="I2019" s="215"/>
      <c r="J2019" s="211"/>
      <c r="K2019" s="211"/>
      <c r="L2019" s="216"/>
      <c r="M2019" s="217"/>
      <c r="N2019" s="218"/>
      <c r="O2019" s="218"/>
      <c r="P2019" s="218"/>
      <c r="Q2019" s="218"/>
      <c r="R2019" s="218"/>
      <c r="S2019" s="218"/>
      <c r="T2019" s="219"/>
      <c r="AT2019" s="220" t="s">
        <v>428</v>
      </c>
      <c r="AU2019" s="220" t="s">
        <v>86</v>
      </c>
      <c r="AV2019" s="14" t="s">
        <v>273</v>
      </c>
      <c r="AW2019" s="14" t="s">
        <v>37</v>
      </c>
      <c r="AX2019" s="14" t="s">
        <v>84</v>
      </c>
      <c r="AY2019" s="220" t="s">
        <v>404</v>
      </c>
    </row>
    <row r="2020" spans="1:65" s="2" customFormat="1" ht="14.45" customHeight="1">
      <c r="A2020" s="36"/>
      <c r="B2020" s="37"/>
      <c r="C2020" s="179" t="s">
        <v>2541</v>
      </c>
      <c r="D2020" s="179" t="s">
        <v>410</v>
      </c>
      <c r="E2020" s="180" t="s">
        <v>2542</v>
      </c>
      <c r="F2020" s="181" t="s">
        <v>2543</v>
      </c>
      <c r="G2020" s="182" t="s">
        <v>92</v>
      </c>
      <c r="H2020" s="183">
        <v>68248.725</v>
      </c>
      <c r="I2020" s="184"/>
      <c r="J2020" s="185">
        <f>ROUND(I2020*H2020,2)</f>
        <v>0</v>
      </c>
      <c r="K2020" s="181" t="s">
        <v>413</v>
      </c>
      <c r="L2020" s="41"/>
      <c r="M2020" s="186" t="s">
        <v>19</v>
      </c>
      <c r="N2020" s="187" t="s">
        <v>47</v>
      </c>
      <c r="O2020" s="66"/>
      <c r="P2020" s="188">
        <f>O2020*H2020</f>
        <v>0</v>
      </c>
      <c r="Q2020" s="188">
        <v>0</v>
      </c>
      <c r="R2020" s="188">
        <f>Q2020*H2020</f>
        <v>0</v>
      </c>
      <c r="S2020" s="188">
        <v>0</v>
      </c>
      <c r="T2020" s="189">
        <f>S2020*H2020</f>
        <v>0</v>
      </c>
      <c r="U2020" s="36"/>
      <c r="V2020" s="36"/>
      <c r="W2020" s="36"/>
      <c r="X2020" s="36"/>
      <c r="Y2020" s="36"/>
      <c r="Z2020" s="36"/>
      <c r="AA2020" s="36"/>
      <c r="AB2020" s="36"/>
      <c r="AC2020" s="36"/>
      <c r="AD2020" s="36"/>
      <c r="AE2020" s="36"/>
      <c r="AR2020" s="190" t="s">
        <v>273</v>
      </c>
      <c r="AT2020" s="190" t="s">
        <v>410</v>
      </c>
      <c r="AU2020" s="190" t="s">
        <v>86</v>
      </c>
      <c r="AY2020" s="19" t="s">
        <v>404</v>
      </c>
      <c r="BE2020" s="191">
        <f>IF(N2020="základní",J2020,0)</f>
        <v>0</v>
      </c>
      <c r="BF2020" s="191">
        <f>IF(N2020="snížená",J2020,0)</f>
        <v>0</v>
      </c>
      <c r="BG2020" s="191">
        <f>IF(N2020="zákl. přenesená",J2020,0)</f>
        <v>0</v>
      </c>
      <c r="BH2020" s="191">
        <f>IF(N2020="sníž. přenesená",J2020,0)</f>
        <v>0</v>
      </c>
      <c r="BI2020" s="191">
        <f>IF(N2020="nulová",J2020,0)</f>
        <v>0</v>
      </c>
      <c r="BJ2020" s="19" t="s">
        <v>84</v>
      </c>
      <c r="BK2020" s="191">
        <f>ROUND(I2020*H2020,2)</f>
        <v>0</v>
      </c>
      <c r="BL2020" s="19" t="s">
        <v>273</v>
      </c>
      <c r="BM2020" s="190" t="s">
        <v>2544</v>
      </c>
    </row>
    <row r="2021" spans="1:47" s="2" customFormat="1" ht="19.5">
      <c r="A2021" s="36"/>
      <c r="B2021" s="37"/>
      <c r="C2021" s="38"/>
      <c r="D2021" s="192" t="s">
        <v>418</v>
      </c>
      <c r="E2021" s="38"/>
      <c r="F2021" s="193" t="s">
        <v>2545</v>
      </c>
      <c r="G2021" s="38"/>
      <c r="H2021" s="38"/>
      <c r="I2021" s="194"/>
      <c r="J2021" s="38"/>
      <c r="K2021" s="38"/>
      <c r="L2021" s="41"/>
      <c r="M2021" s="195"/>
      <c r="N2021" s="196"/>
      <c r="O2021" s="66"/>
      <c r="P2021" s="66"/>
      <c r="Q2021" s="66"/>
      <c r="R2021" s="66"/>
      <c r="S2021" s="66"/>
      <c r="T2021" s="67"/>
      <c r="U2021" s="36"/>
      <c r="V2021" s="36"/>
      <c r="W2021" s="36"/>
      <c r="X2021" s="36"/>
      <c r="Y2021" s="36"/>
      <c r="Z2021" s="36"/>
      <c r="AA2021" s="36"/>
      <c r="AB2021" s="36"/>
      <c r="AC2021" s="36"/>
      <c r="AD2021" s="36"/>
      <c r="AE2021" s="36"/>
      <c r="AT2021" s="19" t="s">
        <v>418</v>
      </c>
      <c r="AU2021" s="19" t="s">
        <v>86</v>
      </c>
    </row>
    <row r="2022" spans="1:47" s="2" customFormat="1" ht="58.5">
      <c r="A2022" s="36"/>
      <c r="B2022" s="37"/>
      <c r="C2022" s="38"/>
      <c r="D2022" s="192" t="s">
        <v>423</v>
      </c>
      <c r="E2022" s="38"/>
      <c r="F2022" s="197" t="s">
        <v>2530</v>
      </c>
      <c r="G2022" s="38"/>
      <c r="H2022" s="38"/>
      <c r="I2022" s="194"/>
      <c r="J2022" s="38"/>
      <c r="K2022" s="38"/>
      <c r="L2022" s="41"/>
      <c r="M2022" s="195"/>
      <c r="N2022" s="196"/>
      <c r="O2022" s="66"/>
      <c r="P2022" s="66"/>
      <c r="Q2022" s="66"/>
      <c r="R2022" s="66"/>
      <c r="S2022" s="66"/>
      <c r="T2022" s="67"/>
      <c r="U2022" s="36"/>
      <c r="V2022" s="36"/>
      <c r="W2022" s="36"/>
      <c r="X2022" s="36"/>
      <c r="Y2022" s="36"/>
      <c r="Z2022" s="36"/>
      <c r="AA2022" s="36"/>
      <c r="AB2022" s="36"/>
      <c r="AC2022" s="36"/>
      <c r="AD2022" s="36"/>
      <c r="AE2022" s="36"/>
      <c r="AT2022" s="19" t="s">
        <v>423</v>
      </c>
      <c r="AU2022" s="19" t="s">
        <v>86</v>
      </c>
    </row>
    <row r="2023" spans="2:51" s="13" customFormat="1" ht="11.25">
      <c r="B2023" s="198"/>
      <c r="C2023" s="199"/>
      <c r="D2023" s="192" t="s">
        <v>428</v>
      </c>
      <c r="E2023" s="200" t="s">
        <v>19</v>
      </c>
      <c r="F2023" s="201" t="s">
        <v>2546</v>
      </c>
      <c r="G2023" s="199"/>
      <c r="H2023" s="202">
        <v>68248.725</v>
      </c>
      <c r="I2023" s="203"/>
      <c r="J2023" s="199"/>
      <c r="K2023" s="199"/>
      <c r="L2023" s="204"/>
      <c r="M2023" s="205"/>
      <c r="N2023" s="206"/>
      <c r="O2023" s="206"/>
      <c r="P2023" s="206"/>
      <c r="Q2023" s="206"/>
      <c r="R2023" s="206"/>
      <c r="S2023" s="206"/>
      <c r="T2023" s="207"/>
      <c r="AT2023" s="208" t="s">
        <v>428</v>
      </c>
      <c r="AU2023" s="208" t="s">
        <v>86</v>
      </c>
      <c r="AV2023" s="13" t="s">
        <v>86</v>
      </c>
      <c r="AW2023" s="13" t="s">
        <v>37</v>
      </c>
      <c r="AX2023" s="13" t="s">
        <v>84</v>
      </c>
      <c r="AY2023" s="208" t="s">
        <v>404</v>
      </c>
    </row>
    <row r="2024" spans="1:65" s="2" customFormat="1" ht="14.45" customHeight="1">
      <c r="A2024" s="36"/>
      <c r="B2024" s="37"/>
      <c r="C2024" s="179" t="s">
        <v>2547</v>
      </c>
      <c r="D2024" s="179" t="s">
        <v>410</v>
      </c>
      <c r="E2024" s="180" t="s">
        <v>2548</v>
      </c>
      <c r="F2024" s="181" t="s">
        <v>2549</v>
      </c>
      <c r="G2024" s="182" t="s">
        <v>92</v>
      </c>
      <c r="H2024" s="183">
        <v>909.983</v>
      </c>
      <c r="I2024" s="184"/>
      <c r="J2024" s="185">
        <f>ROUND(I2024*H2024,2)</f>
        <v>0</v>
      </c>
      <c r="K2024" s="181" t="s">
        <v>413</v>
      </c>
      <c r="L2024" s="41"/>
      <c r="M2024" s="186" t="s">
        <v>19</v>
      </c>
      <c r="N2024" s="187" t="s">
        <v>47</v>
      </c>
      <c r="O2024" s="66"/>
      <c r="P2024" s="188">
        <f>O2024*H2024</f>
        <v>0</v>
      </c>
      <c r="Q2024" s="188">
        <v>0</v>
      </c>
      <c r="R2024" s="188">
        <f>Q2024*H2024</f>
        <v>0</v>
      </c>
      <c r="S2024" s="188">
        <v>0</v>
      </c>
      <c r="T2024" s="189">
        <f>S2024*H2024</f>
        <v>0</v>
      </c>
      <c r="U2024" s="36"/>
      <c r="V2024" s="36"/>
      <c r="W2024" s="36"/>
      <c r="X2024" s="36"/>
      <c r="Y2024" s="36"/>
      <c r="Z2024" s="36"/>
      <c r="AA2024" s="36"/>
      <c r="AB2024" s="36"/>
      <c r="AC2024" s="36"/>
      <c r="AD2024" s="36"/>
      <c r="AE2024" s="36"/>
      <c r="AR2024" s="190" t="s">
        <v>273</v>
      </c>
      <c r="AT2024" s="190" t="s">
        <v>410</v>
      </c>
      <c r="AU2024" s="190" t="s">
        <v>86</v>
      </c>
      <c r="AY2024" s="19" t="s">
        <v>404</v>
      </c>
      <c r="BE2024" s="191">
        <f>IF(N2024="základní",J2024,0)</f>
        <v>0</v>
      </c>
      <c r="BF2024" s="191">
        <f>IF(N2024="snížená",J2024,0)</f>
        <v>0</v>
      </c>
      <c r="BG2024" s="191">
        <f>IF(N2024="zákl. přenesená",J2024,0)</f>
        <v>0</v>
      </c>
      <c r="BH2024" s="191">
        <f>IF(N2024="sníž. přenesená",J2024,0)</f>
        <v>0</v>
      </c>
      <c r="BI2024" s="191">
        <f>IF(N2024="nulová",J2024,0)</f>
        <v>0</v>
      </c>
      <c r="BJ2024" s="19" t="s">
        <v>84</v>
      </c>
      <c r="BK2024" s="191">
        <f>ROUND(I2024*H2024,2)</f>
        <v>0</v>
      </c>
      <c r="BL2024" s="19" t="s">
        <v>273</v>
      </c>
      <c r="BM2024" s="190" t="s">
        <v>2550</v>
      </c>
    </row>
    <row r="2025" spans="1:47" s="2" customFormat="1" ht="19.5">
      <c r="A2025" s="36"/>
      <c r="B2025" s="37"/>
      <c r="C2025" s="38"/>
      <c r="D2025" s="192" t="s">
        <v>418</v>
      </c>
      <c r="E2025" s="38"/>
      <c r="F2025" s="193" t="s">
        <v>2551</v>
      </c>
      <c r="G2025" s="38"/>
      <c r="H2025" s="38"/>
      <c r="I2025" s="194"/>
      <c r="J2025" s="38"/>
      <c r="K2025" s="38"/>
      <c r="L2025" s="41"/>
      <c r="M2025" s="195"/>
      <c r="N2025" s="196"/>
      <c r="O2025" s="66"/>
      <c r="P2025" s="66"/>
      <c r="Q2025" s="66"/>
      <c r="R2025" s="66"/>
      <c r="S2025" s="66"/>
      <c r="T2025" s="67"/>
      <c r="U2025" s="36"/>
      <c r="V2025" s="36"/>
      <c r="W2025" s="36"/>
      <c r="X2025" s="36"/>
      <c r="Y2025" s="36"/>
      <c r="Z2025" s="36"/>
      <c r="AA2025" s="36"/>
      <c r="AB2025" s="36"/>
      <c r="AC2025" s="36"/>
      <c r="AD2025" s="36"/>
      <c r="AE2025" s="36"/>
      <c r="AT2025" s="19" t="s">
        <v>418</v>
      </c>
      <c r="AU2025" s="19" t="s">
        <v>86</v>
      </c>
    </row>
    <row r="2026" spans="1:47" s="2" customFormat="1" ht="29.25">
      <c r="A2026" s="36"/>
      <c r="B2026" s="37"/>
      <c r="C2026" s="38"/>
      <c r="D2026" s="192" t="s">
        <v>423</v>
      </c>
      <c r="E2026" s="38"/>
      <c r="F2026" s="197" t="s">
        <v>2552</v>
      </c>
      <c r="G2026" s="38"/>
      <c r="H2026" s="38"/>
      <c r="I2026" s="194"/>
      <c r="J2026" s="38"/>
      <c r="K2026" s="38"/>
      <c r="L2026" s="41"/>
      <c r="M2026" s="195"/>
      <c r="N2026" s="196"/>
      <c r="O2026" s="66"/>
      <c r="P2026" s="66"/>
      <c r="Q2026" s="66"/>
      <c r="R2026" s="66"/>
      <c r="S2026" s="66"/>
      <c r="T2026" s="67"/>
      <c r="U2026" s="36"/>
      <c r="V2026" s="36"/>
      <c r="W2026" s="36"/>
      <c r="X2026" s="36"/>
      <c r="Y2026" s="36"/>
      <c r="Z2026" s="36"/>
      <c r="AA2026" s="36"/>
      <c r="AB2026" s="36"/>
      <c r="AC2026" s="36"/>
      <c r="AD2026" s="36"/>
      <c r="AE2026" s="36"/>
      <c r="AT2026" s="19" t="s">
        <v>423</v>
      </c>
      <c r="AU2026" s="19" t="s">
        <v>86</v>
      </c>
    </row>
    <row r="2027" spans="2:51" s="13" customFormat="1" ht="11.25">
      <c r="B2027" s="198"/>
      <c r="C2027" s="199"/>
      <c r="D2027" s="192" t="s">
        <v>428</v>
      </c>
      <c r="E2027" s="200" t="s">
        <v>19</v>
      </c>
      <c r="F2027" s="201" t="s">
        <v>303</v>
      </c>
      <c r="G2027" s="199"/>
      <c r="H2027" s="202">
        <v>909.983</v>
      </c>
      <c r="I2027" s="203"/>
      <c r="J2027" s="199"/>
      <c r="K2027" s="199"/>
      <c r="L2027" s="204"/>
      <c r="M2027" s="205"/>
      <c r="N2027" s="206"/>
      <c r="O2027" s="206"/>
      <c r="P2027" s="206"/>
      <c r="Q2027" s="206"/>
      <c r="R2027" s="206"/>
      <c r="S2027" s="206"/>
      <c r="T2027" s="207"/>
      <c r="AT2027" s="208" t="s">
        <v>428</v>
      </c>
      <c r="AU2027" s="208" t="s">
        <v>86</v>
      </c>
      <c r="AV2027" s="13" t="s">
        <v>86</v>
      </c>
      <c r="AW2027" s="13" t="s">
        <v>37</v>
      </c>
      <c r="AX2027" s="13" t="s">
        <v>84</v>
      </c>
      <c r="AY2027" s="208" t="s">
        <v>404</v>
      </c>
    </row>
    <row r="2028" spans="1:65" s="2" customFormat="1" ht="14.45" customHeight="1">
      <c r="A2028" s="36"/>
      <c r="B2028" s="37"/>
      <c r="C2028" s="179" t="s">
        <v>2553</v>
      </c>
      <c r="D2028" s="179" t="s">
        <v>410</v>
      </c>
      <c r="E2028" s="180" t="s">
        <v>2554</v>
      </c>
      <c r="F2028" s="181" t="s">
        <v>2555</v>
      </c>
      <c r="G2028" s="182" t="s">
        <v>134</v>
      </c>
      <c r="H2028" s="183">
        <v>3.75</v>
      </c>
      <c r="I2028" s="184"/>
      <c r="J2028" s="185">
        <f>ROUND(I2028*H2028,2)</f>
        <v>0</v>
      </c>
      <c r="K2028" s="181" t="s">
        <v>413</v>
      </c>
      <c r="L2028" s="41"/>
      <c r="M2028" s="186" t="s">
        <v>19</v>
      </c>
      <c r="N2028" s="187" t="s">
        <v>47</v>
      </c>
      <c r="O2028" s="66"/>
      <c r="P2028" s="188">
        <f>O2028*H2028</f>
        <v>0</v>
      </c>
      <c r="Q2028" s="188">
        <v>0.00818</v>
      </c>
      <c r="R2028" s="188">
        <f>Q2028*H2028</f>
        <v>0.030675</v>
      </c>
      <c r="S2028" s="188">
        <v>0</v>
      </c>
      <c r="T2028" s="189">
        <f>S2028*H2028</f>
        <v>0</v>
      </c>
      <c r="U2028" s="36"/>
      <c r="V2028" s="36"/>
      <c r="W2028" s="36"/>
      <c r="X2028" s="36"/>
      <c r="Y2028" s="36"/>
      <c r="Z2028" s="36"/>
      <c r="AA2028" s="36"/>
      <c r="AB2028" s="36"/>
      <c r="AC2028" s="36"/>
      <c r="AD2028" s="36"/>
      <c r="AE2028" s="36"/>
      <c r="AR2028" s="190" t="s">
        <v>273</v>
      </c>
      <c r="AT2028" s="190" t="s">
        <v>410</v>
      </c>
      <c r="AU2028" s="190" t="s">
        <v>86</v>
      </c>
      <c r="AY2028" s="19" t="s">
        <v>404</v>
      </c>
      <c r="BE2028" s="191">
        <f>IF(N2028="základní",J2028,0)</f>
        <v>0</v>
      </c>
      <c r="BF2028" s="191">
        <f>IF(N2028="snížená",J2028,0)</f>
        <v>0</v>
      </c>
      <c r="BG2028" s="191">
        <f>IF(N2028="zákl. přenesená",J2028,0)</f>
        <v>0</v>
      </c>
      <c r="BH2028" s="191">
        <f>IF(N2028="sníž. přenesená",J2028,0)</f>
        <v>0</v>
      </c>
      <c r="BI2028" s="191">
        <f>IF(N2028="nulová",J2028,0)</f>
        <v>0</v>
      </c>
      <c r="BJ2028" s="19" t="s">
        <v>84</v>
      </c>
      <c r="BK2028" s="191">
        <f>ROUND(I2028*H2028,2)</f>
        <v>0</v>
      </c>
      <c r="BL2028" s="19" t="s">
        <v>273</v>
      </c>
      <c r="BM2028" s="190" t="s">
        <v>2556</v>
      </c>
    </row>
    <row r="2029" spans="1:47" s="2" customFormat="1" ht="19.5">
      <c r="A2029" s="36"/>
      <c r="B2029" s="37"/>
      <c r="C2029" s="38"/>
      <c r="D2029" s="192" t="s">
        <v>418</v>
      </c>
      <c r="E2029" s="38"/>
      <c r="F2029" s="193" t="s">
        <v>2557</v>
      </c>
      <c r="G2029" s="38"/>
      <c r="H2029" s="38"/>
      <c r="I2029" s="194"/>
      <c r="J2029" s="38"/>
      <c r="K2029" s="38"/>
      <c r="L2029" s="41"/>
      <c r="M2029" s="195"/>
      <c r="N2029" s="196"/>
      <c r="O2029" s="66"/>
      <c r="P2029" s="66"/>
      <c r="Q2029" s="66"/>
      <c r="R2029" s="66"/>
      <c r="S2029" s="66"/>
      <c r="T2029" s="67"/>
      <c r="U2029" s="36"/>
      <c r="V2029" s="36"/>
      <c r="W2029" s="36"/>
      <c r="X2029" s="36"/>
      <c r="Y2029" s="36"/>
      <c r="Z2029" s="36"/>
      <c r="AA2029" s="36"/>
      <c r="AB2029" s="36"/>
      <c r="AC2029" s="36"/>
      <c r="AD2029" s="36"/>
      <c r="AE2029" s="36"/>
      <c r="AT2029" s="19" t="s">
        <v>418</v>
      </c>
      <c r="AU2029" s="19" t="s">
        <v>86</v>
      </c>
    </row>
    <row r="2030" spans="1:47" s="2" customFormat="1" ht="68.25">
      <c r="A2030" s="36"/>
      <c r="B2030" s="37"/>
      <c r="C2030" s="38"/>
      <c r="D2030" s="192" t="s">
        <v>423</v>
      </c>
      <c r="E2030" s="38"/>
      <c r="F2030" s="197" t="s">
        <v>2558</v>
      </c>
      <c r="G2030" s="38"/>
      <c r="H2030" s="38"/>
      <c r="I2030" s="194"/>
      <c r="J2030" s="38"/>
      <c r="K2030" s="38"/>
      <c r="L2030" s="41"/>
      <c r="M2030" s="195"/>
      <c r="N2030" s="196"/>
      <c r="O2030" s="66"/>
      <c r="P2030" s="66"/>
      <c r="Q2030" s="66"/>
      <c r="R2030" s="66"/>
      <c r="S2030" s="66"/>
      <c r="T2030" s="67"/>
      <c r="U2030" s="36"/>
      <c r="V2030" s="36"/>
      <c r="W2030" s="36"/>
      <c r="X2030" s="36"/>
      <c r="Y2030" s="36"/>
      <c r="Z2030" s="36"/>
      <c r="AA2030" s="36"/>
      <c r="AB2030" s="36"/>
      <c r="AC2030" s="36"/>
      <c r="AD2030" s="36"/>
      <c r="AE2030" s="36"/>
      <c r="AT2030" s="19" t="s">
        <v>423</v>
      </c>
      <c r="AU2030" s="19" t="s">
        <v>86</v>
      </c>
    </row>
    <row r="2031" spans="1:47" s="2" customFormat="1" ht="126.75">
      <c r="A2031" s="36"/>
      <c r="B2031" s="37"/>
      <c r="C2031" s="38"/>
      <c r="D2031" s="192" t="s">
        <v>473</v>
      </c>
      <c r="E2031" s="38"/>
      <c r="F2031" s="197" t="s">
        <v>2559</v>
      </c>
      <c r="G2031" s="38"/>
      <c r="H2031" s="38"/>
      <c r="I2031" s="194"/>
      <c r="J2031" s="38"/>
      <c r="K2031" s="38"/>
      <c r="L2031" s="41"/>
      <c r="M2031" s="195"/>
      <c r="N2031" s="196"/>
      <c r="O2031" s="66"/>
      <c r="P2031" s="66"/>
      <c r="Q2031" s="66"/>
      <c r="R2031" s="66"/>
      <c r="S2031" s="66"/>
      <c r="T2031" s="67"/>
      <c r="U2031" s="36"/>
      <c r="V2031" s="36"/>
      <c r="W2031" s="36"/>
      <c r="X2031" s="36"/>
      <c r="Y2031" s="36"/>
      <c r="Z2031" s="36"/>
      <c r="AA2031" s="36"/>
      <c r="AB2031" s="36"/>
      <c r="AC2031" s="36"/>
      <c r="AD2031" s="36"/>
      <c r="AE2031" s="36"/>
      <c r="AT2031" s="19" t="s">
        <v>473</v>
      </c>
      <c r="AU2031" s="19" t="s">
        <v>86</v>
      </c>
    </row>
    <row r="2032" spans="2:51" s="15" customFormat="1" ht="22.5">
      <c r="B2032" s="221"/>
      <c r="C2032" s="222"/>
      <c r="D2032" s="192" t="s">
        <v>428</v>
      </c>
      <c r="E2032" s="223" t="s">
        <v>19</v>
      </c>
      <c r="F2032" s="224" t="s">
        <v>2560</v>
      </c>
      <c r="G2032" s="222"/>
      <c r="H2032" s="223" t="s">
        <v>19</v>
      </c>
      <c r="I2032" s="225"/>
      <c r="J2032" s="222"/>
      <c r="K2032" s="222"/>
      <c r="L2032" s="226"/>
      <c r="M2032" s="227"/>
      <c r="N2032" s="228"/>
      <c r="O2032" s="228"/>
      <c r="P2032" s="228"/>
      <c r="Q2032" s="228"/>
      <c r="R2032" s="228"/>
      <c r="S2032" s="228"/>
      <c r="T2032" s="229"/>
      <c r="AT2032" s="230" t="s">
        <v>428</v>
      </c>
      <c r="AU2032" s="230" t="s">
        <v>86</v>
      </c>
      <c r="AV2032" s="15" t="s">
        <v>84</v>
      </c>
      <c r="AW2032" s="15" t="s">
        <v>37</v>
      </c>
      <c r="AX2032" s="15" t="s">
        <v>76</v>
      </c>
      <c r="AY2032" s="230" t="s">
        <v>404</v>
      </c>
    </row>
    <row r="2033" spans="2:51" s="13" customFormat="1" ht="11.25">
      <c r="B2033" s="198"/>
      <c r="C2033" s="199"/>
      <c r="D2033" s="192" t="s">
        <v>428</v>
      </c>
      <c r="E2033" s="200" t="s">
        <v>19</v>
      </c>
      <c r="F2033" s="201" t="s">
        <v>2561</v>
      </c>
      <c r="G2033" s="199"/>
      <c r="H2033" s="202">
        <v>3.75</v>
      </c>
      <c r="I2033" s="203"/>
      <c r="J2033" s="199"/>
      <c r="K2033" s="199"/>
      <c r="L2033" s="204"/>
      <c r="M2033" s="205"/>
      <c r="N2033" s="206"/>
      <c r="O2033" s="206"/>
      <c r="P2033" s="206"/>
      <c r="Q2033" s="206"/>
      <c r="R2033" s="206"/>
      <c r="S2033" s="206"/>
      <c r="T2033" s="207"/>
      <c r="AT2033" s="208" t="s">
        <v>428</v>
      </c>
      <c r="AU2033" s="208" t="s">
        <v>86</v>
      </c>
      <c r="AV2033" s="13" t="s">
        <v>86</v>
      </c>
      <c r="AW2033" s="13" t="s">
        <v>37</v>
      </c>
      <c r="AX2033" s="13" t="s">
        <v>84</v>
      </c>
      <c r="AY2033" s="208" t="s">
        <v>404</v>
      </c>
    </row>
    <row r="2034" spans="1:65" s="2" customFormat="1" ht="14.45" customHeight="1">
      <c r="A2034" s="36"/>
      <c r="B2034" s="37"/>
      <c r="C2034" s="179" t="s">
        <v>179</v>
      </c>
      <c r="D2034" s="179" t="s">
        <v>410</v>
      </c>
      <c r="E2034" s="180" t="s">
        <v>2562</v>
      </c>
      <c r="F2034" s="181" t="s">
        <v>2563</v>
      </c>
      <c r="G2034" s="182" t="s">
        <v>106</v>
      </c>
      <c r="H2034" s="183">
        <v>980.874</v>
      </c>
      <c r="I2034" s="184"/>
      <c r="J2034" s="185">
        <f>ROUND(I2034*H2034,2)</f>
        <v>0</v>
      </c>
      <c r="K2034" s="181" t="s">
        <v>19</v>
      </c>
      <c r="L2034" s="41"/>
      <c r="M2034" s="186" t="s">
        <v>19</v>
      </c>
      <c r="N2034" s="187" t="s">
        <v>47</v>
      </c>
      <c r="O2034" s="66"/>
      <c r="P2034" s="188">
        <f>O2034*H2034</f>
        <v>0</v>
      </c>
      <c r="Q2034" s="188">
        <v>0</v>
      </c>
      <c r="R2034" s="188">
        <f>Q2034*H2034</f>
        <v>0</v>
      </c>
      <c r="S2034" s="188">
        <v>2.65</v>
      </c>
      <c r="T2034" s="189">
        <f>S2034*H2034</f>
        <v>2599.3161</v>
      </c>
      <c r="U2034" s="36"/>
      <c r="V2034" s="36"/>
      <c r="W2034" s="36"/>
      <c r="X2034" s="36"/>
      <c r="Y2034" s="36"/>
      <c r="Z2034" s="36"/>
      <c r="AA2034" s="36"/>
      <c r="AB2034" s="36"/>
      <c r="AC2034" s="36"/>
      <c r="AD2034" s="36"/>
      <c r="AE2034" s="36"/>
      <c r="AR2034" s="190" t="s">
        <v>273</v>
      </c>
      <c r="AT2034" s="190" t="s">
        <v>410</v>
      </c>
      <c r="AU2034" s="190" t="s">
        <v>86</v>
      </c>
      <c r="AY2034" s="19" t="s">
        <v>404</v>
      </c>
      <c r="BE2034" s="191">
        <f>IF(N2034="základní",J2034,0)</f>
        <v>0</v>
      </c>
      <c r="BF2034" s="191">
        <f>IF(N2034="snížená",J2034,0)</f>
        <v>0</v>
      </c>
      <c r="BG2034" s="191">
        <f>IF(N2034="zákl. přenesená",J2034,0)</f>
        <v>0</v>
      </c>
      <c r="BH2034" s="191">
        <f>IF(N2034="sníž. přenesená",J2034,0)</f>
        <v>0</v>
      </c>
      <c r="BI2034" s="191">
        <f>IF(N2034="nulová",J2034,0)</f>
        <v>0</v>
      </c>
      <c r="BJ2034" s="19" t="s">
        <v>84</v>
      </c>
      <c r="BK2034" s="191">
        <f>ROUND(I2034*H2034,2)</f>
        <v>0</v>
      </c>
      <c r="BL2034" s="19" t="s">
        <v>273</v>
      </c>
      <c r="BM2034" s="190" t="s">
        <v>2564</v>
      </c>
    </row>
    <row r="2035" spans="1:47" s="2" customFormat="1" ht="19.5">
      <c r="A2035" s="36"/>
      <c r="B2035" s="37"/>
      <c r="C2035" s="38"/>
      <c r="D2035" s="192" t="s">
        <v>418</v>
      </c>
      <c r="E2035" s="38"/>
      <c r="F2035" s="193" t="s">
        <v>2565</v>
      </c>
      <c r="G2035" s="38"/>
      <c r="H2035" s="38"/>
      <c r="I2035" s="194"/>
      <c r="J2035" s="38"/>
      <c r="K2035" s="38"/>
      <c r="L2035" s="41"/>
      <c r="M2035" s="195"/>
      <c r="N2035" s="196"/>
      <c r="O2035" s="66"/>
      <c r="P2035" s="66"/>
      <c r="Q2035" s="66"/>
      <c r="R2035" s="66"/>
      <c r="S2035" s="66"/>
      <c r="T2035" s="67"/>
      <c r="U2035" s="36"/>
      <c r="V2035" s="36"/>
      <c r="W2035" s="36"/>
      <c r="X2035" s="36"/>
      <c r="Y2035" s="36"/>
      <c r="Z2035" s="36"/>
      <c r="AA2035" s="36"/>
      <c r="AB2035" s="36"/>
      <c r="AC2035" s="36"/>
      <c r="AD2035" s="36"/>
      <c r="AE2035" s="36"/>
      <c r="AT2035" s="19" t="s">
        <v>418</v>
      </c>
      <c r="AU2035" s="19" t="s">
        <v>86</v>
      </c>
    </row>
    <row r="2036" spans="1:47" s="2" customFormat="1" ht="409.5">
      <c r="A2036" s="36"/>
      <c r="B2036" s="37"/>
      <c r="C2036" s="38"/>
      <c r="D2036" s="192" t="s">
        <v>423</v>
      </c>
      <c r="E2036" s="38"/>
      <c r="F2036" s="197" t="s">
        <v>2566</v>
      </c>
      <c r="G2036" s="38"/>
      <c r="H2036" s="38"/>
      <c r="I2036" s="194"/>
      <c r="J2036" s="38"/>
      <c r="K2036" s="38"/>
      <c r="L2036" s="41"/>
      <c r="M2036" s="195"/>
      <c r="N2036" s="196"/>
      <c r="O2036" s="66"/>
      <c r="P2036" s="66"/>
      <c r="Q2036" s="66"/>
      <c r="R2036" s="66"/>
      <c r="S2036" s="66"/>
      <c r="T2036" s="67"/>
      <c r="U2036" s="36"/>
      <c r="V2036" s="36"/>
      <c r="W2036" s="36"/>
      <c r="X2036" s="36"/>
      <c r="Y2036" s="36"/>
      <c r="Z2036" s="36"/>
      <c r="AA2036" s="36"/>
      <c r="AB2036" s="36"/>
      <c r="AC2036" s="36"/>
      <c r="AD2036" s="36"/>
      <c r="AE2036" s="36"/>
      <c r="AT2036" s="19" t="s">
        <v>423</v>
      </c>
      <c r="AU2036" s="19" t="s">
        <v>86</v>
      </c>
    </row>
    <row r="2037" spans="2:51" s="15" customFormat="1" ht="11.25">
      <c r="B2037" s="221"/>
      <c r="C2037" s="222"/>
      <c r="D2037" s="192" t="s">
        <v>428</v>
      </c>
      <c r="E2037" s="223" t="s">
        <v>19</v>
      </c>
      <c r="F2037" s="224" t="s">
        <v>520</v>
      </c>
      <c r="G2037" s="222"/>
      <c r="H2037" s="223" t="s">
        <v>19</v>
      </c>
      <c r="I2037" s="225"/>
      <c r="J2037" s="222"/>
      <c r="K2037" s="222"/>
      <c r="L2037" s="226"/>
      <c r="M2037" s="227"/>
      <c r="N2037" s="228"/>
      <c r="O2037" s="228"/>
      <c r="P2037" s="228"/>
      <c r="Q2037" s="228"/>
      <c r="R2037" s="228"/>
      <c r="S2037" s="228"/>
      <c r="T2037" s="229"/>
      <c r="AT2037" s="230" t="s">
        <v>428</v>
      </c>
      <c r="AU2037" s="230" t="s">
        <v>86</v>
      </c>
      <c r="AV2037" s="15" t="s">
        <v>84</v>
      </c>
      <c r="AW2037" s="15" t="s">
        <v>37</v>
      </c>
      <c r="AX2037" s="15" t="s">
        <v>76</v>
      </c>
      <c r="AY2037" s="230" t="s">
        <v>404</v>
      </c>
    </row>
    <row r="2038" spans="2:51" s="15" customFormat="1" ht="11.25">
      <c r="B2038" s="221"/>
      <c r="C2038" s="222"/>
      <c r="D2038" s="192" t="s">
        <v>428</v>
      </c>
      <c r="E2038" s="223" t="s">
        <v>19</v>
      </c>
      <c r="F2038" s="224" t="s">
        <v>2567</v>
      </c>
      <c r="G2038" s="222"/>
      <c r="H2038" s="223" t="s">
        <v>19</v>
      </c>
      <c r="I2038" s="225"/>
      <c r="J2038" s="222"/>
      <c r="K2038" s="222"/>
      <c r="L2038" s="226"/>
      <c r="M2038" s="227"/>
      <c r="N2038" s="228"/>
      <c r="O2038" s="228"/>
      <c r="P2038" s="228"/>
      <c r="Q2038" s="228"/>
      <c r="R2038" s="228"/>
      <c r="S2038" s="228"/>
      <c r="T2038" s="229"/>
      <c r="AT2038" s="230" t="s">
        <v>428</v>
      </c>
      <c r="AU2038" s="230" t="s">
        <v>86</v>
      </c>
      <c r="AV2038" s="15" t="s">
        <v>84</v>
      </c>
      <c r="AW2038" s="15" t="s">
        <v>37</v>
      </c>
      <c r="AX2038" s="15" t="s">
        <v>76</v>
      </c>
      <c r="AY2038" s="230" t="s">
        <v>404</v>
      </c>
    </row>
    <row r="2039" spans="2:51" s="15" customFormat="1" ht="11.25">
      <c r="B2039" s="221"/>
      <c r="C2039" s="222"/>
      <c r="D2039" s="192" t="s">
        <v>428</v>
      </c>
      <c r="E2039" s="223" t="s">
        <v>19</v>
      </c>
      <c r="F2039" s="224" t="s">
        <v>2568</v>
      </c>
      <c r="G2039" s="222"/>
      <c r="H2039" s="223" t="s">
        <v>19</v>
      </c>
      <c r="I2039" s="225"/>
      <c r="J2039" s="222"/>
      <c r="K2039" s="222"/>
      <c r="L2039" s="226"/>
      <c r="M2039" s="227"/>
      <c r="N2039" s="228"/>
      <c r="O2039" s="228"/>
      <c r="P2039" s="228"/>
      <c r="Q2039" s="228"/>
      <c r="R2039" s="228"/>
      <c r="S2039" s="228"/>
      <c r="T2039" s="229"/>
      <c r="AT2039" s="230" t="s">
        <v>428</v>
      </c>
      <c r="AU2039" s="230" t="s">
        <v>86</v>
      </c>
      <c r="AV2039" s="15" t="s">
        <v>84</v>
      </c>
      <c r="AW2039" s="15" t="s">
        <v>37</v>
      </c>
      <c r="AX2039" s="15" t="s">
        <v>76</v>
      </c>
      <c r="AY2039" s="230" t="s">
        <v>404</v>
      </c>
    </row>
    <row r="2040" spans="2:51" s="13" customFormat="1" ht="11.25">
      <c r="B2040" s="198"/>
      <c r="C2040" s="199"/>
      <c r="D2040" s="192" t="s">
        <v>428</v>
      </c>
      <c r="E2040" s="200" t="s">
        <v>19</v>
      </c>
      <c r="F2040" s="201" t="s">
        <v>2569</v>
      </c>
      <c r="G2040" s="199"/>
      <c r="H2040" s="202">
        <v>973.05</v>
      </c>
      <c r="I2040" s="203"/>
      <c r="J2040" s="199"/>
      <c r="K2040" s="199"/>
      <c r="L2040" s="204"/>
      <c r="M2040" s="205"/>
      <c r="N2040" s="206"/>
      <c r="O2040" s="206"/>
      <c r="P2040" s="206"/>
      <c r="Q2040" s="206"/>
      <c r="R2040" s="206"/>
      <c r="S2040" s="206"/>
      <c r="T2040" s="207"/>
      <c r="AT2040" s="208" t="s">
        <v>428</v>
      </c>
      <c r="AU2040" s="208" t="s">
        <v>86</v>
      </c>
      <c r="AV2040" s="13" t="s">
        <v>86</v>
      </c>
      <c r="AW2040" s="13" t="s">
        <v>37</v>
      </c>
      <c r="AX2040" s="13" t="s">
        <v>76</v>
      </c>
      <c r="AY2040" s="208" t="s">
        <v>404</v>
      </c>
    </row>
    <row r="2041" spans="2:51" s="15" customFormat="1" ht="11.25">
      <c r="B2041" s="221"/>
      <c r="C2041" s="222"/>
      <c r="D2041" s="192" t="s">
        <v>428</v>
      </c>
      <c r="E2041" s="223" t="s">
        <v>19</v>
      </c>
      <c r="F2041" s="224" t="s">
        <v>1139</v>
      </c>
      <c r="G2041" s="222"/>
      <c r="H2041" s="223" t="s">
        <v>19</v>
      </c>
      <c r="I2041" s="225"/>
      <c r="J2041" s="222"/>
      <c r="K2041" s="222"/>
      <c r="L2041" s="226"/>
      <c r="M2041" s="227"/>
      <c r="N2041" s="228"/>
      <c r="O2041" s="228"/>
      <c r="P2041" s="228"/>
      <c r="Q2041" s="228"/>
      <c r="R2041" s="228"/>
      <c r="S2041" s="228"/>
      <c r="T2041" s="229"/>
      <c r="AT2041" s="230" t="s">
        <v>428</v>
      </c>
      <c r="AU2041" s="230" t="s">
        <v>86</v>
      </c>
      <c r="AV2041" s="15" t="s">
        <v>84</v>
      </c>
      <c r="AW2041" s="15" t="s">
        <v>37</v>
      </c>
      <c r="AX2041" s="15" t="s">
        <v>76</v>
      </c>
      <c r="AY2041" s="230" t="s">
        <v>404</v>
      </c>
    </row>
    <row r="2042" spans="2:51" s="13" customFormat="1" ht="11.25">
      <c r="B2042" s="198"/>
      <c r="C2042" s="199"/>
      <c r="D2042" s="192" t="s">
        <v>428</v>
      </c>
      <c r="E2042" s="200" t="s">
        <v>19</v>
      </c>
      <c r="F2042" s="201" t="s">
        <v>1726</v>
      </c>
      <c r="G2042" s="199"/>
      <c r="H2042" s="202">
        <v>10.164</v>
      </c>
      <c r="I2042" s="203"/>
      <c r="J2042" s="199"/>
      <c r="K2042" s="199"/>
      <c r="L2042" s="204"/>
      <c r="M2042" s="205"/>
      <c r="N2042" s="206"/>
      <c r="O2042" s="206"/>
      <c r="P2042" s="206"/>
      <c r="Q2042" s="206"/>
      <c r="R2042" s="206"/>
      <c r="S2042" s="206"/>
      <c r="T2042" s="207"/>
      <c r="AT2042" s="208" t="s">
        <v>428</v>
      </c>
      <c r="AU2042" s="208" t="s">
        <v>86</v>
      </c>
      <c r="AV2042" s="13" t="s">
        <v>86</v>
      </c>
      <c r="AW2042" s="13" t="s">
        <v>37</v>
      </c>
      <c r="AX2042" s="13" t="s">
        <v>76</v>
      </c>
      <c r="AY2042" s="208" t="s">
        <v>404</v>
      </c>
    </row>
    <row r="2043" spans="2:51" s="13" customFormat="1" ht="11.25">
      <c r="B2043" s="198"/>
      <c r="C2043" s="199"/>
      <c r="D2043" s="192" t="s">
        <v>428</v>
      </c>
      <c r="E2043" s="200" t="s">
        <v>19</v>
      </c>
      <c r="F2043" s="201" t="s">
        <v>2570</v>
      </c>
      <c r="G2043" s="199"/>
      <c r="H2043" s="202">
        <v>-2.34</v>
      </c>
      <c r="I2043" s="203"/>
      <c r="J2043" s="199"/>
      <c r="K2043" s="199"/>
      <c r="L2043" s="204"/>
      <c r="M2043" s="205"/>
      <c r="N2043" s="206"/>
      <c r="O2043" s="206"/>
      <c r="P2043" s="206"/>
      <c r="Q2043" s="206"/>
      <c r="R2043" s="206"/>
      <c r="S2043" s="206"/>
      <c r="T2043" s="207"/>
      <c r="AT2043" s="208" t="s">
        <v>428</v>
      </c>
      <c r="AU2043" s="208" t="s">
        <v>86</v>
      </c>
      <c r="AV2043" s="13" t="s">
        <v>86</v>
      </c>
      <c r="AW2043" s="13" t="s">
        <v>37</v>
      </c>
      <c r="AX2043" s="13" t="s">
        <v>76</v>
      </c>
      <c r="AY2043" s="208" t="s">
        <v>404</v>
      </c>
    </row>
    <row r="2044" spans="2:51" s="14" customFormat="1" ht="11.25">
      <c r="B2044" s="210"/>
      <c r="C2044" s="211"/>
      <c r="D2044" s="192" t="s">
        <v>428</v>
      </c>
      <c r="E2044" s="212" t="s">
        <v>259</v>
      </c>
      <c r="F2044" s="213" t="s">
        <v>463</v>
      </c>
      <c r="G2044" s="211"/>
      <c r="H2044" s="214">
        <v>980.874</v>
      </c>
      <c r="I2044" s="215"/>
      <c r="J2044" s="211"/>
      <c r="K2044" s="211"/>
      <c r="L2044" s="216"/>
      <c r="M2044" s="217"/>
      <c r="N2044" s="218"/>
      <c r="O2044" s="218"/>
      <c r="P2044" s="218"/>
      <c r="Q2044" s="218"/>
      <c r="R2044" s="218"/>
      <c r="S2044" s="218"/>
      <c r="T2044" s="219"/>
      <c r="AT2044" s="220" t="s">
        <v>428</v>
      </c>
      <c r="AU2044" s="220" t="s">
        <v>86</v>
      </c>
      <c r="AV2044" s="14" t="s">
        <v>273</v>
      </c>
      <c r="AW2044" s="14" t="s">
        <v>37</v>
      </c>
      <c r="AX2044" s="14" t="s">
        <v>84</v>
      </c>
      <c r="AY2044" s="220" t="s">
        <v>404</v>
      </c>
    </row>
    <row r="2045" spans="1:65" s="2" customFormat="1" ht="14.45" customHeight="1">
      <c r="A2045" s="36"/>
      <c r="B2045" s="37"/>
      <c r="C2045" s="179" t="s">
        <v>2571</v>
      </c>
      <c r="D2045" s="179" t="s">
        <v>410</v>
      </c>
      <c r="E2045" s="180" t="s">
        <v>2572</v>
      </c>
      <c r="F2045" s="181" t="s">
        <v>2573</v>
      </c>
      <c r="G2045" s="182" t="s">
        <v>106</v>
      </c>
      <c r="H2045" s="183">
        <v>8.63</v>
      </c>
      <c r="I2045" s="184"/>
      <c r="J2045" s="185">
        <f>ROUND(I2045*H2045,2)</f>
        <v>0</v>
      </c>
      <c r="K2045" s="181" t="s">
        <v>19</v>
      </c>
      <c r="L2045" s="41"/>
      <c r="M2045" s="186" t="s">
        <v>19</v>
      </c>
      <c r="N2045" s="187" t="s">
        <v>47</v>
      </c>
      <c r="O2045" s="66"/>
      <c r="P2045" s="188">
        <f>O2045*H2045</f>
        <v>0</v>
      </c>
      <c r="Q2045" s="188">
        <v>0</v>
      </c>
      <c r="R2045" s="188">
        <f>Q2045*H2045</f>
        <v>0</v>
      </c>
      <c r="S2045" s="188">
        <v>2.65</v>
      </c>
      <c r="T2045" s="189">
        <f>S2045*H2045</f>
        <v>22.869500000000002</v>
      </c>
      <c r="U2045" s="36"/>
      <c r="V2045" s="36"/>
      <c r="W2045" s="36"/>
      <c r="X2045" s="36"/>
      <c r="Y2045" s="36"/>
      <c r="Z2045" s="36"/>
      <c r="AA2045" s="36"/>
      <c r="AB2045" s="36"/>
      <c r="AC2045" s="36"/>
      <c r="AD2045" s="36"/>
      <c r="AE2045" s="36"/>
      <c r="AR2045" s="190" t="s">
        <v>273</v>
      </c>
      <c r="AT2045" s="190" t="s">
        <v>410</v>
      </c>
      <c r="AU2045" s="190" t="s">
        <v>86</v>
      </c>
      <c r="AY2045" s="19" t="s">
        <v>404</v>
      </c>
      <c r="BE2045" s="191">
        <f>IF(N2045="základní",J2045,0)</f>
        <v>0</v>
      </c>
      <c r="BF2045" s="191">
        <f>IF(N2045="snížená",J2045,0)</f>
        <v>0</v>
      </c>
      <c r="BG2045" s="191">
        <f>IF(N2045="zákl. přenesená",J2045,0)</f>
        <v>0</v>
      </c>
      <c r="BH2045" s="191">
        <f>IF(N2045="sníž. přenesená",J2045,0)</f>
        <v>0</v>
      </c>
      <c r="BI2045" s="191">
        <f>IF(N2045="nulová",J2045,0)</f>
        <v>0</v>
      </c>
      <c r="BJ2045" s="19" t="s">
        <v>84</v>
      </c>
      <c r="BK2045" s="191">
        <f>ROUND(I2045*H2045,2)</f>
        <v>0</v>
      </c>
      <c r="BL2045" s="19" t="s">
        <v>273</v>
      </c>
      <c r="BM2045" s="190" t="s">
        <v>2574</v>
      </c>
    </row>
    <row r="2046" spans="1:47" s="2" customFormat="1" ht="19.5">
      <c r="A2046" s="36"/>
      <c r="B2046" s="37"/>
      <c r="C2046" s="38"/>
      <c r="D2046" s="192" t="s">
        <v>418</v>
      </c>
      <c r="E2046" s="38"/>
      <c r="F2046" s="193" t="s">
        <v>2575</v>
      </c>
      <c r="G2046" s="38"/>
      <c r="H2046" s="38"/>
      <c r="I2046" s="194"/>
      <c r="J2046" s="38"/>
      <c r="K2046" s="38"/>
      <c r="L2046" s="41"/>
      <c r="M2046" s="195"/>
      <c r="N2046" s="196"/>
      <c r="O2046" s="66"/>
      <c r="P2046" s="66"/>
      <c r="Q2046" s="66"/>
      <c r="R2046" s="66"/>
      <c r="S2046" s="66"/>
      <c r="T2046" s="67"/>
      <c r="U2046" s="36"/>
      <c r="V2046" s="36"/>
      <c r="W2046" s="36"/>
      <c r="X2046" s="36"/>
      <c r="Y2046" s="36"/>
      <c r="Z2046" s="36"/>
      <c r="AA2046" s="36"/>
      <c r="AB2046" s="36"/>
      <c r="AC2046" s="36"/>
      <c r="AD2046" s="36"/>
      <c r="AE2046" s="36"/>
      <c r="AT2046" s="19" t="s">
        <v>418</v>
      </c>
      <c r="AU2046" s="19" t="s">
        <v>86</v>
      </c>
    </row>
    <row r="2047" spans="1:47" s="2" customFormat="1" ht="409.5">
      <c r="A2047" s="36"/>
      <c r="B2047" s="37"/>
      <c r="C2047" s="38"/>
      <c r="D2047" s="192" t="s">
        <v>423</v>
      </c>
      <c r="E2047" s="38"/>
      <c r="F2047" s="197" t="s">
        <v>2566</v>
      </c>
      <c r="G2047" s="38"/>
      <c r="H2047" s="38"/>
      <c r="I2047" s="194"/>
      <c r="J2047" s="38"/>
      <c r="K2047" s="38"/>
      <c r="L2047" s="41"/>
      <c r="M2047" s="195"/>
      <c r="N2047" s="196"/>
      <c r="O2047" s="66"/>
      <c r="P2047" s="66"/>
      <c r="Q2047" s="66"/>
      <c r="R2047" s="66"/>
      <c r="S2047" s="66"/>
      <c r="T2047" s="67"/>
      <c r="U2047" s="36"/>
      <c r="V2047" s="36"/>
      <c r="W2047" s="36"/>
      <c r="X2047" s="36"/>
      <c r="Y2047" s="36"/>
      <c r="Z2047" s="36"/>
      <c r="AA2047" s="36"/>
      <c r="AB2047" s="36"/>
      <c r="AC2047" s="36"/>
      <c r="AD2047" s="36"/>
      <c r="AE2047" s="36"/>
      <c r="AT2047" s="19" t="s">
        <v>423</v>
      </c>
      <c r="AU2047" s="19" t="s">
        <v>86</v>
      </c>
    </row>
    <row r="2048" spans="2:51" s="15" customFormat="1" ht="11.25">
      <c r="B2048" s="221"/>
      <c r="C2048" s="222"/>
      <c r="D2048" s="192" t="s">
        <v>428</v>
      </c>
      <c r="E2048" s="223" t="s">
        <v>19</v>
      </c>
      <c r="F2048" s="224" t="s">
        <v>2576</v>
      </c>
      <c r="G2048" s="222"/>
      <c r="H2048" s="223" t="s">
        <v>19</v>
      </c>
      <c r="I2048" s="225"/>
      <c r="J2048" s="222"/>
      <c r="K2048" s="222"/>
      <c r="L2048" s="226"/>
      <c r="M2048" s="227"/>
      <c r="N2048" s="228"/>
      <c r="O2048" s="228"/>
      <c r="P2048" s="228"/>
      <c r="Q2048" s="228"/>
      <c r="R2048" s="228"/>
      <c r="S2048" s="228"/>
      <c r="T2048" s="229"/>
      <c r="AT2048" s="230" t="s">
        <v>428</v>
      </c>
      <c r="AU2048" s="230" t="s">
        <v>86</v>
      </c>
      <c r="AV2048" s="15" t="s">
        <v>84</v>
      </c>
      <c r="AW2048" s="15" t="s">
        <v>37</v>
      </c>
      <c r="AX2048" s="15" t="s">
        <v>76</v>
      </c>
      <c r="AY2048" s="230" t="s">
        <v>404</v>
      </c>
    </row>
    <row r="2049" spans="2:51" s="15" customFormat="1" ht="22.5">
      <c r="B2049" s="221"/>
      <c r="C2049" s="222"/>
      <c r="D2049" s="192" t="s">
        <v>428</v>
      </c>
      <c r="E2049" s="223" t="s">
        <v>19</v>
      </c>
      <c r="F2049" s="224" t="s">
        <v>2577</v>
      </c>
      <c r="G2049" s="222"/>
      <c r="H2049" s="223" t="s">
        <v>19</v>
      </c>
      <c r="I2049" s="225"/>
      <c r="J2049" s="222"/>
      <c r="K2049" s="222"/>
      <c r="L2049" s="226"/>
      <c r="M2049" s="227"/>
      <c r="N2049" s="228"/>
      <c r="O2049" s="228"/>
      <c r="P2049" s="228"/>
      <c r="Q2049" s="228"/>
      <c r="R2049" s="228"/>
      <c r="S2049" s="228"/>
      <c r="T2049" s="229"/>
      <c r="AT2049" s="230" t="s">
        <v>428</v>
      </c>
      <c r="AU2049" s="230" t="s">
        <v>86</v>
      </c>
      <c r="AV2049" s="15" t="s">
        <v>84</v>
      </c>
      <c r="AW2049" s="15" t="s">
        <v>37</v>
      </c>
      <c r="AX2049" s="15" t="s">
        <v>76</v>
      </c>
      <c r="AY2049" s="230" t="s">
        <v>404</v>
      </c>
    </row>
    <row r="2050" spans="2:51" s="13" customFormat="1" ht="11.25">
      <c r="B2050" s="198"/>
      <c r="C2050" s="199"/>
      <c r="D2050" s="192" t="s">
        <v>428</v>
      </c>
      <c r="E2050" s="200" t="s">
        <v>19</v>
      </c>
      <c r="F2050" s="201" t="s">
        <v>2578</v>
      </c>
      <c r="G2050" s="199"/>
      <c r="H2050" s="202">
        <v>6.29</v>
      </c>
      <c r="I2050" s="203"/>
      <c r="J2050" s="199"/>
      <c r="K2050" s="199"/>
      <c r="L2050" s="204"/>
      <c r="M2050" s="205"/>
      <c r="N2050" s="206"/>
      <c r="O2050" s="206"/>
      <c r="P2050" s="206"/>
      <c r="Q2050" s="206"/>
      <c r="R2050" s="206"/>
      <c r="S2050" s="206"/>
      <c r="T2050" s="207"/>
      <c r="AT2050" s="208" t="s">
        <v>428</v>
      </c>
      <c r="AU2050" s="208" t="s">
        <v>86</v>
      </c>
      <c r="AV2050" s="13" t="s">
        <v>86</v>
      </c>
      <c r="AW2050" s="13" t="s">
        <v>37</v>
      </c>
      <c r="AX2050" s="13" t="s">
        <v>76</v>
      </c>
      <c r="AY2050" s="208" t="s">
        <v>404</v>
      </c>
    </row>
    <row r="2051" spans="2:51" s="15" customFormat="1" ht="11.25">
      <c r="B2051" s="221"/>
      <c r="C2051" s="222"/>
      <c r="D2051" s="192" t="s">
        <v>428</v>
      </c>
      <c r="E2051" s="223" t="s">
        <v>19</v>
      </c>
      <c r="F2051" s="224" t="s">
        <v>2579</v>
      </c>
      <c r="G2051" s="222"/>
      <c r="H2051" s="223" t="s">
        <v>19</v>
      </c>
      <c r="I2051" s="225"/>
      <c r="J2051" s="222"/>
      <c r="K2051" s="222"/>
      <c r="L2051" s="226"/>
      <c r="M2051" s="227"/>
      <c r="N2051" s="228"/>
      <c r="O2051" s="228"/>
      <c r="P2051" s="228"/>
      <c r="Q2051" s="228"/>
      <c r="R2051" s="228"/>
      <c r="S2051" s="228"/>
      <c r="T2051" s="229"/>
      <c r="AT2051" s="230" t="s">
        <v>428</v>
      </c>
      <c r="AU2051" s="230" t="s">
        <v>86</v>
      </c>
      <c r="AV2051" s="15" t="s">
        <v>84</v>
      </c>
      <c r="AW2051" s="15" t="s">
        <v>37</v>
      </c>
      <c r="AX2051" s="15" t="s">
        <v>76</v>
      </c>
      <c r="AY2051" s="230" t="s">
        <v>404</v>
      </c>
    </row>
    <row r="2052" spans="2:51" s="13" customFormat="1" ht="11.25">
      <c r="B2052" s="198"/>
      <c r="C2052" s="199"/>
      <c r="D2052" s="192" t="s">
        <v>428</v>
      </c>
      <c r="E2052" s="200" t="s">
        <v>19</v>
      </c>
      <c r="F2052" s="201" t="s">
        <v>2580</v>
      </c>
      <c r="G2052" s="199"/>
      <c r="H2052" s="202">
        <v>2.34</v>
      </c>
      <c r="I2052" s="203"/>
      <c r="J2052" s="199"/>
      <c r="K2052" s="199"/>
      <c r="L2052" s="204"/>
      <c r="M2052" s="205"/>
      <c r="N2052" s="206"/>
      <c r="O2052" s="206"/>
      <c r="P2052" s="206"/>
      <c r="Q2052" s="206"/>
      <c r="R2052" s="206"/>
      <c r="S2052" s="206"/>
      <c r="T2052" s="207"/>
      <c r="AT2052" s="208" t="s">
        <v>428</v>
      </c>
      <c r="AU2052" s="208" t="s">
        <v>86</v>
      </c>
      <c r="AV2052" s="13" t="s">
        <v>86</v>
      </c>
      <c r="AW2052" s="13" t="s">
        <v>37</v>
      </c>
      <c r="AX2052" s="13" t="s">
        <v>76</v>
      </c>
      <c r="AY2052" s="208" t="s">
        <v>404</v>
      </c>
    </row>
    <row r="2053" spans="2:51" s="14" customFormat="1" ht="11.25">
      <c r="B2053" s="210"/>
      <c r="C2053" s="211"/>
      <c r="D2053" s="192" t="s">
        <v>428</v>
      </c>
      <c r="E2053" s="212" t="s">
        <v>263</v>
      </c>
      <c r="F2053" s="213" t="s">
        <v>463</v>
      </c>
      <c r="G2053" s="211"/>
      <c r="H2053" s="214">
        <v>8.63</v>
      </c>
      <c r="I2053" s="215"/>
      <c r="J2053" s="211"/>
      <c r="K2053" s="211"/>
      <c r="L2053" s="216"/>
      <c r="M2053" s="217"/>
      <c r="N2053" s="218"/>
      <c r="O2053" s="218"/>
      <c r="P2053" s="218"/>
      <c r="Q2053" s="218"/>
      <c r="R2053" s="218"/>
      <c r="S2053" s="218"/>
      <c r="T2053" s="219"/>
      <c r="AT2053" s="220" t="s">
        <v>428</v>
      </c>
      <c r="AU2053" s="220" t="s">
        <v>86</v>
      </c>
      <c r="AV2053" s="14" t="s">
        <v>273</v>
      </c>
      <c r="AW2053" s="14" t="s">
        <v>37</v>
      </c>
      <c r="AX2053" s="14" t="s">
        <v>84</v>
      </c>
      <c r="AY2053" s="220" t="s">
        <v>404</v>
      </c>
    </row>
    <row r="2054" spans="1:65" s="2" customFormat="1" ht="14.45" customHeight="1">
      <c r="A2054" s="36"/>
      <c r="B2054" s="37"/>
      <c r="C2054" s="179" t="s">
        <v>2581</v>
      </c>
      <c r="D2054" s="179" t="s">
        <v>410</v>
      </c>
      <c r="E2054" s="180" t="s">
        <v>2582</v>
      </c>
      <c r="F2054" s="181" t="s">
        <v>2583</v>
      </c>
      <c r="G2054" s="182" t="s">
        <v>106</v>
      </c>
      <c r="H2054" s="183">
        <v>15.44</v>
      </c>
      <c r="I2054" s="184"/>
      <c r="J2054" s="185">
        <f>ROUND(I2054*H2054,2)</f>
        <v>0</v>
      </c>
      <c r="K2054" s="181" t="s">
        <v>19</v>
      </c>
      <c r="L2054" s="41"/>
      <c r="M2054" s="186" t="s">
        <v>19</v>
      </c>
      <c r="N2054" s="187" t="s">
        <v>47</v>
      </c>
      <c r="O2054" s="66"/>
      <c r="P2054" s="188">
        <f>O2054*H2054</f>
        <v>0</v>
      </c>
      <c r="Q2054" s="188">
        <v>0</v>
      </c>
      <c r="R2054" s="188">
        <f>Q2054*H2054</f>
        <v>0</v>
      </c>
      <c r="S2054" s="188">
        <v>2.85</v>
      </c>
      <c r="T2054" s="189">
        <f>S2054*H2054</f>
        <v>44.004</v>
      </c>
      <c r="U2054" s="36"/>
      <c r="V2054" s="36"/>
      <c r="W2054" s="36"/>
      <c r="X2054" s="36"/>
      <c r="Y2054" s="36"/>
      <c r="Z2054" s="36"/>
      <c r="AA2054" s="36"/>
      <c r="AB2054" s="36"/>
      <c r="AC2054" s="36"/>
      <c r="AD2054" s="36"/>
      <c r="AE2054" s="36"/>
      <c r="AR2054" s="190" t="s">
        <v>273</v>
      </c>
      <c r="AT2054" s="190" t="s">
        <v>410</v>
      </c>
      <c r="AU2054" s="190" t="s">
        <v>86</v>
      </c>
      <c r="AY2054" s="19" t="s">
        <v>404</v>
      </c>
      <c r="BE2054" s="191">
        <f>IF(N2054="základní",J2054,0)</f>
        <v>0</v>
      </c>
      <c r="BF2054" s="191">
        <f>IF(N2054="snížená",J2054,0)</f>
        <v>0</v>
      </c>
      <c r="BG2054" s="191">
        <f>IF(N2054="zákl. přenesená",J2054,0)</f>
        <v>0</v>
      </c>
      <c r="BH2054" s="191">
        <f>IF(N2054="sníž. přenesená",J2054,0)</f>
        <v>0</v>
      </c>
      <c r="BI2054" s="191">
        <f>IF(N2054="nulová",J2054,0)</f>
        <v>0</v>
      </c>
      <c r="BJ2054" s="19" t="s">
        <v>84</v>
      </c>
      <c r="BK2054" s="191">
        <f>ROUND(I2054*H2054,2)</f>
        <v>0</v>
      </c>
      <c r="BL2054" s="19" t="s">
        <v>273</v>
      </c>
      <c r="BM2054" s="190" t="s">
        <v>2584</v>
      </c>
    </row>
    <row r="2055" spans="1:47" s="2" customFormat="1" ht="19.5">
      <c r="A2055" s="36"/>
      <c r="B2055" s="37"/>
      <c r="C2055" s="38"/>
      <c r="D2055" s="192" t="s">
        <v>418</v>
      </c>
      <c r="E2055" s="38"/>
      <c r="F2055" s="193" t="s">
        <v>2585</v>
      </c>
      <c r="G2055" s="38"/>
      <c r="H2055" s="38"/>
      <c r="I2055" s="194"/>
      <c r="J2055" s="38"/>
      <c r="K2055" s="38"/>
      <c r="L2055" s="41"/>
      <c r="M2055" s="195"/>
      <c r="N2055" s="196"/>
      <c r="O2055" s="66"/>
      <c r="P2055" s="66"/>
      <c r="Q2055" s="66"/>
      <c r="R2055" s="66"/>
      <c r="S2055" s="66"/>
      <c r="T2055" s="67"/>
      <c r="U2055" s="36"/>
      <c r="V2055" s="36"/>
      <c r="W2055" s="36"/>
      <c r="X2055" s="36"/>
      <c r="Y2055" s="36"/>
      <c r="Z2055" s="36"/>
      <c r="AA2055" s="36"/>
      <c r="AB2055" s="36"/>
      <c r="AC2055" s="36"/>
      <c r="AD2055" s="36"/>
      <c r="AE2055" s="36"/>
      <c r="AT2055" s="19" t="s">
        <v>418</v>
      </c>
      <c r="AU2055" s="19" t="s">
        <v>86</v>
      </c>
    </row>
    <row r="2056" spans="1:47" s="2" customFormat="1" ht="409.5">
      <c r="A2056" s="36"/>
      <c r="B2056" s="37"/>
      <c r="C2056" s="38"/>
      <c r="D2056" s="192" t="s">
        <v>423</v>
      </c>
      <c r="E2056" s="38"/>
      <c r="F2056" s="197" t="s">
        <v>2566</v>
      </c>
      <c r="G2056" s="38"/>
      <c r="H2056" s="38"/>
      <c r="I2056" s="194"/>
      <c r="J2056" s="38"/>
      <c r="K2056" s="38"/>
      <c r="L2056" s="41"/>
      <c r="M2056" s="195"/>
      <c r="N2056" s="196"/>
      <c r="O2056" s="66"/>
      <c r="P2056" s="66"/>
      <c r="Q2056" s="66"/>
      <c r="R2056" s="66"/>
      <c r="S2056" s="66"/>
      <c r="T2056" s="67"/>
      <c r="U2056" s="36"/>
      <c r="V2056" s="36"/>
      <c r="W2056" s="36"/>
      <c r="X2056" s="36"/>
      <c r="Y2056" s="36"/>
      <c r="Z2056" s="36"/>
      <c r="AA2056" s="36"/>
      <c r="AB2056" s="36"/>
      <c r="AC2056" s="36"/>
      <c r="AD2056" s="36"/>
      <c r="AE2056" s="36"/>
      <c r="AT2056" s="19" t="s">
        <v>423</v>
      </c>
      <c r="AU2056" s="19" t="s">
        <v>86</v>
      </c>
    </row>
    <row r="2057" spans="2:51" s="15" customFormat="1" ht="11.25">
      <c r="B2057" s="221"/>
      <c r="C2057" s="222"/>
      <c r="D2057" s="192" t="s">
        <v>428</v>
      </c>
      <c r="E2057" s="223" t="s">
        <v>19</v>
      </c>
      <c r="F2057" s="224" t="s">
        <v>2586</v>
      </c>
      <c r="G2057" s="222"/>
      <c r="H2057" s="223" t="s">
        <v>19</v>
      </c>
      <c r="I2057" s="225"/>
      <c r="J2057" s="222"/>
      <c r="K2057" s="222"/>
      <c r="L2057" s="226"/>
      <c r="M2057" s="227"/>
      <c r="N2057" s="228"/>
      <c r="O2057" s="228"/>
      <c r="P2057" s="228"/>
      <c r="Q2057" s="228"/>
      <c r="R2057" s="228"/>
      <c r="S2057" s="228"/>
      <c r="T2057" s="229"/>
      <c r="AT2057" s="230" t="s">
        <v>428</v>
      </c>
      <c r="AU2057" s="230" t="s">
        <v>86</v>
      </c>
      <c r="AV2057" s="15" t="s">
        <v>84</v>
      </c>
      <c r="AW2057" s="15" t="s">
        <v>37</v>
      </c>
      <c r="AX2057" s="15" t="s">
        <v>76</v>
      </c>
      <c r="AY2057" s="230" t="s">
        <v>404</v>
      </c>
    </row>
    <row r="2058" spans="2:51" s="15" customFormat="1" ht="22.5">
      <c r="B2058" s="221"/>
      <c r="C2058" s="222"/>
      <c r="D2058" s="192" t="s">
        <v>428</v>
      </c>
      <c r="E2058" s="223" t="s">
        <v>19</v>
      </c>
      <c r="F2058" s="224" t="s">
        <v>1393</v>
      </c>
      <c r="G2058" s="222"/>
      <c r="H2058" s="223" t="s">
        <v>19</v>
      </c>
      <c r="I2058" s="225"/>
      <c r="J2058" s="222"/>
      <c r="K2058" s="222"/>
      <c r="L2058" s="226"/>
      <c r="M2058" s="227"/>
      <c r="N2058" s="228"/>
      <c r="O2058" s="228"/>
      <c r="P2058" s="228"/>
      <c r="Q2058" s="228"/>
      <c r="R2058" s="228"/>
      <c r="S2058" s="228"/>
      <c r="T2058" s="229"/>
      <c r="AT2058" s="230" t="s">
        <v>428</v>
      </c>
      <c r="AU2058" s="230" t="s">
        <v>86</v>
      </c>
      <c r="AV2058" s="15" t="s">
        <v>84</v>
      </c>
      <c r="AW2058" s="15" t="s">
        <v>37</v>
      </c>
      <c r="AX2058" s="15" t="s">
        <v>76</v>
      </c>
      <c r="AY2058" s="230" t="s">
        <v>404</v>
      </c>
    </row>
    <row r="2059" spans="2:51" s="13" customFormat="1" ht="11.25">
      <c r="B2059" s="198"/>
      <c r="C2059" s="199"/>
      <c r="D2059" s="192" t="s">
        <v>428</v>
      </c>
      <c r="E2059" s="200" t="s">
        <v>19</v>
      </c>
      <c r="F2059" s="201" t="s">
        <v>2587</v>
      </c>
      <c r="G2059" s="199"/>
      <c r="H2059" s="202">
        <v>13.2</v>
      </c>
      <c r="I2059" s="203"/>
      <c r="J2059" s="199"/>
      <c r="K2059" s="199"/>
      <c r="L2059" s="204"/>
      <c r="M2059" s="205"/>
      <c r="N2059" s="206"/>
      <c r="O2059" s="206"/>
      <c r="P2059" s="206"/>
      <c r="Q2059" s="206"/>
      <c r="R2059" s="206"/>
      <c r="S2059" s="206"/>
      <c r="T2059" s="207"/>
      <c r="AT2059" s="208" t="s">
        <v>428</v>
      </c>
      <c r="AU2059" s="208" t="s">
        <v>86</v>
      </c>
      <c r="AV2059" s="13" t="s">
        <v>86</v>
      </c>
      <c r="AW2059" s="13" t="s">
        <v>37</v>
      </c>
      <c r="AX2059" s="13" t="s">
        <v>76</v>
      </c>
      <c r="AY2059" s="208" t="s">
        <v>404</v>
      </c>
    </row>
    <row r="2060" spans="2:51" s="15" customFormat="1" ht="11.25">
      <c r="B2060" s="221"/>
      <c r="C2060" s="222"/>
      <c r="D2060" s="192" t="s">
        <v>428</v>
      </c>
      <c r="E2060" s="223" t="s">
        <v>19</v>
      </c>
      <c r="F2060" s="224" t="s">
        <v>2588</v>
      </c>
      <c r="G2060" s="222"/>
      <c r="H2060" s="223" t="s">
        <v>19</v>
      </c>
      <c r="I2060" s="225"/>
      <c r="J2060" s="222"/>
      <c r="K2060" s="222"/>
      <c r="L2060" s="226"/>
      <c r="M2060" s="227"/>
      <c r="N2060" s="228"/>
      <c r="O2060" s="228"/>
      <c r="P2060" s="228"/>
      <c r="Q2060" s="228"/>
      <c r="R2060" s="228"/>
      <c r="S2060" s="228"/>
      <c r="T2060" s="229"/>
      <c r="AT2060" s="230" t="s">
        <v>428</v>
      </c>
      <c r="AU2060" s="230" t="s">
        <v>86</v>
      </c>
      <c r="AV2060" s="15" t="s">
        <v>84</v>
      </c>
      <c r="AW2060" s="15" t="s">
        <v>37</v>
      </c>
      <c r="AX2060" s="15" t="s">
        <v>76</v>
      </c>
      <c r="AY2060" s="230" t="s">
        <v>404</v>
      </c>
    </row>
    <row r="2061" spans="2:51" s="13" customFormat="1" ht="11.25">
      <c r="B2061" s="198"/>
      <c r="C2061" s="199"/>
      <c r="D2061" s="192" t="s">
        <v>428</v>
      </c>
      <c r="E2061" s="200" t="s">
        <v>19</v>
      </c>
      <c r="F2061" s="201" t="s">
        <v>2589</v>
      </c>
      <c r="G2061" s="199"/>
      <c r="H2061" s="202">
        <v>2.24</v>
      </c>
      <c r="I2061" s="203"/>
      <c r="J2061" s="199"/>
      <c r="K2061" s="199"/>
      <c r="L2061" s="204"/>
      <c r="M2061" s="205"/>
      <c r="N2061" s="206"/>
      <c r="O2061" s="206"/>
      <c r="P2061" s="206"/>
      <c r="Q2061" s="206"/>
      <c r="R2061" s="206"/>
      <c r="S2061" s="206"/>
      <c r="T2061" s="207"/>
      <c r="AT2061" s="208" t="s">
        <v>428</v>
      </c>
      <c r="AU2061" s="208" t="s">
        <v>86</v>
      </c>
      <c r="AV2061" s="13" t="s">
        <v>86</v>
      </c>
      <c r="AW2061" s="13" t="s">
        <v>37</v>
      </c>
      <c r="AX2061" s="13" t="s">
        <v>76</v>
      </c>
      <c r="AY2061" s="208" t="s">
        <v>404</v>
      </c>
    </row>
    <row r="2062" spans="2:51" s="14" customFormat="1" ht="11.25">
      <c r="B2062" s="210"/>
      <c r="C2062" s="211"/>
      <c r="D2062" s="192" t="s">
        <v>428</v>
      </c>
      <c r="E2062" s="212" t="s">
        <v>198</v>
      </c>
      <c r="F2062" s="213" t="s">
        <v>463</v>
      </c>
      <c r="G2062" s="211"/>
      <c r="H2062" s="214">
        <v>15.44</v>
      </c>
      <c r="I2062" s="215"/>
      <c r="J2062" s="211"/>
      <c r="K2062" s="211"/>
      <c r="L2062" s="216"/>
      <c r="M2062" s="217"/>
      <c r="N2062" s="218"/>
      <c r="O2062" s="218"/>
      <c r="P2062" s="218"/>
      <c r="Q2062" s="218"/>
      <c r="R2062" s="218"/>
      <c r="S2062" s="218"/>
      <c r="T2062" s="219"/>
      <c r="AT2062" s="220" t="s">
        <v>428</v>
      </c>
      <c r="AU2062" s="220" t="s">
        <v>86</v>
      </c>
      <c r="AV2062" s="14" t="s">
        <v>273</v>
      </c>
      <c r="AW2062" s="14" t="s">
        <v>37</v>
      </c>
      <c r="AX2062" s="14" t="s">
        <v>84</v>
      </c>
      <c r="AY2062" s="220" t="s">
        <v>404</v>
      </c>
    </row>
    <row r="2063" spans="1:65" s="2" customFormat="1" ht="14.45" customHeight="1">
      <c r="A2063" s="36"/>
      <c r="B2063" s="37"/>
      <c r="C2063" s="179" t="s">
        <v>2590</v>
      </c>
      <c r="D2063" s="179" t="s">
        <v>410</v>
      </c>
      <c r="E2063" s="180" t="s">
        <v>2591</v>
      </c>
      <c r="F2063" s="181" t="s">
        <v>2592</v>
      </c>
      <c r="G2063" s="182" t="s">
        <v>134</v>
      </c>
      <c r="H2063" s="183">
        <v>6</v>
      </c>
      <c r="I2063" s="184"/>
      <c r="J2063" s="185">
        <f>ROUND(I2063*H2063,2)</f>
        <v>0</v>
      </c>
      <c r="K2063" s="181" t="s">
        <v>413</v>
      </c>
      <c r="L2063" s="41"/>
      <c r="M2063" s="186" t="s">
        <v>19</v>
      </c>
      <c r="N2063" s="187" t="s">
        <v>47</v>
      </c>
      <c r="O2063" s="66"/>
      <c r="P2063" s="188">
        <f>O2063*H2063</f>
        <v>0</v>
      </c>
      <c r="Q2063" s="188">
        <v>0</v>
      </c>
      <c r="R2063" s="188">
        <f>Q2063*H2063</f>
        <v>0</v>
      </c>
      <c r="S2063" s="188">
        <v>0.06</v>
      </c>
      <c r="T2063" s="189">
        <f>S2063*H2063</f>
        <v>0.36</v>
      </c>
      <c r="U2063" s="36"/>
      <c r="V2063" s="36"/>
      <c r="W2063" s="36"/>
      <c r="X2063" s="36"/>
      <c r="Y2063" s="36"/>
      <c r="Z2063" s="36"/>
      <c r="AA2063" s="36"/>
      <c r="AB2063" s="36"/>
      <c r="AC2063" s="36"/>
      <c r="AD2063" s="36"/>
      <c r="AE2063" s="36"/>
      <c r="AR2063" s="190" t="s">
        <v>273</v>
      </c>
      <c r="AT2063" s="190" t="s">
        <v>410</v>
      </c>
      <c r="AU2063" s="190" t="s">
        <v>86</v>
      </c>
      <c r="AY2063" s="19" t="s">
        <v>404</v>
      </c>
      <c r="BE2063" s="191">
        <f>IF(N2063="základní",J2063,0)</f>
        <v>0</v>
      </c>
      <c r="BF2063" s="191">
        <f>IF(N2063="snížená",J2063,0)</f>
        <v>0</v>
      </c>
      <c r="BG2063" s="191">
        <f>IF(N2063="zákl. přenesená",J2063,0)</f>
        <v>0</v>
      </c>
      <c r="BH2063" s="191">
        <f>IF(N2063="sníž. přenesená",J2063,0)</f>
        <v>0</v>
      </c>
      <c r="BI2063" s="191">
        <f>IF(N2063="nulová",J2063,0)</f>
        <v>0</v>
      </c>
      <c r="BJ2063" s="19" t="s">
        <v>84</v>
      </c>
      <c r="BK2063" s="191">
        <f>ROUND(I2063*H2063,2)</f>
        <v>0</v>
      </c>
      <c r="BL2063" s="19" t="s">
        <v>273</v>
      </c>
      <c r="BM2063" s="190" t="s">
        <v>2593</v>
      </c>
    </row>
    <row r="2064" spans="1:47" s="2" customFormat="1" ht="19.5">
      <c r="A2064" s="36"/>
      <c r="B2064" s="37"/>
      <c r="C2064" s="38"/>
      <c r="D2064" s="192" t="s">
        <v>418</v>
      </c>
      <c r="E2064" s="38"/>
      <c r="F2064" s="193" t="s">
        <v>2594</v>
      </c>
      <c r="G2064" s="38"/>
      <c r="H2064" s="38"/>
      <c r="I2064" s="194"/>
      <c r="J2064" s="38"/>
      <c r="K2064" s="38"/>
      <c r="L2064" s="41"/>
      <c r="M2064" s="195"/>
      <c r="N2064" s="196"/>
      <c r="O2064" s="66"/>
      <c r="P2064" s="66"/>
      <c r="Q2064" s="66"/>
      <c r="R2064" s="66"/>
      <c r="S2064" s="66"/>
      <c r="T2064" s="67"/>
      <c r="U2064" s="36"/>
      <c r="V2064" s="36"/>
      <c r="W2064" s="36"/>
      <c r="X2064" s="36"/>
      <c r="Y2064" s="36"/>
      <c r="Z2064" s="36"/>
      <c r="AA2064" s="36"/>
      <c r="AB2064" s="36"/>
      <c r="AC2064" s="36"/>
      <c r="AD2064" s="36"/>
      <c r="AE2064" s="36"/>
      <c r="AT2064" s="19" t="s">
        <v>418</v>
      </c>
      <c r="AU2064" s="19" t="s">
        <v>86</v>
      </c>
    </row>
    <row r="2065" spans="1:47" s="2" customFormat="1" ht="29.25">
      <c r="A2065" s="36"/>
      <c r="B2065" s="37"/>
      <c r="C2065" s="38"/>
      <c r="D2065" s="192" t="s">
        <v>423</v>
      </c>
      <c r="E2065" s="38"/>
      <c r="F2065" s="197" t="s">
        <v>2595</v>
      </c>
      <c r="G2065" s="38"/>
      <c r="H2065" s="38"/>
      <c r="I2065" s="194"/>
      <c r="J2065" s="38"/>
      <c r="K2065" s="38"/>
      <c r="L2065" s="41"/>
      <c r="M2065" s="195"/>
      <c r="N2065" s="196"/>
      <c r="O2065" s="66"/>
      <c r="P2065" s="66"/>
      <c r="Q2065" s="66"/>
      <c r="R2065" s="66"/>
      <c r="S2065" s="66"/>
      <c r="T2065" s="67"/>
      <c r="U2065" s="36"/>
      <c r="V2065" s="36"/>
      <c r="W2065" s="36"/>
      <c r="X2065" s="36"/>
      <c r="Y2065" s="36"/>
      <c r="Z2065" s="36"/>
      <c r="AA2065" s="36"/>
      <c r="AB2065" s="36"/>
      <c r="AC2065" s="36"/>
      <c r="AD2065" s="36"/>
      <c r="AE2065" s="36"/>
      <c r="AT2065" s="19" t="s">
        <v>423</v>
      </c>
      <c r="AU2065" s="19" t="s">
        <v>86</v>
      </c>
    </row>
    <row r="2066" spans="2:51" s="13" customFormat="1" ht="11.25">
      <c r="B2066" s="198"/>
      <c r="C2066" s="199"/>
      <c r="D2066" s="192" t="s">
        <v>428</v>
      </c>
      <c r="E2066" s="200" t="s">
        <v>19</v>
      </c>
      <c r="F2066" s="201" t="s">
        <v>2596</v>
      </c>
      <c r="G2066" s="199"/>
      <c r="H2066" s="202">
        <v>6</v>
      </c>
      <c r="I2066" s="203"/>
      <c r="J2066" s="199"/>
      <c r="K2066" s="199"/>
      <c r="L2066" s="204"/>
      <c r="M2066" s="205"/>
      <c r="N2066" s="206"/>
      <c r="O2066" s="206"/>
      <c r="P2066" s="206"/>
      <c r="Q2066" s="206"/>
      <c r="R2066" s="206"/>
      <c r="S2066" s="206"/>
      <c r="T2066" s="207"/>
      <c r="AT2066" s="208" t="s">
        <v>428</v>
      </c>
      <c r="AU2066" s="208" t="s">
        <v>86</v>
      </c>
      <c r="AV2066" s="13" t="s">
        <v>86</v>
      </c>
      <c r="AW2066" s="13" t="s">
        <v>37</v>
      </c>
      <c r="AX2066" s="13" t="s">
        <v>76</v>
      </c>
      <c r="AY2066" s="208" t="s">
        <v>404</v>
      </c>
    </row>
    <row r="2067" spans="2:51" s="14" customFormat="1" ht="11.25">
      <c r="B2067" s="210"/>
      <c r="C2067" s="211"/>
      <c r="D2067" s="192" t="s">
        <v>428</v>
      </c>
      <c r="E2067" s="212" t="s">
        <v>136</v>
      </c>
      <c r="F2067" s="213" t="s">
        <v>463</v>
      </c>
      <c r="G2067" s="211"/>
      <c r="H2067" s="214">
        <v>6</v>
      </c>
      <c r="I2067" s="215"/>
      <c r="J2067" s="211"/>
      <c r="K2067" s="211"/>
      <c r="L2067" s="216"/>
      <c r="M2067" s="217"/>
      <c r="N2067" s="218"/>
      <c r="O2067" s="218"/>
      <c r="P2067" s="218"/>
      <c r="Q2067" s="218"/>
      <c r="R2067" s="218"/>
      <c r="S2067" s="218"/>
      <c r="T2067" s="219"/>
      <c r="AT2067" s="220" t="s">
        <v>428</v>
      </c>
      <c r="AU2067" s="220" t="s">
        <v>86</v>
      </c>
      <c r="AV2067" s="14" t="s">
        <v>273</v>
      </c>
      <c r="AW2067" s="14" t="s">
        <v>37</v>
      </c>
      <c r="AX2067" s="14" t="s">
        <v>84</v>
      </c>
      <c r="AY2067" s="220" t="s">
        <v>404</v>
      </c>
    </row>
    <row r="2068" spans="1:65" s="2" customFormat="1" ht="14.45" customHeight="1">
      <c r="A2068" s="36"/>
      <c r="B2068" s="37"/>
      <c r="C2068" s="179" t="s">
        <v>2597</v>
      </c>
      <c r="D2068" s="179" t="s">
        <v>410</v>
      </c>
      <c r="E2068" s="180" t="s">
        <v>2598</v>
      </c>
      <c r="F2068" s="181" t="s">
        <v>2599</v>
      </c>
      <c r="G2068" s="182" t="s">
        <v>134</v>
      </c>
      <c r="H2068" s="183">
        <v>59.5</v>
      </c>
      <c r="I2068" s="184"/>
      <c r="J2068" s="185">
        <f>ROUND(I2068*H2068,2)</f>
        <v>0</v>
      </c>
      <c r="K2068" s="181" t="s">
        <v>413</v>
      </c>
      <c r="L2068" s="41"/>
      <c r="M2068" s="186" t="s">
        <v>19</v>
      </c>
      <c r="N2068" s="187" t="s">
        <v>47</v>
      </c>
      <c r="O2068" s="66"/>
      <c r="P2068" s="188">
        <f>O2068*H2068</f>
        <v>0</v>
      </c>
      <c r="Q2068" s="188">
        <v>0</v>
      </c>
      <c r="R2068" s="188">
        <f>Q2068*H2068</f>
        <v>0</v>
      </c>
      <c r="S2068" s="188">
        <v>0.065</v>
      </c>
      <c r="T2068" s="189">
        <f>S2068*H2068</f>
        <v>3.8675</v>
      </c>
      <c r="U2068" s="36"/>
      <c r="V2068" s="36"/>
      <c r="W2068" s="36"/>
      <c r="X2068" s="36"/>
      <c r="Y2068" s="36"/>
      <c r="Z2068" s="36"/>
      <c r="AA2068" s="36"/>
      <c r="AB2068" s="36"/>
      <c r="AC2068" s="36"/>
      <c r="AD2068" s="36"/>
      <c r="AE2068" s="36"/>
      <c r="AR2068" s="190" t="s">
        <v>273</v>
      </c>
      <c r="AT2068" s="190" t="s">
        <v>410</v>
      </c>
      <c r="AU2068" s="190" t="s">
        <v>86</v>
      </c>
      <c r="AY2068" s="19" t="s">
        <v>404</v>
      </c>
      <c r="BE2068" s="191">
        <f>IF(N2068="základní",J2068,0)</f>
        <v>0</v>
      </c>
      <c r="BF2068" s="191">
        <f>IF(N2068="snížená",J2068,0)</f>
        <v>0</v>
      </c>
      <c r="BG2068" s="191">
        <f>IF(N2068="zákl. přenesená",J2068,0)</f>
        <v>0</v>
      </c>
      <c r="BH2068" s="191">
        <f>IF(N2068="sníž. přenesená",J2068,0)</f>
        <v>0</v>
      </c>
      <c r="BI2068" s="191">
        <f>IF(N2068="nulová",J2068,0)</f>
        <v>0</v>
      </c>
      <c r="BJ2068" s="19" t="s">
        <v>84</v>
      </c>
      <c r="BK2068" s="191">
        <f>ROUND(I2068*H2068,2)</f>
        <v>0</v>
      </c>
      <c r="BL2068" s="19" t="s">
        <v>273</v>
      </c>
      <c r="BM2068" s="190" t="s">
        <v>2600</v>
      </c>
    </row>
    <row r="2069" spans="1:47" s="2" customFormat="1" ht="19.5">
      <c r="A2069" s="36"/>
      <c r="B2069" s="37"/>
      <c r="C2069" s="38"/>
      <c r="D2069" s="192" t="s">
        <v>418</v>
      </c>
      <c r="E2069" s="38"/>
      <c r="F2069" s="193" t="s">
        <v>2601</v>
      </c>
      <c r="G2069" s="38"/>
      <c r="H2069" s="38"/>
      <c r="I2069" s="194"/>
      <c r="J2069" s="38"/>
      <c r="K2069" s="38"/>
      <c r="L2069" s="41"/>
      <c r="M2069" s="195"/>
      <c r="N2069" s="196"/>
      <c r="O2069" s="66"/>
      <c r="P2069" s="66"/>
      <c r="Q2069" s="66"/>
      <c r="R2069" s="66"/>
      <c r="S2069" s="66"/>
      <c r="T2069" s="67"/>
      <c r="U2069" s="36"/>
      <c r="V2069" s="36"/>
      <c r="W2069" s="36"/>
      <c r="X2069" s="36"/>
      <c r="Y2069" s="36"/>
      <c r="Z2069" s="36"/>
      <c r="AA2069" s="36"/>
      <c r="AB2069" s="36"/>
      <c r="AC2069" s="36"/>
      <c r="AD2069" s="36"/>
      <c r="AE2069" s="36"/>
      <c r="AT2069" s="19" t="s">
        <v>418</v>
      </c>
      <c r="AU2069" s="19" t="s">
        <v>86</v>
      </c>
    </row>
    <row r="2070" spans="1:47" s="2" customFormat="1" ht="29.25">
      <c r="A2070" s="36"/>
      <c r="B2070" s="37"/>
      <c r="C2070" s="38"/>
      <c r="D2070" s="192" t="s">
        <v>423</v>
      </c>
      <c r="E2070" s="38"/>
      <c r="F2070" s="197" t="s">
        <v>2595</v>
      </c>
      <c r="G2070" s="38"/>
      <c r="H2070" s="38"/>
      <c r="I2070" s="194"/>
      <c r="J2070" s="38"/>
      <c r="K2070" s="38"/>
      <c r="L2070" s="41"/>
      <c r="M2070" s="195"/>
      <c r="N2070" s="196"/>
      <c r="O2070" s="66"/>
      <c r="P2070" s="66"/>
      <c r="Q2070" s="66"/>
      <c r="R2070" s="66"/>
      <c r="S2070" s="66"/>
      <c r="T2070" s="67"/>
      <c r="U2070" s="36"/>
      <c r="V2070" s="36"/>
      <c r="W2070" s="36"/>
      <c r="X2070" s="36"/>
      <c r="Y2070" s="36"/>
      <c r="Z2070" s="36"/>
      <c r="AA2070" s="36"/>
      <c r="AB2070" s="36"/>
      <c r="AC2070" s="36"/>
      <c r="AD2070" s="36"/>
      <c r="AE2070" s="36"/>
      <c r="AT2070" s="19" t="s">
        <v>423</v>
      </c>
      <c r="AU2070" s="19" t="s">
        <v>86</v>
      </c>
    </row>
    <row r="2071" spans="2:51" s="13" customFormat="1" ht="11.25">
      <c r="B2071" s="198"/>
      <c r="C2071" s="199"/>
      <c r="D2071" s="192" t="s">
        <v>428</v>
      </c>
      <c r="E2071" s="200" t="s">
        <v>19</v>
      </c>
      <c r="F2071" s="201" t="s">
        <v>2602</v>
      </c>
      <c r="G2071" s="199"/>
      <c r="H2071" s="202">
        <v>7</v>
      </c>
      <c r="I2071" s="203"/>
      <c r="J2071" s="199"/>
      <c r="K2071" s="199"/>
      <c r="L2071" s="204"/>
      <c r="M2071" s="205"/>
      <c r="N2071" s="206"/>
      <c r="O2071" s="206"/>
      <c r="P2071" s="206"/>
      <c r="Q2071" s="206"/>
      <c r="R2071" s="206"/>
      <c r="S2071" s="206"/>
      <c r="T2071" s="207"/>
      <c r="AT2071" s="208" t="s">
        <v>428</v>
      </c>
      <c r="AU2071" s="208" t="s">
        <v>86</v>
      </c>
      <c r="AV2071" s="13" t="s">
        <v>86</v>
      </c>
      <c r="AW2071" s="13" t="s">
        <v>37</v>
      </c>
      <c r="AX2071" s="13" t="s">
        <v>76</v>
      </c>
      <c r="AY2071" s="208" t="s">
        <v>404</v>
      </c>
    </row>
    <row r="2072" spans="2:51" s="13" customFormat="1" ht="11.25">
      <c r="B2072" s="198"/>
      <c r="C2072" s="199"/>
      <c r="D2072" s="192" t="s">
        <v>428</v>
      </c>
      <c r="E2072" s="200" t="s">
        <v>19</v>
      </c>
      <c r="F2072" s="201" t="s">
        <v>2603</v>
      </c>
      <c r="G2072" s="199"/>
      <c r="H2072" s="202">
        <v>6</v>
      </c>
      <c r="I2072" s="203"/>
      <c r="J2072" s="199"/>
      <c r="K2072" s="199"/>
      <c r="L2072" s="204"/>
      <c r="M2072" s="205"/>
      <c r="N2072" s="206"/>
      <c r="O2072" s="206"/>
      <c r="P2072" s="206"/>
      <c r="Q2072" s="206"/>
      <c r="R2072" s="206"/>
      <c r="S2072" s="206"/>
      <c r="T2072" s="207"/>
      <c r="AT2072" s="208" t="s">
        <v>428</v>
      </c>
      <c r="AU2072" s="208" t="s">
        <v>86</v>
      </c>
      <c r="AV2072" s="13" t="s">
        <v>86</v>
      </c>
      <c r="AW2072" s="13" t="s">
        <v>37</v>
      </c>
      <c r="AX2072" s="13" t="s">
        <v>76</v>
      </c>
      <c r="AY2072" s="208" t="s">
        <v>404</v>
      </c>
    </row>
    <row r="2073" spans="2:51" s="13" customFormat="1" ht="11.25">
      <c r="B2073" s="198"/>
      <c r="C2073" s="199"/>
      <c r="D2073" s="192" t="s">
        <v>428</v>
      </c>
      <c r="E2073" s="200" t="s">
        <v>19</v>
      </c>
      <c r="F2073" s="201" t="s">
        <v>2604</v>
      </c>
      <c r="G2073" s="199"/>
      <c r="H2073" s="202">
        <v>46.5</v>
      </c>
      <c r="I2073" s="203"/>
      <c r="J2073" s="199"/>
      <c r="K2073" s="199"/>
      <c r="L2073" s="204"/>
      <c r="M2073" s="205"/>
      <c r="N2073" s="206"/>
      <c r="O2073" s="206"/>
      <c r="P2073" s="206"/>
      <c r="Q2073" s="206"/>
      <c r="R2073" s="206"/>
      <c r="S2073" s="206"/>
      <c r="T2073" s="207"/>
      <c r="AT2073" s="208" t="s">
        <v>428</v>
      </c>
      <c r="AU2073" s="208" t="s">
        <v>86</v>
      </c>
      <c r="AV2073" s="13" t="s">
        <v>86</v>
      </c>
      <c r="AW2073" s="13" t="s">
        <v>37</v>
      </c>
      <c r="AX2073" s="13" t="s">
        <v>76</v>
      </c>
      <c r="AY2073" s="208" t="s">
        <v>404</v>
      </c>
    </row>
    <row r="2074" spans="2:51" s="14" customFormat="1" ht="11.25">
      <c r="B2074" s="210"/>
      <c r="C2074" s="211"/>
      <c r="D2074" s="192" t="s">
        <v>428</v>
      </c>
      <c r="E2074" s="212" t="s">
        <v>132</v>
      </c>
      <c r="F2074" s="213" t="s">
        <v>463</v>
      </c>
      <c r="G2074" s="211"/>
      <c r="H2074" s="214">
        <v>59.5</v>
      </c>
      <c r="I2074" s="215"/>
      <c r="J2074" s="211"/>
      <c r="K2074" s="211"/>
      <c r="L2074" s="216"/>
      <c r="M2074" s="217"/>
      <c r="N2074" s="218"/>
      <c r="O2074" s="218"/>
      <c r="P2074" s="218"/>
      <c r="Q2074" s="218"/>
      <c r="R2074" s="218"/>
      <c r="S2074" s="218"/>
      <c r="T2074" s="219"/>
      <c r="AT2074" s="220" t="s">
        <v>428</v>
      </c>
      <c r="AU2074" s="220" t="s">
        <v>86</v>
      </c>
      <c r="AV2074" s="14" t="s">
        <v>273</v>
      </c>
      <c r="AW2074" s="14" t="s">
        <v>37</v>
      </c>
      <c r="AX2074" s="14" t="s">
        <v>84</v>
      </c>
      <c r="AY2074" s="220" t="s">
        <v>404</v>
      </c>
    </row>
    <row r="2075" spans="1:65" s="2" customFormat="1" ht="14.45" customHeight="1">
      <c r="A2075" s="36"/>
      <c r="B2075" s="37"/>
      <c r="C2075" s="179" t="s">
        <v>2605</v>
      </c>
      <c r="D2075" s="179" t="s">
        <v>410</v>
      </c>
      <c r="E2075" s="180" t="s">
        <v>2606</v>
      </c>
      <c r="F2075" s="181" t="s">
        <v>2607</v>
      </c>
      <c r="G2075" s="182" t="s">
        <v>110</v>
      </c>
      <c r="H2075" s="183">
        <v>38</v>
      </c>
      <c r="I2075" s="184"/>
      <c r="J2075" s="185">
        <f>ROUND(I2075*H2075,2)</f>
        <v>0</v>
      </c>
      <c r="K2075" s="181" t="s">
        <v>413</v>
      </c>
      <c r="L2075" s="41"/>
      <c r="M2075" s="186" t="s">
        <v>19</v>
      </c>
      <c r="N2075" s="187" t="s">
        <v>47</v>
      </c>
      <c r="O2075" s="66"/>
      <c r="P2075" s="188">
        <f>O2075*H2075</f>
        <v>0</v>
      </c>
      <c r="Q2075" s="188">
        <v>0</v>
      </c>
      <c r="R2075" s="188">
        <f>Q2075*H2075</f>
        <v>0</v>
      </c>
      <c r="S2075" s="188">
        <v>0.0657</v>
      </c>
      <c r="T2075" s="189">
        <f>S2075*H2075</f>
        <v>2.4966</v>
      </c>
      <c r="U2075" s="36"/>
      <c r="V2075" s="36"/>
      <c r="W2075" s="36"/>
      <c r="X2075" s="36"/>
      <c r="Y2075" s="36"/>
      <c r="Z2075" s="36"/>
      <c r="AA2075" s="36"/>
      <c r="AB2075" s="36"/>
      <c r="AC2075" s="36"/>
      <c r="AD2075" s="36"/>
      <c r="AE2075" s="36"/>
      <c r="AR2075" s="190" t="s">
        <v>273</v>
      </c>
      <c r="AT2075" s="190" t="s">
        <v>410</v>
      </c>
      <c r="AU2075" s="190" t="s">
        <v>86</v>
      </c>
      <c r="AY2075" s="19" t="s">
        <v>404</v>
      </c>
      <c r="BE2075" s="191">
        <f>IF(N2075="základní",J2075,0)</f>
        <v>0</v>
      </c>
      <c r="BF2075" s="191">
        <f>IF(N2075="snížená",J2075,0)</f>
        <v>0</v>
      </c>
      <c r="BG2075" s="191">
        <f>IF(N2075="zákl. přenesená",J2075,0)</f>
        <v>0</v>
      </c>
      <c r="BH2075" s="191">
        <f>IF(N2075="sníž. přenesená",J2075,0)</f>
        <v>0</v>
      </c>
      <c r="BI2075" s="191">
        <f>IF(N2075="nulová",J2075,0)</f>
        <v>0</v>
      </c>
      <c r="BJ2075" s="19" t="s">
        <v>84</v>
      </c>
      <c r="BK2075" s="191">
        <f>ROUND(I2075*H2075,2)</f>
        <v>0</v>
      </c>
      <c r="BL2075" s="19" t="s">
        <v>273</v>
      </c>
      <c r="BM2075" s="190" t="s">
        <v>2608</v>
      </c>
    </row>
    <row r="2076" spans="1:47" s="2" customFormat="1" ht="11.25">
      <c r="A2076" s="36"/>
      <c r="B2076" s="37"/>
      <c r="C2076" s="38"/>
      <c r="D2076" s="192" t="s">
        <v>418</v>
      </c>
      <c r="E2076" s="38"/>
      <c r="F2076" s="193" t="s">
        <v>2609</v>
      </c>
      <c r="G2076" s="38"/>
      <c r="H2076" s="38"/>
      <c r="I2076" s="194"/>
      <c r="J2076" s="38"/>
      <c r="K2076" s="38"/>
      <c r="L2076" s="41"/>
      <c r="M2076" s="195"/>
      <c r="N2076" s="196"/>
      <c r="O2076" s="66"/>
      <c r="P2076" s="66"/>
      <c r="Q2076" s="66"/>
      <c r="R2076" s="66"/>
      <c r="S2076" s="66"/>
      <c r="T2076" s="67"/>
      <c r="U2076" s="36"/>
      <c r="V2076" s="36"/>
      <c r="W2076" s="36"/>
      <c r="X2076" s="36"/>
      <c r="Y2076" s="36"/>
      <c r="Z2076" s="36"/>
      <c r="AA2076" s="36"/>
      <c r="AB2076" s="36"/>
      <c r="AC2076" s="36"/>
      <c r="AD2076" s="36"/>
      <c r="AE2076" s="36"/>
      <c r="AT2076" s="19" t="s">
        <v>418</v>
      </c>
      <c r="AU2076" s="19" t="s">
        <v>86</v>
      </c>
    </row>
    <row r="2077" spans="1:47" s="2" customFormat="1" ht="29.25">
      <c r="A2077" s="36"/>
      <c r="B2077" s="37"/>
      <c r="C2077" s="38"/>
      <c r="D2077" s="192" t="s">
        <v>423</v>
      </c>
      <c r="E2077" s="38"/>
      <c r="F2077" s="197" t="s">
        <v>2595</v>
      </c>
      <c r="G2077" s="38"/>
      <c r="H2077" s="38"/>
      <c r="I2077" s="194"/>
      <c r="J2077" s="38"/>
      <c r="K2077" s="38"/>
      <c r="L2077" s="41"/>
      <c r="M2077" s="195"/>
      <c r="N2077" s="196"/>
      <c r="O2077" s="66"/>
      <c r="P2077" s="66"/>
      <c r="Q2077" s="66"/>
      <c r="R2077" s="66"/>
      <c r="S2077" s="66"/>
      <c r="T2077" s="67"/>
      <c r="U2077" s="36"/>
      <c r="V2077" s="36"/>
      <c r="W2077" s="36"/>
      <c r="X2077" s="36"/>
      <c r="Y2077" s="36"/>
      <c r="Z2077" s="36"/>
      <c r="AA2077" s="36"/>
      <c r="AB2077" s="36"/>
      <c r="AC2077" s="36"/>
      <c r="AD2077" s="36"/>
      <c r="AE2077" s="36"/>
      <c r="AT2077" s="19" t="s">
        <v>423</v>
      </c>
      <c r="AU2077" s="19" t="s">
        <v>86</v>
      </c>
    </row>
    <row r="2078" spans="2:51" s="13" customFormat="1" ht="11.25">
      <c r="B2078" s="198"/>
      <c r="C2078" s="199"/>
      <c r="D2078" s="192" t="s">
        <v>428</v>
      </c>
      <c r="E2078" s="200" t="s">
        <v>19</v>
      </c>
      <c r="F2078" s="201" t="s">
        <v>2610</v>
      </c>
      <c r="G2078" s="199"/>
      <c r="H2078" s="202">
        <v>5</v>
      </c>
      <c r="I2078" s="203"/>
      <c r="J2078" s="199"/>
      <c r="K2078" s="199"/>
      <c r="L2078" s="204"/>
      <c r="M2078" s="205"/>
      <c r="N2078" s="206"/>
      <c r="O2078" s="206"/>
      <c r="P2078" s="206"/>
      <c r="Q2078" s="206"/>
      <c r="R2078" s="206"/>
      <c r="S2078" s="206"/>
      <c r="T2078" s="207"/>
      <c r="AT2078" s="208" t="s">
        <v>428</v>
      </c>
      <c r="AU2078" s="208" t="s">
        <v>86</v>
      </c>
      <c r="AV2078" s="13" t="s">
        <v>86</v>
      </c>
      <c r="AW2078" s="13" t="s">
        <v>37</v>
      </c>
      <c r="AX2078" s="13" t="s">
        <v>76</v>
      </c>
      <c r="AY2078" s="208" t="s">
        <v>404</v>
      </c>
    </row>
    <row r="2079" spans="2:51" s="13" customFormat="1" ht="11.25">
      <c r="B2079" s="198"/>
      <c r="C2079" s="199"/>
      <c r="D2079" s="192" t="s">
        <v>428</v>
      </c>
      <c r="E2079" s="200" t="s">
        <v>19</v>
      </c>
      <c r="F2079" s="201" t="s">
        <v>2611</v>
      </c>
      <c r="G2079" s="199"/>
      <c r="H2079" s="202">
        <v>4</v>
      </c>
      <c r="I2079" s="203"/>
      <c r="J2079" s="199"/>
      <c r="K2079" s="199"/>
      <c r="L2079" s="204"/>
      <c r="M2079" s="205"/>
      <c r="N2079" s="206"/>
      <c r="O2079" s="206"/>
      <c r="P2079" s="206"/>
      <c r="Q2079" s="206"/>
      <c r="R2079" s="206"/>
      <c r="S2079" s="206"/>
      <c r="T2079" s="207"/>
      <c r="AT2079" s="208" t="s">
        <v>428</v>
      </c>
      <c r="AU2079" s="208" t="s">
        <v>86</v>
      </c>
      <c r="AV2079" s="13" t="s">
        <v>86</v>
      </c>
      <c r="AW2079" s="13" t="s">
        <v>37</v>
      </c>
      <c r="AX2079" s="13" t="s">
        <v>76</v>
      </c>
      <c r="AY2079" s="208" t="s">
        <v>404</v>
      </c>
    </row>
    <row r="2080" spans="2:51" s="13" customFormat="1" ht="11.25">
      <c r="B2080" s="198"/>
      <c r="C2080" s="199"/>
      <c r="D2080" s="192" t="s">
        <v>428</v>
      </c>
      <c r="E2080" s="200" t="s">
        <v>19</v>
      </c>
      <c r="F2080" s="201" t="s">
        <v>2612</v>
      </c>
      <c r="G2080" s="199"/>
      <c r="H2080" s="202">
        <v>25</v>
      </c>
      <c r="I2080" s="203"/>
      <c r="J2080" s="199"/>
      <c r="K2080" s="199"/>
      <c r="L2080" s="204"/>
      <c r="M2080" s="205"/>
      <c r="N2080" s="206"/>
      <c r="O2080" s="206"/>
      <c r="P2080" s="206"/>
      <c r="Q2080" s="206"/>
      <c r="R2080" s="206"/>
      <c r="S2080" s="206"/>
      <c r="T2080" s="207"/>
      <c r="AT2080" s="208" t="s">
        <v>428</v>
      </c>
      <c r="AU2080" s="208" t="s">
        <v>86</v>
      </c>
      <c r="AV2080" s="13" t="s">
        <v>86</v>
      </c>
      <c r="AW2080" s="13" t="s">
        <v>37</v>
      </c>
      <c r="AX2080" s="13" t="s">
        <v>76</v>
      </c>
      <c r="AY2080" s="208" t="s">
        <v>404</v>
      </c>
    </row>
    <row r="2081" spans="2:51" s="16" customFormat="1" ht="11.25">
      <c r="B2081" s="231"/>
      <c r="C2081" s="232"/>
      <c r="D2081" s="192" t="s">
        <v>428</v>
      </c>
      <c r="E2081" s="233" t="s">
        <v>19</v>
      </c>
      <c r="F2081" s="234" t="s">
        <v>534</v>
      </c>
      <c r="G2081" s="232"/>
      <c r="H2081" s="235">
        <v>34</v>
      </c>
      <c r="I2081" s="236"/>
      <c r="J2081" s="232"/>
      <c r="K2081" s="232"/>
      <c r="L2081" s="237"/>
      <c r="M2081" s="238"/>
      <c r="N2081" s="239"/>
      <c r="O2081" s="239"/>
      <c r="P2081" s="239"/>
      <c r="Q2081" s="239"/>
      <c r="R2081" s="239"/>
      <c r="S2081" s="239"/>
      <c r="T2081" s="240"/>
      <c r="AT2081" s="241" t="s">
        <v>428</v>
      </c>
      <c r="AU2081" s="241" t="s">
        <v>86</v>
      </c>
      <c r="AV2081" s="16" t="s">
        <v>467</v>
      </c>
      <c r="AW2081" s="16" t="s">
        <v>37</v>
      </c>
      <c r="AX2081" s="16" t="s">
        <v>76</v>
      </c>
      <c r="AY2081" s="241" t="s">
        <v>404</v>
      </c>
    </row>
    <row r="2082" spans="2:51" s="13" customFormat="1" ht="11.25">
      <c r="B2082" s="198"/>
      <c r="C2082" s="199"/>
      <c r="D2082" s="192" t="s">
        <v>428</v>
      </c>
      <c r="E2082" s="200" t="s">
        <v>19</v>
      </c>
      <c r="F2082" s="201" t="s">
        <v>2613</v>
      </c>
      <c r="G2082" s="199"/>
      <c r="H2082" s="202">
        <v>4</v>
      </c>
      <c r="I2082" s="203"/>
      <c r="J2082" s="199"/>
      <c r="K2082" s="199"/>
      <c r="L2082" s="204"/>
      <c r="M2082" s="205"/>
      <c r="N2082" s="206"/>
      <c r="O2082" s="206"/>
      <c r="P2082" s="206"/>
      <c r="Q2082" s="206"/>
      <c r="R2082" s="206"/>
      <c r="S2082" s="206"/>
      <c r="T2082" s="207"/>
      <c r="AT2082" s="208" t="s">
        <v>428</v>
      </c>
      <c r="AU2082" s="208" t="s">
        <v>86</v>
      </c>
      <c r="AV2082" s="13" t="s">
        <v>86</v>
      </c>
      <c r="AW2082" s="13" t="s">
        <v>37</v>
      </c>
      <c r="AX2082" s="13" t="s">
        <v>76</v>
      </c>
      <c r="AY2082" s="208" t="s">
        <v>404</v>
      </c>
    </row>
    <row r="2083" spans="2:51" s="14" customFormat="1" ht="11.25">
      <c r="B2083" s="210"/>
      <c r="C2083" s="211"/>
      <c r="D2083" s="192" t="s">
        <v>428</v>
      </c>
      <c r="E2083" s="212" t="s">
        <v>139</v>
      </c>
      <c r="F2083" s="213" t="s">
        <v>463</v>
      </c>
      <c r="G2083" s="211"/>
      <c r="H2083" s="214">
        <v>38</v>
      </c>
      <c r="I2083" s="215"/>
      <c r="J2083" s="211"/>
      <c r="K2083" s="211"/>
      <c r="L2083" s="216"/>
      <c r="M2083" s="217"/>
      <c r="N2083" s="218"/>
      <c r="O2083" s="218"/>
      <c r="P2083" s="218"/>
      <c r="Q2083" s="218"/>
      <c r="R2083" s="218"/>
      <c r="S2083" s="218"/>
      <c r="T2083" s="219"/>
      <c r="AT2083" s="220" t="s">
        <v>428</v>
      </c>
      <c r="AU2083" s="220" t="s">
        <v>86</v>
      </c>
      <c r="AV2083" s="14" t="s">
        <v>273</v>
      </c>
      <c r="AW2083" s="14" t="s">
        <v>37</v>
      </c>
      <c r="AX2083" s="14" t="s">
        <v>84</v>
      </c>
      <c r="AY2083" s="220" t="s">
        <v>404</v>
      </c>
    </row>
    <row r="2084" spans="1:65" s="2" customFormat="1" ht="14.45" customHeight="1">
      <c r="A2084" s="36"/>
      <c r="B2084" s="37"/>
      <c r="C2084" s="179" t="s">
        <v>2614</v>
      </c>
      <c r="D2084" s="179" t="s">
        <v>410</v>
      </c>
      <c r="E2084" s="180" t="s">
        <v>2615</v>
      </c>
      <c r="F2084" s="181" t="s">
        <v>2616</v>
      </c>
      <c r="G2084" s="182" t="s">
        <v>110</v>
      </c>
      <c r="H2084" s="183">
        <v>187</v>
      </c>
      <c r="I2084" s="184"/>
      <c r="J2084" s="185">
        <f>ROUND(I2084*H2084,2)</f>
        <v>0</v>
      </c>
      <c r="K2084" s="181" t="s">
        <v>413</v>
      </c>
      <c r="L2084" s="41"/>
      <c r="M2084" s="186" t="s">
        <v>19</v>
      </c>
      <c r="N2084" s="187" t="s">
        <v>47</v>
      </c>
      <c r="O2084" s="66"/>
      <c r="P2084" s="188">
        <f>O2084*H2084</f>
        <v>0</v>
      </c>
      <c r="Q2084" s="188">
        <v>0</v>
      </c>
      <c r="R2084" s="188">
        <f>Q2084*H2084</f>
        <v>0</v>
      </c>
      <c r="S2084" s="188">
        <v>0</v>
      </c>
      <c r="T2084" s="189">
        <f>S2084*H2084</f>
        <v>0</v>
      </c>
      <c r="U2084" s="36"/>
      <c r="V2084" s="36"/>
      <c r="W2084" s="36"/>
      <c r="X2084" s="36"/>
      <c r="Y2084" s="36"/>
      <c r="Z2084" s="36"/>
      <c r="AA2084" s="36"/>
      <c r="AB2084" s="36"/>
      <c r="AC2084" s="36"/>
      <c r="AD2084" s="36"/>
      <c r="AE2084" s="36"/>
      <c r="AR2084" s="190" t="s">
        <v>273</v>
      </c>
      <c r="AT2084" s="190" t="s">
        <v>410</v>
      </c>
      <c r="AU2084" s="190" t="s">
        <v>86</v>
      </c>
      <c r="AY2084" s="19" t="s">
        <v>404</v>
      </c>
      <c r="BE2084" s="191">
        <f>IF(N2084="základní",J2084,0)</f>
        <v>0</v>
      </c>
      <c r="BF2084" s="191">
        <f>IF(N2084="snížená",J2084,0)</f>
        <v>0</v>
      </c>
      <c r="BG2084" s="191">
        <f>IF(N2084="zákl. přenesená",J2084,0)</f>
        <v>0</v>
      </c>
      <c r="BH2084" s="191">
        <f>IF(N2084="sníž. přenesená",J2084,0)</f>
        <v>0</v>
      </c>
      <c r="BI2084" s="191">
        <f>IF(N2084="nulová",J2084,0)</f>
        <v>0</v>
      </c>
      <c r="BJ2084" s="19" t="s">
        <v>84</v>
      </c>
      <c r="BK2084" s="191">
        <f>ROUND(I2084*H2084,2)</f>
        <v>0</v>
      </c>
      <c r="BL2084" s="19" t="s">
        <v>273</v>
      </c>
      <c r="BM2084" s="190" t="s">
        <v>2617</v>
      </c>
    </row>
    <row r="2085" spans="1:47" s="2" customFormat="1" ht="11.25">
      <c r="A2085" s="36"/>
      <c r="B2085" s="37"/>
      <c r="C2085" s="38"/>
      <c r="D2085" s="192" t="s">
        <v>418</v>
      </c>
      <c r="E2085" s="38"/>
      <c r="F2085" s="193" t="s">
        <v>2616</v>
      </c>
      <c r="G2085" s="38"/>
      <c r="H2085" s="38"/>
      <c r="I2085" s="194"/>
      <c r="J2085" s="38"/>
      <c r="K2085" s="38"/>
      <c r="L2085" s="41"/>
      <c r="M2085" s="195"/>
      <c r="N2085" s="196"/>
      <c r="O2085" s="66"/>
      <c r="P2085" s="66"/>
      <c r="Q2085" s="66"/>
      <c r="R2085" s="66"/>
      <c r="S2085" s="66"/>
      <c r="T2085" s="67"/>
      <c r="U2085" s="36"/>
      <c r="V2085" s="36"/>
      <c r="W2085" s="36"/>
      <c r="X2085" s="36"/>
      <c r="Y2085" s="36"/>
      <c r="Z2085" s="36"/>
      <c r="AA2085" s="36"/>
      <c r="AB2085" s="36"/>
      <c r="AC2085" s="36"/>
      <c r="AD2085" s="36"/>
      <c r="AE2085" s="36"/>
      <c r="AT2085" s="19" t="s">
        <v>418</v>
      </c>
      <c r="AU2085" s="19" t="s">
        <v>86</v>
      </c>
    </row>
    <row r="2086" spans="2:51" s="15" customFormat="1" ht="11.25">
      <c r="B2086" s="221"/>
      <c r="C2086" s="222"/>
      <c r="D2086" s="192" t="s">
        <v>428</v>
      </c>
      <c r="E2086" s="223" t="s">
        <v>19</v>
      </c>
      <c r="F2086" s="224" t="s">
        <v>2618</v>
      </c>
      <c r="G2086" s="222"/>
      <c r="H2086" s="223" t="s">
        <v>19</v>
      </c>
      <c r="I2086" s="225"/>
      <c r="J2086" s="222"/>
      <c r="K2086" s="222"/>
      <c r="L2086" s="226"/>
      <c r="M2086" s="227"/>
      <c r="N2086" s="228"/>
      <c r="O2086" s="228"/>
      <c r="P2086" s="228"/>
      <c r="Q2086" s="228"/>
      <c r="R2086" s="228"/>
      <c r="S2086" s="228"/>
      <c r="T2086" s="229"/>
      <c r="AT2086" s="230" t="s">
        <v>428</v>
      </c>
      <c r="AU2086" s="230" t="s">
        <v>86</v>
      </c>
      <c r="AV2086" s="15" t="s">
        <v>84</v>
      </c>
      <c r="AW2086" s="15" t="s">
        <v>37</v>
      </c>
      <c r="AX2086" s="15" t="s">
        <v>76</v>
      </c>
      <c r="AY2086" s="230" t="s">
        <v>404</v>
      </c>
    </row>
    <row r="2087" spans="2:51" s="13" customFormat="1" ht="11.25">
      <c r="B2087" s="198"/>
      <c r="C2087" s="199"/>
      <c r="D2087" s="192" t="s">
        <v>428</v>
      </c>
      <c r="E2087" s="200" t="s">
        <v>19</v>
      </c>
      <c r="F2087" s="201" t="s">
        <v>2619</v>
      </c>
      <c r="G2087" s="199"/>
      <c r="H2087" s="202">
        <v>170</v>
      </c>
      <c r="I2087" s="203"/>
      <c r="J2087" s="199"/>
      <c r="K2087" s="199"/>
      <c r="L2087" s="204"/>
      <c r="M2087" s="205"/>
      <c r="N2087" s="206"/>
      <c r="O2087" s="206"/>
      <c r="P2087" s="206"/>
      <c r="Q2087" s="206"/>
      <c r="R2087" s="206"/>
      <c r="S2087" s="206"/>
      <c r="T2087" s="207"/>
      <c r="AT2087" s="208" t="s">
        <v>428</v>
      </c>
      <c r="AU2087" s="208" t="s">
        <v>86</v>
      </c>
      <c r="AV2087" s="13" t="s">
        <v>86</v>
      </c>
      <c r="AW2087" s="13" t="s">
        <v>37</v>
      </c>
      <c r="AX2087" s="13" t="s">
        <v>76</v>
      </c>
      <c r="AY2087" s="208" t="s">
        <v>404</v>
      </c>
    </row>
    <row r="2088" spans="2:51" s="13" customFormat="1" ht="11.25">
      <c r="B2088" s="198"/>
      <c r="C2088" s="199"/>
      <c r="D2088" s="192" t="s">
        <v>428</v>
      </c>
      <c r="E2088" s="200" t="s">
        <v>19</v>
      </c>
      <c r="F2088" s="201" t="s">
        <v>2620</v>
      </c>
      <c r="G2088" s="199"/>
      <c r="H2088" s="202">
        <v>17</v>
      </c>
      <c r="I2088" s="203"/>
      <c r="J2088" s="199"/>
      <c r="K2088" s="199"/>
      <c r="L2088" s="204"/>
      <c r="M2088" s="205"/>
      <c r="N2088" s="206"/>
      <c r="O2088" s="206"/>
      <c r="P2088" s="206"/>
      <c r="Q2088" s="206"/>
      <c r="R2088" s="206"/>
      <c r="S2088" s="206"/>
      <c r="T2088" s="207"/>
      <c r="AT2088" s="208" t="s">
        <v>428</v>
      </c>
      <c r="AU2088" s="208" t="s">
        <v>86</v>
      </c>
      <c r="AV2088" s="13" t="s">
        <v>86</v>
      </c>
      <c r="AW2088" s="13" t="s">
        <v>37</v>
      </c>
      <c r="AX2088" s="13" t="s">
        <v>76</v>
      </c>
      <c r="AY2088" s="208" t="s">
        <v>404</v>
      </c>
    </row>
    <row r="2089" spans="2:51" s="14" customFormat="1" ht="11.25">
      <c r="B2089" s="210"/>
      <c r="C2089" s="211"/>
      <c r="D2089" s="192" t="s">
        <v>428</v>
      </c>
      <c r="E2089" s="212" t="s">
        <v>204</v>
      </c>
      <c r="F2089" s="213" t="s">
        <v>463</v>
      </c>
      <c r="G2089" s="211"/>
      <c r="H2089" s="214">
        <v>187</v>
      </c>
      <c r="I2089" s="215"/>
      <c r="J2089" s="211"/>
      <c r="K2089" s="211"/>
      <c r="L2089" s="216"/>
      <c r="M2089" s="217"/>
      <c r="N2089" s="218"/>
      <c r="O2089" s="218"/>
      <c r="P2089" s="218"/>
      <c r="Q2089" s="218"/>
      <c r="R2089" s="218"/>
      <c r="S2089" s="218"/>
      <c r="T2089" s="219"/>
      <c r="AT2089" s="220" t="s">
        <v>428</v>
      </c>
      <c r="AU2089" s="220" t="s">
        <v>86</v>
      </c>
      <c r="AV2089" s="14" t="s">
        <v>273</v>
      </c>
      <c r="AW2089" s="14" t="s">
        <v>37</v>
      </c>
      <c r="AX2089" s="14" t="s">
        <v>84</v>
      </c>
      <c r="AY2089" s="220" t="s">
        <v>404</v>
      </c>
    </row>
    <row r="2090" spans="1:65" s="2" customFormat="1" ht="14.45" customHeight="1">
      <c r="A2090" s="36"/>
      <c r="B2090" s="37"/>
      <c r="C2090" s="179" t="s">
        <v>2621</v>
      </c>
      <c r="D2090" s="179" t="s">
        <v>410</v>
      </c>
      <c r="E2090" s="180" t="s">
        <v>2622</v>
      </c>
      <c r="F2090" s="181" t="s">
        <v>2623</v>
      </c>
      <c r="G2090" s="182" t="s">
        <v>110</v>
      </c>
      <c r="H2090" s="183">
        <v>1122</v>
      </c>
      <c r="I2090" s="184"/>
      <c r="J2090" s="185">
        <f>ROUND(I2090*H2090,2)</f>
        <v>0</v>
      </c>
      <c r="K2090" s="181" t="s">
        <v>413</v>
      </c>
      <c r="L2090" s="41"/>
      <c r="M2090" s="186" t="s">
        <v>19</v>
      </c>
      <c r="N2090" s="187" t="s">
        <v>47</v>
      </c>
      <c r="O2090" s="66"/>
      <c r="P2090" s="188">
        <f>O2090*H2090</f>
        <v>0</v>
      </c>
      <c r="Q2090" s="188">
        <v>0</v>
      </c>
      <c r="R2090" s="188">
        <f>Q2090*H2090</f>
        <v>0</v>
      </c>
      <c r="S2090" s="188">
        <v>0</v>
      </c>
      <c r="T2090" s="189">
        <f>S2090*H2090</f>
        <v>0</v>
      </c>
      <c r="U2090" s="36"/>
      <c r="V2090" s="36"/>
      <c r="W2090" s="36"/>
      <c r="X2090" s="36"/>
      <c r="Y2090" s="36"/>
      <c r="Z2090" s="36"/>
      <c r="AA2090" s="36"/>
      <c r="AB2090" s="36"/>
      <c r="AC2090" s="36"/>
      <c r="AD2090" s="36"/>
      <c r="AE2090" s="36"/>
      <c r="AR2090" s="190" t="s">
        <v>273</v>
      </c>
      <c r="AT2090" s="190" t="s">
        <v>410</v>
      </c>
      <c r="AU2090" s="190" t="s">
        <v>86</v>
      </c>
      <c r="AY2090" s="19" t="s">
        <v>404</v>
      </c>
      <c r="BE2090" s="191">
        <f>IF(N2090="základní",J2090,0)</f>
        <v>0</v>
      </c>
      <c r="BF2090" s="191">
        <f>IF(N2090="snížená",J2090,0)</f>
        <v>0</v>
      </c>
      <c r="BG2090" s="191">
        <f>IF(N2090="zákl. přenesená",J2090,0)</f>
        <v>0</v>
      </c>
      <c r="BH2090" s="191">
        <f>IF(N2090="sníž. přenesená",J2090,0)</f>
        <v>0</v>
      </c>
      <c r="BI2090" s="191">
        <f>IF(N2090="nulová",J2090,0)</f>
        <v>0</v>
      </c>
      <c r="BJ2090" s="19" t="s">
        <v>84</v>
      </c>
      <c r="BK2090" s="191">
        <f>ROUND(I2090*H2090,2)</f>
        <v>0</v>
      </c>
      <c r="BL2090" s="19" t="s">
        <v>273</v>
      </c>
      <c r="BM2090" s="190" t="s">
        <v>2624</v>
      </c>
    </row>
    <row r="2091" spans="1:47" s="2" customFormat="1" ht="11.25">
      <c r="A2091" s="36"/>
      <c r="B2091" s="37"/>
      <c r="C2091" s="38"/>
      <c r="D2091" s="192" t="s">
        <v>418</v>
      </c>
      <c r="E2091" s="38"/>
      <c r="F2091" s="193" t="s">
        <v>2625</v>
      </c>
      <c r="G2091" s="38"/>
      <c r="H2091" s="38"/>
      <c r="I2091" s="194"/>
      <c r="J2091" s="38"/>
      <c r="K2091" s="38"/>
      <c r="L2091" s="41"/>
      <c r="M2091" s="195"/>
      <c r="N2091" s="196"/>
      <c r="O2091" s="66"/>
      <c r="P2091" s="66"/>
      <c r="Q2091" s="66"/>
      <c r="R2091" s="66"/>
      <c r="S2091" s="66"/>
      <c r="T2091" s="67"/>
      <c r="U2091" s="36"/>
      <c r="V2091" s="36"/>
      <c r="W2091" s="36"/>
      <c r="X2091" s="36"/>
      <c r="Y2091" s="36"/>
      <c r="Z2091" s="36"/>
      <c r="AA2091" s="36"/>
      <c r="AB2091" s="36"/>
      <c r="AC2091" s="36"/>
      <c r="AD2091" s="36"/>
      <c r="AE2091" s="36"/>
      <c r="AT2091" s="19" t="s">
        <v>418</v>
      </c>
      <c r="AU2091" s="19" t="s">
        <v>86</v>
      </c>
    </row>
    <row r="2092" spans="2:51" s="13" customFormat="1" ht="11.25">
      <c r="B2092" s="198"/>
      <c r="C2092" s="199"/>
      <c r="D2092" s="192" t="s">
        <v>428</v>
      </c>
      <c r="E2092" s="200" t="s">
        <v>19</v>
      </c>
      <c r="F2092" s="201" t="s">
        <v>2626</v>
      </c>
      <c r="G2092" s="199"/>
      <c r="H2092" s="202">
        <v>1122</v>
      </c>
      <c r="I2092" s="203"/>
      <c r="J2092" s="199"/>
      <c r="K2092" s="199"/>
      <c r="L2092" s="204"/>
      <c r="M2092" s="205"/>
      <c r="N2092" s="206"/>
      <c r="O2092" s="206"/>
      <c r="P2092" s="206"/>
      <c r="Q2092" s="206"/>
      <c r="R2092" s="206"/>
      <c r="S2092" s="206"/>
      <c r="T2092" s="207"/>
      <c r="AT2092" s="208" t="s">
        <v>428</v>
      </c>
      <c r="AU2092" s="208" t="s">
        <v>86</v>
      </c>
      <c r="AV2092" s="13" t="s">
        <v>86</v>
      </c>
      <c r="AW2092" s="13" t="s">
        <v>37</v>
      </c>
      <c r="AX2092" s="13" t="s">
        <v>84</v>
      </c>
      <c r="AY2092" s="208" t="s">
        <v>404</v>
      </c>
    </row>
    <row r="2093" spans="1:65" s="2" customFormat="1" ht="14.45" customHeight="1">
      <c r="A2093" s="36"/>
      <c r="B2093" s="37"/>
      <c r="C2093" s="179" t="s">
        <v>2627</v>
      </c>
      <c r="D2093" s="179" t="s">
        <v>410</v>
      </c>
      <c r="E2093" s="180" t="s">
        <v>2628</v>
      </c>
      <c r="F2093" s="181" t="s">
        <v>2629</v>
      </c>
      <c r="G2093" s="182" t="s">
        <v>110</v>
      </c>
      <c r="H2093" s="183">
        <v>19</v>
      </c>
      <c r="I2093" s="184"/>
      <c r="J2093" s="185">
        <f>ROUND(I2093*H2093,2)</f>
        <v>0</v>
      </c>
      <c r="K2093" s="181" t="s">
        <v>413</v>
      </c>
      <c r="L2093" s="41"/>
      <c r="M2093" s="186" t="s">
        <v>19</v>
      </c>
      <c r="N2093" s="187" t="s">
        <v>47</v>
      </c>
      <c r="O2093" s="66"/>
      <c r="P2093" s="188">
        <f>O2093*H2093</f>
        <v>0</v>
      </c>
      <c r="Q2093" s="188">
        <v>0.00197</v>
      </c>
      <c r="R2093" s="188">
        <f>Q2093*H2093</f>
        <v>0.03743</v>
      </c>
      <c r="S2093" s="188">
        <v>0</v>
      </c>
      <c r="T2093" s="189">
        <f>S2093*H2093</f>
        <v>0</v>
      </c>
      <c r="U2093" s="36"/>
      <c r="V2093" s="36"/>
      <c r="W2093" s="36"/>
      <c r="X2093" s="36"/>
      <c r="Y2093" s="36"/>
      <c r="Z2093" s="36"/>
      <c r="AA2093" s="36"/>
      <c r="AB2093" s="36"/>
      <c r="AC2093" s="36"/>
      <c r="AD2093" s="36"/>
      <c r="AE2093" s="36"/>
      <c r="AR2093" s="190" t="s">
        <v>273</v>
      </c>
      <c r="AT2093" s="190" t="s">
        <v>410</v>
      </c>
      <c r="AU2093" s="190" t="s">
        <v>86</v>
      </c>
      <c r="AY2093" s="19" t="s">
        <v>404</v>
      </c>
      <c r="BE2093" s="191">
        <f>IF(N2093="základní",J2093,0)</f>
        <v>0</v>
      </c>
      <c r="BF2093" s="191">
        <f>IF(N2093="snížená",J2093,0)</f>
        <v>0</v>
      </c>
      <c r="BG2093" s="191">
        <f>IF(N2093="zákl. přenesená",J2093,0)</f>
        <v>0</v>
      </c>
      <c r="BH2093" s="191">
        <f>IF(N2093="sníž. přenesená",J2093,0)</f>
        <v>0</v>
      </c>
      <c r="BI2093" s="191">
        <f>IF(N2093="nulová",J2093,0)</f>
        <v>0</v>
      </c>
      <c r="BJ2093" s="19" t="s">
        <v>84</v>
      </c>
      <c r="BK2093" s="191">
        <f>ROUND(I2093*H2093,2)</f>
        <v>0</v>
      </c>
      <c r="BL2093" s="19" t="s">
        <v>273</v>
      </c>
      <c r="BM2093" s="190" t="s">
        <v>2630</v>
      </c>
    </row>
    <row r="2094" spans="1:47" s="2" customFormat="1" ht="19.5">
      <c r="A2094" s="36"/>
      <c r="B2094" s="37"/>
      <c r="C2094" s="38"/>
      <c r="D2094" s="192" t="s">
        <v>418</v>
      </c>
      <c r="E2094" s="38"/>
      <c r="F2094" s="193" t="s">
        <v>2631</v>
      </c>
      <c r="G2094" s="38"/>
      <c r="H2094" s="38"/>
      <c r="I2094" s="194"/>
      <c r="J2094" s="38"/>
      <c r="K2094" s="38"/>
      <c r="L2094" s="41"/>
      <c r="M2094" s="195"/>
      <c r="N2094" s="196"/>
      <c r="O2094" s="66"/>
      <c r="P2094" s="66"/>
      <c r="Q2094" s="66"/>
      <c r="R2094" s="66"/>
      <c r="S2094" s="66"/>
      <c r="T2094" s="67"/>
      <c r="U2094" s="36"/>
      <c r="V2094" s="36"/>
      <c r="W2094" s="36"/>
      <c r="X2094" s="36"/>
      <c r="Y2094" s="36"/>
      <c r="Z2094" s="36"/>
      <c r="AA2094" s="36"/>
      <c r="AB2094" s="36"/>
      <c r="AC2094" s="36"/>
      <c r="AD2094" s="36"/>
      <c r="AE2094" s="36"/>
      <c r="AT2094" s="19" t="s">
        <v>418</v>
      </c>
      <c r="AU2094" s="19" t="s">
        <v>86</v>
      </c>
    </row>
    <row r="2095" spans="1:47" s="2" customFormat="1" ht="58.5">
      <c r="A2095" s="36"/>
      <c r="B2095" s="37"/>
      <c r="C2095" s="38"/>
      <c r="D2095" s="192" t="s">
        <v>423</v>
      </c>
      <c r="E2095" s="38"/>
      <c r="F2095" s="197" t="s">
        <v>2632</v>
      </c>
      <c r="G2095" s="38"/>
      <c r="H2095" s="38"/>
      <c r="I2095" s="194"/>
      <c r="J2095" s="38"/>
      <c r="K2095" s="38"/>
      <c r="L2095" s="41"/>
      <c r="M2095" s="195"/>
      <c r="N2095" s="196"/>
      <c r="O2095" s="66"/>
      <c r="P2095" s="66"/>
      <c r="Q2095" s="66"/>
      <c r="R2095" s="66"/>
      <c r="S2095" s="66"/>
      <c r="T2095" s="67"/>
      <c r="U2095" s="36"/>
      <c r="V2095" s="36"/>
      <c r="W2095" s="36"/>
      <c r="X2095" s="36"/>
      <c r="Y2095" s="36"/>
      <c r="Z2095" s="36"/>
      <c r="AA2095" s="36"/>
      <c r="AB2095" s="36"/>
      <c r="AC2095" s="36"/>
      <c r="AD2095" s="36"/>
      <c r="AE2095" s="36"/>
      <c r="AT2095" s="19" t="s">
        <v>423</v>
      </c>
      <c r="AU2095" s="19" t="s">
        <v>86</v>
      </c>
    </row>
    <row r="2096" spans="1:47" s="2" customFormat="1" ht="29.25">
      <c r="A2096" s="36"/>
      <c r="B2096" s="37"/>
      <c r="C2096" s="38"/>
      <c r="D2096" s="192" t="s">
        <v>473</v>
      </c>
      <c r="E2096" s="38"/>
      <c r="F2096" s="197" t="s">
        <v>2633</v>
      </c>
      <c r="G2096" s="38"/>
      <c r="H2096" s="38"/>
      <c r="I2096" s="194"/>
      <c r="J2096" s="38"/>
      <c r="K2096" s="38"/>
      <c r="L2096" s="41"/>
      <c r="M2096" s="195"/>
      <c r="N2096" s="196"/>
      <c r="O2096" s="66"/>
      <c r="P2096" s="66"/>
      <c r="Q2096" s="66"/>
      <c r="R2096" s="66"/>
      <c r="S2096" s="66"/>
      <c r="T2096" s="67"/>
      <c r="U2096" s="36"/>
      <c r="V2096" s="36"/>
      <c r="W2096" s="36"/>
      <c r="X2096" s="36"/>
      <c r="Y2096" s="36"/>
      <c r="Z2096" s="36"/>
      <c r="AA2096" s="36"/>
      <c r="AB2096" s="36"/>
      <c r="AC2096" s="36"/>
      <c r="AD2096" s="36"/>
      <c r="AE2096" s="36"/>
      <c r="AT2096" s="19" t="s">
        <v>473</v>
      </c>
      <c r="AU2096" s="19" t="s">
        <v>86</v>
      </c>
    </row>
    <row r="2097" spans="2:51" s="15" customFormat="1" ht="11.25">
      <c r="B2097" s="221"/>
      <c r="C2097" s="222"/>
      <c r="D2097" s="192" t="s">
        <v>428</v>
      </c>
      <c r="E2097" s="223" t="s">
        <v>19</v>
      </c>
      <c r="F2097" s="224" t="s">
        <v>578</v>
      </c>
      <c r="G2097" s="222"/>
      <c r="H2097" s="223" t="s">
        <v>19</v>
      </c>
      <c r="I2097" s="225"/>
      <c r="J2097" s="222"/>
      <c r="K2097" s="222"/>
      <c r="L2097" s="226"/>
      <c r="M2097" s="227"/>
      <c r="N2097" s="228"/>
      <c r="O2097" s="228"/>
      <c r="P2097" s="228"/>
      <c r="Q2097" s="228"/>
      <c r="R2097" s="228"/>
      <c r="S2097" s="228"/>
      <c r="T2097" s="229"/>
      <c r="AT2097" s="230" t="s">
        <v>428</v>
      </c>
      <c r="AU2097" s="230" t="s">
        <v>86</v>
      </c>
      <c r="AV2097" s="15" t="s">
        <v>84</v>
      </c>
      <c r="AW2097" s="15" t="s">
        <v>37</v>
      </c>
      <c r="AX2097" s="15" t="s">
        <v>76</v>
      </c>
      <c r="AY2097" s="230" t="s">
        <v>404</v>
      </c>
    </row>
    <row r="2098" spans="2:51" s="15" customFormat="1" ht="11.25">
      <c r="B2098" s="221"/>
      <c r="C2098" s="222"/>
      <c r="D2098" s="192" t="s">
        <v>428</v>
      </c>
      <c r="E2098" s="223" t="s">
        <v>19</v>
      </c>
      <c r="F2098" s="224" t="s">
        <v>2634</v>
      </c>
      <c r="G2098" s="222"/>
      <c r="H2098" s="223" t="s">
        <v>19</v>
      </c>
      <c r="I2098" s="225"/>
      <c r="J2098" s="222"/>
      <c r="K2098" s="222"/>
      <c r="L2098" s="226"/>
      <c r="M2098" s="227"/>
      <c r="N2098" s="228"/>
      <c r="O2098" s="228"/>
      <c r="P2098" s="228"/>
      <c r="Q2098" s="228"/>
      <c r="R2098" s="228"/>
      <c r="S2098" s="228"/>
      <c r="T2098" s="229"/>
      <c r="AT2098" s="230" t="s">
        <v>428</v>
      </c>
      <c r="AU2098" s="230" t="s">
        <v>86</v>
      </c>
      <c r="AV2098" s="15" t="s">
        <v>84</v>
      </c>
      <c r="AW2098" s="15" t="s">
        <v>37</v>
      </c>
      <c r="AX2098" s="15" t="s">
        <v>76</v>
      </c>
      <c r="AY2098" s="230" t="s">
        <v>404</v>
      </c>
    </row>
    <row r="2099" spans="2:51" s="13" customFormat="1" ht="11.25">
      <c r="B2099" s="198"/>
      <c r="C2099" s="199"/>
      <c r="D2099" s="192" t="s">
        <v>428</v>
      </c>
      <c r="E2099" s="200" t="s">
        <v>19</v>
      </c>
      <c r="F2099" s="201" t="s">
        <v>2635</v>
      </c>
      <c r="G2099" s="199"/>
      <c r="H2099" s="202">
        <v>19</v>
      </c>
      <c r="I2099" s="203"/>
      <c r="J2099" s="199"/>
      <c r="K2099" s="199"/>
      <c r="L2099" s="204"/>
      <c r="M2099" s="205"/>
      <c r="N2099" s="206"/>
      <c r="O2099" s="206"/>
      <c r="P2099" s="206"/>
      <c r="Q2099" s="206"/>
      <c r="R2099" s="206"/>
      <c r="S2099" s="206"/>
      <c r="T2099" s="207"/>
      <c r="AT2099" s="208" t="s">
        <v>428</v>
      </c>
      <c r="AU2099" s="208" t="s">
        <v>86</v>
      </c>
      <c r="AV2099" s="13" t="s">
        <v>86</v>
      </c>
      <c r="AW2099" s="13" t="s">
        <v>37</v>
      </c>
      <c r="AX2099" s="13" t="s">
        <v>84</v>
      </c>
      <c r="AY2099" s="208" t="s">
        <v>404</v>
      </c>
    </row>
    <row r="2100" spans="1:65" s="2" customFormat="1" ht="14.45" customHeight="1">
      <c r="A2100" s="36"/>
      <c r="B2100" s="37"/>
      <c r="C2100" s="179" t="s">
        <v>2636</v>
      </c>
      <c r="D2100" s="179" t="s">
        <v>410</v>
      </c>
      <c r="E2100" s="180" t="s">
        <v>2637</v>
      </c>
      <c r="F2100" s="181" t="s">
        <v>2629</v>
      </c>
      <c r="G2100" s="182" t="s">
        <v>110</v>
      </c>
      <c r="H2100" s="183">
        <v>2980</v>
      </c>
      <c r="I2100" s="184"/>
      <c r="J2100" s="185">
        <f>ROUND(I2100*H2100,2)</f>
        <v>0</v>
      </c>
      <c r="K2100" s="181" t="s">
        <v>413</v>
      </c>
      <c r="L2100" s="41"/>
      <c r="M2100" s="186" t="s">
        <v>19</v>
      </c>
      <c r="N2100" s="187" t="s">
        <v>47</v>
      </c>
      <c r="O2100" s="66"/>
      <c r="P2100" s="188">
        <f>O2100*H2100</f>
        <v>0</v>
      </c>
      <c r="Q2100" s="188">
        <v>0.00197</v>
      </c>
      <c r="R2100" s="188">
        <f>Q2100*H2100</f>
        <v>5.8706</v>
      </c>
      <c r="S2100" s="188">
        <v>0</v>
      </c>
      <c r="T2100" s="189">
        <f>S2100*H2100</f>
        <v>0</v>
      </c>
      <c r="U2100" s="36"/>
      <c r="V2100" s="36"/>
      <c r="W2100" s="36"/>
      <c r="X2100" s="36"/>
      <c r="Y2100" s="36"/>
      <c r="Z2100" s="36"/>
      <c r="AA2100" s="36"/>
      <c r="AB2100" s="36"/>
      <c r="AC2100" s="36"/>
      <c r="AD2100" s="36"/>
      <c r="AE2100" s="36"/>
      <c r="AR2100" s="190" t="s">
        <v>273</v>
      </c>
      <c r="AT2100" s="190" t="s">
        <v>410</v>
      </c>
      <c r="AU2100" s="190" t="s">
        <v>86</v>
      </c>
      <c r="AY2100" s="19" t="s">
        <v>404</v>
      </c>
      <c r="BE2100" s="191">
        <f>IF(N2100="základní",J2100,0)</f>
        <v>0</v>
      </c>
      <c r="BF2100" s="191">
        <f>IF(N2100="snížená",J2100,0)</f>
        <v>0</v>
      </c>
      <c r="BG2100" s="191">
        <f>IF(N2100="zákl. přenesená",J2100,0)</f>
        <v>0</v>
      </c>
      <c r="BH2100" s="191">
        <f>IF(N2100="sníž. přenesená",J2100,0)</f>
        <v>0</v>
      </c>
      <c r="BI2100" s="191">
        <f>IF(N2100="nulová",J2100,0)</f>
        <v>0</v>
      </c>
      <c r="BJ2100" s="19" t="s">
        <v>84</v>
      </c>
      <c r="BK2100" s="191">
        <f>ROUND(I2100*H2100,2)</f>
        <v>0</v>
      </c>
      <c r="BL2100" s="19" t="s">
        <v>273</v>
      </c>
      <c r="BM2100" s="190" t="s">
        <v>2638</v>
      </c>
    </row>
    <row r="2101" spans="1:47" s="2" customFormat="1" ht="19.5">
      <c r="A2101" s="36"/>
      <c r="B2101" s="37"/>
      <c r="C2101" s="38"/>
      <c r="D2101" s="192" t="s">
        <v>418</v>
      </c>
      <c r="E2101" s="38"/>
      <c r="F2101" s="193" t="s">
        <v>2631</v>
      </c>
      <c r="G2101" s="38"/>
      <c r="H2101" s="38"/>
      <c r="I2101" s="194"/>
      <c r="J2101" s="38"/>
      <c r="K2101" s="38"/>
      <c r="L2101" s="41"/>
      <c r="M2101" s="195"/>
      <c r="N2101" s="196"/>
      <c r="O2101" s="66"/>
      <c r="P2101" s="66"/>
      <c r="Q2101" s="66"/>
      <c r="R2101" s="66"/>
      <c r="S2101" s="66"/>
      <c r="T2101" s="67"/>
      <c r="U2101" s="36"/>
      <c r="V2101" s="36"/>
      <c r="W2101" s="36"/>
      <c r="X2101" s="36"/>
      <c r="Y2101" s="36"/>
      <c r="Z2101" s="36"/>
      <c r="AA2101" s="36"/>
      <c r="AB2101" s="36"/>
      <c r="AC2101" s="36"/>
      <c r="AD2101" s="36"/>
      <c r="AE2101" s="36"/>
      <c r="AT2101" s="19" t="s">
        <v>418</v>
      </c>
      <c r="AU2101" s="19" t="s">
        <v>86</v>
      </c>
    </row>
    <row r="2102" spans="1:47" s="2" customFormat="1" ht="58.5">
      <c r="A2102" s="36"/>
      <c r="B2102" s="37"/>
      <c r="C2102" s="38"/>
      <c r="D2102" s="192" t="s">
        <v>423</v>
      </c>
      <c r="E2102" s="38"/>
      <c r="F2102" s="197" t="s">
        <v>2632</v>
      </c>
      <c r="G2102" s="38"/>
      <c r="H2102" s="38"/>
      <c r="I2102" s="194"/>
      <c r="J2102" s="38"/>
      <c r="K2102" s="38"/>
      <c r="L2102" s="41"/>
      <c r="M2102" s="195"/>
      <c r="N2102" s="196"/>
      <c r="O2102" s="66"/>
      <c r="P2102" s="66"/>
      <c r="Q2102" s="66"/>
      <c r="R2102" s="66"/>
      <c r="S2102" s="66"/>
      <c r="T2102" s="67"/>
      <c r="U2102" s="36"/>
      <c r="V2102" s="36"/>
      <c r="W2102" s="36"/>
      <c r="X2102" s="36"/>
      <c r="Y2102" s="36"/>
      <c r="Z2102" s="36"/>
      <c r="AA2102" s="36"/>
      <c r="AB2102" s="36"/>
      <c r="AC2102" s="36"/>
      <c r="AD2102" s="36"/>
      <c r="AE2102" s="36"/>
      <c r="AT2102" s="19" t="s">
        <v>423</v>
      </c>
      <c r="AU2102" s="19" t="s">
        <v>86</v>
      </c>
    </row>
    <row r="2103" spans="1:47" s="2" customFormat="1" ht="29.25">
      <c r="A2103" s="36"/>
      <c r="B2103" s="37"/>
      <c r="C2103" s="38"/>
      <c r="D2103" s="192" t="s">
        <v>473</v>
      </c>
      <c r="E2103" s="38"/>
      <c r="F2103" s="197" t="s">
        <v>2639</v>
      </c>
      <c r="G2103" s="38"/>
      <c r="H2103" s="38"/>
      <c r="I2103" s="194"/>
      <c r="J2103" s="38"/>
      <c r="K2103" s="38"/>
      <c r="L2103" s="41"/>
      <c r="M2103" s="195"/>
      <c r="N2103" s="196"/>
      <c r="O2103" s="66"/>
      <c r="P2103" s="66"/>
      <c r="Q2103" s="66"/>
      <c r="R2103" s="66"/>
      <c r="S2103" s="66"/>
      <c r="T2103" s="67"/>
      <c r="U2103" s="36"/>
      <c r="V2103" s="36"/>
      <c r="W2103" s="36"/>
      <c r="X2103" s="36"/>
      <c r="Y2103" s="36"/>
      <c r="Z2103" s="36"/>
      <c r="AA2103" s="36"/>
      <c r="AB2103" s="36"/>
      <c r="AC2103" s="36"/>
      <c r="AD2103" s="36"/>
      <c r="AE2103" s="36"/>
      <c r="AT2103" s="19" t="s">
        <v>473</v>
      </c>
      <c r="AU2103" s="19" t="s">
        <v>86</v>
      </c>
    </row>
    <row r="2104" spans="2:51" s="15" customFormat="1" ht="11.25">
      <c r="B2104" s="221"/>
      <c r="C2104" s="222"/>
      <c r="D2104" s="192" t="s">
        <v>428</v>
      </c>
      <c r="E2104" s="223" t="s">
        <v>19</v>
      </c>
      <c r="F2104" s="224" t="s">
        <v>1637</v>
      </c>
      <c r="G2104" s="222"/>
      <c r="H2104" s="223" t="s">
        <v>19</v>
      </c>
      <c r="I2104" s="225"/>
      <c r="J2104" s="222"/>
      <c r="K2104" s="222"/>
      <c r="L2104" s="226"/>
      <c r="M2104" s="227"/>
      <c r="N2104" s="228"/>
      <c r="O2104" s="228"/>
      <c r="P2104" s="228"/>
      <c r="Q2104" s="228"/>
      <c r="R2104" s="228"/>
      <c r="S2104" s="228"/>
      <c r="T2104" s="229"/>
      <c r="AT2104" s="230" t="s">
        <v>428</v>
      </c>
      <c r="AU2104" s="230" t="s">
        <v>86</v>
      </c>
      <c r="AV2104" s="15" t="s">
        <v>84</v>
      </c>
      <c r="AW2104" s="15" t="s">
        <v>37</v>
      </c>
      <c r="AX2104" s="15" t="s">
        <v>76</v>
      </c>
      <c r="AY2104" s="230" t="s">
        <v>404</v>
      </c>
    </row>
    <row r="2105" spans="2:51" s="15" customFormat="1" ht="11.25">
      <c r="B2105" s="221"/>
      <c r="C2105" s="222"/>
      <c r="D2105" s="192" t="s">
        <v>428</v>
      </c>
      <c r="E2105" s="223" t="s">
        <v>19</v>
      </c>
      <c r="F2105" s="224" t="s">
        <v>2640</v>
      </c>
      <c r="G2105" s="222"/>
      <c r="H2105" s="223" t="s">
        <v>19</v>
      </c>
      <c r="I2105" s="225"/>
      <c r="J2105" s="222"/>
      <c r="K2105" s="222"/>
      <c r="L2105" s="226"/>
      <c r="M2105" s="227"/>
      <c r="N2105" s="228"/>
      <c r="O2105" s="228"/>
      <c r="P2105" s="228"/>
      <c r="Q2105" s="228"/>
      <c r="R2105" s="228"/>
      <c r="S2105" s="228"/>
      <c r="T2105" s="229"/>
      <c r="AT2105" s="230" t="s">
        <v>428</v>
      </c>
      <c r="AU2105" s="230" t="s">
        <v>86</v>
      </c>
      <c r="AV2105" s="15" t="s">
        <v>84</v>
      </c>
      <c r="AW2105" s="15" t="s">
        <v>37</v>
      </c>
      <c r="AX2105" s="15" t="s">
        <v>76</v>
      </c>
      <c r="AY2105" s="230" t="s">
        <v>404</v>
      </c>
    </row>
    <row r="2106" spans="2:51" s="13" customFormat="1" ht="11.25">
      <c r="B2106" s="198"/>
      <c r="C2106" s="199"/>
      <c r="D2106" s="192" t="s">
        <v>428</v>
      </c>
      <c r="E2106" s="200" t="s">
        <v>19</v>
      </c>
      <c r="F2106" s="201" t="s">
        <v>2641</v>
      </c>
      <c r="G2106" s="199"/>
      <c r="H2106" s="202">
        <v>2980</v>
      </c>
      <c r="I2106" s="203"/>
      <c r="J2106" s="199"/>
      <c r="K2106" s="199"/>
      <c r="L2106" s="204"/>
      <c r="M2106" s="205"/>
      <c r="N2106" s="206"/>
      <c r="O2106" s="206"/>
      <c r="P2106" s="206"/>
      <c r="Q2106" s="206"/>
      <c r="R2106" s="206"/>
      <c r="S2106" s="206"/>
      <c r="T2106" s="207"/>
      <c r="AT2106" s="208" t="s">
        <v>428</v>
      </c>
      <c r="AU2106" s="208" t="s">
        <v>86</v>
      </c>
      <c r="AV2106" s="13" t="s">
        <v>86</v>
      </c>
      <c r="AW2106" s="13" t="s">
        <v>37</v>
      </c>
      <c r="AX2106" s="13" t="s">
        <v>84</v>
      </c>
      <c r="AY2106" s="208" t="s">
        <v>404</v>
      </c>
    </row>
    <row r="2107" spans="1:65" s="2" customFormat="1" ht="14.45" customHeight="1">
      <c r="A2107" s="36"/>
      <c r="B2107" s="37"/>
      <c r="C2107" s="179" t="s">
        <v>2642</v>
      </c>
      <c r="D2107" s="179" t="s">
        <v>410</v>
      </c>
      <c r="E2107" s="180" t="s">
        <v>2643</v>
      </c>
      <c r="F2107" s="181" t="s">
        <v>2644</v>
      </c>
      <c r="G2107" s="182" t="s">
        <v>92</v>
      </c>
      <c r="H2107" s="183">
        <v>13.2</v>
      </c>
      <c r="I2107" s="184"/>
      <c r="J2107" s="185">
        <f>ROUND(I2107*H2107,2)</f>
        <v>0</v>
      </c>
      <c r="K2107" s="181" t="s">
        <v>19</v>
      </c>
      <c r="L2107" s="41"/>
      <c r="M2107" s="186" t="s">
        <v>19</v>
      </c>
      <c r="N2107" s="187" t="s">
        <v>47</v>
      </c>
      <c r="O2107" s="66"/>
      <c r="P2107" s="188">
        <f>O2107*H2107</f>
        <v>0</v>
      </c>
      <c r="Q2107" s="188">
        <v>0.00956</v>
      </c>
      <c r="R2107" s="188">
        <f>Q2107*H2107</f>
        <v>0.126192</v>
      </c>
      <c r="S2107" s="188">
        <v>0</v>
      </c>
      <c r="T2107" s="189">
        <f>S2107*H2107</f>
        <v>0</v>
      </c>
      <c r="U2107" s="36"/>
      <c r="V2107" s="36"/>
      <c r="W2107" s="36"/>
      <c r="X2107" s="36"/>
      <c r="Y2107" s="36"/>
      <c r="Z2107" s="36"/>
      <c r="AA2107" s="36"/>
      <c r="AB2107" s="36"/>
      <c r="AC2107" s="36"/>
      <c r="AD2107" s="36"/>
      <c r="AE2107" s="36"/>
      <c r="AR2107" s="190" t="s">
        <v>273</v>
      </c>
      <c r="AT2107" s="190" t="s">
        <v>410</v>
      </c>
      <c r="AU2107" s="190" t="s">
        <v>86</v>
      </c>
      <c r="AY2107" s="19" t="s">
        <v>404</v>
      </c>
      <c r="BE2107" s="191">
        <f>IF(N2107="základní",J2107,0)</f>
        <v>0</v>
      </c>
      <c r="BF2107" s="191">
        <f>IF(N2107="snížená",J2107,0)</f>
        <v>0</v>
      </c>
      <c r="BG2107" s="191">
        <f>IF(N2107="zákl. přenesená",J2107,0)</f>
        <v>0</v>
      </c>
      <c r="BH2107" s="191">
        <f>IF(N2107="sníž. přenesená",J2107,0)</f>
        <v>0</v>
      </c>
      <c r="BI2107" s="191">
        <f>IF(N2107="nulová",J2107,0)</f>
        <v>0</v>
      </c>
      <c r="BJ2107" s="19" t="s">
        <v>84</v>
      </c>
      <c r="BK2107" s="191">
        <f>ROUND(I2107*H2107,2)</f>
        <v>0</v>
      </c>
      <c r="BL2107" s="19" t="s">
        <v>273</v>
      </c>
      <c r="BM2107" s="190" t="s">
        <v>2645</v>
      </c>
    </row>
    <row r="2108" spans="1:47" s="2" customFormat="1" ht="11.25">
      <c r="A2108" s="36"/>
      <c r="B2108" s="37"/>
      <c r="C2108" s="38"/>
      <c r="D2108" s="192" t="s">
        <v>418</v>
      </c>
      <c r="E2108" s="38"/>
      <c r="F2108" s="193" t="s">
        <v>2646</v>
      </c>
      <c r="G2108" s="38"/>
      <c r="H2108" s="38"/>
      <c r="I2108" s="194"/>
      <c r="J2108" s="38"/>
      <c r="K2108" s="38"/>
      <c r="L2108" s="41"/>
      <c r="M2108" s="195"/>
      <c r="N2108" s="196"/>
      <c r="O2108" s="66"/>
      <c r="P2108" s="66"/>
      <c r="Q2108" s="66"/>
      <c r="R2108" s="66"/>
      <c r="S2108" s="66"/>
      <c r="T2108" s="67"/>
      <c r="U2108" s="36"/>
      <c r="V2108" s="36"/>
      <c r="W2108" s="36"/>
      <c r="X2108" s="36"/>
      <c r="Y2108" s="36"/>
      <c r="Z2108" s="36"/>
      <c r="AA2108" s="36"/>
      <c r="AB2108" s="36"/>
      <c r="AC2108" s="36"/>
      <c r="AD2108" s="36"/>
      <c r="AE2108" s="36"/>
      <c r="AT2108" s="19" t="s">
        <v>418</v>
      </c>
      <c r="AU2108" s="19" t="s">
        <v>86</v>
      </c>
    </row>
    <row r="2109" spans="1:47" s="2" customFormat="1" ht="68.25">
      <c r="A2109" s="36"/>
      <c r="B2109" s="37"/>
      <c r="C2109" s="38"/>
      <c r="D2109" s="192" t="s">
        <v>423</v>
      </c>
      <c r="E2109" s="38"/>
      <c r="F2109" s="197" t="s">
        <v>2647</v>
      </c>
      <c r="G2109" s="38"/>
      <c r="H2109" s="38"/>
      <c r="I2109" s="194"/>
      <c r="J2109" s="38"/>
      <c r="K2109" s="38"/>
      <c r="L2109" s="41"/>
      <c r="M2109" s="195"/>
      <c r="N2109" s="196"/>
      <c r="O2109" s="66"/>
      <c r="P2109" s="66"/>
      <c r="Q2109" s="66"/>
      <c r="R2109" s="66"/>
      <c r="S2109" s="66"/>
      <c r="T2109" s="67"/>
      <c r="U2109" s="36"/>
      <c r="V2109" s="36"/>
      <c r="W2109" s="36"/>
      <c r="X2109" s="36"/>
      <c r="Y2109" s="36"/>
      <c r="Z2109" s="36"/>
      <c r="AA2109" s="36"/>
      <c r="AB2109" s="36"/>
      <c r="AC2109" s="36"/>
      <c r="AD2109" s="36"/>
      <c r="AE2109" s="36"/>
      <c r="AT2109" s="19" t="s">
        <v>423</v>
      </c>
      <c r="AU2109" s="19" t="s">
        <v>86</v>
      </c>
    </row>
    <row r="2110" spans="2:51" s="15" customFormat="1" ht="11.25">
      <c r="B2110" s="221"/>
      <c r="C2110" s="222"/>
      <c r="D2110" s="192" t="s">
        <v>428</v>
      </c>
      <c r="E2110" s="223" t="s">
        <v>19</v>
      </c>
      <c r="F2110" s="224" t="s">
        <v>578</v>
      </c>
      <c r="G2110" s="222"/>
      <c r="H2110" s="223" t="s">
        <v>19</v>
      </c>
      <c r="I2110" s="225"/>
      <c r="J2110" s="222"/>
      <c r="K2110" s="222"/>
      <c r="L2110" s="226"/>
      <c r="M2110" s="227"/>
      <c r="N2110" s="228"/>
      <c r="O2110" s="228"/>
      <c r="P2110" s="228"/>
      <c r="Q2110" s="228"/>
      <c r="R2110" s="228"/>
      <c r="S2110" s="228"/>
      <c r="T2110" s="229"/>
      <c r="AT2110" s="230" t="s">
        <v>428</v>
      </c>
      <c r="AU2110" s="230" t="s">
        <v>86</v>
      </c>
      <c r="AV2110" s="15" t="s">
        <v>84</v>
      </c>
      <c r="AW2110" s="15" t="s">
        <v>37</v>
      </c>
      <c r="AX2110" s="15" t="s">
        <v>76</v>
      </c>
      <c r="AY2110" s="230" t="s">
        <v>404</v>
      </c>
    </row>
    <row r="2111" spans="2:51" s="15" customFormat="1" ht="11.25">
      <c r="B2111" s="221"/>
      <c r="C2111" s="222"/>
      <c r="D2111" s="192" t="s">
        <v>428</v>
      </c>
      <c r="E2111" s="223" t="s">
        <v>19</v>
      </c>
      <c r="F2111" s="224" t="s">
        <v>2648</v>
      </c>
      <c r="G2111" s="222"/>
      <c r="H2111" s="223" t="s">
        <v>19</v>
      </c>
      <c r="I2111" s="225"/>
      <c r="J2111" s="222"/>
      <c r="K2111" s="222"/>
      <c r="L2111" s="226"/>
      <c r="M2111" s="227"/>
      <c r="N2111" s="228"/>
      <c r="O2111" s="228"/>
      <c r="P2111" s="228"/>
      <c r="Q2111" s="228"/>
      <c r="R2111" s="228"/>
      <c r="S2111" s="228"/>
      <c r="T2111" s="229"/>
      <c r="AT2111" s="230" t="s">
        <v>428</v>
      </c>
      <c r="AU2111" s="230" t="s">
        <v>86</v>
      </c>
      <c r="AV2111" s="15" t="s">
        <v>84</v>
      </c>
      <c r="AW2111" s="15" t="s">
        <v>37</v>
      </c>
      <c r="AX2111" s="15" t="s">
        <v>76</v>
      </c>
      <c r="AY2111" s="230" t="s">
        <v>404</v>
      </c>
    </row>
    <row r="2112" spans="2:51" s="13" customFormat="1" ht="11.25">
      <c r="B2112" s="198"/>
      <c r="C2112" s="199"/>
      <c r="D2112" s="192" t="s">
        <v>428</v>
      </c>
      <c r="E2112" s="200" t="s">
        <v>19</v>
      </c>
      <c r="F2112" s="201" t="s">
        <v>2649</v>
      </c>
      <c r="G2112" s="199"/>
      <c r="H2112" s="202">
        <v>13.2</v>
      </c>
      <c r="I2112" s="203"/>
      <c r="J2112" s="199"/>
      <c r="K2112" s="199"/>
      <c r="L2112" s="204"/>
      <c r="M2112" s="205"/>
      <c r="N2112" s="206"/>
      <c r="O2112" s="206"/>
      <c r="P2112" s="206"/>
      <c r="Q2112" s="206"/>
      <c r="R2112" s="206"/>
      <c r="S2112" s="206"/>
      <c r="T2112" s="207"/>
      <c r="AT2112" s="208" t="s">
        <v>428</v>
      </c>
      <c r="AU2112" s="208" t="s">
        <v>86</v>
      </c>
      <c r="AV2112" s="13" t="s">
        <v>86</v>
      </c>
      <c r="AW2112" s="13" t="s">
        <v>37</v>
      </c>
      <c r="AX2112" s="13" t="s">
        <v>84</v>
      </c>
      <c r="AY2112" s="208" t="s">
        <v>404</v>
      </c>
    </row>
    <row r="2113" spans="1:65" s="2" customFormat="1" ht="14.45" customHeight="1">
      <c r="A2113" s="36"/>
      <c r="B2113" s="37"/>
      <c r="C2113" s="179" t="s">
        <v>2650</v>
      </c>
      <c r="D2113" s="179" t="s">
        <v>410</v>
      </c>
      <c r="E2113" s="180" t="s">
        <v>2651</v>
      </c>
      <c r="F2113" s="181" t="s">
        <v>2652</v>
      </c>
      <c r="G2113" s="182" t="s">
        <v>622</v>
      </c>
      <c r="H2113" s="183">
        <v>1</v>
      </c>
      <c r="I2113" s="184"/>
      <c r="J2113" s="185">
        <f>ROUND(I2113*H2113,2)</f>
        <v>0</v>
      </c>
      <c r="K2113" s="181" t="s">
        <v>19</v>
      </c>
      <c r="L2113" s="41"/>
      <c r="M2113" s="186" t="s">
        <v>19</v>
      </c>
      <c r="N2113" s="187" t="s">
        <v>47</v>
      </c>
      <c r="O2113" s="66"/>
      <c r="P2113" s="188">
        <f>O2113*H2113</f>
        <v>0</v>
      </c>
      <c r="Q2113" s="188">
        <v>0</v>
      </c>
      <c r="R2113" s="188">
        <f>Q2113*H2113</f>
        <v>0</v>
      </c>
      <c r="S2113" s="188">
        <v>0</v>
      </c>
      <c r="T2113" s="189">
        <f>S2113*H2113</f>
        <v>0</v>
      </c>
      <c r="U2113" s="36"/>
      <c r="V2113" s="36"/>
      <c r="W2113" s="36"/>
      <c r="X2113" s="36"/>
      <c r="Y2113" s="36"/>
      <c r="Z2113" s="36"/>
      <c r="AA2113" s="36"/>
      <c r="AB2113" s="36"/>
      <c r="AC2113" s="36"/>
      <c r="AD2113" s="36"/>
      <c r="AE2113" s="36"/>
      <c r="AR2113" s="190" t="s">
        <v>273</v>
      </c>
      <c r="AT2113" s="190" t="s">
        <v>410</v>
      </c>
      <c r="AU2113" s="190" t="s">
        <v>86</v>
      </c>
      <c r="AY2113" s="19" t="s">
        <v>404</v>
      </c>
      <c r="BE2113" s="191">
        <f>IF(N2113="základní",J2113,0)</f>
        <v>0</v>
      </c>
      <c r="BF2113" s="191">
        <f>IF(N2113="snížená",J2113,0)</f>
        <v>0</v>
      </c>
      <c r="BG2113" s="191">
        <f>IF(N2113="zákl. přenesená",J2113,0)</f>
        <v>0</v>
      </c>
      <c r="BH2113" s="191">
        <f>IF(N2113="sníž. přenesená",J2113,0)</f>
        <v>0</v>
      </c>
      <c r="BI2113" s="191">
        <f>IF(N2113="nulová",J2113,0)</f>
        <v>0</v>
      </c>
      <c r="BJ2113" s="19" t="s">
        <v>84</v>
      </c>
      <c r="BK2113" s="191">
        <f>ROUND(I2113*H2113,2)</f>
        <v>0</v>
      </c>
      <c r="BL2113" s="19" t="s">
        <v>273</v>
      </c>
      <c r="BM2113" s="190" t="s">
        <v>2653</v>
      </c>
    </row>
    <row r="2114" spans="1:47" s="2" customFormat="1" ht="11.25">
      <c r="A2114" s="36"/>
      <c r="B2114" s="37"/>
      <c r="C2114" s="38"/>
      <c r="D2114" s="192" t="s">
        <v>418</v>
      </c>
      <c r="E2114" s="38"/>
      <c r="F2114" s="193" t="s">
        <v>2652</v>
      </c>
      <c r="G2114" s="38"/>
      <c r="H2114" s="38"/>
      <c r="I2114" s="194"/>
      <c r="J2114" s="38"/>
      <c r="K2114" s="38"/>
      <c r="L2114" s="41"/>
      <c r="M2114" s="195"/>
      <c r="N2114" s="196"/>
      <c r="O2114" s="66"/>
      <c r="P2114" s="66"/>
      <c r="Q2114" s="66"/>
      <c r="R2114" s="66"/>
      <c r="S2114" s="66"/>
      <c r="T2114" s="67"/>
      <c r="U2114" s="36"/>
      <c r="V2114" s="36"/>
      <c r="W2114" s="36"/>
      <c r="X2114" s="36"/>
      <c r="Y2114" s="36"/>
      <c r="Z2114" s="36"/>
      <c r="AA2114" s="36"/>
      <c r="AB2114" s="36"/>
      <c r="AC2114" s="36"/>
      <c r="AD2114" s="36"/>
      <c r="AE2114" s="36"/>
      <c r="AT2114" s="19" t="s">
        <v>418</v>
      </c>
      <c r="AU2114" s="19" t="s">
        <v>86</v>
      </c>
    </row>
    <row r="2115" spans="1:47" s="2" customFormat="1" ht="39">
      <c r="A2115" s="36"/>
      <c r="B2115" s="37"/>
      <c r="C2115" s="38"/>
      <c r="D2115" s="192" t="s">
        <v>473</v>
      </c>
      <c r="E2115" s="38"/>
      <c r="F2115" s="197" t="s">
        <v>2654</v>
      </c>
      <c r="G2115" s="38"/>
      <c r="H2115" s="38"/>
      <c r="I2115" s="194"/>
      <c r="J2115" s="38"/>
      <c r="K2115" s="38"/>
      <c r="L2115" s="41"/>
      <c r="M2115" s="195"/>
      <c r="N2115" s="196"/>
      <c r="O2115" s="66"/>
      <c r="P2115" s="66"/>
      <c r="Q2115" s="66"/>
      <c r="R2115" s="66"/>
      <c r="S2115" s="66"/>
      <c r="T2115" s="67"/>
      <c r="U2115" s="36"/>
      <c r="V2115" s="36"/>
      <c r="W2115" s="36"/>
      <c r="X2115" s="36"/>
      <c r="Y2115" s="36"/>
      <c r="Z2115" s="36"/>
      <c r="AA2115" s="36"/>
      <c r="AB2115" s="36"/>
      <c r="AC2115" s="36"/>
      <c r="AD2115" s="36"/>
      <c r="AE2115" s="36"/>
      <c r="AT2115" s="19" t="s">
        <v>473</v>
      </c>
      <c r="AU2115" s="19" t="s">
        <v>86</v>
      </c>
    </row>
    <row r="2116" spans="1:65" s="2" customFormat="1" ht="14.45" customHeight="1">
      <c r="A2116" s="36"/>
      <c r="B2116" s="37"/>
      <c r="C2116" s="179" t="s">
        <v>2655</v>
      </c>
      <c r="D2116" s="179" t="s">
        <v>410</v>
      </c>
      <c r="E2116" s="180" t="s">
        <v>2656</v>
      </c>
      <c r="F2116" s="181" t="s">
        <v>2657</v>
      </c>
      <c r="G2116" s="182" t="s">
        <v>622</v>
      </c>
      <c r="H2116" s="183">
        <v>1</v>
      </c>
      <c r="I2116" s="184"/>
      <c r="J2116" s="185">
        <f>ROUND(I2116*H2116,2)</f>
        <v>0</v>
      </c>
      <c r="K2116" s="181" t="s">
        <v>19</v>
      </c>
      <c r="L2116" s="41"/>
      <c r="M2116" s="186" t="s">
        <v>19</v>
      </c>
      <c r="N2116" s="187" t="s">
        <v>47</v>
      </c>
      <c r="O2116" s="66"/>
      <c r="P2116" s="188">
        <f>O2116*H2116</f>
        <v>0</v>
      </c>
      <c r="Q2116" s="188">
        <v>0</v>
      </c>
      <c r="R2116" s="188">
        <f>Q2116*H2116</f>
        <v>0</v>
      </c>
      <c r="S2116" s="188">
        <v>0</v>
      </c>
      <c r="T2116" s="189">
        <f>S2116*H2116</f>
        <v>0</v>
      </c>
      <c r="U2116" s="36"/>
      <c r="V2116" s="36"/>
      <c r="W2116" s="36"/>
      <c r="X2116" s="36"/>
      <c r="Y2116" s="36"/>
      <c r="Z2116" s="36"/>
      <c r="AA2116" s="36"/>
      <c r="AB2116" s="36"/>
      <c r="AC2116" s="36"/>
      <c r="AD2116" s="36"/>
      <c r="AE2116" s="36"/>
      <c r="AR2116" s="190" t="s">
        <v>273</v>
      </c>
      <c r="AT2116" s="190" t="s">
        <v>410</v>
      </c>
      <c r="AU2116" s="190" t="s">
        <v>86</v>
      </c>
      <c r="AY2116" s="19" t="s">
        <v>404</v>
      </c>
      <c r="BE2116" s="191">
        <f>IF(N2116="základní",J2116,0)</f>
        <v>0</v>
      </c>
      <c r="BF2116" s="191">
        <f>IF(N2116="snížená",J2116,0)</f>
        <v>0</v>
      </c>
      <c r="BG2116" s="191">
        <f>IF(N2116="zákl. přenesená",J2116,0)</f>
        <v>0</v>
      </c>
      <c r="BH2116" s="191">
        <f>IF(N2116="sníž. přenesená",J2116,0)</f>
        <v>0</v>
      </c>
      <c r="BI2116" s="191">
        <f>IF(N2116="nulová",J2116,0)</f>
        <v>0</v>
      </c>
      <c r="BJ2116" s="19" t="s">
        <v>84</v>
      </c>
      <c r="BK2116" s="191">
        <f>ROUND(I2116*H2116,2)</f>
        <v>0</v>
      </c>
      <c r="BL2116" s="19" t="s">
        <v>273</v>
      </c>
      <c r="BM2116" s="190" t="s">
        <v>2658</v>
      </c>
    </row>
    <row r="2117" spans="1:47" s="2" customFormat="1" ht="39">
      <c r="A2117" s="36"/>
      <c r="B2117" s="37"/>
      <c r="C2117" s="38"/>
      <c r="D2117" s="192" t="s">
        <v>418</v>
      </c>
      <c r="E2117" s="38"/>
      <c r="F2117" s="193" t="s">
        <v>2659</v>
      </c>
      <c r="G2117" s="38"/>
      <c r="H2117" s="38"/>
      <c r="I2117" s="194"/>
      <c r="J2117" s="38"/>
      <c r="K2117" s="38"/>
      <c r="L2117" s="41"/>
      <c r="M2117" s="195"/>
      <c r="N2117" s="196"/>
      <c r="O2117" s="66"/>
      <c r="P2117" s="66"/>
      <c r="Q2117" s="66"/>
      <c r="R2117" s="66"/>
      <c r="S2117" s="66"/>
      <c r="T2117" s="67"/>
      <c r="U2117" s="36"/>
      <c r="V2117" s="36"/>
      <c r="W2117" s="36"/>
      <c r="X2117" s="36"/>
      <c r="Y2117" s="36"/>
      <c r="Z2117" s="36"/>
      <c r="AA2117" s="36"/>
      <c r="AB2117" s="36"/>
      <c r="AC2117" s="36"/>
      <c r="AD2117" s="36"/>
      <c r="AE2117" s="36"/>
      <c r="AT2117" s="19" t="s">
        <v>418</v>
      </c>
      <c r="AU2117" s="19" t="s">
        <v>86</v>
      </c>
    </row>
    <row r="2118" spans="1:65" s="2" customFormat="1" ht="14.45" customHeight="1">
      <c r="A2118" s="36"/>
      <c r="B2118" s="37"/>
      <c r="C2118" s="179" t="s">
        <v>2660</v>
      </c>
      <c r="D2118" s="179" t="s">
        <v>410</v>
      </c>
      <c r="E2118" s="180" t="s">
        <v>2661</v>
      </c>
      <c r="F2118" s="181" t="s">
        <v>2662</v>
      </c>
      <c r="G2118" s="182" t="s">
        <v>622</v>
      </c>
      <c r="H2118" s="183">
        <v>1</v>
      </c>
      <c r="I2118" s="184"/>
      <c r="J2118" s="185">
        <f>ROUND(I2118*H2118,2)</f>
        <v>0</v>
      </c>
      <c r="K2118" s="181" t="s">
        <v>19</v>
      </c>
      <c r="L2118" s="41"/>
      <c r="M2118" s="186" t="s">
        <v>19</v>
      </c>
      <c r="N2118" s="187" t="s">
        <v>47</v>
      </c>
      <c r="O2118" s="66"/>
      <c r="P2118" s="188">
        <f>O2118*H2118</f>
        <v>0</v>
      </c>
      <c r="Q2118" s="188">
        <v>0</v>
      </c>
      <c r="R2118" s="188">
        <f>Q2118*H2118</f>
        <v>0</v>
      </c>
      <c r="S2118" s="188">
        <v>0</v>
      </c>
      <c r="T2118" s="189">
        <f>S2118*H2118</f>
        <v>0</v>
      </c>
      <c r="U2118" s="36"/>
      <c r="V2118" s="36"/>
      <c r="W2118" s="36"/>
      <c r="X2118" s="36"/>
      <c r="Y2118" s="36"/>
      <c r="Z2118" s="36"/>
      <c r="AA2118" s="36"/>
      <c r="AB2118" s="36"/>
      <c r="AC2118" s="36"/>
      <c r="AD2118" s="36"/>
      <c r="AE2118" s="36"/>
      <c r="AR2118" s="190" t="s">
        <v>273</v>
      </c>
      <c r="AT2118" s="190" t="s">
        <v>410</v>
      </c>
      <c r="AU2118" s="190" t="s">
        <v>86</v>
      </c>
      <c r="AY2118" s="19" t="s">
        <v>404</v>
      </c>
      <c r="BE2118" s="191">
        <f>IF(N2118="základní",J2118,0)</f>
        <v>0</v>
      </c>
      <c r="BF2118" s="191">
        <f>IF(N2118="snížená",J2118,0)</f>
        <v>0</v>
      </c>
      <c r="BG2118" s="191">
        <f>IF(N2118="zákl. přenesená",J2118,0)</f>
        <v>0</v>
      </c>
      <c r="BH2118" s="191">
        <f>IF(N2118="sníž. přenesená",J2118,0)</f>
        <v>0</v>
      </c>
      <c r="BI2118" s="191">
        <f>IF(N2118="nulová",J2118,0)</f>
        <v>0</v>
      </c>
      <c r="BJ2118" s="19" t="s">
        <v>84</v>
      </c>
      <c r="BK2118" s="191">
        <f>ROUND(I2118*H2118,2)</f>
        <v>0</v>
      </c>
      <c r="BL2118" s="19" t="s">
        <v>273</v>
      </c>
      <c r="BM2118" s="190" t="s">
        <v>2663</v>
      </c>
    </row>
    <row r="2119" spans="1:47" s="2" customFormat="1" ht="11.25">
      <c r="A2119" s="36"/>
      <c r="B2119" s="37"/>
      <c r="C2119" s="38"/>
      <c r="D2119" s="192" t="s">
        <v>418</v>
      </c>
      <c r="E2119" s="38"/>
      <c r="F2119" s="193" t="s">
        <v>2662</v>
      </c>
      <c r="G2119" s="38"/>
      <c r="H2119" s="38"/>
      <c r="I2119" s="194"/>
      <c r="J2119" s="38"/>
      <c r="K2119" s="38"/>
      <c r="L2119" s="41"/>
      <c r="M2119" s="195"/>
      <c r="N2119" s="196"/>
      <c r="O2119" s="66"/>
      <c r="P2119" s="66"/>
      <c r="Q2119" s="66"/>
      <c r="R2119" s="66"/>
      <c r="S2119" s="66"/>
      <c r="T2119" s="67"/>
      <c r="U2119" s="36"/>
      <c r="V2119" s="36"/>
      <c r="W2119" s="36"/>
      <c r="X2119" s="36"/>
      <c r="Y2119" s="36"/>
      <c r="Z2119" s="36"/>
      <c r="AA2119" s="36"/>
      <c r="AB2119" s="36"/>
      <c r="AC2119" s="36"/>
      <c r="AD2119" s="36"/>
      <c r="AE2119" s="36"/>
      <c r="AT2119" s="19" t="s">
        <v>418</v>
      </c>
      <c r="AU2119" s="19" t="s">
        <v>86</v>
      </c>
    </row>
    <row r="2120" spans="1:65" s="2" customFormat="1" ht="14.45" customHeight="1">
      <c r="A2120" s="36"/>
      <c r="B2120" s="37"/>
      <c r="C2120" s="179" t="s">
        <v>2664</v>
      </c>
      <c r="D2120" s="179" t="s">
        <v>410</v>
      </c>
      <c r="E2120" s="180" t="s">
        <v>2665</v>
      </c>
      <c r="F2120" s="181" t="s">
        <v>2666</v>
      </c>
      <c r="G2120" s="182" t="s">
        <v>622</v>
      </c>
      <c r="H2120" s="183">
        <v>5</v>
      </c>
      <c r="I2120" s="184"/>
      <c r="J2120" s="185">
        <f>ROUND(I2120*H2120,2)</f>
        <v>0</v>
      </c>
      <c r="K2120" s="181" t="s">
        <v>19</v>
      </c>
      <c r="L2120" s="41"/>
      <c r="M2120" s="186" t="s">
        <v>19</v>
      </c>
      <c r="N2120" s="187" t="s">
        <v>47</v>
      </c>
      <c r="O2120" s="66"/>
      <c r="P2120" s="188">
        <f>O2120*H2120</f>
        <v>0</v>
      </c>
      <c r="Q2120" s="188">
        <v>0</v>
      </c>
      <c r="R2120" s="188">
        <f>Q2120*H2120</f>
        <v>0</v>
      </c>
      <c r="S2120" s="188">
        <v>0</v>
      </c>
      <c r="T2120" s="189">
        <f>S2120*H2120</f>
        <v>0</v>
      </c>
      <c r="U2120" s="36"/>
      <c r="V2120" s="36"/>
      <c r="W2120" s="36"/>
      <c r="X2120" s="36"/>
      <c r="Y2120" s="36"/>
      <c r="Z2120" s="36"/>
      <c r="AA2120" s="36"/>
      <c r="AB2120" s="36"/>
      <c r="AC2120" s="36"/>
      <c r="AD2120" s="36"/>
      <c r="AE2120" s="36"/>
      <c r="AR2120" s="190" t="s">
        <v>273</v>
      </c>
      <c r="AT2120" s="190" t="s">
        <v>410</v>
      </c>
      <c r="AU2120" s="190" t="s">
        <v>86</v>
      </c>
      <c r="AY2120" s="19" t="s">
        <v>404</v>
      </c>
      <c r="BE2120" s="191">
        <f>IF(N2120="základní",J2120,0)</f>
        <v>0</v>
      </c>
      <c r="BF2120" s="191">
        <f>IF(N2120="snížená",J2120,0)</f>
        <v>0</v>
      </c>
      <c r="BG2120" s="191">
        <f>IF(N2120="zákl. přenesená",J2120,0)</f>
        <v>0</v>
      </c>
      <c r="BH2120" s="191">
        <f>IF(N2120="sníž. přenesená",J2120,0)</f>
        <v>0</v>
      </c>
      <c r="BI2120" s="191">
        <f>IF(N2120="nulová",J2120,0)</f>
        <v>0</v>
      </c>
      <c r="BJ2120" s="19" t="s">
        <v>84</v>
      </c>
      <c r="BK2120" s="191">
        <f>ROUND(I2120*H2120,2)</f>
        <v>0</v>
      </c>
      <c r="BL2120" s="19" t="s">
        <v>273</v>
      </c>
      <c r="BM2120" s="190" t="s">
        <v>2667</v>
      </c>
    </row>
    <row r="2121" spans="1:47" s="2" customFormat="1" ht="11.25">
      <c r="A2121" s="36"/>
      <c r="B2121" s="37"/>
      <c r="C2121" s="38"/>
      <c r="D2121" s="192" t="s">
        <v>418</v>
      </c>
      <c r="E2121" s="38"/>
      <c r="F2121" s="193" t="s">
        <v>2666</v>
      </c>
      <c r="G2121" s="38"/>
      <c r="H2121" s="38"/>
      <c r="I2121" s="194"/>
      <c r="J2121" s="38"/>
      <c r="K2121" s="38"/>
      <c r="L2121" s="41"/>
      <c r="M2121" s="195"/>
      <c r="N2121" s="196"/>
      <c r="O2121" s="66"/>
      <c r="P2121" s="66"/>
      <c r="Q2121" s="66"/>
      <c r="R2121" s="66"/>
      <c r="S2121" s="66"/>
      <c r="T2121" s="67"/>
      <c r="U2121" s="36"/>
      <c r="V2121" s="36"/>
      <c r="W2121" s="36"/>
      <c r="X2121" s="36"/>
      <c r="Y2121" s="36"/>
      <c r="Z2121" s="36"/>
      <c r="AA2121" s="36"/>
      <c r="AB2121" s="36"/>
      <c r="AC2121" s="36"/>
      <c r="AD2121" s="36"/>
      <c r="AE2121" s="36"/>
      <c r="AT2121" s="19" t="s">
        <v>418</v>
      </c>
      <c r="AU2121" s="19" t="s">
        <v>86</v>
      </c>
    </row>
    <row r="2122" spans="2:51" s="13" customFormat="1" ht="11.25">
      <c r="B2122" s="198"/>
      <c r="C2122" s="199"/>
      <c r="D2122" s="192" t="s">
        <v>428</v>
      </c>
      <c r="E2122" s="200" t="s">
        <v>19</v>
      </c>
      <c r="F2122" s="201" t="s">
        <v>2218</v>
      </c>
      <c r="G2122" s="199"/>
      <c r="H2122" s="202">
        <v>5</v>
      </c>
      <c r="I2122" s="203"/>
      <c r="J2122" s="199"/>
      <c r="K2122" s="199"/>
      <c r="L2122" s="204"/>
      <c r="M2122" s="205"/>
      <c r="N2122" s="206"/>
      <c r="O2122" s="206"/>
      <c r="P2122" s="206"/>
      <c r="Q2122" s="206"/>
      <c r="R2122" s="206"/>
      <c r="S2122" s="206"/>
      <c r="T2122" s="207"/>
      <c r="AT2122" s="208" t="s">
        <v>428</v>
      </c>
      <c r="AU2122" s="208" t="s">
        <v>86</v>
      </c>
      <c r="AV2122" s="13" t="s">
        <v>86</v>
      </c>
      <c r="AW2122" s="13" t="s">
        <v>37</v>
      </c>
      <c r="AX2122" s="13" t="s">
        <v>84</v>
      </c>
      <c r="AY2122" s="208" t="s">
        <v>404</v>
      </c>
    </row>
    <row r="2123" spans="1:65" s="2" customFormat="1" ht="14.45" customHeight="1">
      <c r="A2123" s="36"/>
      <c r="B2123" s="37"/>
      <c r="C2123" s="179" t="s">
        <v>2668</v>
      </c>
      <c r="D2123" s="179" t="s">
        <v>410</v>
      </c>
      <c r="E2123" s="180" t="s">
        <v>2669</v>
      </c>
      <c r="F2123" s="181" t="s">
        <v>2670</v>
      </c>
      <c r="G2123" s="182" t="s">
        <v>622</v>
      </c>
      <c r="H2123" s="183">
        <v>1</v>
      </c>
      <c r="I2123" s="184"/>
      <c r="J2123" s="185">
        <f>ROUND(I2123*H2123,2)</f>
        <v>0</v>
      </c>
      <c r="K2123" s="181" t="s">
        <v>19</v>
      </c>
      <c r="L2123" s="41"/>
      <c r="M2123" s="186" t="s">
        <v>19</v>
      </c>
      <c r="N2123" s="187" t="s">
        <v>47</v>
      </c>
      <c r="O2123" s="66"/>
      <c r="P2123" s="188">
        <f>O2123*H2123</f>
        <v>0</v>
      </c>
      <c r="Q2123" s="188">
        <v>0</v>
      </c>
      <c r="R2123" s="188">
        <f>Q2123*H2123</f>
        <v>0</v>
      </c>
      <c r="S2123" s="188">
        <v>0</v>
      </c>
      <c r="T2123" s="189">
        <f>S2123*H2123</f>
        <v>0</v>
      </c>
      <c r="U2123" s="36"/>
      <c r="V2123" s="36"/>
      <c r="W2123" s="36"/>
      <c r="X2123" s="36"/>
      <c r="Y2123" s="36"/>
      <c r="Z2123" s="36"/>
      <c r="AA2123" s="36"/>
      <c r="AB2123" s="36"/>
      <c r="AC2123" s="36"/>
      <c r="AD2123" s="36"/>
      <c r="AE2123" s="36"/>
      <c r="AR2123" s="190" t="s">
        <v>273</v>
      </c>
      <c r="AT2123" s="190" t="s">
        <v>410</v>
      </c>
      <c r="AU2123" s="190" t="s">
        <v>86</v>
      </c>
      <c r="AY2123" s="19" t="s">
        <v>404</v>
      </c>
      <c r="BE2123" s="191">
        <f>IF(N2123="základní",J2123,0)</f>
        <v>0</v>
      </c>
      <c r="BF2123" s="191">
        <f>IF(N2123="snížená",J2123,0)</f>
        <v>0</v>
      </c>
      <c r="BG2123" s="191">
        <f>IF(N2123="zákl. přenesená",J2123,0)</f>
        <v>0</v>
      </c>
      <c r="BH2123" s="191">
        <f>IF(N2123="sníž. přenesená",J2123,0)</f>
        <v>0</v>
      </c>
      <c r="BI2123" s="191">
        <f>IF(N2123="nulová",J2123,0)</f>
        <v>0</v>
      </c>
      <c r="BJ2123" s="19" t="s">
        <v>84</v>
      </c>
      <c r="BK2123" s="191">
        <f>ROUND(I2123*H2123,2)</f>
        <v>0</v>
      </c>
      <c r="BL2123" s="19" t="s">
        <v>273</v>
      </c>
      <c r="BM2123" s="190" t="s">
        <v>2671</v>
      </c>
    </row>
    <row r="2124" spans="1:47" s="2" customFormat="1" ht="19.5">
      <c r="A2124" s="36"/>
      <c r="B2124" s="37"/>
      <c r="C2124" s="38"/>
      <c r="D2124" s="192" t="s">
        <v>418</v>
      </c>
      <c r="E2124" s="38"/>
      <c r="F2124" s="193" t="s">
        <v>2672</v>
      </c>
      <c r="G2124" s="38"/>
      <c r="H2124" s="38"/>
      <c r="I2124" s="194"/>
      <c r="J2124" s="38"/>
      <c r="K2124" s="38"/>
      <c r="L2124" s="41"/>
      <c r="M2124" s="195"/>
      <c r="N2124" s="196"/>
      <c r="O2124" s="66"/>
      <c r="P2124" s="66"/>
      <c r="Q2124" s="66"/>
      <c r="R2124" s="66"/>
      <c r="S2124" s="66"/>
      <c r="T2124" s="67"/>
      <c r="U2124" s="36"/>
      <c r="V2124" s="36"/>
      <c r="W2124" s="36"/>
      <c r="X2124" s="36"/>
      <c r="Y2124" s="36"/>
      <c r="Z2124" s="36"/>
      <c r="AA2124" s="36"/>
      <c r="AB2124" s="36"/>
      <c r="AC2124" s="36"/>
      <c r="AD2124" s="36"/>
      <c r="AE2124" s="36"/>
      <c r="AT2124" s="19" t="s">
        <v>418</v>
      </c>
      <c r="AU2124" s="19" t="s">
        <v>86</v>
      </c>
    </row>
    <row r="2125" spans="1:65" s="2" customFormat="1" ht="14.45" customHeight="1">
      <c r="A2125" s="36"/>
      <c r="B2125" s="37"/>
      <c r="C2125" s="179" t="s">
        <v>2673</v>
      </c>
      <c r="D2125" s="179" t="s">
        <v>410</v>
      </c>
      <c r="E2125" s="180" t="s">
        <v>2674</v>
      </c>
      <c r="F2125" s="181" t="s">
        <v>2675</v>
      </c>
      <c r="G2125" s="182" t="s">
        <v>622</v>
      </c>
      <c r="H2125" s="183">
        <v>1</v>
      </c>
      <c r="I2125" s="184"/>
      <c r="J2125" s="185">
        <f>ROUND(I2125*H2125,2)</f>
        <v>0</v>
      </c>
      <c r="K2125" s="181" t="s">
        <v>19</v>
      </c>
      <c r="L2125" s="41"/>
      <c r="M2125" s="186" t="s">
        <v>19</v>
      </c>
      <c r="N2125" s="187" t="s">
        <v>47</v>
      </c>
      <c r="O2125" s="66"/>
      <c r="P2125" s="188">
        <f>O2125*H2125</f>
        <v>0</v>
      </c>
      <c r="Q2125" s="188">
        <v>0</v>
      </c>
      <c r="R2125" s="188">
        <f>Q2125*H2125</f>
        <v>0</v>
      </c>
      <c r="S2125" s="188">
        <v>0</v>
      </c>
      <c r="T2125" s="189">
        <f>S2125*H2125</f>
        <v>0</v>
      </c>
      <c r="U2125" s="36"/>
      <c r="V2125" s="36"/>
      <c r="W2125" s="36"/>
      <c r="X2125" s="36"/>
      <c r="Y2125" s="36"/>
      <c r="Z2125" s="36"/>
      <c r="AA2125" s="36"/>
      <c r="AB2125" s="36"/>
      <c r="AC2125" s="36"/>
      <c r="AD2125" s="36"/>
      <c r="AE2125" s="36"/>
      <c r="AR2125" s="190" t="s">
        <v>273</v>
      </c>
      <c r="AT2125" s="190" t="s">
        <v>410</v>
      </c>
      <c r="AU2125" s="190" t="s">
        <v>86</v>
      </c>
      <c r="AY2125" s="19" t="s">
        <v>404</v>
      </c>
      <c r="BE2125" s="191">
        <f>IF(N2125="základní",J2125,0)</f>
        <v>0</v>
      </c>
      <c r="BF2125" s="191">
        <f>IF(N2125="snížená",J2125,0)</f>
        <v>0</v>
      </c>
      <c r="BG2125" s="191">
        <f>IF(N2125="zákl. přenesená",J2125,0)</f>
        <v>0</v>
      </c>
      <c r="BH2125" s="191">
        <f>IF(N2125="sníž. přenesená",J2125,0)</f>
        <v>0</v>
      </c>
      <c r="BI2125" s="191">
        <f>IF(N2125="nulová",J2125,0)</f>
        <v>0</v>
      </c>
      <c r="BJ2125" s="19" t="s">
        <v>84</v>
      </c>
      <c r="BK2125" s="191">
        <f>ROUND(I2125*H2125,2)</f>
        <v>0</v>
      </c>
      <c r="BL2125" s="19" t="s">
        <v>273</v>
      </c>
      <c r="BM2125" s="190" t="s">
        <v>2676</v>
      </c>
    </row>
    <row r="2126" spans="1:47" s="2" customFormat="1" ht="48.75">
      <c r="A2126" s="36"/>
      <c r="B2126" s="37"/>
      <c r="C2126" s="38"/>
      <c r="D2126" s="192" t="s">
        <v>418</v>
      </c>
      <c r="E2126" s="38"/>
      <c r="F2126" s="193" t="s">
        <v>2677</v>
      </c>
      <c r="G2126" s="38"/>
      <c r="H2126" s="38"/>
      <c r="I2126" s="194"/>
      <c r="J2126" s="38"/>
      <c r="K2126" s="38"/>
      <c r="L2126" s="41"/>
      <c r="M2126" s="195"/>
      <c r="N2126" s="196"/>
      <c r="O2126" s="66"/>
      <c r="P2126" s="66"/>
      <c r="Q2126" s="66"/>
      <c r="R2126" s="66"/>
      <c r="S2126" s="66"/>
      <c r="T2126" s="67"/>
      <c r="U2126" s="36"/>
      <c r="V2126" s="36"/>
      <c r="W2126" s="36"/>
      <c r="X2126" s="36"/>
      <c r="Y2126" s="36"/>
      <c r="Z2126" s="36"/>
      <c r="AA2126" s="36"/>
      <c r="AB2126" s="36"/>
      <c r="AC2126" s="36"/>
      <c r="AD2126" s="36"/>
      <c r="AE2126" s="36"/>
      <c r="AT2126" s="19" t="s">
        <v>418</v>
      </c>
      <c r="AU2126" s="19" t="s">
        <v>86</v>
      </c>
    </row>
    <row r="2127" spans="2:63" s="12" customFormat="1" ht="22.9" customHeight="1">
      <c r="B2127" s="163"/>
      <c r="C2127" s="164"/>
      <c r="D2127" s="165" t="s">
        <v>75</v>
      </c>
      <c r="E2127" s="177" t="s">
        <v>2678</v>
      </c>
      <c r="F2127" s="177" t="s">
        <v>2679</v>
      </c>
      <c r="G2127" s="164"/>
      <c r="H2127" s="164"/>
      <c r="I2127" s="167"/>
      <c r="J2127" s="178">
        <f>BK2127</f>
        <v>0</v>
      </c>
      <c r="K2127" s="164"/>
      <c r="L2127" s="169"/>
      <c r="M2127" s="170"/>
      <c r="N2127" s="171"/>
      <c r="O2127" s="171"/>
      <c r="P2127" s="172">
        <f>SUM(P2128:P2243)</f>
        <v>0</v>
      </c>
      <c r="Q2127" s="171"/>
      <c r="R2127" s="172">
        <f>SUM(R2128:R2243)</f>
        <v>0</v>
      </c>
      <c r="S2127" s="171"/>
      <c r="T2127" s="173">
        <f>SUM(T2128:T2243)</f>
        <v>0</v>
      </c>
      <c r="AR2127" s="174" t="s">
        <v>84</v>
      </c>
      <c r="AT2127" s="175" t="s">
        <v>75</v>
      </c>
      <c r="AU2127" s="175" t="s">
        <v>84</v>
      </c>
      <c r="AY2127" s="174" t="s">
        <v>404</v>
      </c>
      <c r="BK2127" s="176">
        <f>SUM(BK2128:BK2243)</f>
        <v>0</v>
      </c>
    </row>
    <row r="2128" spans="1:65" s="2" customFormat="1" ht="14.45" customHeight="1">
      <c r="A2128" s="36"/>
      <c r="B2128" s="37"/>
      <c r="C2128" s="179" t="s">
        <v>2680</v>
      </c>
      <c r="D2128" s="179" t="s">
        <v>410</v>
      </c>
      <c r="E2128" s="180" t="s">
        <v>2681</v>
      </c>
      <c r="F2128" s="181" t="s">
        <v>2682</v>
      </c>
      <c r="G2128" s="182" t="s">
        <v>127</v>
      </c>
      <c r="H2128" s="183">
        <v>4.308</v>
      </c>
      <c r="I2128" s="184"/>
      <c r="J2128" s="185">
        <f>ROUND(I2128*H2128,2)</f>
        <v>0</v>
      </c>
      <c r="K2128" s="181" t="s">
        <v>413</v>
      </c>
      <c r="L2128" s="41"/>
      <c r="M2128" s="186" t="s">
        <v>19</v>
      </c>
      <c r="N2128" s="187" t="s">
        <v>47</v>
      </c>
      <c r="O2128" s="66"/>
      <c r="P2128" s="188">
        <f>O2128*H2128</f>
        <v>0</v>
      </c>
      <c r="Q2128" s="188">
        <v>0</v>
      </c>
      <c r="R2128" s="188">
        <f>Q2128*H2128</f>
        <v>0</v>
      </c>
      <c r="S2128" s="188">
        <v>0</v>
      </c>
      <c r="T2128" s="189">
        <f>S2128*H2128</f>
        <v>0</v>
      </c>
      <c r="U2128" s="36"/>
      <c r="V2128" s="36"/>
      <c r="W2128" s="36"/>
      <c r="X2128" s="36"/>
      <c r="Y2128" s="36"/>
      <c r="Z2128" s="36"/>
      <c r="AA2128" s="36"/>
      <c r="AB2128" s="36"/>
      <c r="AC2128" s="36"/>
      <c r="AD2128" s="36"/>
      <c r="AE2128" s="36"/>
      <c r="AR2128" s="190" t="s">
        <v>273</v>
      </c>
      <c r="AT2128" s="190" t="s">
        <v>410</v>
      </c>
      <c r="AU2128" s="190" t="s">
        <v>86</v>
      </c>
      <c r="AY2128" s="19" t="s">
        <v>404</v>
      </c>
      <c r="BE2128" s="191">
        <f>IF(N2128="základní",J2128,0)</f>
        <v>0</v>
      </c>
      <c r="BF2128" s="191">
        <f>IF(N2128="snížená",J2128,0)</f>
        <v>0</v>
      </c>
      <c r="BG2128" s="191">
        <f>IF(N2128="zákl. přenesená",J2128,0)</f>
        <v>0</v>
      </c>
      <c r="BH2128" s="191">
        <f>IF(N2128="sníž. přenesená",J2128,0)</f>
        <v>0</v>
      </c>
      <c r="BI2128" s="191">
        <f>IF(N2128="nulová",J2128,0)</f>
        <v>0</v>
      </c>
      <c r="BJ2128" s="19" t="s">
        <v>84</v>
      </c>
      <c r="BK2128" s="191">
        <f>ROUND(I2128*H2128,2)</f>
        <v>0</v>
      </c>
      <c r="BL2128" s="19" t="s">
        <v>273</v>
      </c>
      <c r="BM2128" s="190" t="s">
        <v>2683</v>
      </c>
    </row>
    <row r="2129" spans="1:47" s="2" customFormat="1" ht="11.25">
      <c r="A2129" s="36"/>
      <c r="B2129" s="37"/>
      <c r="C2129" s="38"/>
      <c r="D2129" s="192" t="s">
        <v>418</v>
      </c>
      <c r="E2129" s="38"/>
      <c r="F2129" s="193" t="s">
        <v>2684</v>
      </c>
      <c r="G2129" s="38"/>
      <c r="H2129" s="38"/>
      <c r="I2129" s="194"/>
      <c r="J2129" s="38"/>
      <c r="K2129" s="38"/>
      <c r="L2129" s="41"/>
      <c r="M2129" s="195"/>
      <c r="N2129" s="196"/>
      <c r="O2129" s="66"/>
      <c r="P2129" s="66"/>
      <c r="Q2129" s="66"/>
      <c r="R2129" s="66"/>
      <c r="S2129" s="66"/>
      <c r="T2129" s="67"/>
      <c r="U2129" s="36"/>
      <c r="V2129" s="36"/>
      <c r="W2129" s="36"/>
      <c r="X2129" s="36"/>
      <c r="Y2129" s="36"/>
      <c r="Z2129" s="36"/>
      <c r="AA2129" s="36"/>
      <c r="AB2129" s="36"/>
      <c r="AC2129" s="36"/>
      <c r="AD2129" s="36"/>
      <c r="AE2129" s="36"/>
      <c r="AT2129" s="19" t="s">
        <v>418</v>
      </c>
      <c r="AU2129" s="19" t="s">
        <v>86</v>
      </c>
    </row>
    <row r="2130" spans="1:47" s="2" customFormat="1" ht="58.5">
      <c r="A2130" s="36"/>
      <c r="B2130" s="37"/>
      <c r="C2130" s="38"/>
      <c r="D2130" s="192" t="s">
        <v>423</v>
      </c>
      <c r="E2130" s="38"/>
      <c r="F2130" s="197" t="s">
        <v>2685</v>
      </c>
      <c r="G2130" s="38"/>
      <c r="H2130" s="38"/>
      <c r="I2130" s="194"/>
      <c r="J2130" s="38"/>
      <c r="K2130" s="38"/>
      <c r="L2130" s="41"/>
      <c r="M2130" s="195"/>
      <c r="N2130" s="196"/>
      <c r="O2130" s="66"/>
      <c r="P2130" s="66"/>
      <c r="Q2130" s="66"/>
      <c r="R2130" s="66"/>
      <c r="S2130" s="66"/>
      <c r="T2130" s="67"/>
      <c r="U2130" s="36"/>
      <c r="V2130" s="36"/>
      <c r="W2130" s="36"/>
      <c r="X2130" s="36"/>
      <c r="Y2130" s="36"/>
      <c r="Z2130" s="36"/>
      <c r="AA2130" s="36"/>
      <c r="AB2130" s="36"/>
      <c r="AC2130" s="36"/>
      <c r="AD2130" s="36"/>
      <c r="AE2130" s="36"/>
      <c r="AT2130" s="19" t="s">
        <v>423</v>
      </c>
      <c r="AU2130" s="19" t="s">
        <v>86</v>
      </c>
    </row>
    <row r="2131" spans="2:51" s="13" customFormat="1" ht="11.25">
      <c r="B2131" s="198"/>
      <c r="C2131" s="199"/>
      <c r="D2131" s="192" t="s">
        <v>428</v>
      </c>
      <c r="E2131" s="200" t="s">
        <v>19</v>
      </c>
      <c r="F2131" s="201" t="s">
        <v>2686</v>
      </c>
      <c r="G2131" s="199"/>
      <c r="H2131" s="202">
        <v>3.868</v>
      </c>
      <c r="I2131" s="203"/>
      <c r="J2131" s="199"/>
      <c r="K2131" s="199"/>
      <c r="L2131" s="204"/>
      <c r="M2131" s="205"/>
      <c r="N2131" s="206"/>
      <c r="O2131" s="206"/>
      <c r="P2131" s="206"/>
      <c r="Q2131" s="206"/>
      <c r="R2131" s="206"/>
      <c r="S2131" s="206"/>
      <c r="T2131" s="207"/>
      <c r="AT2131" s="208" t="s">
        <v>428</v>
      </c>
      <c r="AU2131" s="208" t="s">
        <v>86</v>
      </c>
      <c r="AV2131" s="13" t="s">
        <v>86</v>
      </c>
      <c r="AW2131" s="13" t="s">
        <v>37</v>
      </c>
      <c r="AX2131" s="13" t="s">
        <v>76</v>
      </c>
      <c r="AY2131" s="208" t="s">
        <v>404</v>
      </c>
    </row>
    <row r="2132" spans="2:51" s="13" customFormat="1" ht="11.25">
      <c r="B2132" s="198"/>
      <c r="C2132" s="199"/>
      <c r="D2132" s="192" t="s">
        <v>428</v>
      </c>
      <c r="E2132" s="200" t="s">
        <v>19</v>
      </c>
      <c r="F2132" s="201" t="s">
        <v>2687</v>
      </c>
      <c r="G2132" s="199"/>
      <c r="H2132" s="202">
        <v>0.36</v>
      </c>
      <c r="I2132" s="203"/>
      <c r="J2132" s="199"/>
      <c r="K2132" s="199"/>
      <c r="L2132" s="204"/>
      <c r="M2132" s="205"/>
      <c r="N2132" s="206"/>
      <c r="O2132" s="206"/>
      <c r="P2132" s="206"/>
      <c r="Q2132" s="206"/>
      <c r="R2132" s="206"/>
      <c r="S2132" s="206"/>
      <c r="T2132" s="207"/>
      <c r="AT2132" s="208" t="s">
        <v>428</v>
      </c>
      <c r="AU2132" s="208" t="s">
        <v>86</v>
      </c>
      <c r="AV2132" s="13" t="s">
        <v>86</v>
      </c>
      <c r="AW2132" s="13" t="s">
        <v>37</v>
      </c>
      <c r="AX2132" s="13" t="s">
        <v>76</v>
      </c>
      <c r="AY2132" s="208" t="s">
        <v>404</v>
      </c>
    </row>
    <row r="2133" spans="2:51" s="13" customFormat="1" ht="11.25">
      <c r="B2133" s="198"/>
      <c r="C2133" s="199"/>
      <c r="D2133" s="192" t="s">
        <v>428</v>
      </c>
      <c r="E2133" s="200" t="s">
        <v>19</v>
      </c>
      <c r="F2133" s="201" t="s">
        <v>2688</v>
      </c>
      <c r="G2133" s="199"/>
      <c r="H2133" s="202">
        <v>0.08</v>
      </c>
      <c r="I2133" s="203"/>
      <c r="J2133" s="199"/>
      <c r="K2133" s="199"/>
      <c r="L2133" s="204"/>
      <c r="M2133" s="205"/>
      <c r="N2133" s="206"/>
      <c r="O2133" s="206"/>
      <c r="P2133" s="206"/>
      <c r="Q2133" s="206"/>
      <c r="R2133" s="206"/>
      <c r="S2133" s="206"/>
      <c r="T2133" s="207"/>
      <c r="AT2133" s="208" t="s">
        <v>428</v>
      </c>
      <c r="AU2133" s="208" t="s">
        <v>86</v>
      </c>
      <c r="AV2133" s="13" t="s">
        <v>86</v>
      </c>
      <c r="AW2133" s="13" t="s">
        <v>37</v>
      </c>
      <c r="AX2133" s="13" t="s">
        <v>76</v>
      </c>
      <c r="AY2133" s="208" t="s">
        <v>404</v>
      </c>
    </row>
    <row r="2134" spans="2:51" s="14" customFormat="1" ht="11.25">
      <c r="B2134" s="210"/>
      <c r="C2134" s="211"/>
      <c r="D2134" s="192" t="s">
        <v>428</v>
      </c>
      <c r="E2134" s="212" t="s">
        <v>19</v>
      </c>
      <c r="F2134" s="213" t="s">
        <v>463</v>
      </c>
      <c r="G2134" s="211"/>
      <c r="H2134" s="214">
        <v>4.308</v>
      </c>
      <c r="I2134" s="215"/>
      <c r="J2134" s="211"/>
      <c r="K2134" s="211"/>
      <c r="L2134" s="216"/>
      <c r="M2134" s="217"/>
      <c r="N2134" s="218"/>
      <c r="O2134" s="218"/>
      <c r="P2134" s="218"/>
      <c r="Q2134" s="218"/>
      <c r="R2134" s="218"/>
      <c r="S2134" s="218"/>
      <c r="T2134" s="219"/>
      <c r="AT2134" s="220" t="s">
        <v>428</v>
      </c>
      <c r="AU2134" s="220" t="s">
        <v>86</v>
      </c>
      <c r="AV2134" s="14" t="s">
        <v>273</v>
      </c>
      <c r="AW2134" s="14" t="s">
        <v>37</v>
      </c>
      <c r="AX2134" s="14" t="s">
        <v>84</v>
      </c>
      <c r="AY2134" s="220" t="s">
        <v>404</v>
      </c>
    </row>
    <row r="2135" spans="1:65" s="2" customFormat="1" ht="24.2" customHeight="1">
      <c r="A2135" s="36"/>
      <c r="B2135" s="37"/>
      <c r="C2135" s="179" t="s">
        <v>2689</v>
      </c>
      <c r="D2135" s="179" t="s">
        <v>410</v>
      </c>
      <c r="E2135" s="180" t="s">
        <v>2690</v>
      </c>
      <c r="F2135" s="181" t="s">
        <v>2691</v>
      </c>
      <c r="G2135" s="182" t="s">
        <v>127</v>
      </c>
      <c r="H2135" s="183">
        <v>100.221</v>
      </c>
      <c r="I2135" s="184"/>
      <c r="J2135" s="185">
        <f>ROUND(I2135*H2135,2)</f>
        <v>0</v>
      </c>
      <c r="K2135" s="181" t="s">
        <v>413</v>
      </c>
      <c r="L2135" s="41"/>
      <c r="M2135" s="186" t="s">
        <v>19</v>
      </c>
      <c r="N2135" s="187" t="s">
        <v>47</v>
      </c>
      <c r="O2135" s="66"/>
      <c r="P2135" s="188">
        <f>O2135*H2135</f>
        <v>0</v>
      </c>
      <c r="Q2135" s="188">
        <v>0</v>
      </c>
      <c r="R2135" s="188">
        <f>Q2135*H2135</f>
        <v>0</v>
      </c>
      <c r="S2135" s="188">
        <v>0</v>
      </c>
      <c r="T2135" s="189">
        <f>S2135*H2135</f>
        <v>0</v>
      </c>
      <c r="U2135" s="36"/>
      <c r="V2135" s="36"/>
      <c r="W2135" s="36"/>
      <c r="X2135" s="36"/>
      <c r="Y2135" s="36"/>
      <c r="Z2135" s="36"/>
      <c r="AA2135" s="36"/>
      <c r="AB2135" s="36"/>
      <c r="AC2135" s="36"/>
      <c r="AD2135" s="36"/>
      <c r="AE2135" s="36"/>
      <c r="AR2135" s="190" t="s">
        <v>273</v>
      </c>
      <c r="AT2135" s="190" t="s">
        <v>410</v>
      </c>
      <c r="AU2135" s="190" t="s">
        <v>86</v>
      </c>
      <c r="AY2135" s="19" t="s">
        <v>404</v>
      </c>
      <c r="BE2135" s="191">
        <f>IF(N2135="základní",J2135,0)</f>
        <v>0</v>
      </c>
      <c r="BF2135" s="191">
        <f>IF(N2135="snížená",J2135,0)</f>
        <v>0</v>
      </c>
      <c r="BG2135" s="191">
        <f>IF(N2135="zákl. přenesená",J2135,0)</f>
        <v>0</v>
      </c>
      <c r="BH2135" s="191">
        <f>IF(N2135="sníž. přenesená",J2135,0)</f>
        <v>0</v>
      </c>
      <c r="BI2135" s="191">
        <f>IF(N2135="nulová",J2135,0)</f>
        <v>0</v>
      </c>
      <c r="BJ2135" s="19" t="s">
        <v>84</v>
      </c>
      <c r="BK2135" s="191">
        <f>ROUND(I2135*H2135,2)</f>
        <v>0</v>
      </c>
      <c r="BL2135" s="19" t="s">
        <v>273</v>
      </c>
      <c r="BM2135" s="190" t="s">
        <v>2692</v>
      </c>
    </row>
    <row r="2136" spans="1:47" s="2" customFormat="1" ht="19.5">
      <c r="A2136" s="36"/>
      <c r="B2136" s="37"/>
      <c r="C2136" s="38"/>
      <c r="D2136" s="192" t="s">
        <v>418</v>
      </c>
      <c r="E2136" s="38"/>
      <c r="F2136" s="193" t="s">
        <v>2693</v>
      </c>
      <c r="G2136" s="38"/>
      <c r="H2136" s="38"/>
      <c r="I2136" s="194"/>
      <c r="J2136" s="38"/>
      <c r="K2136" s="38"/>
      <c r="L2136" s="41"/>
      <c r="M2136" s="195"/>
      <c r="N2136" s="196"/>
      <c r="O2136" s="66"/>
      <c r="P2136" s="66"/>
      <c r="Q2136" s="66"/>
      <c r="R2136" s="66"/>
      <c r="S2136" s="66"/>
      <c r="T2136" s="67"/>
      <c r="U2136" s="36"/>
      <c r="V2136" s="36"/>
      <c r="W2136" s="36"/>
      <c r="X2136" s="36"/>
      <c r="Y2136" s="36"/>
      <c r="Z2136" s="36"/>
      <c r="AA2136" s="36"/>
      <c r="AB2136" s="36"/>
      <c r="AC2136" s="36"/>
      <c r="AD2136" s="36"/>
      <c r="AE2136" s="36"/>
      <c r="AT2136" s="19" t="s">
        <v>418</v>
      </c>
      <c r="AU2136" s="19" t="s">
        <v>86</v>
      </c>
    </row>
    <row r="2137" spans="1:47" s="2" customFormat="1" ht="39">
      <c r="A2137" s="36"/>
      <c r="B2137" s="37"/>
      <c r="C2137" s="38"/>
      <c r="D2137" s="192" t="s">
        <v>423</v>
      </c>
      <c r="E2137" s="38"/>
      <c r="F2137" s="197" t="s">
        <v>1285</v>
      </c>
      <c r="G2137" s="38"/>
      <c r="H2137" s="38"/>
      <c r="I2137" s="194"/>
      <c r="J2137" s="38"/>
      <c r="K2137" s="38"/>
      <c r="L2137" s="41"/>
      <c r="M2137" s="195"/>
      <c r="N2137" s="196"/>
      <c r="O2137" s="66"/>
      <c r="P2137" s="66"/>
      <c r="Q2137" s="66"/>
      <c r="R2137" s="66"/>
      <c r="S2137" s="66"/>
      <c r="T2137" s="67"/>
      <c r="U2137" s="36"/>
      <c r="V2137" s="36"/>
      <c r="W2137" s="36"/>
      <c r="X2137" s="36"/>
      <c r="Y2137" s="36"/>
      <c r="Z2137" s="36"/>
      <c r="AA2137" s="36"/>
      <c r="AB2137" s="36"/>
      <c r="AC2137" s="36"/>
      <c r="AD2137" s="36"/>
      <c r="AE2137" s="36"/>
      <c r="AT2137" s="19" t="s">
        <v>423</v>
      </c>
      <c r="AU2137" s="19" t="s">
        <v>86</v>
      </c>
    </row>
    <row r="2138" spans="2:51" s="13" customFormat="1" ht="11.25">
      <c r="B2138" s="198"/>
      <c r="C2138" s="199"/>
      <c r="D2138" s="192" t="s">
        <v>428</v>
      </c>
      <c r="E2138" s="200" t="s">
        <v>19</v>
      </c>
      <c r="F2138" s="201" t="s">
        <v>2694</v>
      </c>
      <c r="G2138" s="199"/>
      <c r="H2138" s="202">
        <v>2.28</v>
      </c>
      <c r="I2138" s="203"/>
      <c r="J2138" s="199"/>
      <c r="K2138" s="199"/>
      <c r="L2138" s="204"/>
      <c r="M2138" s="205"/>
      <c r="N2138" s="206"/>
      <c r="O2138" s="206"/>
      <c r="P2138" s="206"/>
      <c r="Q2138" s="206"/>
      <c r="R2138" s="206"/>
      <c r="S2138" s="206"/>
      <c r="T2138" s="207"/>
      <c r="AT2138" s="208" t="s">
        <v>428</v>
      </c>
      <c r="AU2138" s="208" t="s">
        <v>86</v>
      </c>
      <c r="AV2138" s="13" t="s">
        <v>86</v>
      </c>
      <c r="AW2138" s="13" t="s">
        <v>37</v>
      </c>
      <c r="AX2138" s="13" t="s">
        <v>76</v>
      </c>
      <c r="AY2138" s="208" t="s">
        <v>404</v>
      </c>
    </row>
    <row r="2139" spans="2:51" s="13" customFormat="1" ht="11.25">
      <c r="B2139" s="198"/>
      <c r="C2139" s="199"/>
      <c r="D2139" s="192" t="s">
        <v>428</v>
      </c>
      <c r="E2139" s="200" t="s">
        <v>19</v>
      </c>
      <c r="F2139" s="201" t="s">
        <v>2695</v>
      </c>
      <c r="G2139" s="199"/>
      <c r="H2139" s="202">
        <v>33.688</v>
      </c>
      <c r="I2139" s="203"/>
      <c r="J2139" s="199"/>
      <c r="K2139" s="199"/>
      <c r="L2139" s="204"/>
      <c r="M2139" s="205"/>
      <c r="N2139" s="206"/>
      <c r="O2139" s="206"/>
      <c r="P2139" s="206"/>
      <c r="Q2139" s="206"/>
      <c r="R2139" s="206"/>
      <c r="S2139" s="206"/>
      <c r="T2139" s="207"/>
      <c r="AT2139" s="208" t="s">
        <v>428</v>
      </c>
      <c r="AU2139" s="208" t="s">
        <v>86</v>
      </c>
      <c r="AV2139" s="13" t="s">
        <v>86</v>
      </c>
      <c r="AW2139" s="13" t="s">
        <v>37</v>
      </c>
      <c r="AX2139" s="13" t="s">
        <v>76</v>
      </c>
      <c r="AY2139" s="208" t="s">
        <v>404</v>
      </c>
    </row>
    <row r="2140" spans="2:51" s="13" customFormat="1" ht="11.25">
      <c r="B2140" s="198"/>
      <c r="C2140" s="199"/>
      <c r="D2140" s="192" t="s">
        <v>428</v>
      </c>
      <c r="E2140" s="200" t="s">
        <v>19</v>
      </c>
      <c r="F2140" s="201" t="s">
        <v>2696</v>
      </c>
      <c r="G2140" s="199"/>
      <c r="H2140" s="202">
        <v>64.253</v>
      </c>
      <c r="I2140" s="203"/>
      <c r="J2140" s="199"/>
      <c r="K2140" s="199"/>
      <c r="L2140" s="204"/>
      <c r="M2140" s="205"/>
      <c r="N2140" s="206"/>
      <c r="O2140" s="206"/>
      <c r="P2140" s="206"/>
      <c r="Q2140" s="206"/>
      <c r="R2140" s="206"/>
      <c r="S2140" s="206"/>
      <c r="T2140" s="207"/>
      <c r="AT2140" s="208" t="s">
        <v>428</v>
      </c>
      <c r="AU2140" s="208" t="s">
        <v>86</v>
      </c>
      <c r="AV2140" s="13" t="s">
        <v>86</v>
      </c>
      <c r="AW2140" s="13" t="s">
        <v>37</v>
      </c>
      <c r="AX2140" s="13" t="s">
        <v>76</v>
      </c>
      <c r="AY2140" s="208" t="s">
        <v>404</v>
      </c>
    </row>
    <row r="2141" spans="2:51" s="14" customFormat="1" ht="11.25">
      <c r="B2141" s="210"/>
      <c r="C2141" s="211"/>
      <c r="D2141" s="192" t="s">
        <v>428</v>
      </c>
      <c r="E2141" s="212" t="s">
        <v>19</v>
      </c>
      <c r="F2141" s="213" t="s">
        <v>463</v>
      </c>
      <c r="G2141" s="211"/>
      <c r="H2141" s="214">
        <v>100.221</v>
      </c>
      <c r="I2141" s="215"/>
      <c r="J2141" s="211"/>
      <c r="K2141" s="211"/>
      <c r="L2141" s="216"/>
      <c r="M2141" s="217"/>
      <c r="N2141" s="218"/>
      <c r="O2141" s="218"/>
      <c r="P2141" s="218"/>
      <c r="Q2141" s="218"/>
      <c r="R2141" s="218"/>
      <c r="S2141" s="218"/>
      <c r="T2141" s="219"/>
      <c r="AT2141" s="220" t="s">
        <v>428</v>
      </c>
      <c r="AU2141" s="220" t="s">
        <v>86</v>
      </c>
      <c r="AV2141" s="14" t="s">
        <v>273</v>
      </c>
      <c r="AW2141" s="14" t="s">
        <v>37</v>
      </c>
      <c r="AX2141" s="14" t="s">
        <v>84</v>
      </c>
      <c r="AY2141" s="220" t="s">
        <v>404</v>
      </c>
    </row>
    <row r="2142" spans="1:65" s="2" customFormat="1" ht="24.2" customHeight="1">
      <c r="A2142" s="36"/>
      <c r="B2142" s="37"/>
      <c r="C2142" s="179" t="s">
        <v>2697</v>
      </c>
      <c r="D2142" s="179" t="s">
        <v>410</v>
      </c>
      <c r="E2142" s="180" t="s">
        <v>2698</v>
      </c>
      <c r="F2142" s="181" t="s">
        <v>2699</v>
      </c>
      <c r="G2142" s="182" t="s">
        <v>127</v>
      </c>
      <c r="H2142" s="183">
        <v>51.258</v>
      </c>
      <c r="I2142" s="184"/>
      <c r="J2142" s="185">
        <f>ROUND(I2142*H2142,2)</f>
        <v>0</v>
      </c>
      <c r="K2142" s="181" t="s">
        <v>413</v>
      </c>
      <c r="L2142" s="41"/>
      <c r="M2142" s="186" t="s">
        <v>19</v>
      </c>
      <c r="N2142" s="187" t="s">
        <v>47</v>
      </c>
      <c r="O2142" s="66"/>
      <c r="P2142" s="188">
        <f>O2142*H2142</f>
        <v>0</v>
      </c>
      <c r="Q2142" s="188">
        <v>0</v>
      </c>
      <c r="R2142" s="188">
        <f>Q2142*H2142</f>
        <v>0</v>
      </c>
      <c r="S2142" s="188">
        <v>0</v>
      </c>
      <c r="T2142" s="189">
        <f>S2142*H2142</f>
        <v>0</v>
      </c>
      <c r="U2142" s="36"/>
      <c r="V2142" s="36"/>
      <c r="W2142" s="36"/>
      <c r="X2142" s="36"/>
      <c r="Y2142" s="36"/>
      <c r="Z2142" s="36"/>
      <c r="AA2142" s="36"/>
      <c r="AB2142" s="36"/>
      <c r="AC2142" s="36"/>
      <c r="AD2142" s="36"/>
      <c r="AE2142" s="36"/>
      <c r="AR2142" s="190" t="s">
        <v>273</v>
      </c>
      <c r="AT2142" s="190" t="s">
        <v>410</v>
      </c>
      <c r="AU2142" s="190" t="s">
        <v>86</v>
      </c>
      <c r="AY2142" s="19" t="s">
        <v>404</v>
      </c>
      <c r="BE2142" s="191">
        <f>IF(N2142="základní",J2142,0)</f>
        <v>0</v>
      </c>
      <c r="BF2142" s="191">
        <f>IF(N2142="snížená",J2142,0)</f>
        <v>0</v>
      </c>
      <c r="BG2142" s="191">
        <f>IF(N2142="zákl. přenesená",J2142,0)</f>
        <v>0</v>
      </c>
      <c r="BH2142" s="191">
        <f>IF(N2142="sníž. přenesená",J2142,0)</f>
        <v>0</v>
      </c>
      <c r="BI2142" s="191">
        <f>IF(N2142="nulová",J2142,0)</f>
        <v>0</v>
      </c>
      <c r="BJ2142" s="19" t="s">
        <v>84</v>
      </c>
      <c r="BK2142" s="191">
        <f>ROUND(I2142*H2142,2)</f>
        <v>0</v>
      </c>
      <c r="BL2142" s="19" t="s">
        <v>273</v>
      </c>
      <c r="BM2142" s="190" t="s">
        <v>2700</v>
      </c>
    </row>
    <row r="2143" spans="1:47" s="2" customFormat="1" ht="19.5">
      <c r="A2143" s="36"/>
      <c r="B2143" s="37"/>
      <c r="C2143" s="38"/>
      <c r="D2143" s="192" t="s">
        <v>418</v>
      </c>
      <c r="E2143" s="38"/>
      <c r="F2143" s="193" t="s">
        <v>2701</v>
      </c>
      <c r="G2143" s="38"/>
      <c r="H2143" s="38"/>
      <c r="I2143" s="194"/>
      <c r="J2143" s="38"/>
      <c r="K2143" s="38"/>
      <c r="L2143" s="41"/>
      <c r="M2143" s="195"/>
      <c r="N2143" s="196"/>
      <c r="O2143" s="66"/>
      <c r="P2143" s="66"/>
      <c r="Q2143" s="66"/>
      <c r="R2143" s="66"/>
      <c r="S2143" s="66"/>
      <c r="T2143" s="67"/>
      <c r="U2143" s="36"/>
      <c r="V2143" s="36"/>
      <c r="W2143" s="36"/>
      <c r="X2143" s="36"/>
      <c r="Y2143" s="36"/>
      <c r="Z2143" s="36"/>
      <c r="AA2143" s="36"/>
      <c r="AB2143" s="36"/>
      <c r="AC2143" s="36"/>
      <c r="AD2143" s="36"/>
      <c r="AE2143" s="36"/>
      <c r="AT2143" s="19" t="s">
        <v>418</v>
      </c>
      <c r="AU2143" s="19" t="s">
        <v>86</v>
      </c>
    </row>
    <row r="2144" spans="1:47" s="2" customFormat="1" ht="39">
      <c r="A2144" s="36"/>
      <c r="B2144" s="37"/>
      <c r="C2144" s="38"/>
      <c r="D2144" s="192" t="s">
        <v>423</v>
      </c>
      <c r="E2144" s="38"/>
      <c r="F2144" s="197" t="s">
        <v>1285</v>
      </c>
      <c r="G2144" s="38"/>
      <c r="H2144" s="38"/>
      <c r="I2144" s="194"/>
      <c r="J2144" s="38"/>
      <c r="K2144" s="38"/>
      <c r="L2144" s="41"/>
      <c r="M2144" s="195"/>
      <c r="N2144" s="196"/>
      <c r="O2144" s="66"/>
      <c r="P2144" s="66"/>
      <c r="Q2144" s="66"/>
      <c r="R2144" s="66"/>
      <c r="S2144" s="66"/>
      <c r="T2144" s="67"/>
      <c r="U2144" s="36"/>
      <c r="V2144" s="36"/>
      <c r="W2144" s="36"/>
      <c r="X2144" s="36"/>
      <c r="Y2144" s="36"/>
      <c r="Z2144" s="36"/>
      <c r="AA2144" s="36"/>
      <c r="AB2144" s="36"/>
      <c r="AC2144" s="36"/>
      <c r="AD2144" s="36"/>
      <c r="AE2144" s="36"/>
      <c r="AT2144" s="19" t="s">
        <v>423</v>
      </c>
      <c r="AU2144" s="19" t="s">
        <v>86</v>
      </c>
    </row>
    <row r="2145" spans="2:51" s="13" customFormat="1" ht="11.25">
      <c r="B2145" s="198"/>
      <c r="C2145" s="199"/>
      <c r="D2145" s="192" t="s">
        <v>428</v>
      </c>
      <c r="E2145" s="200" t="s">
        <v>19</v>
      </c>
      <c r="F2145" s="201" t="s">
        <v>2702</v>
      </c>
      <c r="G2145" s="199"/>
      <c r="H2145" s="202">
        <v>44.004</v>
      </c>
      <c r="I2145" s="203"/>
      <c r="J2145" s="199"/>
      <c r="K2145" s="199"/>
      <c r="L2145" s="204"/>
      <c r="M2145" s="205"/>
      <c r="N2145" s="206"/>
      <c r="O2145" s="206"/>
      <c r="P2145" s="206"/>
      <c r="Q2145" s="206"/>
      <c r="R2145" s="206"/>
      <c r="S2145" s="206"/>
      <c r="T2145" s="207"/>
      <c r="AT2145" s="208" t="s">
        <v>428</v>
      </c>
      <c r="AU2145" s="208" t="s">
        <v>86</v>
      </c>
      <c r="AV2145" s="13" t="s">
        <v>86</v>
      </c>
      <c r="AW2145" s="13" t="s">
        <v>37</v>
      </c>
      <c r="AX2145" s="13" t="s">
        <v>76</v>
      </c>
      <c r="AY2145" s="208" t="s">
        <v>404</v>
      </c>
    </row>
    <row r="2146" spans="2:51" s="13" customFormat="1" ht="11.25">
      <c r="B2146" s="198"/>
      <c r="C2146" s="199"/>
      <c r="D2146" s="192" t="s">
        <v>428</v>
      </c>
      <c r="E2146" s="200" t="s">
        <v>19</v>
      </c>
      <c r="F2146" s="201" t="s">
        <v>2703</v>
      </c>
      <c r="G2146" s="199"/>
      <c r="H2146" s="202">
        <v>7.254</v>
      </c>
      <c r="I2146" s="203"/>
      <c r="J2146" s="199"/>
      <c r="K2146" s="199"/>
      <c r="L2146" s="204"/>
      <c r="M2146" s="205"/>
      <c r="N2146" s="206"/>
      <c r="O2146" s="206"/>
      <c r="P2146" s="206"/>
      <c r="Q2146" s="206"/>
      <c r="R2146" s="206"/>
      <c r="S2146" s="206"/>
      <c r="T2146" s="207"/>
      <c r="AT2146" s="208" t="s">
        <v>428</v>
      </c>
      <c r="AU2146" s="208" t="s">
        <v>86</v>
      </c>
      <c r="AV2146" s="13" t="s">
        <v>86</v>
      </c>
      <c r="AW2146" s="13" t="s">
        <v>37</v>
      </c>
      <c r="AX2146" s="13" t="s">
        <v>76</v>
      </c>
      <c r="AY2146" s="208" t="s">
        <v>404</v>
      </c>
    </row>
    <row r="2147" spans="2:51" s="14" customFormat="1" ht="11.25">
      <c r="B2147" s="210"/>
      <c r="C2147" s="211"/>
      <c r="D2147" s="192" t="s">
        <v>428</v>
      </c>
      <c r="E2147" s="212" t="s">
        <v>19</v>
      </c>
      <c r="F2147" s="213" t="s">
        <v>463</v>
      </c>
      <c r="G2147" s="211"/>
      <c r="H2147" s="214">
        <v>51.258</v>
      </c>
      <c r="I2147" s="215"/>
      <c r="J2147" s="211"/>
      <c r="K2147" s="211"/>
      <c r="L2147" s="216"/>
      <c r="M2147" s="217"/>
      <c r="N2147" s="218"/>
      <c r="O2147" s="218"/>
      <c r="P2147" s="218"/>
      <c r="Q2147" s="218"/>
      <c r="R2147" s="218"/>
      <c r="S2147" s="218"/>
      <c r="T2147" s="219"/>
      <c r="AT2147" s="220" t="s">
        <v>428</v>
      </c>
      <c r="AU2147" s="220" t="s">
        <v>86</v>
      </c>
      <c r="AV2147" s="14" t="s">
        <v>273</v>
      </c>
      <c r="AW2147" s="14" t="s">
        <v>37</v>
      </c>
      <c r="AX2147" s="14" t="s">
        <v>84</v>
      </c>
      <c r="AY2147" s="220" t="s">
        <v>404</v>
      </c>
    </row>
    <row r="2148" spans="1:65" s="2" customFormat="1" ht="24.2" customHeight="1">
      <c r="A2148" s="36"/>
      <c r="B2148" s="37"/>
      <c r="C2148" s="179" t="s">
        <v>2704</v>
      </c>
      <c r="D2148" s="179" t="s">
        <v>410</v>
      </c>
      <c r="E2148" s="180" t="s">
        <v>2705</v>
      </c>
      <c r="F2148" s="181" t="s">
        <v>1284</v>
      </c>
      <c r="G2148" s="182" t="s">
        <v>127</v>
      </c>
      <c r="H2148" s="183">
        <v>1828.162</v>
      </c>
      <c r="I2148" s="184"/>
      <c r="J2148" s="185">
        <f>ROUND(I2148*H2148,2)</f>
        <v>0</v>
      </c>
      <c r="K2148" s="181" t="s">
        <v>413</v>
      </c>
      <c r="L2148" s="41"/>
      <c r="M2148" s="186" t="s">
        <v>19</v>
      </c>
      <c r="N2148" s="187" t="s">
        <v>47</v>
      </c>
      <c r="O2148" s="66"/>
      <c r="P2148" s="188">
        <f>O2148*H2148</f>
        <v>0</v>
      </c>
      <c r="Q2148" s="188">
        <v>0</v>
      </c>
      <c r="R2148" s="188">
        <f>Q2148*H2148</f>
        <v>0</v>
      </c>
      <c r="S2148" s="188">
        <v>0</v>
      </c>
      <c r="T2148" s="189">
        <f>S2148*H2148</f>
        <v>0</v>
      </c>
      <c r="U2148" s="36"/>
      <c r="V2148" s="36"/>
      <c r="W2148" s="36"/>
      <c r="X2148" s="36"/>
      <c r="Y2148" s="36"/>
      <c r="Z2148" s="36"/>
      <c r="AA2148" s="36"/>
      <c r="AB2148" s="36"/>
      <c r="AC2148" s="36"/>
      <c r="AD2148" s="36"/>
      <c r="AE2148" s="36"/>
      <c r="AR2148" s="190" t="s">
        <v>273</v>
      </c>
      <c r="AT2148" s="190" t="s">
        <v>410</v>
      </c>
      <c r="AU2148" s="190" t="s">
        <v>86</v>
      </c>
      <c r="AY2148" s="19" t="s">
        <v>404</v>
      </c>
      <c r="BE2148" s="191">
        <f>IF(N2148="základní",J2148,0)</f>
        <v>0</v>
      </c>
      <c r="BF2148" s="191">
        <f>IF(N2148="snížená",J2148,0)</f>
        <v>0</v>
      </c>
      <c r="BG2148" s="191">
        <f>IF(N2148="zákl. přenesená",J2148,0)</f>
        <v>0</v>
      </c>
      <c r="BH2148" s="191">
        <f>IF(N2148="sníž. přenesená",J2148,0)</f>
        <v>0</v>
      </c>
      <c r="BI2148" s="191">
        <f>IF(N2148="nulová",J2148,0)</f>
        <v>0</v>
      </c>
      <c r="BJ2148" s="19" t="s">
        <v>84</v>
      </c>
      <c r="BK2148" s="191">
        <f>ROUND(I2148*H2148,2)</f>
        <v>0</v>
      </c>
      <c r="BL2148" s="19" t="s">
        <v>273</v>
      </c>
      <c r="BM2148" s="190" t="s">
        <v>2706</v>
      </c>
    </row>
    <row r="2149" spans="1:47" s="2" customFormat="1" ht="19.5">
      <c r="A2149" s="36"/>
      <c r="B2149" s="37"/>
      <c r="C2149" s="38"/>
      <c r="D2149" s="192" t="s">
        <v>418</v>
      </c>
      <c r="E2149" s="38"/>
      <c r="F2149" s="193" t="s">
        <v>1284</v>
      </c>
      <c r="G2149" s="38"/>
      <c r="H2149" s="38"/>
      <c r="I2149" s="194"/>
      <c r="J2149" s="38"/>
      <c r="K2149" s="38"/>
      <c r="L2149" s="41"/>
      <c r="M2149" s="195"/>
      <c r="N2149" s="196"/>
      <c r="O2149" s="66"/>
      <c r="P2149" s="66"/>
      <c r="Q2149" s="66"/>
      <c r="R2149" s="66"/>
      <c r="S2149" s="66"/>
      <c r="T2149" s="67"/>
      <c r="U2149" s="36"/>
      <c r="V2149" s="36"/>
      <c r="W2149" s="36"/>
      <c r="X2149" s="36"/>
      <c r="Y2149" s="36"/>
      <c r="Z2149" s="36"/>
      <c r="AA2149" s="36"/>
      <c r="AB2149" s="36"/>
      <c r="AC2149" s="36"/>
      <c r="AD2149" s="36"/>
      <c r="AE2149" s="36"/>
      <c r="AT2149" s="19" t="s">
        <v>418</v>
      </c>
      <c r="AU2149" s="19" t="s">
        <v>86</v>
      </c>
    </row>
    <row r="2150" spans="1:47" s="2" customFormat="1" ht="39">
      <c r="A2150" s="36"/>
      <c r="B2150" s="37"/>
      <c r="C2150" s="38"/>
      <c r="D2150" s="192" t="s">
        <v>423</v>
      </c>
      <c r="E2150" s="38"/>
      <c r="F2150" s="197" t="s">
        <v>1285</v>
      </c>
      <c r="G2150" s="38"/>
      <c r="H2150" s="38"/>
      <c r="I2150" s="194"/>
      <c r="J2150" s="38"/>
      <c r="K2150" s="38"/>
      <c r="L2150" s="41"/>
      <c r="M2150" s="195"/>
      <c r="N2150" s="196"/>
      <c r="O2150" s="66"/>
      <c r="P2150" s="66"/>
      <c r="Q2150" s="66"/>
      <c r="R2150" s="66"/>
      <c r="S2150" s="66"/>
      <c r="T2150" s="67"/>
      <c r="U2150" s="36"/>
      <c r="V2150" s="36"/>
      <c r="W2150" s="36"/>
      <c r="X2150" s="36"/>
      <c r="Y2150" s="36"/>
      <c r="Z2150" s="36"/>
      <c r="AA2150" s="36"/>
      <c r="AB2150" s="36"/>
      <c r="AC2150" s="36"/>
      <c r="AD2150" s="36"/>
      <c r="AE2150" s="36"/>
      <c r="AT2150" s="19" t="s">
        <v>423</v>
      </c>
      <c r="AU2150" s="19" t="s">
        <v>86</v>
      </c>
    </row>
    <row r="2151" spans="2:51" s="13" customFormat="1" ht="11.25">
      <c r="B2151" s="198"/>
      <c r="C2151" s="199"/>
      <c r="D2151" s="192" t="s">
        <v>428</v>
      </c>
      <c r="E2151" s="200" t="s">
        <v>19</v>
      </c>
      <c r="F2151" s="201" t="s">
        <v>2707</v>
      </c>
      <c r="G2151" s="199"/>
      <c r="H2151" s="202">
        <v>421.776</v>
      </c>
      <c r="I2151" s="203"/>
      <c r="J2151" s="199"/>
      <c r="K2151" s="199"/>
      <c r="L2151" s="204"/>
      <c r="M2151" s="205"/>
      <c r="N2151" s="206"/>
      <c r="O2151" s="206"/>
      <c r="P2151" s="206"/>
      <c r="Q2151" s="206"/>
      <c r="R2151" s="206"/>
      <c r="S2151" s="206"/>
      <c r="T2151" s="207"/>
      <c r="AT2151" s="208" t="s">
        <v>428</v>
      </c>
      <c r="AU2151" s="208" t="s">
        <v>86</v>
      </c>
      <c r="AV2151" s="13" t="s">
        <v>86</v>
      </c>
      <c r="AW2151" s="13" t="s">
        <v>37</v>
      </c>
      <c r="AX2151" s="13" t="s">
        <v>76</v>
      </c>
      <c r="AY2151" s="208" t="s">
        <v>404</v>
      </c>
    </row>
    <row r="2152" spans="2:51" s="13" customFormat="1" ht="11.25">
      <c r="B2152" s="198"/>
      <c r="C2152" s="199"/>
      <c r="D2152" s="192" t="s">
        <v>428</v>
      </c>
      <c r="E2152" s="200" t="s">
        <v>19</v>
      </c>
      <c r="F2152" s="201" t="s">
        <v>456</v>
      </c>
      <c r="G2152" s="199"/>
      <c r="H2152" s="202">
        <v>1398.137</v>
      </c>
      <c r="I2152" s="203"/>
      <c r="J2152" s="199"/>
      <c r="K2152" s="199"/>
      <c r="L2152" s="204"/>
      <c r="M2152" s="205"/>
      <c r="N2152" s="206"/>
      <c r="O2152" s="206"/>
      <c r="P2152" s="206"/>
      <c r="Q2152" s="206"/>
      <c r="R2152" s="206"/>
      <c r="S2152" s="206"/>
      <c r="T2152" s="207"/>
      <c r="AT2152" s="208" t="s">
        <v>428</v>
      </c>
      <c r="AU2152" s="208" t="s">
        <v>86</v>
      </c>
      <c r="AV2152" s="13" t="s">
        <v>86</v>
      </c>
      <c r="AW2152" s="13" t="s">
        <v>37</v>
      </c>
      <c r="AX2152" s="13" t="s">
        <v>76</v>
      </c>
      <c r="AY2152" s="208" t="s">
        <v>404</v>
      </c>
    </row>
    <row r="2153" spans="2:51" s="13" customFormat="1" ht="11.25">
      <c r="B2153" s="198"/>
      <c r="C2153" s="199"/>
      <c r="D2153" s="192" t="s">
        <v>428</v>
      </c>
      <c r="E2153" s="200" t="s">
        <v>19</v>
      </c>
      <c r="F2153" s="201" t="s">
        <v>460</v>
      </c>
      <c r="G2153" s="199"/>
      <c r="H2153" s="202">
        <v>8.249</v>
      </c>
      <c r="I2153" s="203"/>
      <c r="J2153" s="199"/>
      <c r="K2153" s="199"/>
      <c r="L2153" s="204"/>
      <c r="M2153" s="205"/>
      <c r="N2153" s="206"/>
      <c r="O2153" s="206"/>
      <c r="P2153" s="206"/>
      <c r="Q2153" s="206"/>
      <c r="R2153" s="206"/>
      <c r="S2153" s="206"/>
      <c r="T2153" s="207"/>
      <c r="AT2153" s="208" t="s">
        <v>428</v>
      </c>
      <c r="AU2153" s="208" t="s">
        <v>86</v>
      </c>
      <c r="AV2153" s="13" t="s">
        <v>86</v>
      </c>
      <c r="AW2153" s="13" t="s">
        <v>37</v>
      </c>
      <c r="AX2153" s="13" t="s">
        <v>76</v>
      </c>
      <c r="AY2153" s="208" t="s">
        <v>404</v>
      </c>
    </row>
    <row r="2154" spans="2:51" s="14" customFormat="1" ht="11.25">
      <c r="B2154" s="210"/>
      <c r="C2154" s="211"/>
      <c r="D2154" s="192" t="s">
        <v>428</v>
      </c>
      <c r="E2154" s="212" t="s">
        <v>19</v>
      </c>
      <c r="F2154" s="213" t="s">
        <v>463</v>
      </c>
      <c r="G2154" s="211"/>
      <c r="H2154" s="214">
        <v>1828.162</v>
      </c>
      <c r="I2154" s="215"/>
      <c r="J2154" s="211"/>
      <c r="K2154" s="211"/>
      <c r="L2154" s="216"/>
      <c r="M2154" s="217"/>
      <c r="N2154" s="218"/>
      <c r="O2154" s="218"/>
      <c r="P2154" s="218"/>
      <c r="Q2154" s="218"/>
      <c r="R2154" s="218"/>
      <c r="S2154" s="218"/>
      <c r="T2154" s="219"/>
      <c r="AT2154" s="220" t="s">
        <v>428</v>
      </c>
      <c r="AU2154" s="220" t="s">
        <v>86</v>
      </c>
      <c r="AV2154" s="14" t="s">
        <v>273</v>
      </c>
      <c r="AW2154" s="14" t="s">
        <v>37</v>
      </c>
      <c r="AX2154" s="14" t="s">
        <v>84</v>
      </c>
      <c r="AY2154" s="220" t="s">
        <v>404</v>
      </c>
    </row>
    <row r="2155" spans="1:65" s="2" customFormat="1" ht="24.2" customHeight="1">
      <c r="A2155" s="36"/>
      <c r="B2155" s="37"/>
      <c r="C2155" s="179" t="s">
        <v>2708</v>
      </c>
      <c r="D2155" s="179" t="s">
        <v>410</v>
      </c>
      <c r="E2155" s="180" t="s">
        <v>2709</v>
      </c>
      <c r="F2155" s="181" t="s">
        <v>2710</v>
      </c>
      <c r="G2155" s="182" t="s">
        <v>127</v>
      </c>
      <c r="H2155" s="183">
        <v>693.514</v>
      </c>
      <c r="I2155" s="184"/>
      <c r="J2155" s="185">
        <f>ROUND(I2155*H2155,2)</f>
        <v>0</v>
      </c>
      <c r="K2155" s="181" t="s">
        <v>413</v>
      </c>
      <c r="L2155" s="41"/>
      <c r="M2155" s="186" t="s">
        <v>19</v>
      </c>
      <c r="N2155" s="187" t="s">
        <v>47</v>
      </c>
      <c r="O2155" s="66"/>
      <c r="P2155" s="188">
        <f>O2155*H2155</f>
        <v>0</v>
      </c>
      <c r="Q2155" s="188">
        <v>0</v>
      </c>
      <c r="R2155" s="188">
        <f>Q2155*H2155</f>
        <v>0</v>
      </c>
      <c r="S2155" s="188">
        <v>0</v>
      </c>
      <c r="T2155" s="189">
        <f>S2155*H2155</f>
        <v>0</v>
      </c>
      <c r="U2155" s="36"/>
      <c r="V2155" s="36"/>
      <c r="W2155" s="36"/>
      <c r="X2155" s="36"/>
      <c r="Y2155" s="36"/>
      <c r="Z2155" s="36"/>
      <c r="AA2155" s="36"/>
      <c r="AB2155" s="36"/>
      <c r="AC2155" s="36"/>
      <c r="AD2155" s="36"/>
      <c r="AE2155" s="36"/>
      <c r="AR2155" s="190" t="s">
        <v>273</v>
      </c>
      <c r="AT2155" s="190" t="s">
        <v>410</v>
      </c>
      <c r="AU2155" s="190" t="s">
        <v>86</v>
      </c>
      <c r="AY2155" s="19" t="s">
        <v>404</v>
      </c>
      <c r="BE2155" s="191">
        <f>IF(N2155="základní",J2155,0)</f>
        <v>0</v>
      </c>
      <c r="BF2155" s="191">
        <f>IF(N2155="snížená",J2155,0)</f>
        <v>0</v>
      </c>
      <c r="BG2155" s="191">
        <f>IF(N2155="zákl. přenesená",J2155,0)</f>
        <v>0</v>
      </c>
      <c r="BH2155" s="191">
        <f>IF(N2155="sníž. přenesená",J2155,0)</f>
        <v>0</v>
      </c>
      <c r="BI2155" s="191">
        <f>IF(N2155="nulová",J2155,0)</f>
        <v>0</v>
      </c>
      <c r="BJ2155" s="19" t="s">
        <v>84</v>
      </c>
      <c r="BK2155" s="191">
        <f>ROUND(I2155*H2155,2)</f>
        <v>0</v>
      </c>
      <c r="BL2155" s="19" t="s">
        <v>273</v>
      </c>
      <c r="BM2155" s="190" t="s">
        <v>2711</v>
      </c>
    </row>
    <row r="2156" spans="1:47" s="2" customFormat="1" ht="19.5">
      <c r="A2156" s="36"/>
      <c r="B2156" s="37"/>
      <c r="C2156" s="38"/>
      <c r="D2156" s="192" t="s">
        <v>418</v>
      </c>
      <c r="E2156" s="38"/>
      <c r="F2156" s="193" t="s">
        <v>2710</v>
      </c>
      <c r="G2156" s="38"/>
      <c r="H2156" s="38"/>
      <c r="I2156" s="194"/>
      <c r="J2156" s="38"/>
      <c r="K2156" s="38"/>
      <c r="L2156" s="41"/>
      <c r="M2156" s="195"/>
      <c r="N2156" s="196"/>
      <c r="O2156" s="66"/>
      <c r="P2156" s="66"/>
      <c r="Q2156" s="66"/>
      <c r="R2156" s="66"/>
      <c r="S2156" s="66"/>
      <c r="T2156" s="67"/>
      <c r="U2156" s="36"/>
      <c r="V2156" s="36"/>
      <c r="W2156" s="36"/>
      <c r="X2156" s="36"/>
      <c r="Y2156" s="36"/>
      <c r="Z2156" s="36"/>
      <c r="AA2156" s="36"/>
      <c r="AB2156" s="36"/>
      <c r="AC2156" s="36"/>
      <c r="AD2156" s="36"/>
      <c r="AE2156" s="36"/>
      <c r="AT2156" s="19" t="s">
        <v>418</v>
      </c>
      <c r="AU2156" s="19" t="s">
        <v>86</v>
      </c>
    </row>
    <row r="2157" spans="1:47" s="2" customFormat="1" ht="39">
      <c r="A2157" s="36"/>
      <c r="B2157" s="37"/>
      <c r="C2157" s="38"/>
      <c r="D2157" s="192" t="s">
        <v>423</v>
      </c>
      <c r="E2157" s="38"/>
      <c r="F2157" s="197" t="s">
        <v>1285</v>
      </c>
      <c r="G2157" s="38"/>
      <c r="H2157" s="38"/>
      <c r="I2157" s="194"/>
      <c r="J2157" s="38"/>
      <c r="K2157" s="38"/>
      <c r="L2157" s="41"/>
      <c r="M2157" s="195"/>
      <c r="N2157" s="196"/>
      <c r="O2157" s="66"/>
      <c r="P2157" s="66"/>
      <c r="Q2157" s="66"/>
      <c r="R2157" s="66"/>
      <c r="S2157" s="66"/>
      <c r="T2157" s="67"/>
      <c r="U2157" s="36"/>
      <c r="V2157" s="36"/>
      <c r="W2157" s="36"/>
      <c r="X2157" s="36"/>
      <c r="Y2157" s="36"/>
      <c r="Z2157" s="36"/>
      <c r="AA2157" s="36"/>
      <c r="AB2157" s="36"/>
      <c r="AC2157" s="36"/>
      <c r="AD2157" s="36"/>
      <c r="AE2157" s="36"/>
      <c r="AT2157" s="19" t="s">
        <v>423</v>
      </c>
      <c r="AU2157" s="19" t="s">
        <v>86</v>
      </c>
    </row>
    <row r="2158" spans="2:51" s="13" customFormat="1" ht="11.25">
      <c r="B2158" s="198"/>
      <c r="C2158" s="199"/>
      <c r="D2158" s="192" t="s">
        <v>428</v>
      </c>
      <c r="E2158" s="200" t="s">
        <v>19</v>
      </c>
      <c r="F2158" s="201" t="s">
        <v>2712</v>
      </c>
      <c r="G2158" s="199"/>
      <c r="H2158" s="202">
        <v>110.205</v>
      </c>
      <c r="I2158" s="203"/>
      <c r="J2158" s="199"/>
      <c r="K2158" s="199"/>
      <c r="L2158" s="204"/>
      <c r="M2158" s="205"/>
      <c r="N2158" s="206"/>
      <c r="O2158" s="206"/>
      <c r="P2158" s="206"/>
      <c r="Q2158" s="206"/>
      <c r="R2158" s="206"/>
      <c r="S2158" s="206"/>
      <c r="T2158" s="207"/>
      <c r="AT2158" s="208" t="s">
        <v>428</v>
      </c>
      <c r="AU2158" s="208" t="s">
        <v>86</v>
      </c>
      <c r="AV2158" s="13" t="s">
        <v>86</v>
      </c>
      <c r="AW2158" s="13" t="s">
        <v>37</v>
      </c>
      <c r="AX2158" s="13" t="s">
        <v>76</v>
      </c>
      <c r="AY2158" s="208" t="s">
        <v>404</v>
      </c>
    </row>
    <row r="2159" spans="2:51" s="13" customFormat="1" ht="11.25">
      <c r="B2159" s="198"/>
      <c r="C2159" s="199"/>
      <c r="D2159" s="192" t="s">
        <v>428</v>
      </c>
      <c r="E2159" s="200" t="s">
        <v>19</v>
      </c>
      <c r="F2159" s="201" t="s">
        <v>2713</v>
      </c>
      <c r="G2159" s="199"/>
      <c r="H2159" s="202">
        <v>583.309</v>
      </c>
      <c r="I2159" s="203"/>
      <c r="J2159" s="199"/>
      <c r="K2159" s="199"/>
      <c r="L2159" s="204"/>
      <c r="M2159" s="205"/>
      <c r="N2159" s="206"/>
      <c r="O2159" s="206"/>
      <c r="P2159" s="206"/>
      <c r="Q2159" s="206"/>
      <c r="R2159" s="206"/>
      <c r="S2159" s="206"/>
      <c r="T2159" s="207"/>
      <c r="AT2159" s="208" t="s">
        <v>428</v>
      </c>
      <c r="AU2159" s="208" t="s">
        <v>86</v>
      </c>
      <c r="AV2159" s="13" t="s">
        <v>86</v>
      </c>
      <c r="AW2159" s="13" t="s">
        <v>37</v>
      </c>
      <c r="AX2159" s="13" t="s">
        <v>76</v>
      </c>
      <c r="AY2159" s="208" t="s">
        <v>404</v>
      </c>
    </row>
    <row r="2160" spans="2:51" s="14" customFormat="1" ht="11.25">
      <c r="B2160" s="210"/>
      <c r="C2160" s="211"/>
      <c r="D2160" s="192" t="s">
        <v>428</v>
      </c>
      <c r="E2160" s="212" t="s">
        <v>19</v>
      </c>
      <c r="F2160" s="213" t="s">
        <v>463</v>
      </c>
      <c r="G2160" s="211"/>
      <c r="H2160" s="214">
        <v>693.514</v>
      </c>
      <c r="I2160" s="215"/>
      <c r="J2160" s="211"/>
      <c r="K2160" s="211"/>
      <c r="L2160" s="216"/>
      <c r="M2160" s="217"/>
      <c r="N2160" s="218"/>
      <c r="O2160" s="218"/>
      <c r="P2160" s="218"/>
      <c r="Q2160" s="218"/>
      <c r="R2160" s="218"/>
      <c r="S2160" s="218"/>
      <c r="T2160" s="219"/>
      <c r="AT2160" s="220" t="s">
        <v>428</v>
      </c>
      <c r="AU2160" s="220" t="s">
        <v>86</v>
      </c>
      <c r="AV2160" s="14" t="s">
        <v>273</v>
      </c>
      <c r="AW2160" s="14" t="s">
        <v>37</v>
      </c>
      <c r="AX2160" s="14" t="s">
        <v>84</v>
      </c>
      <c r="AY2160" s="220" t="s">
        <v>404</v>
      </c>
    </row>
    <row r="2161" spans="1:65" s="2" customFormat="1" ht="14.45" customHeight="1">
      <c r="A2161" s="36"/>
      <c r="B2161" s="37"/>
      <c r="C2161" s="179" t="s">
        <v>2714</v>
      </c>
      <c r="D2161" s="179" t="s">
        <v>410</v>
      </c>
      <c r="E2161" s="180" t="s">
        <v>2715</v>
      </c>
      <c r="F2161" s="181" t="s">
        <v>2716</v>
      </c>
      <c r="G2161" s="182" t="s">
        <v>127</v>
      </c>
      <c r="H2161" s="183">
        <v>4292.638</v>
      </c>
      <c r="I2161" s="184"/>
      <c r="J2161" s="185">
        <f>ROUND(I2161*H2161,2)</f>
        <v>0</v>
      </c>
      <c r="K2161" s="181" t="s">
        <v>413</v>
      </c>
      <c r="L2161" s="41"/>
      <c r="M2161" s="186" t="s">
        <v>19</v>
      </c>
      <c r="N2161" s="187" t="s">
        <v>47</v>
      </c>
      <c r="O2161" s="66"/>
      <c r="P2161" s="188">
        <f>O2161*H2161</f>
        <v>0</v>
      </c>
      <c r="Q2161" s="188">
        <v>0</v>
      </c>
      <c r="R2161" s="188">
        <f>Q2161*H2161</f>
        <v>0</v>
      </c>
      <c r="S2161" s="188">
        <v>0</v>
      </c>
      <c r="T2161" s="189">
        <f>S2161*H2161</f>
        <v>0</v>
      </c>
      <c r="U2161" s="36"/>
      <c r="V2161" s="36"/>
      <c r="W2161" s="36"/>
      <c r="X2161" s="36"/>
      <c r="Y2161" s="36"/>
      <c r="Z2161" s="36"/>
      <c r="AA2161" s="36"/>
      <c r="AB2161" s="36"/>
      <c r="AC2161" s="36"/>
      <c r="AD2161" s="36"/>
      <c r="AE2161" s="36"/>
      <c r="AR2161" s="190" t="s">
        <v>273</v>
      </c>
      <c r="AT2161" s="190" t="s">
        <v>410</v>
      </c>
      <c r="AU2161" s="190" t="s">
        <v>86</v>
      </c>
      <c r="AY2161" s="19" t="s">
        <v>404</v>
      </c>
      <c r="BE2161" s="191">
        <f>IF(N2161="základní",J2161,0)</f>
        <v>0</v>
      </c>
      <c r="BF2161" s="191">
        <f>IF(N2161="snížená",J2161,0)</f>
        <v>0</v>
      </c>
      <c r="BG2161" s="191">
        <f>IF(N2161="zákl. přenesená",J2161,0)</f>
        <v>0</v>
      </c>
      <c r="BH2161" s="191">
        <f>IF(N2161="sníž. přenesená",J2161,0)</f>
        <v>0</v>
      </c>
      <c r="BI2161" s="191">
        <f>IF(N2161="nulová",J2161,0)</f>
        <v>0</v>
      </c>
      <c r="BJ2161" s="19" t="s">
        <v>84</v>
      </c>
      <c r="BK2161" s="191">
        <f>ROUND(I2161*H2161,2)</f>
        <v>0</v>
      </c>
      <c r="BL2161" s="19" t="s">
        <v>273</v>
      </c>
      <c r="BM2161" s="190" t="s">
        <v>2717</v>
      </c>
    </row>
    <row r="2162" spans="1:47" s="2" customFormat="1" ht="11.25">
      <c r="A2162" s="36"/>
      <c r="B2162" s="37"/>
      <c r="C2162" s="38"/>
      <c r="D2162" s="192" t="s">
        <v>418</v>
      </c>
      <c r="E2162" s="38"/>
      <c r="F2162" s="193" t="s">
        <v>2718</v>
      </c>
      <c r="G2162" s="38"/>
      <c r="H2162" s="38"/>
      <c r="I2162" s="194"/>
      <c r="J2162" s="38"/>
      <c r="K2162" s="38"/>
      <c r="L2162" s="41"/>
      <c r="M2162" s="195"/>
      <c r="N2162" s="196"/>
      <c r="O2162" s="66"/>
      <c r="P2162" s="66"/>
      <c r="Q2162" s="66"/>
      <c r="R2162" s="66"/>
      <c r="S2162" s="66"/>
      <c r="T2162" s="67"/>
      <c r="U2162" s="36"/>
      <c r="V2162" s="36"/>
      <c r="W2162" s="36"/>
      <c r="X2162" s="36"/>
      <c r="Y2162" s="36"/>
      <c r="Z2162" s="36"/>
      <c r="AA2162" s="36"/>
      <c r="AB2162" s="36"/>
      <c r="AC2162" s="36"/>
      <c r="AD2162" s="36"/>
      <c r="AE2162" s="36"/>
      <c r="AT2162" s="19" t="s">
        <v>418</v>
      </c>
      <c r="AU2162" s="19" t="s">
        <v>86</v>
      </c>
    </row>
    <row r="2163" spans="1:47" s="2" customFormat="1" ht="175.5">
      <c r="A2163" s="36"/>
      <c r="B2163" s="37"/>
      <c r="C2163" s="38"/>
      <c r="D2163" s="192" t="s">
        <v>423</v>
      </c>
      <c r="E2163" s="38"/>
      <c r="F2163" s="197" t="s">
        <v>2719</v>
      </c>
      <c r="G2163" s="38"/>
      <c r="H2163" s="38"/>
      <c r="I2163" s="194"/>
      <c r="J2163" s="38"/>
      <c r="K2163" s="38"/>
      <c r="L2163" s="41"/>
      <c r="M2163" s="195"/>
      <c r="N2163" s="196"/>
      <c r="O2163" s="66"/>
      <c r="P2163" s="66"/>
      <c r="Q2163" s="66"/>
      <c r="R2163" s="66"/>
      <c r="S2163" s="66"/>
      <c r="T2163" s="67"/>
      <c r="U2163" s="36"/>
      <c r="V2163" s="36"/>
      <c r="W2163" s="36"/>
      <c r="X2163" s="36"/>
      <c r="Y2163" s="36"/>
      <c r="Z2163" s="36"/>
      <c r="AA2163" s="36"/>
      <c r="AB2163" s="36"/>
      <c r="AC2163" s="36"/>
      <c r="AD2163" s="36"/>
      <c r="AE2163" s="36"/>
      <c r="AT2163" s="19" t="s">
        <v>423</v>
      </c>
      <c r="AU2163" s="19" t="s">
        <v>86</v>
      </c>
    </row>
    <row r="2164" spans="2:51" s="15" customFormat="1" ht="11.25">
      <c r="B2164" s="221"/>
      <c r="C2164" s="222"/>
      <c r="D2164" s="192" t="s">
        <v>428</v>
      </c>
      <c r="E2164" s="223" t="s">
        <v>19</v>
      </c>
      <c r="F2164" s="224" t="s">
        <v>2720</v>
      </c>
      <c r="G2164" s="222"/>
      <c r="H2164" s="223" t="s">
        <v>19</v>
      </c>
      <c r="I2164" s="225"/>
      <c r="J2164" s="222"/>
      <c r="K2164" s="222"/>
      <c r="L2164" s="226"/>
      <c r="M2164" s="227"/>
      <c r="N2164" s="228"/>
      <c r="O2164" s="228"/>
      <c r="P2164" s="228"/>
      <c r="Q2164" s="228"/>
      <c r="R2164" s="228"/>
      <c r="S2164" s="228"/>
      <c r="T2164" s="229"/>
      <c r="AT2164" s="230" t="s">
        <v>428</v>
      </c>
      <c r="AU2164" s="230" t="s">
        <v>86</v>
      </c>
      <c r="AV2164" s="15" t="s">
        <v>84</v>
      </c>
      <c r="AW2164" s="15" t="s">
        <v>37</v>
      </c>
      <c r="AX2164" s="15" t="s">
        <v>76</v>
      </c>
      <c r="AY2164" s="230" t="s">
        <v>404</v>
      </c>
    </row>
    <row r="2165" spans="2:51" s="13" customFormat="1" ht="11.25">
      <c r="B2165" s="198"/>
      <c r="C2165" s="199"/>
      <c r="D2165" s="192" t="s">
        <v>428</v>
      </c>
      <c r="E2165" s="200" t="s">
        <v>19</v>
      </c>
      <c r="F2165" s="201" t="s">
        <v>2721</v>
      </c>
      <c r="G2165" s="199"/>
      <c r="H2165" s="202">
        <v>33.688</v>
      </c>
      <c r="I2165" s="203"/>
      <c r="J2165" s="199"/>
      <c r="K2165" s="199"/>
      <c r="L2165" s="204"/>
      <c r="M2165" s="205"/>
      <c r="N2165" s="206"/>
      <c r="O2165" s="206"/>
      <c r="P2165" s="206"/>
      <c r="Q2165" s="206"/>
      <c r="R2165" s="206"/>
      <c r="S2165" s="206"/>
      <c r="T2165" s="207"/>
      <c r="AT2165" s="208" t="s">
        <v>428</v>
      </c>
      <c r="AU2165" s="208" t="s">
        <v>86</v>
      </c>
      <c r="AV2165" s="13" t="s">
        <v>86</v>
      </c>
      <c r="AW2165" s="13" t="s">
        <v>37</v>
      </c>
      <c r="AX2165" s="13" t="s">
        <v>76</v>
      </c>
      <c r="AY2165" s="208" t="s">
        <v>404</v>
      </c>
    </row>
    <row r="2166" spans="2:51" s="13" customFormat="1" ht="11.25">
      <c r="B2166" s="198"/>
      <c r="C2166" s="199"/>
      <c r="D2166" s="192" t="s">
        <v>428</v>
      </c>
      <c r="E2166" s="200" t="s">
        <v>19</v>
      </c>
      <c r="F2166" s="201" t="s">
        <v>2722</v>
      </c>
      <c r="G2166" s="199"/>
      <c r="H2166" s="202">
        <v>2.127</v>
      </c>
      <c r="I2166" s="203"/>
      <c r="J2166" s="199"/>
      <c r="K2166" s="199"/>
      <c r="L2166" s="204"/>
      <c r="M2166" s="205"/>
      <c r="N2166" s="206"/>
      <c r="O2166" s="206"/>
      <c r="P2166" s="206"/>
      <c r="Q2166" s="206"/>
      <c r="R2166" s="206"/>
      <c r="S2166" s="206"/>
      <c r="T2166" s="207"/>
      <c r="AT2166" s="208" t="s">
        <v>428</v>
      </c>
      <c r="AU2166" s="208" t="s">
        <v>86</v>
      </c>
      <c r="AV2166" s="13" t="s">
        <v>86</v>
      </c>
      <c r="AW2166" s="13" t="s">
        <v>37</v>
      </c>
      <c r="AX2166" s="13" t="s">
        <v>76</v>
      </c>
      <c r="AY2166" s="208" t="s">
        <v>404</v>
      </c>
    </row>
    <row r="2167" spans="2:51" s="13" customFormat="1" ht="11.25">
      <c r="B2167" s="198"/>
      <c r="C2167" s="199"/>
      <c r="D2167" s="192" t="s">
        <v>428</v>
      </c>
      <c r="E2167" s="200" t="s">
        <v>19</v>
      </c>
      <c r="F2167" s="201" t="s">
        <v>2723</v>
      </c>
      <c r="G2167" s="199"/>
      <c r="H2167" s="202">
        <v>279.627</v>
      </c>
      <c r="I2167" s="203"/>
      <c r="J2167" s="199"/>
      <c r="K2167" s="199"/>
      <c r="L2167" s="204"/>
      <c r="M2167" s="205"/>
      <c r="N2167" s="206"/>
      <c r="O2167" s="206"/>
      <c r="P2167" s="206"/>
      <c r="Q2167" s="206"/>
      <c r="R2167" s="206"/>
      <c r="S2167" s="206"/>
      <c r="T2167" s="207"/>
      <c r="AT2167" s="208" t="s">
        <v>428</v>
      </c>
      <c r="AU2167" s="208" t="s">
        <v>86</v>
      </c>
      <c r="AV2167" s="13" t="s">
        <v>86</v>
      </c>
      <c r="AW2167" s="13" t="s">
        <v>37</v>
      </c>
      <c r="AX2167" s="13" t="s">
        <v>76</v>
      </c>
      <c r="AY2167" s="208" t="s">
        <v>404</v>
      </c>
    </row>
    <row r="2168" spans="2:51" s="13" customFormat="1" ht="11.25">
      <c r="B2168" s="198"/>
      <c r="C2168" s="199"/>
      <c r="D2168" s="192" t="s">
        <v>428</v>
      </c>
      <c r="E2168" s="200" t="s">
        <v>19</v>
      </c>
      <c r="F2168" s="201" t="s">
        <v>2724</v>
      </c>
      <c r="G2168" s="199"/>
      <c r="H2168" s="202">
        <v>8.249</v>
      </c>
      <c r="I2168" s="203"/>
      <c r="J2168" s="199"/>
      <c r="K2168" s="199"/>
      <c r="L2168" s="204"/>
      <c r="M2168" s="205"/>
      <c r="N2168" s="206"/>
      <c r="O2168" s="206"/>
      <c r="P2168" s="206"/>
      <c r="Q2168" s="206"/>
      <c r="R2168" s="206"/>
      <c r="S2168" s="206"/>
      <c r="T2168" s="207"/>
      <c r="AT2168" s="208" t="s">
        <v>428</v>
      </c>
      <c r="AU2168" s="208" t="s">
        <v>86</v>
      </c>
      <c r="AV2168" s="13" t="s">
        <v>86</v>
      </c>
      <c r="AW2168" s="13" t="s">
        <v>37</v>
      </c>
      <c r="AX2168" s="13" t="s">
        <v>76</v>
      </c>
      <c r="AY2168" s="208" t="s">
        <v>404</v>
      </c>
    </row>
    <row r="2169" spans="2:51" s="16" customFormat="1" ht="11.25">
      <c r="B2169" s="231"/>
      <c r="C2169" s="232"/>
      <c r="D2169" s="192" t="s">
        <v>428</v>
      </c>
      <c r="E2169" s="233" t="s">
        <v>19</v>
      </c>
      <c r="F2169" s="234" t="s">
        <v>534</v>
      </c>
      <c r="G2169" s="232"/>
      <c r="H2169" s="235">
        <v>323.691</v>
      </c>
      <c r="I2169" s="236"/>
      <c r="J2169" s="232"/>
      <c r="K2169" s="232"/>
      <c r="L2169" s="237"/>
      <c r="M2169" s="238"/>
      <c r="N2169" s="239"/>
      <c r="O2169" s="239"/>
      <c r="P2169" s="239"/>
      <c r="Q2169" s="239"/>
      <c r="R2169" s="239"/>
      <c r="S2169" s="239"/>
      <c r="T2169" s="240"/>
      <c r="AT2169" s="241" t="s">
        <v>428</v>
      </c>
      <c r="AU2169" s="241" t="s">
        <v>86</v>
      </c>
      <c r="AV2169" s="16" t="s">
        <v>467</v>
      </c>
      <c r="AW2169" s="16" t="s">
        <v>37</v>
      </c>
      <c r="AX2169" s="16" t="s">
        <v>76</v>
      </c>
      <c r="AY2169" s="241" t="s">
        <v>404</v>
      </c>
    </row>
    <row r="2170" spans="2:51" s="13" customFormat="1" ht="11.25">
      <c r="B2170" s="198"/>
      <c r="C2170" s="199"/>
      <c r="D2170" s="192" t="s">
        <v>428</v>
      </c>
      <c r="E2170" s="200" t="s">
        <v>19</v>
      </c>
      <c r="F2170" s="201" t="s">
        <v>2725</v>
      </c>
      <c r="G2170" s="199"/>
      <c r="H2170" s="202">
        <v>1051.104</v>
      </c>
      <c r="I2170" s="203"/>
      <c r="J2170" s="199"/>
      <c r="K2170" s="199"/>
      <c r="L2170" s="204"/>
      <c r="M2170" s="205"/>
      <c r="N2170" s="206"/>
      <c r="O2170" s="206"/>
      <c r="P2170" s="206"/>
      <c r="Q2170" s="206"/>
      <c r="R2170" s="206"/>
      <c r="S2170" s="206"/>
      <c r="T2170" s="207"/>
      <c r="AT2170" s="208" t="s">
        <v>428</v>
      </c>
      <c r="AU2170" s="208" t="s">
        <v>86</v>
      </c>
      <c r="AV2170" s="13" t="s">
        <v>86</v>
      </c>
      <c r="AW2170" s="13" t="s">
        <v>37</v>
      </c>
      <c r="AX2170" s="13" t="s">
        <v>76</v>
      </c>
      <c r="AY2170" s="208" t="s">
        <v>404</v>
      </c>
    </row>
    <row r="2171" spans="2:51" s="13" customFormat="1" ht="11.25">
      <c r="B2171" s="198"/>
      <c r="C2171" s="199"/>
      <c r="D2171" s="192" t="s">
        <v>428</v>
      </c>
      <c r="E2171" s="200" t="s">
        <v>19</v>
      </c>
      <c r="F2171" s="201" t="s">
        <v>2726</v>
      </c>
      <c r="G2171" s="199"/>
      <c r="H2171" s="202">
        <v>157.49</v>
      </c>
      <c r="I2171" s="203"/>
      <c r="J2171" s="199"/>
      <c r="K2171" s="199"/>
      <c r="L2171" s="204"/>
      <c r="M2171" s="205"/>
      <c r="N2171" s="206"/>
      <c r="O2171" s="206"/>
      <c r="P2171" s="206"/>
      <c r="Q2171" s="206"/>
      <c r="R2171" s="206"/>
      <c r="S2171" s="206"/>
      <c r="T2171" s="207"/>
      <c r="AT2171" s="208" t="s">
        <v>428</v>
      </c>
      <c r="AU2171" s="208" t="s">
        <v>86</v>
      </c>
      <c r="AV2171" s="13" t="s">
        <v>86</v>
      </c>
      <c r="AW2171" s="13" t="s">
        <v>37</v>
      </c>
      <c r="AX2171" s="13" t="s">
        <v>76</v>
      </c>
      <c r="AY2171" s="208" t="s">
        <v>404</v>
      </c>
    </row>
    <row r="2172" spans="2:51" s="13" customFormat="1" ht="11.25">
      <c r="B2172" s="198"/>
      <c r="C2172" s="199"/>
      <c r="D2172" s="192" t="s">
        <v>428</v>
      </c>
      <c r="E2172" s="200" t="s">
        <v>19</v>
      </c>
      <c r="F2172" s="201" t="s">
        <v>2727</v>
      </c>
      <c r="G2172" s="199"/>
      <c r="H2172" s="202">
        <v>15.455</v>
      </c>
      <c r="I2172" s="203"/>
      <c r="J2172" s="199"/>
      <c r="K2172" s="199"/>
      <c r="L2172" s="204"/>
      <c r="M2172" s="205"/>
      <c r="N2172" s="206"/>
      <c r="O2172" s="206"/>
      <c r="P2172" s="206"/>
      <c r="Q2172" s="206"/>
      <c r="R2172" s="206"/>
      <c r="S2172" s="206"/>
      <c r="T2172" s="207"/>
      <c r="AT2172" s="208" t="s">
        <v>428</v>
      </c>
      <c r="AU2172" s="208" t="s">
        <v>86</v>
      </c>
      <c r="AV2172" s="13" t="s">
        <v>86</v>
      </c>
      <c r="AW2172" s="13" t="s">
        <v>37</v>
      </c>
      <c r="AX2172" s="13" t="s">
        <v>76</v>
      </c>
      <c r="AY2172" s="208" t="s">
        <v>404</v>
      </c>
    </row>
    <row r="2173" spans="2:51" s="13" customFormat="1" ht="11.25">
      <c r="B2173" s="198"/>
      <c r="C2173" s="199"/>
      <c r="D2173" s="192" t="s">
        <v>428</v>
      </c>
      <c r="E2173" s="200" t="s">
        <v>19</v>
      </c>
      <c r="F2173" s="201" t="s">
        <v>2728</v>
      </c>
      <c r="G2173" s="199"/>
      <c r="H2173" s="202">
        <v>15.773</v>
      </c>
      <c r="I2173" s="203"/>
      <c r="J2173" s="199"/>
      <c r="K2173" s="199"/>
      <c r="L2173" s="204"/>
      <c r="M2173" s="205"/>
      <c r="N2173" s="206"/>
      <c r="O2173" s="206"/>
      <c r="P2173" s="206"/>
      <c r="Q2173" s="206"/>
      <c r="R2173" s="206"/>
      <c r="S2173" s="206"/>
      <c r="T2173" s="207"/>
      <c r="AT2173" s="208" t="s">
        <v>428</v>
      </c>
      <c r="AU2173" s="208" t="s">
        <v>86</v>
      </c>
      <c r="AV2173" s="13" t="s">
        <v>86</v>
      </c>
      <c r="AW2173" s="13" t="s">
        <v>37</v>
      </c>
      <c r="AX2173" s="13" t="s">
        <v>76</v>
      </c>
      <c r="AY2173" s="208" t="s">
        <v>404</v>
      </c>
    </row>
    <row r="2174" spans="2:51" s="16" customFormat="1" ht="11.25">
      <c r="B2174" s="231"/>
      <c r="C2174" s="232"/>
      <c r="D2174" s="192" t="s">
        <v>428</v>
      </c>
      <c r="E2174" s="233" t="s">
        <v>452</v>
      </c>
      <c r="F2174" s="234" t="s">
        <v>534</v>
      </c>
      <c r="G2174" s="232"/>
      <c r="H2174" s="235">
        <v>1239.822</v>
      </c>
      <c r="I2174" s="236"/>
      <c r="J2174" s="232"/>
      <c r="K2174" s="232"/>
      <c r="L2174" s="237"/>
      <c r="M2174" s="238"/>
      <c r="N2174" s="239"/>
      <c r="O2174" s="239"/>
      <c r="P2174" s="239"/>
      <c r="Q2174" s="239"/>
      <c r="R2174" s="239"/>
      <c r="S2174" s="239"/>
      <c r="T2174" s="240"/>
      <c r="AT2174" s="241" t="s">
        <v>428</v>
      </c>
      <c r="AU2174" s="241" t="s">
        <v>86</v>
      </c>
      <c r="AV2174" s="16" t="s">
        <v>467</v>
      </c>
      <c r="AW2174" s="16" t="s">
        <v>37</v>
      </c>
      <c r="AX2174" s="16" t="s">
        <v>76</v>
      </c>
      <c r="AY2174" s="241" t="s">
        <v>404</v>
      </c>
    </row>
    <row r="2175" spans="2:51" s="15" customFormat="1" ht="11.25">
      <c r="B2175" s="221"/>
      <c r="C2175" s="222"/>
      <c r="D2175" s="192" t="s">
        <v>428</v>
      </c>
      <c r="E2175" s="223" t="s">
        <v>19</v>
      </c>
      <c r="F2175" s="224" t="s">
        <v>2729</v>
      </c>
      <c r="G2175" s="222"/>
      <c r="H2175" s="223" t="s">
        <v>19</v>
      </c>
      <c r="I2175" s="225"/>
      <c r="J2175" s="222"/>
      <c r="K2175" s="222"/>
      <c r="L2175" s="226"/>
      <c r="M2175" s="227"/>
      <c r="N2175" s="228"/>
      <c r="O2175" s="228"/>
      <c r="P2175" s="228"/>
      <c r="Q2175" s="228"/>
      <c r="R2175" s="228"/>
      <c r="S2175" s="228"/>
      <c r="T2175" s="229"/>
      <c r="AT2175" s="230" t="s">
        <v>428</v>
      </c>
      <c r="AU2175" s="230" t="s">
        <v>86</v>
      </c>
      <c r="AV2175" s="15" t="s">
        <v>84</v>
      </c>
      <c r="AW2175" s="15" t="s">
        <v>37</v>
      </c>
      <c r="AX2175" s="15" t="s">
        <v>76</v>
      </c>
      <c r="AY2175" s="230" t="s">
        <v>404</v>
      </c>
    </row>
    <row r="2176" spans="2:51" s="13" customFormat="1" ht="11.25">
      <c r="B2176" s="198"/>
      <c r="C2176" s="199"/>
      <c r="D2176" s="192" t="s">
        <v>428</v>
      </c>
      <c r="E2176" s="200" t="s">
        <v>19</v>
      </c>
      <c r="F2176" s="201" t="s">
        <v>2686</v>
      </c>
      <c r="G2176" s="199"/>
      <c r="H2176" s="202">
        <v>3.868</v>
      </c>
      <c r="I2176" s="203"/>
      <c r="J2176" s="199"/>
      <c r="K2176" s="199"/>
      <c r="L2176" s="204"/>
      <c r="M2176" s="205"/>
      <c r="N2176" s="206"/>
      <c r="O2176" s="206"/>
      <c r="P2176" s="206"/>
      <c r="Q2176" s="206"/>
      <c r="R2176" s="206"/>
      <c r="S2176" s="206"/>
      <c r="T2176" s="207"/>
      <c r="AT2176" s="208" t="s">
        <v>428</v>
      </c>
      <c r="AU2176" s="208" t="s">
        <v>86</v>
      </c>
      <c r="AV2176" s="13" t="s">
        <v>86</v>
      </c>
      <c r="AW2176" s="13" t="s">
        <v>37</v>
      </c>
      <c r="AX2176" s="13" t="s">
        <v>76</v>
      </c>
      <c r="AY2176" s="208" t="s">
        <v>404</v>
      </c>
    </row>
    <row r="2177" spans="2:51" s="13" customFormat="1" ht="11.25">
      <c r="B2177" s="198"/>
      <c r="C2177" s="199"/>
      <c r="D2177" s="192" t="s">
        <v>428</v>
      </c>
      <c r="E2177" s="200" t="s">
        <v>19</v>
      </c>
      <c r="F2177" s="201" t="s">
        <v>2687</v>
      </c>
      <c r="G2177" s="199"/>
      <c r="H2177" s="202">
        <v>0.36</v>
      </c>
      <c r="I2177" s="203"/>
      <c r="J2177" s="199"/>
      <c r="K2177" s="199"/>
      <c r="L2177" s="204"/>
      <c r="M2177" s="205"/>
      <c r="N2177" s="206"/>
      <c r="O2177" s="206"/>
      <c r="P2177" s="206"/>
      <c r="Q2177" s="206"/>
      <c r="R2177" s="206"/>
      <c r="S2177" s="206"/>
      <c r="T2177" s="207"/>
      <c r="AT2177" s="208" t="s">
        <v>428</v>
      </c>
      <c r="AU2177" s="208" t="s">
        <v>86</v>
      </c>
      <c r="AV2177" s="13" t="s">
        <v>86</v>
      </c>
      <c r="AW2177" s="13" t="s">
        <v>37</v>
      </c>
      <c r="AX2177" s="13" t="s">
        <v>76</v>
      </c>
      <c r="AY2177" s="208" t="s">
        <v>404</v>
      </c>
    </row>
    <row r="2178" spans="2:51" s="13" customFormat="1" ht="11.25">
      <c r="B2178" s="198"/>
      <c r="C2178" s="199"/>
      <c r="D2178" s="192" t="s">
        <v>428</v>
      </c>
      <c r="E2178" s="200" t="s">
        <v>19</v>
      </c>
      <c r="F2178" s="201" t="s">
        <v>2730</v>
      </c>
      <c r="G2178" s="199"/>
      <c r="H2178" s="202">
        <v>2.508</v>
      </c>
      <c r="I2178" s="203"/>
      <c r="J2178" s="199"/>
      <c r="K2178" s="199"/>
      <c r="L2178" s="204"/>
      <c r="M2178" s="205"/>
      <c r="N2178" s="206"/>
      <c r="O2178" s="206"/>
      <c r="P2178" s="206"/>
      <c r="Q2178" s="206"/>
      <c r="R2178" s="206"/>
      <c r="S2178" s="206"/>
      <c r="T2178" s="207"/>
      <c r="AT2178" s="208" t="s">
        <v>428</v>
      </c>
      <c r="AU2178" s="208" t="s">
        <v>86</v>
      </c>
      <c r="AV2178" s="13" t="s">
        <v>86</v>
      </c>
      <c r="AW2178" s="13" t="s">
        <v>37</v>
      </c>
      <c r="AX2178" s="13" t="s">
        <v>76</v>
      </c>
      <c r="AY2178" s="208" t="s">
        <v>404</v>
      </c>
    </row>
    <row r="2179" spans="2:51" s="13" customFormat="1" ht="11.25">
      <c r="B2179" s="198"/>
      <c r="C2179" s="199"/>
      <c r="D2179" s="192" t="s">
        <v>428</v>
      </c>
      <c r="E2179" s="200" t="s">
        <v>19</v>
      </c>
      <c r="F2179" s="201" t="s">
        <v>2702</v>
      </c>
      <c r="G2179" s="199"/>
      <c r="H2179" s="202">
        <v>44.004</v>
      </c>
      <c r="I2179" s="203"/>
      <c r="J2179" s="199"/>
      <c r="K2179" s="199"/>
      <c r="L2179" s="204"/>
      <c r="M2179" s="205"/>
      <c r="N2179" s="206"/>
      <c r="O2179" s="206"/>
      <c r="P2179" s="206"/>
      <c r="Q2179" s="206"/>
      <c r="R2179" s="206"/>
      <c r="S2179" s="206"/>
      <c r="T2179" s="207"/>
      <c r="AT2179" s="208" t="s">
        <v>428</v>
      </c>
      <c r="AU2179" s="208" t="s">
        <v>86</v>
      </c>
      <c r="AV2179" s="13" t="s">
        <v>86</v>
      </c>
      <c r="AW2179" s="13" t="s">
        <v>37</v>
      </c>
      <c r="AX2179" s="13" t="s">
        <v>76</v>
      </c>
      <c r="AY2179" s="208" t="s">
        <v>404</v>
      </c>
    </row>
    <row r="2180" spans="2:51" s="13" customFormat="1" ht="11.25">
      <c r="B2180" s="198"/>
      <c r="C2180" s="199"/>
      <c r="D2180" s="192" t="s">
        <v>428</v>
      </c>
      <c r="E2180" s="200" t="s">
        <v>19</v>
      </c>
      <c r="F2180" s="201" t="s">
        <v>2731</v>
      </c>
      <c r="G2180" s="199"/>
      <c r="H2180" s="202">
        <v>0.164</v>
      </c>
      <c r="I2180" s="203"/>
      <c r="J2180" s="199"/>
      <c r="K2180" s="199"/>
      <c r="L2180" s="204"/>
      <c r="M2180" s="205"/>
      <c r="N2180" s="206"/>
      <c r="O2180" s="206"/>
      <c r="P2180" s="206"/>
      <c r="Q2180" s="206"/>
      <c r="R2180" s="206"/>
      <c r="S2180" s="206"/>
      <c r="T2180" s="207"/>
      <c r="AT2180" s="208" t="s">
        <v>428</v>
      </c>
      <c r="AU2180" s="208" t="s">
        <v>86</v>
      </c>
      <c r="AV2180" s="13" t="s">
        <v>86</v>
      </c>
      <c r="AW2180" s="13" t="s">
        <v>37</v>
      </c>
      <c r="AX2180" s="13" t="s">
        <v>76</v>
      </c>
      <c r="AY2180" s="208" t="s">
        <v>404</v>
      </c>
    </row>
    <row r="2181" spans="2:51" s="13" customFormat="1" ht="11.25">
      <c r="B2181" s="198"/>
      <c r="C2181" s="199"/>
      <c r="D2181" s="192" t="s">
        <v>428</v>
      </c>
      <c r="E2181" s="200" t="s">
        <v>19</v>
      </c>
      <c r="F2181" s="201" t="s">
        <v>2688</v>
      </c>
      <c r="G2181" s="199"/>
      <c r="H2181" s="202">
        <v>0.08</v>
      </c>
      <c r="I2181" s="203"/>
      <c r="J2181" s="199"/>
      <c r="K2181" s="199"/>
      <c r="L2181" s="204"/>
      <c r="M2181" s="205"/>
      <c r="N2181" s="206"/>
      <c r="O2181" s="206"/>
      <c r="P2181" s="206"/>
      <c r="Q2181" s="206"/>
      <c r="R2181" s="206"/>
      <c r="S2181" s="206"/>
      <c r="T2181" s="207"/>
      <c r="AT2181" s="208" t="s">
        <v>428</v>
      </c>
      <c r="AU2181" s="208" t="s">
        <v>86</v>
      </c>
      <c r="AV2181" s="13" t="s">
        <v>86</v>
      </c>
      <c r="AW2181" s="13" t="s">
        <v>37</v>
      </c>
      <c r="AX2181" s="13" t="s">
        <v>76</v>
      </c>
      <c r="AY2181" s="208" t="s">
        <v>404</v>
      </c>
    </row>
    <row r="2182" spans="2:51" s="13" customFormat="1" ht="11.25">
      <c r="B2182" s="198"/>
      <c r="C2182" s="199"/>
      <c r="D2182" s="192" t="s">
        <v>428</v>
      </c>
      <c r="E2182" s="200" t="s">
        <v>19</v>
      </c>
      <c r="F2182" s="201" t="s">
        <v>2732</v>
      </c>
      <c r="G2182" s="199"/>
      <c r="H2182" s="202">
        <v>33.688</v>
      </c>
      <c r="I2182" s="203"/>
      <c r="J2182" s="199"/>
      <c r="K2182" s="199"/>
      <c r="L2182" s="204"/>
      <c r="M2182" s="205"/>
      <c r="N2182" s="206"/>
      <c r="O2182" s="206"/>
      <c r="P2182" s="206"/>
      <c r="Q2182" s="206"/>
      <c r="R2182" s="206"/>
      <c r="S2182" s="206"/>
      <c r="T2182" s="207"/>
      <c r="AT2182" s="208" t="s">
        <v>428</v>
      </c>
      <c r="AU2182" s="208" t="s">
        <v>86</v>
      </c>
      <c r="AV2182" s="13" t="s">
        <v>86</v>
      </c>
      <c r="AW2182" s="13" t="s">
        <v>37</v>
      </c>
      <c r="AX2182" s="13" t="s">
        <v>76</v>
      </c>
      <c r="AY2182" s="208" t="s">
        <v>404</v>
      </c>
    </row>
    <row r="2183" spans="2:51" s="13" customFormat="1" ht="11.25">
      <c r="B2183" s="198"/>
      <c r="C2183" s="199"/>
      <c r="D2183" s="192" t="s">
        <v>428</v>
      </c>
      <c r="E2183" s="200" t="s">
        <v>19</v>
      </c>
      <c r="F2183" s="201" t="s">
        <v>2696</v>
      </c>
      <c r="G2183" s="199"/>
      <c r="H2183" s="202">
        <v>64.253</v>
      </c>
      <c r="I2183" s="203"/>
      <c r="J2183" s="199"/>
      <c r="K2183" s="199"/>
      <c r="L2183" s="204"/>
      <c r="M2183" s="205"/>
      <c r="N2183" s="206"/>
      <c r="O2183" s="206"/>
      <c r="P2183" s="206"/>
      <c r="Q2183" s="206"/>
      <c r="R2183" s="206"/>
      <c r="S2183" s="206"/>
      <c r="T2183" s="207"/>
      <c r="AT2183" s="208" t="s">
        <v>428</v>
      </c>
      <c r="AU2183" s="208" t="s">
        <v>86</v>
      </c>
      <c r="AV2183" s="13" t="s">
        <v>86</v>
      </c>
      <c r="AW2183" s="13" t="s">
        <v>37</v>
      </c>
      <c r="AX2183" s="13" t="s">
        <v>76</v>
      </c>
      <c r="AY2183" s="208" t="s">
        <v>404</v>
      </c>
    </row>
    <row r="2184" spans="2:51" s="13" customFormat="1" ht="11.25">
      <c r="B2184" s="198"/>
      <c r="C2184" s="199"/>
      <c r="D2184" s="192" t="s">
        <v>428</v>
      </c>
      <c r="E2184" s="200" t="s">
        <v>19</v>
      </c>
      <c r="F2184" s="201" t="s">
        <v>2712</v>
      </c>
      <c r="G2184" s="199"/>
      <c r="H2184" s="202">
        <v>110.205</v>
      </c>
      <c r="I2184" s="203"/>
      <c r="J2184" s="199"/>
      <c r="K2184" s="199"/>
      <c r="L2184" s="204"/>
      <c r="M2184" s="205"/>
      <c r="N2184" s="206"/>
      <c r="O2184" s="206"/>
      <c r="P2184" s="206"/>
      <c r="Q2184" s="206"/>
      <c r="R2184" s="206"/>
      <c r="S2184" s="206"/>
      <c r="T2184" s="207"/>
      <c r="AT2184" s="208" t="s">
        <v>428</v>
      </c>
      <c r="AU2184" s="208" t="s">
        <v>86</v>
      </c>
      <c r="AV2184" s="13" t="s">
        <v>86</v>
      </c>
      <c r="AW2184" s="13" t="s">
        <v>37</v>
      </c>
      <c r="AX2184" s="13" t="s">
        <v>76</v>
      </c>
      <c r="AY2184" s="208" t="s">
        <v>404</v>
      </c>
    </row>
    <row r="2185" spans="2:51" s="13" customFormat="1" ht="11.25">
      <c r="B2185" s="198"/>
      <c r="C2185" s="199"/>
      <c r="D2185" s="192" t="s">
        <v>428</v>
      </c>
      <c r="E2185" s="200" t="s">
        <v>19</v>
      </c>
      <c r="F2185" s="201" t="s">
        <v>2713</v>
      </c>
      <c r="G2185" s="199"/>
      <c r="H2185" s="202">
        <v>583.309</v>
      </c>
      <c r="I2185" s="203"/>
      <c r="J2185" s="199"/>
      <c r="K2185" s="199"/>
      <c r="L2185" s="204"/>
      <c r="M2185" s="205"/>
      <c r="N2185" s="206"/>
      <c r="O2185" s="206"/>
      <c r="P2185" s="206"/>
      <c r="Q2185" s="206"/>
      <c r="R2185" s="206"/>
      <c r="S2185" s="206"/>
      <c r="T2185" s="207"/>
      <c r="AT2185" s="208" t="s">
        <v>428</v>
      </c>
      <c r="AU2185" s="208" t="s">
        <v>86</v>
      </c>
      <c r="AV2185" s="13" t="s">
        <v>86</v>
      </c>
      <c r="AW2185" s="13" t="s">
        <v>37</v>
      </c>
      <c r="AX2185" s="13" t="s">
        <v>76</v>
      </c>
      <c r="AY2185" s="208" t="s">
        <v>404</v>
      </c>
    </row>
    <row r="2186" spans="2:51" s="13" customFormat="1" ht="11.25">
      <c r="B2186" s="198"/>
      <c r="C2186" s="199"/>
      <c r="D2186" s="192" t="s">
        <v>428</v>
      </c>
      <c r="E2186" s="200" t="s">
        <v>19</v>
      </c>
      <c r="F2186" s="201" t="s">
        <v>2707</v>
      </c>
      <c r="G2186" s="199"/>
      <c r="H2186" s="202">
        <v>421.776</v>
      </c>
      <c r="I2186" s="203"/>
      <c r="J2186" s="199"/>
      <c r="K2186" s="199"/>
      <c r="L2186" s="204"/>
      <c r="M2186" s="205"/>
      <c r="N2186" s="206"/>
      <c r="O2186" s="206"/>
      <c r="P2186" s="206"/>
      <c r="Q2186" s="206"/>
      <c r="R2186" s="206"/>
      <c r="S2186" s="206"/>
      <c r="T2186" s="207"/>
      <c r="AT2186" s="208" t="s">
        <v>428</v>
      </c>
      <c r="AU2186" s="208" t="s">
        <v>86</v>
      </c>
      <c r="AV2186" s="13" t="s">
        <v>86</v>
      </c>
      <c r="AW2186" s="13" t="s">
        <v>37</v>
      </c>
      <c r="AX2186" s="13" t="s">
        <v>76</v>
      </c>
      <c r="AY2186" s="208" t="s">
        <v>404</v>
      </c>
    </row>
    <row r="2187" spans="2:51" s="13" customFormat="1" ht="11.25">
      <c r="B2187" s="198"/>
      <c r="C2187" s="199"/>
      <c r="D2187" s="192" t="s">
        <v>428</v>
      </c>
      <c r="E2187" s="200" t="s">
        <v>19</v>
      </c>
      <c r="F2187" s="201" t="s">
        <v>2703</v>
      </c>
      <c r="G2187" s="199"/>
      <c r="H2187" s="202">
        <v>7.254</v>
      </c>
      <c r="I2187" s="203"/>
      <c r="J2187" s="199"/>
      <c r="K2187" s="199"/>
      <c r="L2187" s="204"/>
      <c r="M2187" s="205"/>
      <c r="N2187" s="206"/>
      <c r="O2187" s="206"/>
      <c r="P2187" s="206"/>
      <c r="Q2187" s="206"/>
      <c r="R2187" s="206"/>
      <c r="S2187" s="206"/>
      <c r="T2187" s="207"/>
      <c r="AT2187" s="208" t="s">
        <v>428</v>
      </c>
      <c r="AU2187" s="208" t="s">
        <v>86</v>
      </c>
      <c r="AV2187" s="13" t="s">
        <v>86</v>
      </c>
      <c r="AW2187" s="13" t="s">
        <v>37</v>
      </c>
      <c r="AX2187" s="13" t="s">
        <v>76</v>
      </c>
      <c r="AY2187" s="208" t="s">
        <v>404</v>
      </c>
    </row>
    <row r="2188" spans="2:51" s="16" customFormat="1" ht="11.25">
      <c r="B2188" s="231"/>
      <c r="C2188" s="232"/>
      <c r="D2188" s="192" t="s">
        <v>428</v>
      </c>
      <c r="E2188" s="233" t="s">
        <v>19</v>
      </c>
      <c r="F2188" s="234" t="s">
        <v>534</v>
      </c>
      <c r="G2188" s="232"/>
      <c r="H2188" s="235">
        <v>1271.469</v>
      </c>
      <c r="I2188" s="236"/>
      <c r="J2188" s="232"/>
      <c r="K2188" s="232"/>
      <c r="L2188" s="237"/>
      <c r="M2188" s="238"/>
      <c r="N2188" s="239"/>
      <c r="O2188" s="239"/>
      <c r="P2188" s="239"/>
      <c r="Q2188" s="239"/>
      <c r="R2188" s="239"/>
      <c r="S2188" s="239"/>
      <c r="T2188" s="240"/>
      <c r="AT2188" s="241" t="s">
        <v>428</v>
      </c>
      <c r="AU2188" s="241" t="s">
        <v>86</v>
      </c>
      <c r="AV2188" s="16" t="s">
        <v>467</v>
      </c>
      <c r="AW2188" s="16" t="s">
        <v>37</v>
      </c>
      <c r="AX2188" s="16" t="s">
        <v>76</v>
      </c>
      <c r="AY2188" s="241" t="s">
        <v>404</v>
      </c>
    </row>
    <row r="2189" spans="2:51" s="15" customFormat="1" ht="11.25">
      <c r="B2189" s="221"/>
      <c r="C2189" s="222"/>
      <c r="D2189" s="192" t="s">
        <v>428</v>
      </c>
      <c r="E2189" s="223" t="s">
        <v>19</v>
      </c>
      <c r="F2189" s="224" t="s">
        <v>2733</v>
      </c>
      <c r="G2189" s="222"/>
      <c r="H2189" s="223" t="s">
        <v>19</v>
      </c>
      <c r="I2189" s="225"/>
      <c r="J2189" s="222"/>
      <c r="K2189" s="222"/>
      <c r="L2189" s="226"/>
      <c r="M2189" s="227"/>
      <c r="N2189" s="228"/>
      <c r="O2189" s="228"/>
      <c r="P2189" s="228"/>
      <c r="Q2189" s="228"/>
      <c r="R2189" s="228"/>
      <c r="S2189" s="228"/>
      <c r="T2189" s="229"/>
      <c r="AT2189" s="230" t="s">
        <v>428</v>
      </c>
      <c r="AU2189" s="230" t="s">
        <v>86</v>
      </c>
      <c r="AV2189" s="15" t="s">
        <v>84</v>
      </c>
      <c r="AW2189" s="15" t="s">
        <v>37</v>
      </c>
      <c r="AX2189" s="15" t="s">
        <v>76</v>
      </c>
      <c r="AY2189" s="230" t="s">
        <v>404</v>
      </c>
    </row>
    <row r="2190" spans="2:51" s="13" customFormat="1" ht="11.25">
      <c r="B2190" s="198"/>
      <c r="C2190" s="199"/>
      <c r="D2190" s="192" t="s">
        <v>428</v>
      </c>
      <c r="E2190" s="200" t="s">
        <v>19</v>
      </c>
      <c r="F2190" s="201" t="s">
        <v>2734</v>
      </c>
      <c r="G2190" s="199"/>
      <c r="H2190" s="202">
        <v>2599.316</v>
      </c>
      <c r="I2190" s="203"/>
      <c r="J2190" s="199"/>
      <c r="K2190" s="199"/>
      <c r="L2190" s="204"/>
      <c r="M2190" s="205"/>
      <c r="N2190" s="206"/>
      <c r="O2190" s="206"/>
      <c r="P2190" s="206"/>
      <c r="Q2190" s="206"/>
      <c r="R2190" s="206"/>
      <c r="S2190" s="206"/>
      <c r="T2190" s="207"/>
      <c r="AT2190" s="208" t="s">
        <v>428</v>
      </c>
      <c r="AU2190" s="208" t="s">
        <v>86</v>
      </c>
      <c r="AV2190" s="13" t="s">
        <v>86</v>
      </c>
      <c r="AW2190" s="13" t="s">
        <v>37</v>
      </c>
      <c r="AX2190" s="13" t="s">
        <v>76</v>
      </c>
      <c r="AY2190" s="208" t="s">
        <v>404</v>
      </c>
    </row>
    <row r="2191" spans="2:51" s="13" customFormat="1" ht="11.25">
      <c r="B2191" s="198"/>
      <c r="C2191" s="199"/>
      <c r="D2191" s="192" t="s">
        <v>428</v>
      </c>
      <c r="E2191" s="200" t="s">
        <v>19</v>
      </c>
      <c r="F2191" s="201" t="s">
        <v>2735</v>
      </c>
      <c r="G2191" s="199"/>
      <c r="H2191" s="202">
        <v>22.87</v>
      </c>
      <c r="I2191" s="203"/>
      <c r="J2191" s="199"/>
      <c r="K2191" s="199"/>
      <c r="L2191" s="204"/>
      <c r="M2191" s="205"/>
      <c r="N2191" s="206"/>
      <c r="O2191" s="206"/>
      <c r="P2191" s="206"/>
      <c r="Q2191" s="206"/>
      <c r="R2191" s="206"/>
      <c r="S2191" s="206"/>
      <c r="T2191" s="207"/>
      <c r="AT2191" s="208" t="s">
        <v>428</v>
      </c>
      <c r="AU2191" s="208" t="s">
        <v>86</v>
      </c>
      <c r="AV2191" s="13" t="s">
        <v>86</v>
      </c>
      <c r="AW2191" s="13" t="s">
        <v>37</v>
      </c>
      <c r="AX2191" s="13" t="s">
        <v>76</v>
      </c>
      <c r="AY2191" s="208" t="s">
        <v>404</v>
      </c>
    </row>
    <row r="2192" spans="2:51" s="13" customFormat="1" ht="11.25">
      <c r="B2192" s="198"/>
      <c r="C2192" s="199"/>
      <c r="D2192" s="192" t="s">
        <v>428</v>
      </c>
      <c r="E2192" s="200" t="s">
        <v>19</v>
      </c>
      <c r="F2192" s="201" t="s">
        <v>2736</v>
      </c>
      <c r="G2192" s="199"/>
      <c r="H2192" s="202">
        <v>-1224.049</v>
      </c>
      <c r="I2192" s="203"/>
      <c r="J2192" s="199"/>
      <c r="K2192" s="199"/>
      <c r="L2192" s="204"/>
      <c r="M2192" s="205"/>
      <c r="N2192" s="206"/>
      <c r="O2192" s="206"/>
      <c r="P2192" s="206"/>
      <c r="Q2192" s="206"/>
      <c r="R2192" s="206"/>
      <c r="S2192" s="206"/>
      <c r="T2192" s="207"/>
      <c r="AT2192" s="208" t="s">
        <v>428</v>
      </c>
      <c r="AU2192" s="208" t="s">
        <v>86</v>
      </c>
      <c r="AV2192" s="13" t="s">
        <v>86</v>
      </c>
      <c r="AW2192" s="13" t="s">
        <v>37</v>
      </c>
      <c r="AX2192" s="13" t="s">
        <v>76</v>
      </c>
      <c r="AY2192" s="208" t="s">
        <v>404</v>
      </c>
    </row>
    <row r="2193" spans="2:51" s="16" customFormat="1" ht="11.25">
      <c r="B2193" s="231"/>
      <c r="C2193" s="232"/>
      <c r="D2193" s="192" t="s">
        <v>428</v>
      </c>
      <c r="E2193" s="233" t="s">
        <v>456</v>
      </c>
      <c r="F2193" s="234" t="s">
        <v>534</v>
      </c>
      <c r="G2193" s="232"/>
      <c r="H2193" s="235">
        <v>1398.137</v>
      </c>
      <c r="I2193" s="236"/>
      <c r="J2193" s="232"/>
      <c r="K2193" s="232"/>
      <c r="L2193" s="237"/>
      <c r="M2193" s="238"/>
      <c r="N2193" s="239"/>
      <c r="O2193" s="239"/>
      <c r="P2193" s="239"/>
      <c r="Q2193" s="239"/>
      <c r="R2193" s="239"/>
      <c r="S2193" s="239"/>
      <c r="T2193" s="240"/>
      <c r="AT2193" s="241" t="s">
        <v>428</v>
      </c>
      <c r="AU2193" s="241" t="s">
        <v>86</v>
      </c>
      <c r="AV2193" s="16" t="s">
        <v>467</v>
      </c>
      <c r="AW2193" s="16" t="s">
        <v>37</v>
      </c>
      <c r="AX2193" s="16" t="s">
        <v>76</v>
      </c>
      <c r="AY2193" s="241" t="s">
        <v>404</v>
      </c>
    </row>
    <row r="2194" spans="2:51" s="15" customFormat="1" ht="11.25">
      <c r="B2194" s="221"/>
      <c r="C2194" s="222"/>
      <c r="D2194" s="192" t="s">
        <v>428</v>
      </c>
      <c r="E2194" s="223" t="s">
        <v>19</v>
      </c>
      <c r="F2194" s="224" t="s">
        <v>2737</v>
      </c>
      <c r="G2194" s="222"/>
      <c r="H2194" s="223" t="s">
        <v>19</v>
      </c>
      <c r="I2194" s="225"/>
      <c r="J2194" s="222"/>
      <c r="K2194" s="222"/>
      <c r="L2194" s="226"/>
      <c r="M2194" s="227"/>
      <c r="N2194" s="228"/>
      <c r="O2194" s="228"/>
      <c r="P2194" s="228"/>
      <c r="Q2194" s="228"/>
      <c r="R2194" s="228"/>
      <c r="S2194" s="228"/>
      <c r="T2194" s="229"/>
      <c r="AT2194" s="230" t="s">
        <v>428</v>
      </c>
      <c r="AU2194" s="230" t="s">
        <v>86</v>
      </c>
      <c r="AV2194" s="15" t="s">
        <v>84</v>
      </c>
      <c r="AW2194" s="15" t="s">
        <v>37</v>
      </c>
      <c r="AX2194" s="15" t="s">
        <v>76</v>
      </c>
      <c r="AY2194" s="230" t="s">
        <v>404</v>
      </c>
    </row>
    <row r="2195" spans="2:51" s="13" customFormat="1" ht="11.25">
      <c r="B2195" s="198"/>
      <c r="C2195" s="199"/>
      <c r="D2195" s="192" t="s">
        <v>428</v>
      </c>
      <c r="E2195" s="200" t="s">
        <v>19</v>
      </c>
      <c r="F2195" s="201" t="s">
        <v>2738</v>
      </c>
      <c r="G2195" s="199"/>
      <c r="H2195" s="202">
        <v>24.022</v>
      </c>
      <c r="I2195" s="203"/>
      <c r="J2195" s="199"/>
      <c r="K2195" s="199"/>
      <c r="L2195" s="204"/>
      <c r="M2195" s="205"/>
      <c r="N2195" s="206"/>
      <c r="O2195" s="206"/>
      <c r="P2195" s="206"/>
      <c r="Q2195" s="206"/>
      <c r="R2195" s="206"/>
      <c r="S2195" s="206"/>
      <c r="T2195" s="207"/>
      <c r="AT2195" s="208" t="s">
        <v>428</v>
      </c>
      <c r="AU2195" s="208" t="s">
        <v>86</v>
      </c>
      <c r="AV2195" s="13" t="s">
        <v>86</v>
      </c>
      <c r="AW2195" s="13" t="s">
        <v>37</v>
      </c>
      <c r="AX2195" s="13" t="s">
        <v>76</v>
      </c>
      <c r="AY2195" s="208" t="s">
        <v>404</v>
      </c>
    </row>
    <row r="2196" spans="2:51" s="13" customFormat="1" ht="11.25">
      <c r="B2196" s="198"/>
      <c r="C2196" s="199"/>
      <c r="D2196" s="192" t="s">
        <v>428</v>
      </c>
      <c r="E2196" s="200" t="s">
        <v>19</v>
      </c>
      <c r="F2196" s="201" t="s">
        <v>2739</v>
      </c>
      <c r="G2196" s="199"/>
      <c r="H2196" s="202">
        <v>-15.773</v>
      </c>
      <c r="I2196" s="203"/>
      <c r="J2196" s="199"/>
      <c r="K2196" s="199"/>
      <c r="L2196" s="204"/>
      <c r="M2196" s="205"/>
      <c r="N2196" s="206"/>
      <c r="O2196" s="206"/>
      <c r="P2196" s="206"/>
      <c r="Q2196" s="206"/>
      <c r="R2196" s="206"/>
      <c r="S2196" s="206"/>
      <c r="T2196" s="207"/>
      <c r="AT2196" s="208" t="s">
        <v>428</v>
      </c>
      <c r="AU2196" s="208" t="s">
        <v>86</v>
      </c>
      <c r="AV2196" s="13" t="s">
        <v>86</v>
      </c>
      <c r="AW2196" s="13" t="s">
        <v>37</v>
      </c>
      <c r="AX2196" s="13" t="s">
        <v>76</v>
      </c>
      <c r="AY2196" s="208" t="s">
        <v>404</v>
      </c>
    </row>
    <row r="2197" spans="2:51" s="16" customFormat="1" ht="11.25">
      <c r="B2197" s="231"/>
      <c r="C2197" s="232"/>
      <c r="D2197" s="192" t="s">
        <v>428</v>
      </c>
      <c r="E2197" s="233" t="s">
        <v>460</v>
      </c>
      <c r="F2197" s="234" t="s">
        <v>534</v>
      </c>
      <c r="G2197" s="232"/>
      <c r="H2197" s="235">
        <v>8.249</v>
      </c>
      <c r="I2197" s="236"/>
      <c r="J2197" s="232"/>
      <c r="K2197" s="232"/>
      <c r="L2197" s="237"/>
      <c r="M2197" s="238"/>
      <c r="N2197" s="239"/>
      <c r="O2197" s="239"/>
      <c r="P2197" s="239"/>
      <c r="Q2197" s="239"/>
      <c r="R2197" s="239"/>
      <c r="S2197" s="239"/>
      <c r="T2197" s="240"/>
      <c r="AT2197" s="241" t="s">
        <v>428</v>
      </c>
      <c r="AU2197" s="241" t="s">
        <v>86</v>
      </c>
      <c r="AV2197" s="16" t="s">
        <v>467</v>
      </c>
      <c r="AW2197" s="16" t="s">
        <v>37</v>
      </c>
      <c r="AX2197" s="16" t="s">
        <v>76</v>
      </c>
      <c r="AY2197" s="241" t="s">
        <v>404</v>
      </c>
    </row>
    <row r="2198" spans="2:51" s="15" customFormat="1" ht="11.25">
      <c r="B2198" s="221"/>
      <c r="C2198" s="222"/>
      <c r="D2198" s="192" t="s">
        <v>428</v>
      </c>
      <c r="E2198" s="223" t="s">
        <v>19</v>
      </c>
      <c r="F2198" s="224" t="s">
        <v>2740</v>
      </c>
      <c r="G2198" s="222"/>
      <c r="H2198" s="223" t="s">
        <v>19</v>
      </c>
      <c r="I2198" s="225"/>
      <c r="J2198" s="222"/>
      <c r="K2198" s="222"/>
      <c r="L2198" s="226"/>
      <c r="M2198" s="227"/>
      <c r="N2198" s="228"/>
      <c r="O2198" s="228"/>
      <c r="P2198" s="228"/>
      <c r="Q2198" s="228"/>
      <c r="R2198" s="228"/>
      <c r="S2198" s="228"/>
      <c r="T2198" s="229"/>
      <c r="AT2198" s="230" t="s">
        <v>428</v>
      </c>
      <c r="AU2198" s="230" t="s">
        <v>86</v>
      </c>
      <c r="AV2198" s="15" t="s">
        <v>84</v>
      </c>
      <c r="AW2198" s="15" t="s">
        <v>37</v>
      </c>
      <c r="AX2198" s="15" t="s">
        <v>76</v>
      </c>
      <c r="AY2198" s="230" t="s">
        <v>404</v>
      </c>
    </row>
    <row r="2199" spans="2:51" s="15" customFormat="1" ht="11.25">
      <c r="B2199" s="221"/>
      <c r="C2199" s="222"/>
      <c r="D2199" s="192" t="s">
        <v>428</v>
      </c>
      <c r="E2199" s="223" t="s">
        <v>19</v>
      </c>
      <c r="F2199" s="224" t="s">
        <v>2741</v>
      </c>
      <c r="G2199" s="222"/>
      <c r="H2199" s="223" t="s">
        <v>19</v>
      </c>
      <c r="I2199" s="225"/>
      <c r="J2199" s="222"/>
      <c r="K2199" s="222"/>
      <c r="L2199" s="226"/>
      <c r="M2199" s="227"/>
      <c r="N2199" s="228"/>
      <c r="O2199" s="228"/>
      <c r="P2199" s="228"/>
      <c r="Q2199" s="228"/>
      <c r="R2199" s="228"/>
      <c r="S2199" s="228"/>
      <c r="T2199" s="229"/>
      <c r="AT2199" s="230" t="s">
        <v>428</v>
      </c>
      <c r="AU2199" s="230" t="s">
        <v>86</v>
      </c>
      <c r="AV2199" s="15" t="s">
        <v>84</v>
      </c>
      <c r="AW2199" s="15" t="s">
        <v>37</v>
      </c>
      <c r="AX2199" s="15" t="s">
        <v>76</v>
      </c>
      <c r="AY2199" s="230" t="s">
        <v>404</v>
      </c>
    </row>
    <row r="2200" spans="2:51" s="13" customFormat="1" ht="11.25">
      <c r="B2200" s="198"/>
      <c r="C2200" s="199"/>
      <c r="D2200" s="192" t="s">
        <v>428</v>
      </c>
      <c r="E2200" s="200" t="s">
        <v>19</v>
      </c>
      <c r="F2200" s="201" t="s">
        <v>2742</v>
      </c>
      <c r="G2200" s="199"/>
      <c r="H2200" s="202">
        <v>33.688</v>
      </c>
      <c r="I2200" s="203"/>
      <c r="J2200" s="199"/>
      <c r="K2200" s="199"/>
      <c r="L2200" s="204"/>
      <c r="M2200" s="205"/>
      <c r="N2200" s="206"/>
      <c r="O2200" s="206"/>
      <c r="P2200" s="206"/>
      <c r="Q2200" s="206"/>
      <c r="R2200" s="206"/>
      <c r="S2200" s="206"/>
      <c r="T2200" s="207"/>
      <c r="AT2200" s="208" t="s">
        <v>428</v>
      </c>
      <c r="AU2200" s="208" t="s">
        <v>86</v>
      </c>
      <c r="AV2200" s="13" t="s">
        <v>86</v>
      </c>
      <c r="AW2200" s="13" t="s">
        <v>37</v>
      </c>
      <c r="AX2200" s="13" t="s">
        <v>76</v>
      </c>
      <c r="AY2200" s="208" t="s">
        <v>404</v>
      </c>
    </row>
    <row r="2201" spans="2:51" s="13" customFormat="1" ht="11.25">
      <c r="B2201" s="198"/>
      <c r="C2201" s="199"/>
      <c r="D2201" s="192" t="s">
        <v>428</v>
      </c>
      <c r="E2201" s="200" t="s">
        <v>19</v>
      </c>
      <c r="F2201" s="201" t="s">
        <v>2743</v>
      </c>
      <c r="G2201" s="199"/>
      <c r="H2201" s="202">
        <v>2.127</v>
      </c>
      <c r="I2201" s="203"/>
      <c r="J2201" s="199"/>
      <c r="K2201" s="199"/>
      <c r="L2201" s="204"/>
      <c r="M2201" s="205"/>
      <c r="N2201" s="206"/>
      <c r="O2201" s="206"/>
      <c r="P2201" s="206"/>
      <c r="Q2201" s="206"/>
      <c r="R2201" s="206"/>
      <c r="S2201" s="206"/>
      <c r="T2201" s="207"/>
      <c r="AT2201" s="208" t="s">
        <v>428</v>
      </c>
      <c r="AU2201" s="208" t="s">
        <v>86</v>
      </c>
      <c r="AV2201" s="13" t="s">
        <v>86</v>
      </c>
      <c r="AW2201" s="13" t="s">
        <v>37</v>
      </c>
      <c r="AX2201" s="13" t="s">
        <v>76</v>
      </c>
      <c r="AY2201" s="208" t="s">
        <v>404</v>
      </c>
    </row>
    <row r="2202" spans="2:51" s="13" customFormat="1" ht="11.25">
      <c r="B2202" s="198"/>
      <c r="C2202" s="199"/>
      <c r="D2202" s="192" t="s">
        <v>428</v>
      </c>
      <c r="E2202" s="200" t="s">
        <v>19</v>
      </c>
      <c r="F2202" s="201" t="s">
        <v>2744</v>
      </c>
      <c r="G2202" s="199"/>
      <c r="H2202" s="202">
        <v>15.455</v>
      </c>
      <c r="I2202" s="203"/>
      <c r="J2202" s="199"/>
      <c r="K2202" s="199"/>
      <c r="L2202" s="204"/>
      <c r="M2202" s="205"/>
      <c r="N2202" s="206"/>
      <c r="O2202" s="206"/>
      <c r="P2202" s="206"/>
      <c r="Q2202" s="206"/>
      <c r="R2202" s="206"/>
      <c r="S2202" s="206"/>
      <c r="T2202" s="207"/>
      <c r="AT2202" s="208" t="s">
        <v>428</v>
      </c>
      <c r="AU2202" s="208" t="s">
        <v>86</v>
      </c>
      <c r="AV2202" s="13" t="s">
        <v>86</v>
      </c>
      <c r="AW2202" s="13" t="s">
        <v>37</v>
      </c>
      <c r="AX2202" s="13" t="s">
        <v>76</v>
      </c>
      <c r="AY2202" s="208" t="s">
        <v>404</v>
      </c>
    </row>
    <row r="2203" spans="2:51" s="16" customFormat="1" ht="11.25">
      <c r="B2203" s="231"/>
      <c r="C2203" s="232"/>
      <c r="D2203" s="192" t="s">
        <v>428</v>
      </c>
      <c r="E2203" s="233" t="s">
        <v>19</v>
      </c>
      <c r="F2203" s="234" t="s">
        <v>534</v>
      </c>
      <c r="G2203" s="232"/>
      <c r="H2203" s="235">
        <v>51.27</v>
      </c>
      <c r="I2203" s="236"/>
      <c r="J2203" s="232"/>
      <c r="K2203" s="232"/>
      <c r="L2203" s="237"/>
      <c r="M2203" s="238"/>
      <c r="N2203" s="239"/>
      <c r="O2203" s="239"/>
      <c r="P2203" s="239"/>
      <c r="Q2203" s="239"/>
      <c r="R2203" s="239"/>
      <c r="S2203" s="239"/>
      <c r="T2203" s="240"/>
      <c r="AT2203" s="241" t="s">
        <v>428</v>
      </c>
      <c r="AU2203" s="241" t="s">
        <v>86</v>
      </c>
      <c r="AV2203" s="16" t="s">
        <v>467</v>
      </c>
      <c r="AW2203" s="16" t="s">
        <v>37</v>
      </c>
      <c r="AX2203" s="16" t="s">
        <v>76</v>
      </c>
      <c r="AY2203" s="241" t="s">
        <v>404</v>
      </c>
    </row>
    <row r="2204" spans="2:51" s="14" customFormat="1" ht="11.25">
      <c r="B2204" s="210"/>
      <c r="C2204" s="211"/>
      <c r="D2204" s="192" t="s">
        <v>428</v>
      </c>
      <c r="E2204" s="212" t="s">
        <v>19</v>
      </c>
      <c r="F2204" s="213" t="s">
        <v>463</v>
      </c>
      <c r="G2204" s="211"/>
      <c r="H2204" s="214">
        <v>4292.638</v>
      </c>
      <c r="I2204" s="215"/>
      <c r="J2204" s="211"/>
      <c r="K2204" s="211"/>
      <c r="L2204" s="216"/>
      <c r="M2204" s="217"/>
      <c r="N2204" s="218"/>
      <c r="O2204" s="218"/>
      <c r="P2204" s="218"/>
      <c r="Q2204" s="218"/>
      <c r="R2204" s="218"/>
      <c r="S2204" s="218"/>
      <c r="T2204" s="219"/>
      <c r="AT2204" s="220" t="s">
        <v>428</v>
      </c>
      <c r="AU2204" s="220" t="s">
        <v>86</v>
      </c>
      <c r="AV2204" s="14" t="s">
        <v>273</v>
      </c>
      <c r="AW2204" s="14" t="s">
        <v>37</v>
      </c>
      <c r="AX2204" s="14" t="s">
        <v>84</v>
      </c>
      <c r="AY2204" s="220" t="s">
        <v>404</v>
      </c>
    </row>
    <row r="2205" spans="1:65" s="2" customFormat="1" ht="14.45" customHeight="1">
      <c r="A2205" s="36"/>
      <c r="B2205" s="37"/>
      <c r="C2205" s="179" t="s">
        <v>2745</v>
      </c>
      <c r="D2205" s="179" t="s">
        <v>410</v>
      </c>
      <c r="E2205" s="180" t="s">
        <v>2746</v>
      </c>
      <c r="F2205" s="181" t="s">
        <v>2747</v>
      </c>
      <c r="G2205" s="182" t="s">
        <v>127</v>
      </c>
      <c r="H2205" s="183">
        <v>50879.212</v>
      </c>
      <c r="I2205" s="184"/>
      <c r="J2205" s="185">
        <f>ROUND(I2205*H2205,2)</f>
        <v>0</v>
      </c>
      <c r="K2205" s="181" t="s">
        <v>413</v>
      </c>
      <c r="L2205" s="41"/>
      <c r="M2205" s="186" t="s">
        <v>19</v>
      </c>
      <c r="N2205" s="187" t="s">
        <v>47</v>
      </c>
      <c r="O2205" s="66"/>
      <c r="P2205" s="188">
        <f>O2205*H2205</f>
        <v>0</v>
      </c>
      <c r="Q2205" s="188">
        <v>0</v>
      </c>
      <c r="R2205" s="188">
        <f>Q2205*H2205</f>
        <v>0</v>
      </c>
      <c r="S2205" s="188">
        <v>0</v>
      </c>
      <c r="T2205" s="189">
        <f>S2205*H2205</f>
        <v>0</v>
      </c>
      <c r="U2205" s="36"/>
      <c r="V2205" s="36"/>
      <c r="W2205" s="36"/>
      <c r="X2205" s="36"/>
      <c r="Y2205" s="36"/>
      <c r="Z2205" s="36"/>
      <c r="AA2205" s="36"/>
      <c r="AB2205" s="36"/>
      <c r="AC2205" s="36"/>
      <c r="AD2205" s="36"/>
      <c r="AE2205" s="36"/>
      <c r="AR2205" s="190" t="s">
        <v>273</v>
      </c>
      <c r="AT2205" s="190" t="s">
        <v>410</v>
      </c>
      <c r="AU2205" s="190" t="s">
        <v>86</v>
      </c>
      <c r="AY2205" s="19" t="s">
        <v>404</v>
      </c>
      <c r="BE2205" s="191">
        <f>IF(N2205="základní",J2205,0)</f>
        <v>0</v>
      </c>
      <c r="BF2205" s="191">
        <f>IF(N2205="snížená",J2205,0)</f>
        <v>0</v>
      </c>
      <c r="BG2205" s="191">
        <f>IF(N2205="zákl. přenesená",J2205,0)</f>
        <v>0</v>
      </c>
      <c r="BH2205" s="191">
        <f>IF(N2205="sníž. přenesená",J2205,0)</f>
        <v>0</v>
      </c>
      <c r="BI2205" s="191">
        <f>IF(N2205="nulová",J2205,0)</f>
        <v>0</v>
      </c>
      <c r="BJ2205" s="19" t="s">
        <v>84</v>
      </c>
      <c r="BK2205" s="191">
        <f>ROUND(I2205*H2205,2)</f>
        <v>0</v>
      </c>
      <c r="BL2205" s="19" t="s">
        <v>273</v>
      </c>
      <c r="BM2205" s="190" t="s">
        <v>2748</v>
      </c>
    </row>
    <row r="2206" spans="1:47" s="2" customFormat="1" ht="19.5">
      <c r="A2206" s="36"/>
      <c r="B2206" s="37"/>
      <c r="C2206" s="38"/>
      <c r="D2206" s="192" t="s">
        <v>418</v>
      </c>
      <c r="E2206" s="38"/>
      <c r="F2206" s="193" t="s">
        <v>2749</v>
      </c>
      <c r="G2206" s="38"/>
      <c r="H2206" s="38"/>
      <c r="I2206" s="194"/>
      <c r="J2206" s="38"/>
      <c r="K2206" s="38"/>
      <c r="L2206" s="41"/>
      <c r="M2206" s="195"/>
      <c r="N2206" s="196"/>
      <c r="O2206" s="66"/>
      <c r="P2206" s="66"/>
      <c r="Q2206" s="66"/>
      <c r="R2206" s="66"/>
      <c r="S2206" s="66"/>
      <c r="T2206" s="67"/>
      <c r="U2206" s="36"/>
      <c r="V2206" s="36"/>
      <c r="W2206" s="36"/>
      <c r="X2206" s="36"/>
      <c r="Y2206" s="36"/>
      <c r="Z2206" s="36"/>
      <c r="AA2206" s="36"/>
      <c r="AB2206" s="36"/>
      <c r="AC2206" s="36"/>
      <c r="AD2206" s="36"/>
      <c r="AE2206" s="36"/>
      <c r="AT2206" s="19" t="s">
        <v>418</v>
      </c>
      <c r="AU2206" s="19" t="s">
        <v>86</v>
      </c>
    </row>
    <row r="2207" spans="1:47" s="2" customFormat="1" ht="175.5">
      <c r="A2207" s="36"/>
      <c r="B2207" s="37"/>
      <c r="C2207" s="38"/>
      <c r="D2207" s="192" t="s">
        <v>423</v>
      </c>
      <c r="E2207" s="38"/>
      <c r="F2207" s="197" t="s">
        <v>2719</v>
      </c>
      <c r="G2207" s="38"/>
      <c r="H2207" s="38"/>
      <c r="I2207" s="194"/>
      <c r="J2207" s="38"/>
      <c r="K2207" s="38"/>
      <c r="L2207" s="41"/>
      <c r="M2207" s="195"/>
      <c r="N2207" s="196"/>
      <c r="O2207" s="66"/>
      <c r="P2207" s="66"/>
      <c r="Q2207" s="66"/>
      <c r="R2207" s="66"/>
      <c r="S2207" s="66"/>
      <c r="T2207" s="67"/>
      <c r="U2207" s="36"/>
      <c r="V2207" s="36"/>
      <c r="W2207" s="36"/>
      <c r="X2207" s="36"/>
      <c r="Y2207" s="36"/>
      <c r="Z2207" s="36"/>
      <c r="AA2207" s="36"/>
      <c r="AB2207" s="36"/>
      <c r="AC2207" s="36"/>
      <c r="AD2207" s="36"/>
      <c r="AE2207" s="36"/>
      <c r="AT2207" s="19" t="s">
        <v>423</v>
      </c>
      <c r="AU2207" s="19" t="s">
        <v>86</v>
      </c>
    </row>
    <row r="2208" spans="2:51" s="13" customFormat="1" ht="11.25">
      <c r="B2208" s="198"/>
      <c r="C2208" s="199"/>
      <c r="D2208" s="192" t="s">
        <v>428</v>
      </c>
      <c r="E2208" s="200" t="s">
        <v>19</v>
      </c>
      <c r="F2208" s="201" t="s">
        <v>2750</v>
      </c>
      <c r="G2208" s="199"/>
      <c r="H2208" s="202">
        <v>73.483</v>
      </c>
      <c r="I2208" s="203"/>
      <c r="J2208" s="199"/>
      <c r="K2208" s="199"/>
      <c r="L2208" s="204"/>
      <c r="M2208" s="205"/>
      <c r="N2208" s="206"/>
      <c r="O2208" s="206"/>
      <c r="P2208" s="206"/>
      <c r="Q2208" s="206"/>
      <c r="R2208" s="206"/>
      <c r="S2208" s="206"/>
      <c r="T2208" s="207"/>
      <c r="AT2208" s="208" t="s">
        <v>428</v>
      </c>
      <c r="AU2208" s="208" t="s">
        <v>86</v>
      </c>
      <c r="AV2208" s="13" t="s">
        <v>86</v>
      </c>
      <c r="AW2208" s="13" t="s">
        <v>37</v>
      </c>
      <c r="AX2208" s="13" t="s">
        <v>76</v>
      </c>
      <c r="AY2208" s="208" t="s">
        <v>404</v>
      </c>
    </row>
    <row r="2209" spans="2:51" s="13" customFormat="1" ht="11.25">
      <c r="B2209" s="198"/>
      <c r="C2209" s="199"/>
      <c r="D2209" s="192" t="s">
        <v>428</v>
      </c>
      <c r="E2209" s="200" t="s">
        <v>19</v>
      </c>
      <c r="F2209" s="201" t="s">
        <v>2751</v>
      </c>
      <c r="G2209" s="199"/>
      <c r="H2209" s="202">
        <v>6.84</v>
      </c>
      <c r="I2209" s="203"/>
      <c r="J2209" s="199"/>
      <c r="K2209" s="199"/>
      <c r="L2209" s="204"/>
      <c r="M2209" s="205"/>
      <c r="N2209" s="206"/>
      <c r="O2209" s="206"/>
      <c r="P2209" s="206"/>
      <c r="Q2209" s="206"/>
      <c r="R2209" s="206"/>
      <c r="S2209" s="206"/>
      <c r="T2209" s="207"/>
      <c r="AT2209" s="208" t="s">
        <v>428</v>
      </c>
      <c r="AU2209" s="208" t="s">
        <v>86</v>
      </c>
      <c r="AV2209" s="13" t="s">
        <v>86</v>
      </c>
      <c r="AW2209" s="13" t="s">
        <v>37</v>
      </c>
      <c r="AX2209" s="13" t="s">
        <v>76</v>
      </c>
      <c r="AY2209" s="208" t="s">
        <v>404</v>
      </c>
    </row>
    <row r="2210" spans="2:51" s="13" customFormat="1" ht="11.25">
      <c r="B2210" s="198"/>
      <c r="C2210" s="199"/>
      <c r="D2210" s="192" t="s">
        <v>428</v>
      </c>
      <c r="E2210" s="200" t="s">
        <v>19</v>
      </c>
      <c r="F2210" s="201" t="s">
        <v>2752</v>
      </c>
      <c r="G2210" s="199"/>
      <c r="H2210" s="202">
        <v>47.652</v>
      </c>
      <c r="I2210" s="203"/>
      <c r="J2210" s="199"/>
      <c r="K2210" s="199"/>
      <c r="L2210" s="204"/>
      <c r="M2210" s="205"/>
      <c r="N2210" s="206"/>
      <c r="O2210" s="206"/>
      <c r="P2210" s="206"/>
      <c r="Q2210" s="206"/>
      <c r="R2210" s="206"/>
      <c r="S2210" s="206"/>
      <c r="T2210" s="207"/>
      <c r="AT2210" s="208" t="s">
        <v>428</v>
      </c>
      <c r="AU2210" s="208" t="s">
        <v>86</v>
      </c>
      <c r="AV2210" s="13" t="s">
        <v>86</v>
      </c>
      <c r="AW2210" s="13" t="s">
        <v>37</v>
      </c>
      <c r="AX2210" s="13" t="s">
        <v>76</v>
      </c>
      <c r="AY2210" s="208" t="s">
        <v>404</v>
      </c>
    </row>
    <row r="2211" spans="2:51" s="13" customFormat="1" ht="11.25">
      <c r="B2211" s="198"/>
      <c r="C2211" s="199"/>
      <c r="D2211" s="192" t="s">
        <v>428</v>
      </c>
      <c r="E2211" s="200" t="s">
        <v>19</v>
      </c>
      <c r="F2211" s="201" t="s">
        <v>2753</v>
      </c>
      <c r="G2211" s="199"/>
      <c r="H2211" s="202">
        <v>836.076</v>
      </c>
      <c r="I2211" s="203"/>
      <c r="J2211" s="199"/>
      <c r="K2211" s="199"/>
      <c r="L2211" s="204"/>
      <c r="M2211" s="205"/>
      <c r="N2211" s="206"/>
      <c r="O2211" s="206"/>
      <c r="P2211" s="206"/>
      <c r="Q2211" s="206"/>
      <c r="R2211" s="206"/>
      <c r="S2211" s="206"/>
      <c r="T2211" s="207"/>
      <c r="AT2211" s="208" t="s">
        <v>428</v>
      </c>
      <c r="AU2211" s="208" t="s">
        <v>86</v>
      </c>
      <c r="AV2211" s="13" t="s">
        <v>86</v>
      </c>
      <c r="AW2211" s="13" t="s">
        <v>37</v>
      </c>
      <c r="AX2211" s="13" t="s">
        <v>76</v>
      </c>
      <c r="AY2211" s="208" t="s">
        <v>404</v>
      </c>
    </row>
    <row r="2212" spans="2:51" s="13" customFormat="1" ht="11.25">
      <c r="B2212" s="198"/>
      <c r="C2212" s="199"/>
      <c r="D2212" s="192" t="s">
        <v>428</v>
      </c>
      <c r="E2212" s="200" t="s">
        <v>19</v>
      </c>
      <c r="F2212" s="201" t="s">
        <v>2754</v>
      </c>
      <c r="G2212" s="199"/>
      <c r="H2212" s="202">
        <v>3.124</v>
      </c>
      <c r="I2212" s="203"/>
      <c r="J2212" s="199"/>
      <c r="K2212" s="199"/>
      <c r="L2212" s="204"/>
      <c r="M2212" s="205"/>
      <c r="N2212" s="206"/>
      <c r="O2212" s="206"/>
      <c r="P2212" s="206"/>
      <c r="Q2212" s="206"/>
      <c r="R2212" s="206"/>
      <c r="S2212" s="206"/>
      <c r="T2212" s="207"/>
      <c r="AT2212" s="208" t="s">
        <v>428</v>
      </c>
      <c r="AU2212" s="208" t="s">
        <v>86</v>
      </c>
      <c r="AV2212" s="13" t="s">
        <v>86</v>
      </c>
      <c r="AW2212" s="13" t="s">
        <v>37</v>
      </c>
      <c r="AX2212" s="13" t="s">
        <v>76</v>
      </c>
      <c r="AY2212" s="208" t="s">
        <v>404</v>
      </c>
    </row>
    <row r="2213" spans="2:51" s="13" customFormat="1" ht="11.25">
      <c r="B2213" s="198"/>
      <c r="C2213" s="199"/>
      <c r="D2213" s="192" t="s">
        <v>428</v>
      </c>
      <c r="E2213" s="200" t="s">
        <v>19</v>
      </c>
      <c r="F2213" s="201" t="s">
        <v>2755</v>
      </c>
      <c r="G2213" s="199"/>
      <c r="H2213" s="202">
        <v>1.52</v>
      </c>
      <c r="I2213" s="203"/>
      <c r="J2213" s="199"/>
      <c r="K2213" s="199"/>
      <c r="L2213" s="204"/>
      <c r="M2213" s="205"/>
      <c r="N2213" s="206"/>
      <c r="O2213" s="206"/>
      <c r="P2213" s="206"/>
      <c r="Q2213" s="206"/>
      <c r="R2213" s="206"/>
      <c r="S2213" s="206"/>
      <c r="T2213" s="207"/>
      <c r="AT2213" s="208" t="s">
        <v>428</v>
      </c>
      <c r="AU2213" s="208" t="s">
        <v>86</v>
      </c>
      <c r="AV2213" s="13" t="s">
        <v>86</v>
      </c>
      <c r="AW2213" s="13" t="s">
        <v>37</v>
      </c>
      <c r="AX2213" s="13" t="s">
        <v>76</v>
      </c>
      <c r="AY2213" s="208" t="s">
        <v>404</v>
      </c>
    </row>
    <row r="2214" spans="2:51" s="13" customFormat="1" ht="11.25">
      <c r="B2214" s="198"/>
      <c r="C2214" s="199"/>
      <c r="D2214" s="192" t="s">
        <v>428</v>
      </c>
      <c r="E2214" s="200" t="s">
        <v>19</v>
      </c>
      <c r="F2214" s="201" t="s">
        <v>2756</v>
      </c>
      <c r="G2214" s="199"/>
      <c r="H2214" s="202">
        <v>640.063</v>
      </c>
      <c r="I2214" s="203"/>
      <c r="J2214" s="199"/>
      <c r="K2214" s="199"/>
      <c r="L2214" s="204"/>
      <c r="M2214" s="205"/>
      <c r="N2214" s="206"/>
      <c r="O2214" s="206"/>
      <c r="P2214" s="206"/>
      <c r="Q2214" s="206"/>
      <c r="R2214" s="206"/>
      <c r="S2214" s="206"/>
      <c r="T2214" s="207"/>
      <c r="AT2214" s="208" t="s">
        <v>428</v>
      </c>
      <c r="AU2214" s="208" t="s">
        <v>86</v>
      </c>
      <c r="AV2214" s="13" t="s">
        <v>86</v>
      </c>
      <c r="AW2214" s="13" t="s">
        <v>37</v>
      </c>
      <c r="AX2214" s="13" t="s">
        <v>76</v>
      </c>
      <c r="AY2214" s="208" t="s">
        <v>404</v>
      </c>
    </row>
    <row r="2215" spans="2:51" s="13" customFormat="1" ht="11.25">
      <c r="B2215" s="198"/>
      <c r="C2215" s="199"/>
      <c r="D2215" s="192" t="s">
        <v>428</v>
      </c>
      <c r="E2215" s="200" t="s">
        <v>19</v>
      </c>
      <c r="F2215" s="201" t="s">
        <v>2757</v>
      </c>
      <c r="G2215" s="199"/>
      <c r="H2215" s="202">
        <v>1220.798</v>
      </c>
      <c r="I2215" s="203"/>
      <c r="J2215" s="199"/>
      <c r="K2215" s="199"/>
      <c r="L2215" s="204"/>
      <c r="M2215" s="205"/>
      <c r="N2215" s="206"/>
      <c r="O2215" s="206"/>
      <c r="P2215" s="206"/>
      <c r="Q2215" s="206"/>
      <c r="R2215" s="206"/>
      <c r="S2215" s="206"/>
      <c r="T2215" s="207"/>
      <c r="AT2215" s="208" t="s">
        <v>428</v>
      </c>
      <c r="AU2215" s="208" t="s">
        <v>86</v>
      </c>
      <c r="AV2215" s="13" t="s">
        <v>86</v>
      </c>
      <c r="AW2215" s="13" t="s">
        <v>37</v>
      </c>
      <c r="AX2215" s="13" t="s">
        <v>76</v>
      </c>
      <c r="AY2215" s="208" t="s">
        <v>404</v>
      </c>
    </row>
    <row r="2216" spans="2:51" s="13" customFormat="1" ht="11.25">
      <c r="B2216" s="198"/>
      <c r="C2216" s="199"/>
      <c r="D2216" s="192" t="s">
        <v>428</v>
      </c>
      <c r="E2216" s="200" t="s">
        <v>19</v>
      </c>
      <c r="F2216" s="201" t="s">
        <v>2758</v>
      </c>
      <c r="G2216" s="199"/>
      <c r="H2216" s="202">
        <v>2093.886</v>
      </c>
      <c r="I2216" s="203"/>
      <c r="J2216" s="199"/>
      <c r="K2216" s="199"/>
      <c r="L2216" s="204"/>
      <c r="M2216" s="205"/>
      <c r="N2216" s="206"/>
      <c r="O2216" s="206"/>
      <c r="P2216" s="206"/>
      <c r="Q2216" s="206"/>
      <c r="R2216" s="206"/>
      <c r="S2216" s="206"/>
      <c r="T2216" s="207"/>
      <c r="AT2216" s="208" t="s">
        <v>428</v>
      </c>
      <c r="AU2216" s="208" t="s">
        <v>86</v>
      </c>
      <c r="AV2216" s="13" t="s">
        <v>86</v>
      </c>
      <c r="AW2216" s="13" t="s">
        <v>37</v>
      </c>
      <c r="AX2216" s="13" t="s">
        <v>76</v>
      </c>
      <c r="AY2216" s="208" t="s">
        <v>404</v>
      </c>
    </row>
    <row r="2217" spans="2:51" s="13" customFormat="1" ht="11.25">
      <c r="B2217" s="198"/>
      <c r="C2217" s="199"/>
      <c r="D2217" s="192" t="s">
        <v>428</v>
      </c>
      <c r="E2217" s="200" t="s">
        <v>19</v>
      </c>
      <c r="F2217" s="201" t="s">
        <v>2759</v>
      </c>
      <c r="G2217" s="199"/>
      <c r="H2217" s="202">
        <v>11082.866</v>
      </c>
      <c r="I2217" s="203"/>
      <c r="J2217" s="199"/>
      <c r="K2217" s="199"/>
      <c r="L2217" s="204"/>
      <c r="M2217" s="205"/>
      <c r="N2217" s="206"/>
      <c r="O2217" s="206"/>
      <c r="P2217" s="206"/>
      <c r="Q2217" s="206"/>
      <c r="R2217" s="206"/>
      <c r="S2217" s="206"/>
      <c r="T2217" s="207"/>
      <c r="AT2217" s="208" t="s">
        <v>428</v>
      </c>
      <c r="AU2217" s="208" t="s">
        <v>86</v>
      </c>
      <c r="AV2217" s="13" t="s">
        <v>86</v>
      </c>
      <c r="AW2217" s="13" t="s">
        <v>37</v>
      </c>
      <c r="AX2217" s="13" t="s">
        <v>76</v>
      </c>
      <c r="AY2217" s="208" t="s">
        <v>404</v>
      </c>
    </row>
    <row r="2218" spans="2:51" s="13" customFormat="1" ht="11.25">
      <c r="B2218" s="198"/>
      <c r="C2218" s="199"/>
      <c r="D2218" s="192" t="s">
        <v>428</v>
      </c>
      <c r="E2218" s="200" t="s">
        <v>19</v>
      </c>
      <c r="F2218" s="201" t="s">
        <v>2760</v>
      </c>
      <c r="G2218" s="199"/>
      <c r="H2218" s="202">
        <v>8013.744</v>
      </c>
      <c r="I2218" s="203"/>
      <c r="J2218" s="199"/>
      <c r="K2218" s="199"/>
      <c r="L2218" s="204"/>
      <c r="M2218" s="205"/>
      <c r="N2218" s="206"/>
      <c r="O2218" s="206"/>
      <c r="P2218" s="206"/>
      <c r="Q2218" s="206"/>
      <c r="R2218" s="206"/>
      <c r="S2218" s="206"/>
      <c r="T2218" s="207"/>
      <c r="AT2218" s="208" t="s">
        <v>428</v>
      </c>
      <c r="AU2218" s="208" t="s">
        <v>86</v>
      </c>
      <c r="AV2218" s="13" t="s">
        <v>86</v>
      </c>
      <c r="AW2218" s="13" t="s">
        <v>37</v>
      </c>
      <c r="AX2218" s="13" t="s">
        <v>76</v>
      </c>
      <c r="AY2218" s="208" t="s">
        <v>404</v>
      </c>
    </row>
    <row r="2219" spans="2:51" s="13" customFormat="1" ht="11.25">
      <c r="B2219" s="198"/>
      <c r="C2219" s="199"/>
      <c r="D2219" s="192" t="s">
        <v>428</v>
      </c>
      <c r="E2219" s="200" t="s">
        <v>19</v>
      </c>
      <c r="F2219" s="201" t="s">
        <v>2761</v>
      </c>
      <c r="G2219" s="199"/>
      <c r="H2219" s="202">
        <v>137.826</v>
      </c>
      <c r="I2219" s="203"/>
      <c r="J2219" s="199"/>
      <c r="K2219" s="199"/>
      <c r="L2219" s="204"/>
      <c r="M2219" s="205"/>
      <c r="N2219" s="206"/>
      <c r="O2219" s="206"/>
      <c r="P2219" s="206"/>
      <c r="Q2219" s="206"/>
      <c r="R2219" s="206"/>
      <c r="S2219" s="206"/>
      <c r="T2219" s="207"/>
      <c r="AT2219" s="208" t="s">
        <v>428</v>
      </c>
      <c r="AU2219" s="208" t="s">
        <v>86</v>
      </c>
      <c r="AV2219" s="13" t="s">
        <v>86</v>
      </c>
      <c r="AW2219" s="13" t="s">
        <v>37</v>
      </c>
      <c r="AX2219" s="13" t="s">
        <v>76</v>
      </c>
      <c r="AY2219" s="208" t="s">
        <v>404</v>
      </c>
    </row>
    <row r="2220" spans="2:51" s="13" customFormat="1" ht="11.25">
      <c r="B2220" s="198"/>
      <c r="C2220" s="199"/>
      <c r="D2220" s="192" t="s">
        <v>428</v>
      </c>
      <c r="E2220" s="200" t="s">
        <v>19</v>
      </c>
      <c r="F2220" s="201" t="s">
        <v>2762</v>
      </c>
      <c r="G2220" s="199"/>
      <c r="H2220" s="202">
        <v>26564.603</v>
      </c>
      <c r="I2220" s="203"/>
      <c r="J2220" s="199"/>
      <c r="K2220" s="199"/>
      <c r="L2220" s="204"/>
      <c r="M2220" s="205"/>
      <c r="N2220" s="206"/>
      <c r="O2220" s="206"/>
      <c r="P2220" s="206"/>
      <c r="Q2220" s="206"/>
      <c r="R2220" s="206"/>
      <c r="S2220" s="206"/>
      <c r="T2220" s="207"/>
      <c r="AT2220" s="208" t="s">
        <v>428</v>
      </c>
      <c r="AU2220" s="208" t="s">
        <v>86</v>
      </c>
      <c r="AV2220" s="13" t="s">
        <v>86</v>
      </c>
      <c r="AW2220" s="13" t="s">
        <v>37</v>
      </c>
      <c r="AX2220" s="13" t="s">
        <v>76</v>
      </c>
      <c r="AY2220" s="208" t="s">
        <v>404</v>
      </c>
    </row>
    <row r="2221" spans="2:51" s="13" customFormat="1" ht="11.25">
      <c r="B2221" s="198"/>
      <c r="C2221" s="199"/>
      <c r="D2221" s="192" t="s">
        <v>428</v>
      </c>
      <c r="E2221" s="200" t="s">
        <v>19</v>
      </c>
      <c r="F2221" s="201" t="s">
        <v>2763</v>
      </c>
      <c r="G2221" s="199"/>
      <c r="H2221" s="202">
        <v>156.731</v>
      </c>
      <c r="I2221" s="203"/>
      <c r="J2221" s="199"/>
      <c r="K2221" s="199"/>
      <c r="L2221" s="204"/>
      <c r="M2221" s="205"/>
      <c r="N2221" s="206"/>
      <c r="O2221" s="206"/>
      <c r="P2221" s="206"/>
      <c r="Q2221" s="206"/>
      <c r="R2221" s="206"/>
      <c r="S2221" s="206"/>
      <c r="T2221" s="207"/>
      <c r="AT2221" s="208" t="s">
        <v>428</v>
      </c>
      <c r="AU2221" s="208" t="s">
        <v>86</v>
      </c>
      <c r="AV2221" s="13" t="s">
        <v>86</v>
      </c>
      <c r="AW2221" s="13" t="s">
        <v>37</v>
      </c>
      <c r="AX2221" s="13" t="s">
        <v>76</v>
      </c>
      <c r="AY2221" s="208" t="s">
        <v>404</v>
      </c>
    </row>
    <row r="2222" spans="2:51" s="14" customFormat="1" ht="11.25">
      <c r="B2222" s="210"/>
      <c r="C2222" s="211"/>
      <c r="D2222" s="192" t="s">
        <v>428</v>
      </c>
      <c r="E2222" s="212" t="s">
        <v>19</v>
      </c>
      <c r="F2222" s="213" t="s">
        <v>463</v>
      </c>
      <c r="G2222" s="211"/>
      <c r="H2222" s="214">
        <v>50879.212</v>
      </c>
      <c r="I2222" s="215"/>
      <c r="J2222" s="211"/>
      <c r="K2222" s="211"/>
      <c r="L2222" s="216"/>
      <c r="M2222" s="217"/>
      <c r="N2222" s="218"/>
      <c r="O2222" s="218"/>
      <c r="P2222" s="218"/>
      <c r="Q2222" s="218"/>
      <c r="R2222" s="218"/>
      <c r="S2222" s="218"/>
      <c r="T2222" s="219"/>
      <c r="AT2222" s="220" t="s">
        <v>428</v>
      </c>
      <c r="AU2222" s="220" t="s">
        <v>86</v>
      </c>
      <c r="AV2222" s="14" t="s">
        <v>273</v>
      </c>
      <c r="AW2222" s="14" t="s">
        <v>37</v>
      </c>
      <c r="AX2222" s="14" t="s">
        <v>84</v>
      </c>
      <c r="AY2222" s="220" t="s">
        <v>404</v>
      </c>
    </row>
    <row r="2223" spans="1:65" s="2" customFormat="1" ht="14.45" customHeight="1">
      <c r="A2223" s="36"/>
      <c r="B2223" s="37"/>
      <c r="C2223" s="179" t="s">
        <v>2764</v>
      </c>
      <c r="D2223" s="179" t="s">
        <v>410</v>
      </c>
      <c r="E2223" s="180" t="s">
        <v>2765</v>
      </c>
      <c r="F2223" s="181" t="s">
        <v>2766</v>
      </c>
      <c r="G2223" s="182" t="s">
        <v>127</v>
      </c>
      <c r="H2223" s="183">
        <v>345.882</v>
      </c>
      <c r="I2223" s="184"/>
      <c r="J2223" s="185">
        <f>ROUND(I2223*H2223,2)</f>
        <v>0</v>
      </c>
      <c r="K2223" s="181" t="s">
        <v>413</v>
      </c>
      <c r="L2223" s="41"/>
      <c r="M2223" s="186" t="s">
        <v>19</v>
      </c>
      <c r="N2223" s="187" t="s">
        <v>47</v>
      </c>
      <c r="O2223" s="66"/>
      <c r="P2223" s="188">
        <f>O2223*H2223</f>
        <v>0</v>
      </c>
      <c r="Q2223" s="188">
        <v>0</v>
      </c>
      <c r="R2223" s="188">
        <f>Q2223*H2223</f>
        <v>0</v>
      </c>
      <c r="S2223" s="188">
        <v>0</v>
      </c>
      <c r="T2223" s="189">
        <f>S2223*H2223</f>
        <v>0</v>
      </c>
      <c r="U2223" s="36"/>
      <c r="V2223" s="36"/>
      <c r="W2223" s="36"/>
      <c r="X2223" s="36"/>
      <c r="Y2223" s="36"/>
      <c r="Z2223" s="36"/>
      <c r="AA2223" s="36"/>
      <c r="AB2223" s="36"/>
      <c r="AC2223" s="36"/>
      <c r="AD2223" s="36"/>
      <c r="AE2223" s="36"/>
      <c r="AR2223" s="190" t="s">
        <v>273</v>
      </c>
      <c r="AT2223" s="190" t="s">
        <v>410</v>
      </c>
      <c r="AU2223" s="190" t="s">
        <v>86</v>
      </c>
      <c r="AY2223" s="19" t="s">
        <v>404</v>
      </c>
      <c r="BE2223" s="191">
        <f>IF(N2223="základní",J2223,0)</f>
        <v>0</v>
      </c>
      <c r="BF2223" s="191">
        <f>IF(N2223="snížená",J2223,0)</f>
        <v>0</v>
      </c>
      <c r="BG2223" s="191">
        <f>IF(N2223="zákl. přenesená",J2223,0)</f>
        <v>0</v>
      </c>
      <c r="BH2223" s="191">
        <f>IF(N2223="sníž. přenesená",J2223,0)</f>
        <v>0</v>
      </c>
      <c r="BI2223" s="191">
        <f>IF(N2223="nulová",J2223,0)</f>
        <v>0</v>
      </c>
      <c r="BJ2223" s="19" t="s">
        <v>84</v>
      </c>
      <c r="BK2223" s="191">
        <f>ROUND(I2223*H2223,2)</f>
        <v>0</v>
      </c>
      <c r="BL2223" s="19" t="s">
        <v>273</v>
      </c>
      <c r="BM2223" s="190" t="s">
        <v>2767</v>
      </c>
    </row>
    <row r="2224" spans="1:47" s="2" customFormat="1" ht="19.5">
      <c r="A2224" s="36"/>
      <c r="B2224" s="37"/>
      <c r="C2224" s="38"/>
      <c r="D2224" s="192" t="s">
        <v>418</v>
      </c>
      <c r="E2224" s="38"/>
      <c r="F2224" s="193" t="s">
        <v>2768</v>
      </c>
      <c r="G2224" s="38"/>
      <c r="H2224" s="38"/>
      <c r="I2224" s="194"/>
      <c r="J2224" s="38"/>
      <c r="K2224" s="38"/>
      <c r="L2224" s="41"/>
      <c r="M2224" s="195"/>
      <c r="N2224" s="196"/>
      <c r="O2224" s="66"/>
      <c r="P2224" s="66"/>
      <c r="Q2224" s="66"/>
      <c r="R2224" s="66"/>
      <c r="S2224" s="66"/>
      <c r="T2224" s="67"/>
      <c r="U2224" s="36"/>
      <c r="V2224" s="36"/>
      <c r="W2224" s="36"/>
      <c r="X2224" s="36"/>
      <c r="Y2224" s="36"/>
      <c r="Z2224" s="36"/>
      <c r="AA2224" s="36"/>
      <c r="AB2224" s="36"/>
      <c r="AC2224" s="36"/>
      <c r="AD2224" s="36"/>
      <c r="AE2224" s="36"/>
      <c r="AT2224" s="19" t="s">
        <v>418</v>
      </c>
      <c r="AU2224" s="19" t="s">
        <v>86</v>
      </c>
    </row>
    <row r="2225" spans="1:47" s="2" customFormat="1" ht="175.5">
      <c r="A2225" s="36"/>
      <c r="B2225" s="37"/>
      <c r="C2225" s="38"/>
      <c r="D2225" s="192" t="s">
        <v>423</v>
      </c>
      <c r="E2225" s="38"/>
      <c r="F2225" s="197" t="s">
        <v>2719</v>
      </c>
      <c r="G2225" s="38"/>
      <c r="H2225" s="38"/>
      <c r="I2225" s="194"/>
      <c r="J2225" s="38"/>
      <c r="K2225" s="38"/>
      <c r="L2225" s="41"/>
      <c r="M2225" s="195"/>
      <c r="N2225" s="196"/>
      <c r="O2225" s="66"/>
      <c r="P2225" s="66"/>
      <c r="Q2225" s="66"/>
      <c r="R2225" s="66"/>
      <c r="S2225" s="66"/>
      <c r="T2225" s="67"/>
      <c r="U2225" s="36"/>
      <c r="V2225" s="36"/>
      <c r="W2225" s="36"/>
      <c r="X2225" s="36"/>
      <c r="Y2225" s="36"/>
      <c r="Z2225" s="36"/>
      <c r="AA2225" s="36"/>
      <c r="AB2225" s="36"/>
      <c r="AC2225" s="36"/>
      <c r="AD2225" s="36"/>
      <c r="AE2225" s="36"/>
      <c r="AT2225" s="19" t="s">
        <v>423</v>
      </c>
      <c r="AU2225" s="19" t="s">
        <v>86</v>
      </c>
    </row>
    <row r="2226" spans="2:51" s="13" customFormat="1" ht="11.25">
      <c r="B2226" s="198"/>
      <c r="C2226" s="199"/>
      <c r="D2226" s="192" t="s">
        <v>428</v>
      </c>
      <c r="E2226" s="200" t="s">
        <v>19</v>
      </c>
      <c r="F2226" s="201" t="s">
        <v>2686</v>
      </c>
      <c r="G2226" s="199"/>
      <c r="H2226" s="202">
        <v>3.868</v>
      </c>
      <c r="I2226" s="203"/>
      <c r="J2226" s="199"/>
      <c r="K2226" s="199"/>
      <c r="L2226" s="204"/>
      <c r="M2226" s="205"/>
      <c r="N2226" s="206"/>
      <c r="O2226" s="206"/>
      <c r="P2226" s="206"/>
      <c r="Q2226" s="206"/>
      <c r="R2226" s="206"/>
      <c r="S2226" s="206"/>
      <c r="T2226" s="207"/>
      <c r="AT2226" s="208" t="s">
        <v>428</v>
      </c>
      <c r="AU2226" s="208" t="s">
        <v>86</v>
      </c>
      <c r="AV2226" s="13" t="s">
        <v>86</v>
      </c>
      <c r="AW2226" s="13" t="s">
        <v>37</v>
      </c>
      <c r="AX2226" s="13" t="s">
        <v>76</v>
      </c>
      <c r="AY2226" s="208" t="s">
        <v>404</v>
      </c>
    </row>
    <row r="2227" spans="2:51" s="13" customFormat="1" ht="11.25">
      <c r="B2227" s="198"/>
      <c r="C2227" s="199"/>
      <c r="D2227" s="192" t="s">
        <v>428</v>
      </c>
      <c r="E2227" s="200" t="s">
        <v>19</v>
      </c>
      <c r="F2227" s="201" t="s">
        <v>2687</v>
      </c>
      <c r="G2227" s="199"/>
      <c r="H2227" s="202">
        <v>0.36</v>
      </c>
      <c r="I2227" s="203"/>
      <c r="J2227" s="199"/>
      <c r="K2227" s="199"/>
      <c r="L2227" s="204"/>
      <c r="M2227" s="205"/>
      <c r="N2227" s="206"/>
      <c r="O2227" s="206"/>
      <c r="P2227" s="206"/>
      <c r="Q2227" s="206"/>
      <c r="R2227" s="206"/>
      <c r="S2227" s="206"/>
      <c r="T2227" s="207"/>
      <c r="AT2227" s="208" t="s">
        <v>428</v>
      </c>
      <c r="AU2227" s="208" t="s">
        <v>86</v>
      </c>
      <c r="AV2227" s="13" t="s">
        <v>86</v>
      </c>
      <c r="AW2227" s="13" t="s">
        <v>37</v>
      </c>
      <c r="AX2227" s="13" t="s">
        <v>76</v>
      </c>
      <c r="AY2227" s="208" t="s">
        <v>404</v>
      </c>
    </row>
    <row r="2228" spans="2:51" s="13" customFormat="1" ht="11.25">
      <c r="B2228" s="198"/>
      <c r="C2228" s="199"/>
      <c r="D2228" s="192" t="s">
        <v>428</v>
      </c>
      <c r="E2228" s="200" t="s">
        <v>19</v>
      </c>
      <c r="F2228" s="201" t="s">
        <v>2730</v>
      </c>
      <c r="G2228" s="199"/>
      <c r="H2228" s="202">
        <v>2.508</v>
      </c>
      <c r="I2228" s="203"/>
      <c r="J2228" s="199"/>
      <c r="K2228" s="199"/>
      <c r="L2228" s="204"/>
      <c r="M2228" s="205"/>
      <c r="N2228" s="206"/>
      <c r="O2228" s="206"/>
      <c r="P2228" s="206"/>
      <c r="Q2228" s="206"/>
      <c r="R2228" s="206"/>
      <c r="S2228" s="206"/>
      <c r="T2228" s="207"/>
      <c r="AT2228" s="208" t="s">
        <v>428</v>
      </c>
      <c r="AU2228" s="208" t="s">
        <v>86</v>
      </c>
      <c r="AV2228" s="13" t="s">
        <v>86</v>
      </c>
      <c r="AW2228" s="13" t="s">
        <v>37</v>
      </c>
      <c r="AX2228" s="13" t="s">
        <v>76</v>
      </c>
      <c r="AY2228" s="208" t="s">
        <v>404</v>
      </c>
    </row>
    <row r="2229" spans="2:51" s="16" customFormat="1" ht="11.25">
      <c r="B2229" s="231"/>
      <c r="C2229" s="232"/>
      <c r="D2229" s="192" t="s">
        <v>428</v>
      </c>
      <c r="E2229" s="233" t="s">
        <v>19</v>
      </c>
      <c r="F2229" s="234" t="s">
        <v>534</v>
      </c>
      <c r="G2229" s="232"/>
      <c r="H2229" s="235">
        <v>6.736</v>
      </c>
      <c r="I2229" s="236"/>
      <c r="J2229" s="232"/>
      <c r="K2229" s="232"/>
      <c r="L2229" s="237"/>
      <c r="M2229" s="238"/>
      <c r="N2229" s="239"/>
      <c r="O2229" s="239"/>
      <c r="P2229" s="239"/>
      <c r="Q2229" s="239"/>
      <c r="R2229" s="239"/>
      <c r="S2229" s="239"/>
      <c r="T2229" s="240"/>
      <c r="AT2229" s="241" t="s">
        <v>428</v>
      </c>
      <c r="AU2229" s="241" t="s">
        <v>86</v>
      </c>
      <c r="AV2229" s="16" t="s">
        <v>467</v>
      </c>
      <c r="AW2229" s="16" t="s">
        <v>37</v>
      </c>
      <c r="AX2229" s="16" t="s">
        <v>76</v>
      </c>
      <c r="AY2229" s="241" t="s">
        <v>404</v>
      </c>
    </row>
    <row r="2230" spans="2:51" s="15" customFormat="1" ht="11.25">
      <c r="B2230" s="221"/>
      <c r="C2230" s="222"/>
      <c r="D2230" s="192" t="s">
        <v>428</v>
      </c>
      <c r="E2230" s="223" t="s">
        <v>19</v>
      </c>
      <c r="F2230" s="224" t="s">
        <v>2769</v>
      </c>
      <c r="G2230" s="222"/>
      <c r="H2230" s="223" t="s">
        <v>19</v>
      </c>
      <c r="I2230" s="225"/>
      <c r="J2230" s="222"/>
      <c r="K2230" s="222"/>
      <c r="L2230" s="226"/>
      <c r="M2230" s="227"/>
      <c r="N2230" s="228"/>
      <c r="O2230" s="228"/>
      <c r="P2230" s="228"/>
      <c r="Q2230" s="228"/>
      <c r="R2230" s="228"/>
      <c r="S2230" s="228"/>
      <c r="T2230" s="229"/>
      <c r="AT2230" s="230" t="s">
        <v>428</v>
      </c>
      <c r="AU2230" s="230" t="s">
        <v>86</v>
      </c>
      <c r="AV2230" s="15" t="s">
        <v>84</v>
      </c>
      <c r="AW2230" s="15" t="s">
        <v>37</v>
      </c>
      <c r="AX2230" s="15" t="s">
        <v>76</v>
      </c>
      <c r="AY2230" s="230" t="s">
        <v>404</v>
      </c>
    </row>
    <row r="2231" spans="2:51" s="13" customFormat="1" ht="11.25">
      <c r="B2231" s="198"/>
      <c r="C2231" s="199"/>
      <c r="D2231" s="192" t="s">
        <v>428</v>
      </c>
      <c r="E2231" s="200" t="s">
        <v>19</v>
      </c>
      <c r="F2231" s="201" t="s">
        <v>2723</v>
      </c>
      <c r="G2231" s="199"/>
      <c r="H2231" s="202">
        <v>279.627</v>
      </c>
      <c r="I2231" s="203"/>
      <c r="J2231" s="199"/>
      <c r="K2231" s="199"/>
      <c r="L2231" s="204"/>
      <c r="M2231" s="205"/>
      <c r="N2231" s="206"/>
      <c r="O2231" s="206"/>
      <c r="P2231" s="206"/>
      <c r="Q2231" s="206"/>
      <c r="R2231" s="206"/>
      <c r="S2231" s="206"/>
      <c r="T2231" s="207"/>
      <c r="AT2231" s="208" t="s">
        <v>428</v>
      </c>
      <c r="AU2231" s="208" t="s">
        <v>86</v>
      </c>
      <c r="AV2231" s="13" t="s">
        <v>86</v>
      </c>
      <c r="AW2231" s="13" t="s">
        <v>37</v>
      </c>
      <c r="AX2231" s="13" t="s">
        <v>76</v>
      </c>
      <c r="AY2231" s="208" t="s">
        <v>404</v>
      </c>
    </row>
    <row r="2232" spans="2:51" s="13" customFormat="1" ht="11.25">
      <c r="B2232" s="198"/>
      <c r="C2232" s="199"/>
      <c r="D2232" s="192" t="s">
        <v>428</v>
      </c>
      <c r="E2232" s="200" t="s">
        <v>19</v>
      </c>
      <c r="F2232" s="201" t="s">
        <v>2724</v>
      </c>
      <c r="G2232" s="199"/>
      <c r="H2232" s="202">
        <v>8.249</v>
      </c>
      <c r="I2232" s="203"/>
      <c r="J2232" s="199"/>
      <c r="K2232" s="199"/>
      <c r="L2232" s="204"/>
      <c r="M2232" s="205"/>
      <c r="N2232" s="206"/>
      <c r="O2232" s="206"/>
      <c r="P2232" s="206"/>
      <c r="Q2232" s="206"/>
      <c r="R2232" s="206"/>
      <c r="S2232" s="206"/>
      <c r="T2232" s="207"/>
      <c r="AT2232" s="208" t="s">
        <v>428</v>
      </c>
      <c r="AU2232" s="208" t="s">
        <v>86</v>
      </c>
      <c r="AV2232" s="13" t="s">
        <v>86</v>
      </c>
      <c r="AW2232" s="13" t="s">
        <v>37</v>
      </c>
      <c r="AX2232" s="13" t="s">
        <v>76</v>
      </c>
      <c r="AY2232" s="208" t="s">
        <v>404</v>
      </c>
    </row>
    <row r="2233" spans="2:51" s="16" customFormat="1" ht="11.25">
      <c r="B2233" s="231"/>
      <c r="C2233" s="232"/>
      <c r="D2233" s="192" t="s">
        <v>428</v>
      </c>
      <c r="E2233" s="233" t="s">
        <v>19</v>
      </c>
      <c r="F2233" s="234" t="s">
        <v>534</v>
      </c>
      <c r="G2233" s="232"/>
      <c r="H2233" s="235">
        <v>287.876</v>
      </c>
      <c r="I2233" s="236"/>
      <c r="J2233" s="232"/>
      <c r="K2233" s="232"/>
      <c r="L2233" s="237"/>
      <c r="M2233" s="238"/>
      <c r="N2233" s="239"/>
      <c r="O2233" s="239"/>
      <c r="P2233" s="239"/>
      <c r="Q2233" s="239"/>
      <c r="R2233" s="239"/>
      <c r="S2233" s="239"/>
      <c r="T2233" s="240"/>
      <c r="AT2233" s="241" t="s">
        <v>428</v>
      </c>
      <c r="AU2233" s="241" t="s">
        <v>86</v>
      </c>
      <c r="AV2233" s="16" t="s">
        <v>467</v>
      </c>
      <c r="AW2233" s="16" t="s">
        <v>37</v>
      </c>
      <c r="AX2233" s="16" t="s">
        <v>76</v>
      </c>
      <c r="AY2233" s="241" t="s">
        <v>404</v>
      </c>
    </row>
    <row r="2234" spans="2:51" s="15" customFormat="1" ht="11.25">
      <c r="B2234" s="221"/>
      <c r="C2234" s="222"/>
      <c r="D2234" s="192" t="s">
        <v>428</v>
      </c>
      <c r="E2234" s="223" t="s">
        <v>19</v>
      </c>
      <c r="F2234" s="224" t="s">
        <v>2770</v>
      </c>
      <c r="G2234" s="222"/>
      <c r="H2234" s="223" t="s">
        <v>19</v>
      </c>
      <c r="I2234" s="225"/>
      <c r="J2234" s="222"/>
      <c r="K2234" s="222"/>
      <c r="L2234" s="226"/>
      <c r="M2234" s="227"/>
      <c r="N2234" s="228"/>
      <c r="O2234" s="228"/>
      <c r="P2234" s="228"/>
      <c r="Q2234" s="228"/>
      <c r="R2234" s="228"/>
      <c r="S2234" s="228"/>
      <c r="T2234" s="229"/>
      <c r="AT2234" s="230" t="s">
        <v>428</v>
      </c>
      <c r="AU2234" s="230" t="s">
        <v>86</v>
      </c>
      <c r="AV2234" s="15" t="s">
        <v>84</v>
      </c>
      <c r="AW2234" s="15" t="s">
        <v>37</v>
      </c>
      <c r="AX2234" s="15" t="s">
        <v>76</v>
      </c>
      <c r="AY2234" s="230" t="s">
        <v>404</v>
      </c>
    </row>
    <row r="2235" spans="2:51" s="15" customFormat="1" ht="11.25">
      <c r="B2235" s="221"/>
      <c r="C2235" s="222"/>
      <c r="D2235" s="192" t="s">
        <v>428</v>
      </c>
      <c r="E2235" s="223" t="s">
        <v>19</v>
      </c>
      <c r="F2235" s="224" t="s">
        <v>2741</v>
      </c>
      <c r="G2235" s="222"/>
      <c r="H2235" s="223" t="s">
        <v>19</v>
      </c>
      <c r="I2235" s="225"/>
      <c r="J2235" s="222"/>
      <c r="K2235" s="222"/>
      <c r="L2235" s="226"/>
      <c r="M2235" s="227"/>
      <c r="N2235" s="228"/>
      <c r="O2235" s="228"/>
      <c r="P2235" s="228"/>
      <c r="Q2235" s="228"/>
      <c r="R2235" s="228"/>
      <c r="S2235" s="228"/>
      <c r="T2235" s="229"/>
      <c r="AT2235" s="230" t="s">
        <v>428</v>
      </c>
      <c r="AU2235" s="230" t="s">
        <v>86</v>
      </c>
      <c r="AV2235" s="15" t="s">
        <v>84</v>
      </c>
      <c r="AW2235" s="15" t="s">
        <v>37</v>
      </c>
      <c r="AX2235" s="15" t="s">
        <v>76</v>
      </c>
      <c r="AY2235" s="230" t="s">
        <v>404</v>
      </c>
    </row>
    <row r="2236" spans="2:51" s="13" customFormat="1" ht="11.25">
      <c r="B2236" s="198"/>
      <c r="C2236" s="199"/>
      <c r="D2236" s="192" t="s">
        <v>428</v>
      </c>
      <c r="E2236" s="200" t="s">
        <v>19</v>
      </c>
      <c r="F2236" s="201" t="s">
        <v>2742</v>
      </c>
      <c r="G2236" s="199"/>
      <c r="H2236" s="202">
        <v>33.688</v>
      </c>
      <c r="I2236" s="203"/>
      <c r="J2236" s="199"/>
      <c r="K2236" s="199"/>
      <c r="L2236" s="204"/>
      <c r="M2236" s="205"/>
      <c r="N2236" s="206"/>
      <c r="O2236" s="206"/>
      <c r="P2236" s="206"/>
      <c r="Q2236" s="206"/>
      <c r="R2236" s="206"/>
      <c r="S2236" s="206"/>
      <c r="T2236" s="207"/>
      <c r="AT2236" s="208" t="s">
        <v>428</v>
      </c>
      <c r="AU2236" s="208" t="s">
        <v>86</v>
      </c>
      <c r="AV2236" s="13" t="s">
        <v>86</v>
      </c>
      <c r="AW2236" s="13" t="s">
        <v>37</v>
      </c>
      <c r="AX2236" s="13" t="s">
        <v>76</v>
      </c>
      <c r="AY2236" s="208" t="s">
        <v>404</v>
      </c>
    </row>
    <row r="2237" spans="2:51" s="13" customFormat="1" ht="11.25">
      <c r="B2237" s="198"/>
      <c r="C2237" s="199"/>
      <c r="D2237" s="192" t="s">
        <v>428</v>
      </c>
      <c r="E2237" s="200" t="s">
        <v>19</v>
      </c>
      <c r="F2237" s="201" t="s">
        <v>2743</v>
      </c>
      <c r="G2237" s="199"/>
      <c r="H2237" s="202">
        <v>2.127</v>
      </c>
      <c r="I2237" s="203"/>
      <c r="J2237" s="199"/>
      <c r="K2237" s="199"/>
      <c r="L2237" s="204"/>
      <c r="M2237" s="205"/>
      <c r="N2237" s="206"/>
      <c r="O2237" s="206"/>
      <c r="P2237" s="206"/>
      <c r="Q2237" s="206"/>
      <c r="R2237" s="206"/>
      <c r="S2237" s="206"/>
      <c r="T2237" s="207"/>
      <c r="AT2237" s="208" t="s">
        <v>428</v>
      </c>
      <c r="AU2237" s="208" t="s">
        <v>86</v>
      </c>
      <c r="AV2237" s="13" t="s">
        <v>86</v>
      </c>
      <c r="AW2237" s="13" t="s">
        <v>37</v>
      </c>
      <c r="AX2237" s="13" t="s">
        <v>76</v>
      </c>
      <c r="AY2237" s="208" t="s">
        <v>404</v>
      </c>
    </row>
    <row r="2238" spans="2:51" s="13" customFormat="1" ht="11.25">
      <c r="B2238" s="198"/>
      <c r="C2238" s="199"/>
      <c r="D2238" s="192" t="s">
        <v>428</v>
      </c>
      <c r="E2238" s="200" t="s">
        <v>19</v>
      </c>
      <c r="F2238" s="201" t="s">
        <v>2744</v>
      </c>
      <c r="G2238" s="199"/>
      <c r="H2238" s="202">
        <v>15.455</v>
      </c>
      <c r="I2238" s="203"/>
      <c r="J2238" s="199"/>
      <c r="K2238" s="199"/>
      <c r="L2238" s="204"/>
      <c r="M2238" s="205"/>
      <c r="N2238" s="206"/>
      <c r="O2238" s="206"/>
      <c r="P2238" s="206"/>
      <c r="Q2238" s="206"/>
      <c r="R2238" s="206"/>
      <c r="S2238" s="206"/>
      <c r="T2238" s="207"/>
      <c r="AT2238" s="208" t="s">
        <v>428</v>
      </c>
      <c r="AU2238" s="208" t="s">
        <v>86</v>
      </c>
      <c r="AV2238" s="13" t="s">
        <v>86</v>
      </c>
      <c r="AW2238" s="13" t="s">
        <v>37</v>
      </c>
      <c r="AX2238" s="13" t="s">
        <v>76</v>
      </c>
      <c r="AY2238" s="208" t="s">
        <v>404</v>
      </c>
    </row>
    <row r="2239" spans="2:51" s="16" customFormat="1" ht="11.25">
      <c r="B2239" s="231"/>
      <c r="C2239" s="232"/>
      <c r="D2239" s="192" t="s">
        <v>428</v>
      </c>
      <c r="E2239" s="233" t="s">
        <v>19</v>
      </c>
      <c r="F2239" s="234" t="s">
        <v>534</v>
      </c>
      <c r="G2239" s="232"/>
      <c r="H2239" s="235">
        <v>51.27</v>
      </c>
      <c r="I2239" s="236"/>
      <c r="J2239" s="232"/>
      <c r="K2239" s="232"/>
      <c r="L2239" s="237"/>
      <c r="M2239" s="238"/>
      <c r="N2239" s="239"/>
      <c r="O2239" s="239"/>
      <c r="P2239" s="239"/>
      <c r="Q2239" s="239"/>
      <c r="R2239" s="239"/>
      <c r="S2239" s="239"/>
      <c r="T2239" s="240"/>
      <c r="AT2239" s="241" t="s">
        <v>428</v>
      </c>
      <c r="AU2239" s="241" t="s">
        <v>86</v>
      </c>
      <c r="AV2239" s="16" t="s">
        <v>467</v>
      </c>
      <c r="AW2239" s="16" t="s">
        <v>37</v>
      </c>
      <c r="AX2239" s="16" t="s">
        <v>76</v>
      </c>
      <c r="AY2239" s="241" t="s">
        <v>404</v>
      </c>
    </row>
    <row r="2240" spans="2:51" s="14" customFormat="1" ht="11.25">
      <c r="B2240" s="210"/>
      <c r="C2240" s="211"/>
      <c r="D2240" s="192" t="s">
        <v>428</v>
      </c>
      <c r="E2240" s="212" t="s">
        <v>19</v>
      </c>
      <c r="F2240" s="213" t="s">
        <v>463</v>
      </c>
      <c r="G2240" s="211"/>
      <c r="H2240" s="214">
        <v>345.882</v>
      </c>
      <c r="I2240" s="215"/>
      <c r="J2240" s="211"/>
      <c r="K2240" s="211"/>
      <c r="L2240" s="216"/>
      <c r="M2240" s="217"/>
      <c r="N2240" s="218"/>
      <c r="O2240" s="218"/>
      <c r="P2240" s="218"/>
      <c r="Q2240" s="218"/>
      <c r="R2240" s="218"/>
      <c r="S2240" s="218"/>
      <c r="T2240" s="219"/>
      <c r="AT2240" s="220" t="s">
        <v>428</v>
      </c>
      <c r="AU2240" s="220" t="s">
        <v>86</v>
      </c>
      <c r="AV2240" s="14" t="s">
        <v>273</v>
      </c>
      <c r="AW2240" s="14" t="s">
        <v>37</v>
      </c>
      <c r="AX2240" s="14" t="s">
        <v>84</v>
      </c>
      <c r="AY2240" s="220" t="s">
        <v>404</v>
      </c>
    </row>
    <row r="2241" spans="1:65" s="2" customFormat="1" ht="14.45" customHeight="1">
      <c r="A2241" s="36"/>
      <c r="B2241" s="37"/>
      <c r="C2241" s="179" t="s">
        <v>2771</v>
      </c>
      <c r="D2241" s="179" t="s">
        <v>410</v>
      </c>
      <c r="E2241" s="180" t="s">
        <v>2772</v>
      </c>
      <c r="F2241" s="181" t="s">
        <v>2773</v>
      </c>
      <c r="G2241" s="182" t="s">
        <v>375</v>
      </c>
      <c r="H2241" s="183">
        <v>-0.164</v>
      </c>
      <c r="I2241" s="184"/>
      <c r="J2241" s="185">
        <f>ROUND(I2241*H2241,2)</f>
        <v>0</v>
      </c>
      <c r="K2241" s="181" t="s">
        <v>19</v>
      </c>
      <c r="L2241" s="41"/>
      <c r="M2241" s="186" t="s">
        <v>19</v>
      </c>
      <c r="N2241" s="187" t="s">
        <v>47</v>
      </c>
      <c r="O2241" s="66"/>
      <c r="P2241" s="188">
        <f>O2241*H2241</f>
        <v>0</v>
      </c>
      <c r="Q2241" s="188">
        <v>0</v>
      </c>
      <c r="R2241" s="188">
        <f>Q2241*H2241</f>
        <v>0</v>
      </c>
      <c r="S2241" s="188">
        <v>0</v>
      </c>
      <c r="T2241" s="189">
        <f>S2241*H2241</f>
        <v>0</v>
      </c>
      <c r="U2241" s="36"/>
      <c r="V2241" s="36"/>
      <c r="W2241" s="36"/>
      <c r="X2241" s="36"/>
      <c r="Y2241" s="36"/>
      <c r="Z2241" s="36"/>
      <c r="AA2241" s="36"/>
      <c r="AB2241" s="36"/>
      <c r="AC2241" s="36"/>
      <c r="AD2241" s="36"/>
      <c r="AE2241" s="36"/>
      <c r="AR2241" s="190" t="s">
        <v>273</v>
      </c>
      <c r="AT2241" s="190" t="s">
        <v>410</v>
      </c>
      <c r="AU2241" s="190" t="s">
        <v>86</v>
      </c>
      <c r="AY2241" s="19" t="s">
        <v>404</v>
      </c>
      <c r="BE2241" s="191">
        <f>IF(N2241="základní",J2241,0)</f>
        <v>0</v>
      </c>
      <c r="BF2241" s="191">
        <f>IF(N2241="snížená",J2241,0)</f>
        <v>0</v>
      </c>
      <c r="BG2241" s="191">
        <f>IF(N2241="zákl. přenesená",J2241,0)</f>
        <v>0</v>
      </c>
      <c r="BH2241" s="191">
        <f>IF(N2241="sníž. přenesená",J2241,0)</f>
        <v>0</v>
      </c>
      <c r="BI2241" s="191">
        <f>IF(N2241="nulová",J2241,0)</f>
        <v>0</v>
      </c>
      <c r="BJ2241" s="19" t="s">
        <v>84</v>
      </c>
      <c r="BK2241" s="191">
        <f>ROUND(I2241*H2241,2)</f>
        <v>0</v>
      </c>
      <c r="BL2241" s="19" t="s">
        <v>273</v>
      </c>
      <c r="BM2241" s="190" t="s">
        <v>2774</v>
      </c>
    </row>
    <row r="2242" spans="1:47" s="2" customFormat="1" ht="11.25">
      <c r="A2242" s="36"/>
      <c r="B2242" s="37"/>
      <c r="C2242" s="38"/>
      <c r="D2242" s="192" t="s">
        <v>418</v>
      </c>
      <c r="E2242" s="38"/>
      <c r="F2242" s="193" t="s">
        <v>2773</v>
      </c>
      <c r="G2242" s="38"/>
      <c r="H2242" s="38"/>
      <c r="I2242" s="194"/>
      <c r="J2242" s="38"/>
      <c r="K2242" s="38"/>
      <c r="L2242" s="41"/>
      <c r="M2242" s="195"/>
      <c r="N2242" s="196"/>
      <c r="O2242" s="66"/>
      <c r="P2242" s="66"/>
      <c r="Q2242" s="66"/>
      <c r="R2242" s="66"/>
      <c r="S2242" s="66"/>
      <c r="T2242" s="67"/>
      <c r="U2242" s="36"/>
      <c r="V2242" s="36"/>
      <c r="W2242" s="36"/>
      <c r="X2242" s="36"/>
      <c r="Y2242" s="36"/>
      <c r="Z2242" s="36"/>
      <c r="AA2242" s="36"/>
      <c r="AB2242" s="36"/>
      <c r="AC2242" s="36"/>
      <c r="AD2242" s="36"/>
      <c r="AE2242" s="36"/>
      <c r="AT2242" s="19" t="s">
        <v>418</v>
      </c>
      <c r="AU2242" s="19" t="s">
        <v>86</v>
      </c>
    </row>
    <row r="2243" spans="2:51" s="13" customFormat="1" ht="11.25">
      <c r="B2243" s="198"/>
      <c r="C2243" s="199"/>
      <c r="D2243" s="192" t="s">
        <v>428</v>
      </c>
      <c r="E2243" s="200" t="s">
        <v>19</v>
      </c>
      <c r="F2243" s="201" t="s">
        <v>2775</v>
      </c>
      <c r="G2243" s="199"/>
      <c r="H2243" s="202">
        <v>-0.164</v>
      </c>
      <c r="I2243" s="203"/>
      <c r="J2243" s="199"/>
      <c r="K2243" s="199"/>
      <c r="L2243" s="204"/>
      <c r="M2243" s="205"/>
      <c r="N2243" s="206"/>
      <c r="O2243" s="206"/>
      <c r="P2243" s="206"/>
      <c r="Q2243" s="206"/>
      <c r="R2243" s="206"/>
      <c r="S2243" s="206"/>
      <c r="T2243" s="207"/>
      <c r="AT2243" s="208" t="s">
        <v>428</v>
      </c>
      <c r="AU2243" s="208" t="s">
        <v>86</v>
      </c>
      <c r="AV2243" s="13" t="s">
        <v>86</v>
      </c>
      <c r="AW2243" s="13" t="s">
        <v>37</v>
      </c>
      <c r="AX2243" s="13" t="s">
        <v>84</v>
      </c>
      <c r="AY2243" s="208" t="s">
        <v>404</v>
      </c>
    </row>
    <row r="2244" spans="2:63" s="12" customFormat="1" ht="22.9" customHeight="1">
      <c r="B2244" s="163"/>
      <c r="C2244" s="164"/>
      <c r="D2244" s="165" t="s">
        <v>75</v>
      </c>
      <c r="E2244" s="177" t="s">
        <v>2776</v>
      </c>
      <c r="F2244" s="177" t="s">
        <v>2777</v>
      </c>
      <c r="G2244" s="164"/>
      <c r="H2244" s="164"/>
      <c r="I2244" s="167"/>
      <c r="J2244" s="178">
        <f>BK2244</f>
        <v>0</v>
      </c>
      <c r="K2244" s="164"/>
      <c r="L2244" s="169"/>
      <c r="M2244" s="170"/>
      <c r="N2244" s="171"/>
      <c r="O2244" s="171"/>
      <c r="P2244" s="172">
        <f>SUM(P2245:P2250)</f>
        <v>0</v>
      </c>
      <c r="Q2244" s="171"/>
      <c r="R2244" s="172">
        <f>SUM(R2245:R2250)</f>
        <v>0</v>
      </c>
      <c r="S2244" s="171"/>
      <c r="T2244" s="173">
        <f>SUM(T2245:T2250)</f>
        <v>0</v>
      </c>
      <c r="AR2244" s="174" t="s">
        <v>84</v>
      </c>
      <c r="AT2244" s="175" t="s">
        <v>75</v>
      </c>
      <c r="AU2244" s="175" t="s">
        <v>84</v>
      </c>
      <c r="AY2244" s="174" t="s">
        <v>404</v>
      </c>
      <c r="BK2244" s="176">
        <f>SUM(BK2245:BK2250)</f>
        <v>0</v>
      </c>
    </row>
    <row r="2245" spans="1:65" s="2" customFormat="1" ht="14.45" customHeight="1">
      <c r="A2245" s="36"/>
      <c r="B2245" s="37"/>
      <c r="C2245" s="179" t="s">
        <v>2778</v>
      </c>
      <c r="D2245" s="179" t="s">
        <v>410</v>
      </c>
      <c r="E2245" s="180" t="s">
        <v>2779</v>
      </c>
      <c r="F2245" s="181" t="s">
        <v>2780</v>
      </c>
      <c r="G2245" s="182" t="s">
        <v>127</v>
      </c>
      <c r="H2245" s="183">
        <v>3811.212</v>
      </c>
      <c r="I2245" s="184"/>
      <c r="J2245" s="185">
        <f>ROUND(I2245*H2245,2)</f>
        <v>0</v>
      </c>
      <c r="K2245" s="181" t="s">
        <v>413</v>
      </c>
      <c r="L2245" s="41"/>
      <c r="M2245" s="186" t="s">
        <v>19</v>
      </c>
      <c r="N2245" s="187" t="s">
        <v>47</v>
      </c>
      <c r="O2245" s="66"/>
      <c r="P2245" s="188">
        <f>O2245*H2245</f>
        <v>0</v>
      </c>
      <c r="Q2245" s="188">
        <v>0</v>
      </c>
      <c r="R2245" s="188">
        <f>Q2245*H2245</f>
        <v>0</v>
      </c>
      <c r="S2245" s="188">
        <v>0</v>
      </c>
      <c r="T2245" s="189">
        <f>S2245*H2245</f>
        <v>0</v>
      </c>
      <c r="U2245" s="36"/>
      <c r="V2245" s="36"/>
      <c r="W2245" s="36"/>
      <c r="X2245" s="36"/>
      <c r="Y2245" s="36"/>
      <c r="Z2245" s="36"/>
      <c r="AA2245" s="36"/>
      <c r="AB2245" s="36"/>
      <c r="AC2245" s="36"/>
      <c r="AD2245" s="36"/>
      <c r="AE2245" s="36"/>
      <c r="AR2245" s="190" t="s">
        <v>273</v>
      </c>
      <c r="AT2245" s="190" t="s">
        <v>410</v>
      </c>
      <c r="AU2245" s="190" t="s">
        <v>86</v>
      </c>
      <c r="AY2245" s="19" t="s">
        <v>404</v>
      </c>
      <c r="BE2245" s="191">
        <f>IF(N2245="základní",J2245,0)</f>
        <v>0</v>
      </c>
      <c r="BF2245" s="191">
        <f>IF(N2245="snížená",J2245,0)</f>
        <v>0</v>
      </c>
      <c r="BG2245" s="191">
        <f>IF(N2245="zákl. přenesená",J2245,0)</f>
        <v>0</v>
      </c>
      <c r="BH2245" s="191">
        <f>IF(N2245="sníž. přenesená",J2245,0)</f>
        <v>0</v>
      </c>
      <c r="BI2245" s="191">
        <f>IF(N2245="nulová",J2245,0)</f>
        <v>0</v>
      </c>
      <c r="BJ2245" s="19" t="s">
        <v>84</v>
      </c>
      <c r="BK2245" s="191">
        <f>ROUND(I2245*H2245,2)</f>
        <v>0</v>
      </c>
      <c r="BL2245" s="19" t="s">
        <v>273</v>
      </c>
      <c r="BM2245" s="190" t="s">
        <v>2781</v>
      </c>
    </row>
    <row r="2246" spans="1:47" s="2" customFormat="1" ht="11.25">
      <c r="A2246" s="36"/>
      <c r="B2246" s="37"/>
      <c r="C2246" s="38"/>
      <c r="D2246" s="192" t="s">
        <v>418</v>
      </c>
      <c r="E2246" s="38"/>
      <c r="F2246" s="193" t="s">
        <v>2782</v>
      </c>
      <c r="G2246" s="38"/>
      <c r="H2246" s="38"/>
      <c r="I2246" s="194"/>
      <c r="J2246" s="38"/>
      <c r="K2246" s="38"/>
      <c r="L2246" s="41"/>
      <c r="M2246" s="195"/>
      <c r="N2246" s="196"/>
      <c r="O2246" s="66"/>
      <c r="P2246" s="66"/>
      <c r="Q2246" s="66"/>
      <c r="R2246" s="66"/>
      <c r="S2246" s="66"/>
      <c r="T2246" s="67"/>
      <c r="U2246" s="36"/>
      <c r="V2246" s="36"/>
      <c r="W2246" s="36"/>
      <c r="X2246" s="36"/>
      <c r="Y2246" s="36"/>
      <c r="Z2246" s="36"/>
      <c r="AA2246" s="36"/>
      <c r="AB2246" s="36"/>
      <c r="AC2246" s="36"/>
      <c r="AD2246" s="36"/>
      <c r="AE2246" s="36"/>
      <c r="AT2246" s="19" t="s">
        <v>418</v>
      </c>
      <c r="AU2246" s="19" t="s">
        <v>86</v>
      </c>
    </row>
    <row r="2247" spans="1:47" s="2" customFormat="1" ht="29.25">
      <c r="A2247" s="36"/>
      <c r="B2247" s="37"/>
      <c r="C2247" s="38"/>
      <c r="D2247" s="192" t="s">
        <v>423</v>
      </c>
      <c r="E2247" s="38"/>
      <c r="F2247" s="197" t="s">
        <v>2783</v>
      </c>
      <c r="G2247" s="38"/>
      <c r="H2247" s="38"/>
      <c r="I2247" s="194"/>
      <c r="J2247" s="38"/>
      <c r="K2247" s="38"/>
      <c r="L2247" s="41"/>
      <c r="M2247" s="195"/>
      <c r="N2247" s="196"/>
      <c r="O2247" s="66"/>
      <c r="P2247" s="66"/>
      <c r="Q2247" s="66"/>
      <c r="R2247" s="66"/>
      <c r="S2247" s="66"/>
      <c r="T2247" s="67"/>
      <c r="U2247" s="36"/>
      <c r="V2247" s="36"/>
      <c r="W2247" s="36"/>
      <c r="X2247" s="36"/>
      <c r="Y2247" s="36"/>
      <c r="Z2247" s="36"/>
      <c r="AA2247" s="36"/>
      <c r="AB2247" s="36"/>
      <c r="AC2247" s="36"/>
      <c r="AD2247" s="36"/>
      <c r="AE2247" s="36"/>
      <c r="AT2247" s="19" t="s">
        <v>423</v>
      </c>
      <c r="AU2247" s="19" t="s">
        <v>86</v>
      </c>
    </row>
    <row r="2248" spans="1:65" s="2" customFormat="1" ht="14.45" customHeight="1">
      <c r="A2248" s="36"/>
      <c r="B2248" s="37"/>
      <c r="C2248" s="179" t="s">
        <v>2784</v>
      </c>
      <c r="D2248" s="179" t="s">
        <v>410</v>
      </c>
      <c r="E2248" s="180" t="s">
        <v>2785</v>
      </c>
      <c r="F2248" s="181" t="s">
        <v>2786</v>
      </c>
      <c r="G2248" s="182" t="s">
        <v>127</v>
      </c>
      <c r="H2248" s="183">
        <v>3811.212</v>
      </c>
      <c r="I2248" s="184"/>
      <c r="J2248" s="185">
        <f>ROUND(I2248*H2248,2)</f>
        <v>0</v>
      </c>
      <c r="K2248" s="181" t="s">
        <v>413</v>
      </c>
      <c r="L2248" s="41"/>
      <c r="M2248" s="186" t="s">
        <v>19</v>
      </c>
      <c r="N2248" s="187" t="s">
        <v>47</v>
      </c>
      <c r="O2248" s="66"/>
      <c r="P2248" s="188">
        <f>O2248*H2248</f>
        <v>0</v>
      </c>
      <c r="Q2248" s="188">
        <v>0</v>
      </c>
      <c r="R2248" s="188">
        <f>Q2248*H2248</f>
        <v>0</v>
      </c>
      <c r="S2248" s="188">
        <v>0</v>
      </c>
      <c r="T2248" s="189">
        <f>S2248*H2248</f>
        <v>0</v>
      </c>
      <c r="U2248" s="36"/>
      <c r="V2248" s="36"/>
      <c r="W2248" s="36"/>
      <c r="X2248" s="36"/>
      <c r="Y2248" s="36"/>
      <c r="Z2248" s="36"/>
      <c r="AA2248" s="36"/>
      <c r="AB2248" s="36"/>
      <c r="AC2248" s="36"/>
      <c r="AD2248" s="36"/>
      <c r="AE2248" s="36"/>
      <c r="AR2248" s="190" t="s">
        <v>273</v>
      </c>
      <c r="AT2248" s="190" t="s">
        <v>410</v>
      </c>
      <c r="AU2248" s="190" t="s">
        <v>86</v>
      </c>
      <c r="AY2248" s="19" t="s">
        <v>404</v>
      </c>
      <c r="BE2248" s="191">
        <f>IF(N2248="základní",J2248,0)</f>
        <v>0</v>
      </c>
      <c r="BF2248" s="191">
        <f>IF(N2248="snížená",J2248,0)</f>
        <v>0</v>
      </c>
      <c r="BG2248" s="191">
        <f>IF(N2248="zákl. přenesená",J2248,0)</f>
        <v>0</v>
      </c>
      <c r="BH2248" s="191">
        <f>IF(N2248="sníž. přenesená",J2248,0)</f>
        <v>0</v>
      </c>
      <c r="BI2248" s="191">
        <f>IF(N2248="nulová",J2248,0)</f>
        <v>0</v>
      </c>
      <c r="BJ2248" s="19" t="s">
        <v>84</v>
      </c>
      <c r="BK2248" s="191">
        <f>ROUND(I2248*H2248,2)</f>
        <v>0</v>
      </c>
      <c r="BL2248" s="19" t="s">
        <v>273</v>
      </c>
      <c r="BM2248" s="190" t="s">
        <v>2787</v>
      </c>
    </row>
    <row r="2249" spans="1:47" s="2" customFormat="1" ht="19.5">
      <c r="A2249" s="36"/>
      <c r="B2249" s="37"/>
      <c r="C2249" s="38"/>
      <c r="D2249" s="192" t="s">
        <v>418</v>
      </c>
      <c r="E2249" s="38"/>
      <c r="F2249" s="193" t="s">
        <v>2788</v>
      </c>
      <c r="G2249" s="38"/>
      <c r="H2249" s="38"/>
      <c r="I2249" s="194"/>
      <c r="J2249" s="38"/>
      <c r="K2249" s="38"/>
      <c r="L2249" s="41"/>
      <c r="M2249" s="195"/>
      <c r="N2249" s="196"/>
      <c r="O2249" s="66"/>
      <c r="P2249" s="66"/>
      <c r="Q2249" s="66"/>
      <c r="R2249" s="66"/>
      <c r="S2249" s="66"/>
      <c r="T2249" s="67"/>
      <c r="U2249" s="36"/>
      <c r="V2249" s="36"/>
      <c r="W2249" s="36"/>
      <c r="X2249" s="36"/>
      <c r="Y2249" s="36"/>
      <c r="Z2249" s="36"/>
      <c r="AA2249" s="36"/>
      <c r="AB2249" s="36"/>
      <c r="AC2249" s="36"/>
      <c r="AD2249" s="36"/>
      <c r="AE2249" s="36"/>
      <c r="AT2249" s="19" t="s">
        <v>418</v>
      </c>
      <c r="AU2249" s="19" t="s">
        <v>86</v>
      </c>
    </row>
    <row r="2250" spans="1:47" s="2" customFormat="1" ht="29.25">
      <c r="A2250" s="36"/>
      <c r="B2250" s="37"/>
      <c r="C2250" s="38"/>
      <c r="D2250" s="192" t="s">
        <v>423</v>
      </c>
      <c r="E2250" s="38"/>
      <c r="F2250" s="197" t="s">
        <v>2783</v>
      </c>
      <c r="G2250" s="38"/>
      <c r="H2250" s="38"/>
      <c r="I2250" s="194"/>
      <c r="J2250" s="38"/>
      <c r="K2250" s="38"/>
      <c r="L2250" s="41"/>
      <c r="M2250" s="195"/>
      <c r="N2250" s="196"/>
      <c r="O2250" s="66"/>
      <c r="P2250" s="66"/>
      <c r="Q2250" s="66"/>
      <c r="R2250" s="66"/>
      <c r="S2250" s="66"/>
      <c r="T2250" s="67"/>
      <c r="U2250" s="36"/>
      <c r="V2250" s="36"/>
      <c r="W2250" s="36"/>
      <c r="X2250" s="36"/>
      <c r="Y2250" s="36"/>
      <c r="Z2250" s="36"/>
      <c r="AA2250" s="36"/>
      <c r="AB2250" s="36"/>
      <c r="AC2250" s="36"/>
      <c r="AD2250" s="36"/>
      <c r="AE2250" s="36"/>
      <c r="AT2250" s="19" t="s">
        <v>423</v>
      </c>
      <c r="AU2250" s="19" t="s">
        <v>86</v>
      </c>
    </row>
    <row r="2251" spans="2:63" s="12" customFormat="1" ht="25.9" customHeight="1">
      <c r="B2251" s="163"/>
      <c r="C2251" s="164"/>
      <c r="D2251" s="165" t="s">
        <v>75</v>
      </c>
      <c r="E2251" s="166" t="s">
        <v>2789</v>
      </c>
      <c r="F2251" s="166" t="s">
        <v>2790</v>
      </c>
      <c r="G2251" s="164"/>
      <c r="H2251" s="164"/>
      <c r="I2251" s="167"/>
      <c r="J2251" s="168">
        <f>BK2251</f>
        <v>0</v>
      </c>
      <c r="K2251" s="164"/>
      <c r="L2251" s="169"/>
      <c r="M2251" s="170"/>
      <c r="N2251" s="171"/>
      <c r="O2251" s="171"/>
      <c r="P2251" s="172">
        <f>P2252+P2284+P2305</f>
        <v>0</v>
      </c>
      <c r="Q2251" s="171"/>
      <c r="R2251" s="172">
        <f>R2252+R2284+R2305</f>
        <v>2.0874602500000004</v>
      </c>
      <c r="S2251" s="171"/>
      <c r="T2251" s="173">
        <f>T2252+T2284+T2305</f>
        <v>0</v>
      </c>
      <c r="AR2251" s="174" t="s">
        <v>86</v>
      </c>
      <c r="AT2251" s="175" t="s">
        <v>75</v>
      </c>
      <c r="AU2251" s="175" t="s">
        <v>76</v>
      </c>
      <c r="AY2251" s="174" t="s">
        <v>404</v>
      </c>
      <c r="BK2251" s="176">
        <f>BK2252+BK2284+BK2305</f>
        <v>0</v>
      </c>
    </row>
    <row r="2252" spans="2:63" s="12" customFormat="1" ht="22.9" customHeight="1">
      <c r="B2252" s="163"/>
      <c r="C2252" s="164"/>
      <c r="D2252" s="165" t="s">
        <v>75</v>
      </c>
      <c r="E2252" s="177" t="s">
        <v>2791</v>
      </c>
      <c r="F2252" s="177" t="s">
        <v>2792</v>
      </c>
      <c r="G2252" s="164"/>
      <c r="H2252" s="164"/>
      <c r="I2252" s="167"/>
      <c r="J2252" s="178">
        <f>BK2252</f>
        <v>0</v>
      </c>
      <c r="K2252" s="164"/>
      <c r="L2252" s="169"/>
      <c r="M2252" s="170"/>
      <c r="N2252" s="171"/>
      <c r="O2252" s="171"/>
      <c r="P2252" s="172">
        <f>SUM(P2253:P2283)</f>
        <v>0</v>
      </c>
      <c r="Q2252" s="171"/>
      <c r="R2252" s="172">
        <f>SUM(R2253:R2283)</f>
        <v>1.9564500500000002</v>
      </c>
      <c r="S2252" s="171"/>
      <c r="T2252" s="173">
        <f>SUM(T2253:T2283)</f>
        <v>0</v>
      </c>
      <c r="AR2252" s="174" t="s">
        <v>86</v>
      </c>
      <c r="AT2252" s="175" t="s">
        <v>75</v>
      </c>
      <c r="AU2252" s="175" t="s">
        <v>84</v>
      </c>
      <c r="AY2252" s="174" t="s">
        <v>404</v>
      </c>
      <c r="BK2252" s="176">
        <f>SUM(BK2253:BK2283)</f>
        <v>0</v>
      </c>
    </row>
    <row r="2253" spans="1:65" s="2" customFormat="1" ht="14.45" customHeight="1">
      <c r="A2253" s="36"/>
      <c r="B2253" s="37"/>
      <c r="C2253" s="179" t="s">
        <v>2793</v>
      </c>
      <c r="D2253" s="179" t="s">
        <v>410</v>
      </c>
      <c r="E2253" s="180" t="s">
        <v>2794</v>
      </c>
      <c r="F2253" s="181" t="s">
        <v>2795</v>
      </c>
      <c r="G2253" s="182" t="s">
        <v>106</v>
      </c>
      <c r="H2253" s="183">
        <v>3.545</v>
      </c>
      <c r="I2253" s="184"/>
      <c r="J2253" s="185">
        <f>ROUND(I2253*H2253,2)</f>
        <v>0</v>
      </c>
      <c r="K2253" s="181" t="s">
        <v>413</v>
      </c>
      <c r="L2253" s="41"/>
      <c r="M2253" s="186" t="s">
        <v>19</v>
      </c>
      <c r="N2253" s="187" t="s">
        <v>47</v>
      </c>
      <c r="O2253" s="66"/>
      <c r="P2253" s="188">
        <f>O2253*H2253</f>
        <v>0</v>
      </c>
      <c r="Q2253" s="188">
        <v>0</v>
      </c>
      <c r="R2253" s="188">
        <f>Q2253*H2253</f>
        <v>0</v>
      </c>
      <c r="S2253" s="188">
        <v>0</v>
      </c>
      <c r="T2253" s="189">
        <f>S2253*H2253</f>
        <v>0</v>
      </c>
      <c r="U2253" s="36"/>
      <c r="V2253" s="36"/>
      <c r="W2253" s="36"/>
      <c r="X2253" s="36"/>
      <c r="Y2253" s="36"/>
      <c r="Z2253" s="36"/>
      <c r="AA2253" s="36"/>
      <c r="AB2253" s="36"/>
      <c r="AC2253" s="36"/>
      <c r="AD2253" s="36"/>
      <c r="AE2253" s="36"/>
      <c r="AR2253" s="190" t="s">
        <v>587</v>
      </c>
      <c r="AT2253" s="190" t="s">
        <v>410</v>
      </c>
      <c r="AU2253" s="190" t="s">
        <v>86</v>
      </c>
      <c r="AY2253" s="19" t="s">
        <v>404</v>
      </c>
      <c r="BE2253" s="191">
        <f>IF(N2253="základní",J2253,0)</f>
        <v>0</v>
      </c>
      <c r="BF2253" s="191">
        <f>IF(N2253="snížená",J2253,0)</f>
        <v>0</v>
      </c>
      <c r="BG2253" s="191">
        <f>IF(N2253="zákl. přenesená",J2253,0)</f>
        <v>0</v>
      </c>
      <c r="BH2253" s="191">
        <f>IF(N2253="sníž. přenesená",J2253,0)</f>
        <v>0</v>
      </c>
      <c r="BI2253" s="191">
        <f>IF(N2253="nulová",J2253,0)</f>
        <v>0</v>
      </c>
      <c r="BJ2253" s="19" t="s">
        <v>84</v>
      </c>
      <c r="BK2253" s="191">
        <f>ROUND(I2253*H2253,2)</f>
        <v>0</v>
      </c>
      <c r="BL2253" s="19" t="s">
        <v>587</v>
      </c>
      <c r="BM2253" s="190" t="s">
        <v>2796</v>
      </c>
    </row>
    <row r="2254" spans="1:47" s="2" customFormat="1" ht="11.25">
      <c r="A2254" s="36"/>
      <c r="B2254" s="37"/>
      <c r="C2254" s="38"/>
      <c r="D2254" s="192" t="s">
        <v>418</v>
      </c>
      <c r="E2254" s="38"/>
      <c r="F2254" s="193" t="s">
        <v>2797</v>
      </c>
      <c r="G2254" s="38"/>
      <c r="H2254" s="38"/>
      <c r="I2254" s="194"/>
      <c r="J2254" s="38"/>
      <c r="K2254" s="38"/>
      <c r="L2254" s="41"/>
      <c r="M2254" s="195"/>
      <c r="N2254" s="196"/>
      <c r="O2254" s="66"/>
      <c r="P2254" s="66"/>
      <c r="Q2254" s="66"/>
      <c r="R2254" s="66"/>
      <c r="S2254" s="66"/>
      <c r="T2254" s="67"/>
      <c r="U2254" s="36"/>
      <c r="V2254" s="36"/>
      <c r="W2254" s="36"/>
      <c r="X2254" s="36"/>
      <c r="Y2254" s="36"/>
      <c r="Z2254" s="36"/>
      <c r="AA2254" s="36"/>
      <c r="AB2254" s="36"/>
      <c r="AC2254" s="36"/>
      <c r="AD2254" s="36"/>
      <c r="AE2254" s="36"/>
      <c r="AT2254" s="19" t="s">
        <v>418</v>
      </c>
      <c r="AU2254" s="19" t="s">
        <v>86</v>
      </c>
    </row>
    <row r="2255" spans="1:47" s="2" customFormat="1" ht="87.75">
      <c r="A2255" s="36"/>
      <c r="B2255" s="37"/>
      <c r="C2255" s="38"/>
      <c r="D2255" s="192" t="s">
        <v>423</v>
      </c>
      <c r="E2255" s="38"/>
      <c r="F2255" s="197" t="s">
        <v>2798</v>
      </c>
      <c r="G2255" s="38"/>
      <c r="H2255" s="38"/>
      <c r="I2255" s="194"/>
      <c r="J2255" s="38"/>
      <c r="K2255" s="38"/>
      <c r="L2255" s="41"/>
      <c r="M2255" s="195"/>
      <c r="N2255" s="196"/>
      <c r="O2255" s="66"/>
      <c r="P2255" s="66"/>
      <c r="Q2255" s="66"/>
      <c r="R2255" s="66"/>
      <c r="S2255" s="66"/>
      <c r="T2255" s="67"/>
      <c r="U2255" s="36"/>
      <c r="V2255" s="36"/>
      <c r="W2255" s="36"/>
      <c r="X2255" s="36"/>
      <c r="Y2255" s="36"/>
      <c r="Z2255" s="36"/>
      <c r="AA2255" s="36"/>
      <c r="AB2255" s="36"/>
      <c r="AC2255" s="36"/>
      <c r="AD2255" s="36"/>
      <c r="AE2255" s="36"/>
      <c r="AT2255" s="19" t="s">
        <v>423</v>
      </c>
      <c r="AU2255" s="19" t="s">
        <v>86</v>
      </c>
    </row>
    <row r="2256" spans="2:51" s="13" customFormat="1" ht="11.25">
      <c r="B2256" s="198"/>
      <c r="C2256" s="199"/>
      <c r="D2256" s="192" t="s">
        <v>428</v>
      </c>
      <c r="E2256" s="200" t="s">
        <v>19</v>
      </c>
      <c r="F2256" s="201" t="s">
        <v>145</v>
      </c>
      <c r="G2256" s="199"/>
      <c r="H2256" s="202">
        <v>2.11</v>
      </c>
      <c r="I2256" s="203"/>
      <c r="J2256" s="199"/>
      <c r="K2256" s="199"/>
      <c r="L2256" s="204"/>
      <c r="M2256" s="205"/>
      <c r="N2256" s="206"/>
      <c r="O2256" s="206"/>
      <c r="P2256" s="206"/>
      <c r="Q2256" s="206"/>
      <c r="R2256" s="206"/>
      <c r="S2256" s="206"/>
      <c r="T2256" s="207"/>
      <c r="AT2256" s="208" t="s">
        <v>428</v>
      </c>
      <c r="AU2256" s="208" t="s">
        <v>86</v>
      </c>
      <c r="AV2256" s="13" t="s">
        <v>86</v>
      </c>
      <c r="AW2256" s="13" t="s">
        <v>37</v>
      </c>
      <c r="AX2256" s="13" t="s">
        <v>76</v>
      </c>
      <c r="AY2256" s="208" t="s">
        <v>404</v>
      </c>
    </row>
    <row r="2257" spans="2:51" s="13" customFormat="1" ht="11.25">
      <c r="B2257" s="198"/>
      <c r="C2257" s="199"/>
      <c r="D2257" s="192" t="s">
        <v>428</v>
      </c>
      <c r="E2257" s="200" t="s">
        <v>19</v>
      </c>
      <c r="F2257" s="201" t="s">
        <v>148</v>
      </c>
      <c r="G2257" s="199"/>
      <c r="H2257" s="202">
        <v>0.763</v>
      </c>
      <c r="I2257" s="203"/>
      <c r="J2257" s="199"/>
      <c r="K2257" s="199"/>
      <c r="L2257" s="204"/>
      <c r="M2257" s="205"/>
      <c r="N2257" s="206"/>
      <c r="O2257" s="206"/>
      <c r="P2257" s="206"/>
      <c r="Q2257" s="206"/>
      <c r="R2257" s="206"/>
      <c r="S2257" s="206"/>
      <c r="T2257" s="207"/>
      <c r="AT2257" s="208" t="s">
        <v>428</v>
      </c>
      <c r="AU2257" s="208" t="s">
        <v>86</v>
      </c>
      <c r="AV2257" s="13" t="s">
        <v>86</v>
      </c>
      <c r="AW2257" s="13" t="s">
        <v>37</v>
      </c>
      <c r="AX2257" s="13" t="s">
        <v>76</v>
      </c>
      <c r="AY2257" s="208" t="s">
        <v>404</v>
      </c>
    </row>
    <row r="2258" spans="2:51" s="13" customFormat="1" ht="11.25">
      <c r="B2258" s="198"/>
      <c r="C2258" s="199"/>
      <c r="D2258" s="192" t="s">
        <v>428</v>
      </c>
      <c r="E2258" s="200" t="s">
        <v>19</v>
      </c>
      <c r="F2258" s="201" t="s">
        <v>151</v>
      </c>
      <c r="G2258" s="199"/>
      <c r="H2258" s="202">
        <v>0.672</v>
      </c>
      <c r="I2258" s="203"/>
      <c r="J2258" s="199"/>
      <c r="K2258" s="199"/>
      <c r="L2258" s="204"/>
      <c r="M2258" s="205"/>
      <c r="N2258" s="206"/>
      <c r="O2258" s="206"/>
      <c r="P2258" s="206"/>
      <c r="Q2258" s="206"/>
      <c r="R2258" s="206"/>
      <c r="S2258" s="206"/>
      <c r="T2258" s="207"/>
      <c r="AT2258" s="208" t="s">
        <v>428</v>
      </c>
      <c r="AU2258" s="208" t="s">
        <v>86</v>
      </c>
      <c r="AV2258" s="13" t="s">
        <v>86</v>
      </c>
      <c r="AW2258" s="13" t="s">
        <v>37</v>
      </c>
      <c r="AX2258" s="13" t="s">
        <v>76</v>
      </c>
      <c r="AY2258" s="208" t="s">
        <v>404</v>
      </c>
    </row>
    <row r="2259" spans="2:51" s="14" customFormat="1" ht="11.25">
      <c r="B2259" s="210"/>
      <c r="C2259" s="211"/>
      <c r="D2259" s="192" t="s">
        <v>428</v>
      </c>
      <c r="E2259" s="212" t="s">
        <v>19</v>
      </c>
      <c r="F2259" s="213" t="s">
        <v>463</v>
      </c>
      <c r="G2259" s="211"/>
      <c r="H2259" s="214">
        <v>3.545</v>
      </c>
      <c r="I2259" s="215"/>
      <c r="J2259" s="211"/>
      <c r="K2259" s="211"/>
      <c r="L2259" s="216"/>
      <c r="M2259" s="217"/>
      <c r="N2259" s="218"/>
      <c r="O2259" s="218"/>
      <c r="P2259" s="218"/>
      <c r="Q2259" s="218"/>
      <c r="R2259" s="218"/>
      <c r="S2259" s="218"/>
      <c r="T2259" s="219"/>
      <c r="AT2259" s="220" t="s">
        <v>428</v>
      </c>
      <c r="AU2259" s="220" t="s">
        <v>86</v>
      </c>
      <c r="AV2259" s="14" t="s">
        <v>273</v>
      </c>
      <c r="AW2259" s="14" t="s">
        <v>37</v>
      </c>
      <c r="AX2259" s="14" t="s">
        <v>84</v>
      </c>
      <c r="AY2259" s="220" t="s">
        <v>404</v>
      </c>
    </row>
    <row r="2260" spans="1:65" s="2" customFormat="1" ht="14.45" customHeight="1">
      <c r="A2260" s="36"/>
      <c r="B2260" s="37"/>
      <c r="C2260" s="242" t="s">
        <v>2799</v>
      </c>
      <c r="D2260" s="242" t="s">
        <v>812</v>
      </c>
      <c r="E2260" s="243" t="s">
        <v>2800</v>
      </c>
      <c r="F2260" s="244" t="s">
        <v>2801</v>
      </c>
      <c r="G2260" s="245" t="s">
        <v>106</v>
      </c>
      <c r="H2260" s="246">
        <v>2.11</v>
      </c>
      <c r="I2260" s="247"/>
      <c r="J2260" s="248">
        <f>ROUND(I2260*H2260,2)</f>
        <v>0</v>
      </c>
      <c r="K2260" s="244" t="s">
        <v>413</v>
      </c>
      <c r="L2260" s="249"/>
      <c r="M2260" s="250" t="s">
        <v>19</v>
      </c>
      <c r="N2260" s="251" t="s">
        <v>47</v>
      </c>
      <c r="O2260" s="66"/>
      <c r="P2260" s="188">
        <f>O2260*H2260</f>
        <v>0</v>
      </c>
      <c r="Q2260" s="188">
        <v>0.55</v>
      </c>
      <c r="R2260" s="188">
        <f>Q2260*H2260</f>
        <v>1.1605</v>
      </c>
      <c r="S2260" s="188">
        <v>0</v>
      </c>
      <c r="T2260" s="189">
        <f>S2260*H2260</f>
        <v>0</v>
      </c>
      <c r="U2260" s="36"/>
      <c r="V2260" s="36"/>
      <c r="W2260" s="36"/>
      <c r="X2260" s="36"/>
      <c r="Y2260" s="36"/>
      <c r="Z2260" s="36"/>
      <c r="AA2260" s="36"/>
      <c r="AB2260" s="36"/>
      <c r="AC2260" s="36"/>
      <c r="AD2260" s="36"/>
      <c r="AE2260" s="36"/>
      <c r="AR2260" s="190" t="s">
        <v>224</v>
      </c>
      <c r="AT2260" s="190" t="s">
        <v>812</v>
      </c>
      <c r="AU2260" s="190" t="s">
        <v>86</v>
      </c>
      <c r="AY2260" s="19" t="s">
        <v>404</v>
      </c>
      <c r="BE2260" s="191">
        <f>IF(N2260="základní",J2260,0)</f>
        <v>0</v>
      </c>
      <c r="BF2260" s="191">
        <f>IF(N2260="snížená",J2260,0)</f>
        <v>0</v>
      </c>
      <c r="BG2260" s="191">
        <f>IF(N2260="zákl. přenesená",J2260,0)</f>
        <v>0</v>
      </c>
      <c r="BH2260" s="191">
        <f>IF(N2260="sníž. přenesená",J2260,0)</f>
        <v>0</v>
      </c>
      <c r="BI2260" s="191">
        <f>IF(N2260="nulová",J2260,0)</f>
        <v>0</v>
      </c>
      <c r="BJ2260" s="19" t="s">
        <v>84</v>
      </c>
      <c r="BK2260" s="191">
        <f>ROUND(I2260*H2260,2)</f>
        <v>0</v>
      </c>
      <c r="BL2260" s="19" t="s">
        <v>273</v>
      </c>
      <c r="BM2260" s="190" t="s">
        <v>2802</v>
      </c>
    </row>
    <row r="2261" spans="1:47" s="2" customFormat="1" ht="11.25">
      <c r="A2261" s="36"/>
      <c r="B2261" s="37"/>
      <c r="C2261" s="38"/>
      <c r="D2261" s="192" t="s">
        <v>418</v>
      </c>
      <c r="E2261" s="38"/>
      <c r="F2261" s="193" t="s">
        <v>2801</v>
      </c>
      <c r="G2261" s="38"/>
      <c r="H2261" s="38"/>
      <c r="I2261" s="194"/>
      <c r="J2261" s="38"/>
      <c r="K2261" s="38"/>
      <c r="L2261" s="41"/>
      <c r="M2261" s="195"/>
      <c r="N2261" s="196"/>
      <c r="O2261" s="66"/>
      <c r="P2261" s="66"/>
      <c r="Q2261" s="66"/>
      <c r="R2261" s="66"/>
      <c r="S2261" s="66"/>
      <c r="T2261" s="67"/>
      <c r="U2261" s="36"/>
      <c r="V2261" s="36"/>
      <c r="W2261" s="36"/>
      <c r="X2261" s="36"/>
      <c r="Y2261" s="36"/>
      <c r="Z2261" s="36"/>
      <c r="AA2261" s="36"/>
      <c r="AB2261" s="36"/>
      <c r="AC2261" s="36"/>
      <c r="AD2261" s="36"/>
      <c r="AE2261" s="36"/>
      <c r="AT2261" s="19" t="s">
        <v>418</v>
      </c>
      <c r="AU2261" s="19" t="s">
        <v>86</v>
      </c>
    </row>
    <row r="2262" spans="2:51" s="13" customFormat="1" ht="11.25">
      <c r="B2262" s="198"/>
      <c r="C2262" s="199"/>
      <c r="D2262" s="192" t="s">
        <v>428</v>
      </c>
      <c r="E2262" s="200" t="s">
        <v>19</v>
      </c>
      <c r="F2262" s="201" t="s">
        <v>2803</v>
      </c>
      <c r="G2262" s="199"/>
      <c r="H2262" s="202">
        <v>0.614</v>
      </c>
      <c r="I2262" s="203"/>
      <c r="J2262" s="199"/>
      <c r="K2262" s="199"/>
      <c r="L2262" s="204"/>
      <c r="M2262" s="205"/>
      <c r="N2262" s="206"/>
      <c r="O2262" s="206"/>
      <c r="P2262" s="206"/>
      <c r="Q2262" s="206"/>
      <c r="R2262" s="206"/>
      <c r="S2262" s="206"/>
      <c r="T2262" s="207"/>
      <c r="AT2262" s="208" t="s">
        <v>428</v>
      </c>
      <c r="AU2262" s="208" t="s">
        <v>86</v>
      </c>
      <c r="AV2262" s="13" t="s">
        <v>86</v>
      </c>
      <c r="AW2262" s="13" t="s">
        <v>37</v>
      </c>
      <c r="AX2262" s="13" t="s">
        <v>76</v>
      </c>
      <c r="AY2262" s="208" t="s">
        <v>404</v>
      </c>
    </row>
    <row r="2263" spans="2:51" s="13" customFormat="1" ht="11.25">
      <c r="B2263" s="198"/>
      <c r="C2263" s="199"/>
      <c r="D2263" s="192" t="s">
        <v>428</v>
      </c>
      <c r="E2263" s="200" t="s">
        <v>19</v>
      </c>
      <c r="F2263" s="201" t="s">
        <v>2804</v>
      </c>
      <c r="G2263" s="199"/>
      <c r="H2263" s="202">
        <v>1.496</v>
      </c>
      <c r="I2263" s="203"/>
      <c r="J2263" s="199"/>
      <c r="K2263" s="199"/>
      <c r="L2263" s="204"/>
      <c r="M2263" s="205"/>
      <c r="N2263" s="206"/>
      <c r="O2263" s="206"/>
      <c r="P2263" s="206"/>
      <c r="Q2263" s="206"/>
      <c r="R2263" s="206"/>
      <c r="S2263" s="206"/>
      <c r="T2263" s="207"/>
      <c r="AT2263" s="208" t="s">
        <v>428</v>
      </c>
      <c r="AU2263" s="208" t="s">
        <v>86</v>
      </c>
      <c r="AV2263" s="13" t="s">
        <v>86</v>
      </c>
      <c r="AW2263" s="13" t="s">
        <v>37</v>
      </c>
      <c r="AX2263" s="13" t="s">
        <v>76</v>
      </c>
      <c r="AY2263" s="208" t="s">
        <v>404</v>
      </c>
    </row>
    <row r="2264" spans="2:51" s="14" customFormat="1" ht="11.25">
      <c r="B2264" s="210"/>
      <c r="C2264" s="211"/>
      <c r="D2264" s="192" t="s">
        <v>428</v>
      </c>
      <c r="E2264" s="212" t="s">
        <v>145</v>
      </c>
      <c r="F2264" s="213" t="s">
        <v>463</v>
      </c>
      <c r="G2264" s="211"/>
      <c r="H2264" s="214">
        <v>2.11</v>
      </c>
      <c r="I2264" s="215"/>
      <c r="J2264" s="211"/>
      <c r="K2264" s="211"/>
      <c r="L2264" s="216"/>
      <c r="M2264" s="217"/>
      <c r="N2264" s="218"/>
      <c r="O2264" s="218"/>
      <c r="P2264" s="218"/>
      <c r="Q2264" s="218"/>
      <c r="R2264" s="218"/>
      <c r="S2264" s="218"/>
      <c r="T2264" s="219"/>
      <c r="AT2264" s="220" t="s">
        <v>428</v>
      </c>
      <c r="AU2264" s="220" t="s">
        <v>86</v>
      </c>
      <c r="AV2264" s="14" t="s">
        <v>273</v>
      </c>
      <c r="AW2264" s="14" t="s">
        <v>37</v>
      </c>
      <c r="AX2264" s="14" t="s">
        <v>84</v>
      </c>
      <c r="AY2264" s="220" t="s">
        <v>404</v>
      </c>
    </row>
    <row r="2265" spans="1:65" s="2" customFormat="1" ht="14.45" customHeight="1">
      <c r="A2265" s="36"/>
      <c r="B2265" s="37"/>
      <c r="C2265" s="242" t="s">
        <v>2805</v>
      </c>
      <c r="D2265" s="242" t="s">
        <v>812</v>
      </c>
      <c r="E2265" s="243" t="s">
        <v>2806</v>
      </c>
      <c r="F2265" s="244" t="s">
        <v>2807</v>
      </c>
      <c r="G2265" s="245" t="s">
        <v>106</v>
      </c>
      <c r="H2265" s="246">
        <v>0.672</v>
      </c>
      <c r="I2265" s="247"/>
      <c r="J2265" s="248">
        <f>ROUND(I2265*H2265,2)</f>
        <v>0</v>
      </c>
      <c r="K2265" s="244" t="s">
        <v>413</v>
      </c>
      <c r="L2265" s="249"/>
      <c r="M2265" s="250" t="s">
        <v>19</v>
      </c>
      <c r="N2265" s="251" t="s">
        <v>47</v>
      </c>
      <c r="O2265" s="66"/>
      <c r="P2265" s="188">
        <f>O2265*H2265</f>
        <v>0</v>
      </c>
      <c r="Q2265" s="188">
        <v>0.55</v>
      </c>
      <c r="R2265" s="188">
        <f>Q2265*H2265</f>
        <v>0.36960000000000004</v>
      </c>
      <c r="S2265" s="188">
        <v>0</v>
      </c>
      <c r="T2265" s="189">
        <f>S2265*H2265</f>
        <v>0</v>
      </c>
      <c r="U2265" s="36"/>
      <c r="V2265" s="36"/>
      <c r="W2265" s="36"/>
      <c r="X2265" s="36"/>
      <c r="Y2265" s="36"/>
      <c r="Z2265" s="36"/>
      <c r="AA2265" s="36"/>
      <c r="AB2265" s="36"/>
      <c r="AC2265" s="36"/>
      <c r="AD2265" s="36"/>
      <c r="AE2265" s="36"/>
      <c r="AR2265" s="190" t="s">
        <v>224</v>
      </c>
      <c r="AT2265" s="190" t="s">
        <v>812</v>
      </c>
      <c r="AU2265" s="190" t="s">
        <v>86</v>
      </c>
      <c r="AY2265" s="19" t="s">
        <v>404</v>
      </c>
      <c r="BE2265" s="191">
        <f>IF(N2265="základní",J2265,0)</f>
        <v>0</v>
      </c>
      <c r="BF2265" s="191">
        <f>IF(N2265="snížená",J2265,0)</f>
        <v>0</v>
      </c>
      <c r="BG2265" s="191">
        <f>IF(N2265="zákl. přenesená",J2265,0)</f>
        <v>0</v>
      </c>
      <c r="BH2265" s="191">
        <f>IF(N2265="sníž. přenesená",J2265,0)</f>
        <v>0</v>
      </c>
      <c r="BI2265" s="191">
        <f>IF(N2265="nulová",J2265,0)</f>
        <v>0</v>
      </c>
      <c r="BJ2265" s="19" t="s">
        <v>84</v>
      </c>
      <c r="BK2265" s="191">
        <f>ROUND(I2265*H2265,2)</f>
        <v>0</v>
      </c>
      <c r="BL2265" s="19" t="s">
        <v>273</v>
      </c>
      <c r="BM2265" s="190" t="s">
        <v>2808</v>
      </c>
    </row>
    <row r="2266" spans="1:47" s="2" customFormat="1" ht="11.25">
      <c r="A2266" s="36"/>
      <c r="B2266" s="37"/>
      <c r="C2266" s="38"/>
      <c r="D2266" s="192" t="s">
        <v>418</v>
      </c>
      <c r="E2266" s="38"/>
      <c r="F2266" s="193" t="s">
        <v>2807</v>
      </c>
      <c r="G2266" s="38"/>
      <c r="H2266" s="38"/>
      <c r="I2266" s="194"/>
      <c r="J2266" s="38"/>
      <c r="K2266" s="38"/>
      <c r="L2266" s="41"/>
      <c r="M2266" s="195"/>
      <c r="N2266" s="196"/>
      <c r="O2266" s="66"/>
      <c r="P2266" s="66"/>
      <c r="Q2266" s="66"/>
      <c r="R2266" s="66"/>
      <c r="S2266" s="66"/>
      <c r="T2266" s="67"/>
      <c r="U2266" s="36"/>
      <c r="V2266" s="36"/>
      <c r="W2266" s="36"/>
      <c r="X2266" s="36"/>
      <c r="Y2266" s="36"/>
      <c r="Z2266" s="36"/>
      <c r="AA2266" s="36"/>
      <c r="AB2266" s="36"/>
      <c r="AC2266" s="36"/>
      <c r="AD2266" s="36"/>
      <c r="AE2266" s="36"/>
      <c r="AT2266" s="19" t="s">
        <v>418</v>
      </c>
      <c r="AU2266" s="19" t="s">
        <v>86</v>
      </c>
    </row>
    <row r="2267" spans="2:51" s="13" customFormat="1" ht="11.25">
      <c r="B2267" s="198"/>
      <c r="C2267" s="199"/>
      <c r="D2267" s="192" t="s">
        <v>428</v>
      </c>
      <c r="E2267" s="200" t="s">
        <v>19</v>
      </c>
      <c r="F2267" s="201" t="s">
        <v>2809</v>
      </c>
      <c r="G2267" s="199"/>
      <c r="H2267" s="202">
        <v>0.672</v>
      </c>
      <c r="I2267" s="203"/>
      <c r="J2267" s="199"/>
      <c r="K2267" s="199"/>
      <c r="L2267" s="204"/>
      <c r="M2267" s="205"/>
      <c r="N2267" s="206"/>
      <c r="O2267" s="206"/>
      <c r="P2267" s="206"/>
      <c r="Q2267" s="206"/>
      <c r="R2267" s="206"/>
      <c r="S2267" s="206"/>
      <c r="T2267" s="207"/>
      <c r="AT2267" s="208" t="s">
        <v>428</v>
      </c>
      <c r="AU2267" s="208" t="s">
        <v>86</v>
      </c>
      <c r="AV2267" s="13" t="s">
        <v>86</v>
      </c>
      <c r="AW2267" s="13" t="s">
        <v>37</v>
      </c>
      <c r="AX2267" s="13" t="s">
        <v>76</v>
      </c>
      <c r="AY2267" s="208" t="s">
        <v>404</v>
      </c>
    </row>
    <row r="2268" spans="2:51" s="14" customFormat="1" ht="11.25">
      <c r="B2268" s="210"/>
      <c r="C2268" s="211"/>
      <c r="D2268" s="192" t="s">
        <v>428</v>
      </c>
      <c r="E2268" s="212" t="s">
        <v>151</v>
      </c>
      <c r="F2268" s="213" t="s">
        <v>463</v>
      </c>
      <c r="G2268" s="211"/>
      <c r="H2268" s="214">
        <v>0.672</v>
      </c>
      <c r="I2268" s="215"/>
      <c r="J2268" s="211"/>
      <c r="K2268" s="211"/>
      <c r="L2268" s="216"/>
      <c r="M2268" s="217"/>
      <c r="N2268" s="218"/>
      <c r="O2268" s="218"/>
      <c r="P2268" s="218"/>
      <c r="Q2268" s="218"/>
      <c r="R2268" s="218"/>
      <c r="S2268" s="218"/>
      <c r="T2268" s="219"/>
      <c r="AT2268" s="220" t="s">
        <v>428</v>
      </c>
      <c r="AU2268" s="220" t="s">
        <v>86</v>
      </c>
      <c r="AV2268" s="14" t="s">
        <v>273</v>
      </c>
      <c r="AW2268" s="14" t="s">
        <v>37</v>
      </c>
      <c r="AX2268" s="14" t="s">
        <v>84</v>
      </c>
      <c r="AY2268" s="220" t="s">
        <v>404</v>
      </c>
    </row>
    <row r="2269" spans="1:65" s="2" customFormat="1" ht="14.45" customHeight="1">
      <c r="A2269" s="36"/>
      <c r="B2269" s="37"/>
      <c r="C2269" s="242" t="s">
        <v>2810</v>
      </c>
      <c r="D2269" s="242" t="s">
        <v>812</v>
      </c>
      <c r="E2269" s="243" t="s">
        <v>2811</v>
      </c>
      <c r="F2269" s="244" t="s">
        <v>2812</v>
      </c>
      <c r="G2269" s="245" t="s">
        <v>106</v>
      </c>
      <c r="H2269" s="246">
        <v>0.763</v>
      </c>
      <c r="I2269" s="247"/>
      <c r="J2269" s="248">
        <f>ROUND(I2269*H2269,2)</f>
        <v>0</v>
      </c>
      <c r="K2269" s="244" t="s">
        <v>413</v>
      </c>
      <c r="L2269" s="249"/>
      <c r="M2269" s="250" t="s">
        <v>19</v>
      </c>
      <c r="N2269" s="251" t="s">
        <v>47</v>
      </c>
      <c r="O2269" s="66"/>
      <c r="P2269" s="188">
        <f>O2269*H2269</f>
        <v>0</v>
      </c>
      <c r="Q2269" s="188">
        <v>0.55</v>
      </c>
      <c r="R2269" s="188">
        <f>Q2269*H2269</f>
        <v>0.41965</v>
      </c>
      <c r="S2269" s="188">
        <v>0</v>
      </c>
      <c r="T2269" s="189">
        <f>S2269*H2269</f>
        <v>0</v>
      </c>
      <c r="U2269" s="36"/>
      <c r="V2269" s="36"/>
      <c r="W2269" s="36"/>
      <c r="X2269" s="36"/>
      <c r="Y2269" s="36"/>
      <c r="Z2269" s="36"/>
      <c r="AA2269" s="36"/>
      <c r="AB2269" s="36"/>
      <c r="AC2269" s="36"/>
      <c r="AD2269" s="36"/>
      <c r="AE2269" s="36"/>
      <c r="AR2269" s="190" t="s">
        <v>224</v>
      </c>
      <c r="AT2269" s="190" t="s">
        <v>812</v>
      </c>
      <c r="AU2269" s="190" t="s">
        <v>86</v>
      </c>
      <c r="AY2269" s="19" t="s">
        <v>404</v>
      </c>
      <c r="BE2269" s="191">
        <f>IF(N2269="základní",J2269,0)</f>
        <v>0</v>
      </c>
      <c r="BF2269" s="191">
        <f>IF(N2269="snížená",J2269,0)</f>
        <v>0</v>
      </c>
      <c r="BG2269" s="191">
        <f>IF(N2269="zákl. přenesená",J2269,0)</f>
        <v>0</v>
      </c>
      <c r="BH2269" s="191">
        <f>IF(N2269="sníž. přenesená",J2269,0)</f>
        <v>0</v>
      </c>
      <c r="BI2269" s="191">
        <f>IF(N2269="nulová",J2269,0)</f>
        <v>0</v>
      </c>
      <c r="BJ2269" s="19" t="s">
        <v>84</v>
      </c>
      <c r="BK2269" s="191">
        <f>ROUND(I2269*H2269,2)</f>
        <v>0</v>
      </c>
      <c r="BL2269" s="19" t="s">
        <v>273</v>
      </c>
      <c r="BM2269" s="190" t="s">
        <v>2813</v>
      </c>
    </row>
    <row r="2270" spans="1:47" s="2" customFormat="1" ht="11.25">
      <c r="A2270" s="36"/>
      <c r="B2270" s="37"/>
      <c r="C2270" s="38"/>
      <c r="D2270" s="192" t="s">
        <v>418</v>
      </c>
      <c r="E2270" s="38"/>
      <c r="F2270" s="193" t="s">
        <v>2812</v>
      </c>
      <c r="G2270" s="38"/>
      <c r="H2270" s="38"/>
      <c r="I2270" s="194"/>
      <c r="J2270" s="38"/>
      <c r="K2270" s="38"/>
      <c r="L2270" s="41"/>
      <c r="M2270" s="195"/>
      <c r="N2270" s="196"/>
      <c r="O2270" s="66"/>
      <c r="P2270" s="66"/>
      <c r="Q2270" s="66"/>
      <c r="R2270" s="66"/>
      <c r="S2270" s="66"/>
      <c r="T2270" s="67"/>
      <c r="U2270" s="36"/>
      <c r="V2270" s="36"/>
      <c r="W2270" s="36"/>
      <c r="X2270" s="36"/>
      <c r="Y2270" s="36"/>
      <c r="Z2270" s="36"/>
      <c r="AA2270" s="36"/>
      <c r="AB2270" s="36"/>
      <c r="AC2270" s="36"/>
      <c r="AD2270" s="36"/>
      <c r="AE2270" s="36"/>
      <c r="AT2270" s="19" t="s">
        <v>418</v>
      </c>
      <c r="AU2270" s="19" t="s">
        <v>86</v>
      </c>
    </row>
    <row r="2271" spans="2:51" s="13" customFormat="1" ht="11.25">
      <c r="B2271" s="198"/>
      <c r="C2271" s="199"/>
      <c r="D2271" s="192" t="s">
        <v>428</v>
      </c>
      <c r="E2271" s="200" t="s">
        <v>19</v>
      </c>
      <c r="F2271" s="201" t="s">
        <v>2814</v>
      </c>
      <c r="G2271" s="199"/>
      <c r="H2271" s="202">
        <v>0.164</v>
      </c>
      <c r="I2271" s="203"/>
      <c r="J2271" s="199"/>
      <c r="K2271" s="199"/>
      <c r="L2271" s="204"/>
      <c r="M2271" s="205"/>
      <c r="N2271" s="206"/>
      <c r="O2271" s="206"/>
      <c r="P2271" s="206"/>
      <c r="Q2271" s="206"/>
      <c r="R2271" s="206"/>
      <c r="S2271" s="206"/>
      <c r="T2271" s="207"/>
      <c r="AT2271" s="208" t="s">
        <v>428</v>
      </c>
      <c r="AU2271" s="208" t="s">
        <v>86</v>
      </c>
      <c r="AV2271" s="13" t="s">
        <v>86</v>
      </c>
      <c r="AW2271" s="13" t="s">
        <v>37</v>
      </c>
      <c r="AX2271" s="13" t="s">
        <v>76</v>
      </c>
      <c r="AY2271" s="208" t="s">
        <v>404</v>
      </c>
    </row>
    <row r="2272" spans="2:51" s="13" customFormat="1" ht="11.25">
      <c r="B2272" s="198"/>
      <c r="C2272" s="199"/>
      <c r="D2272" s="192" t="s">
        <v>428</v>
      </c>
      <c r="E2272" s="200" t="s">
        <v>19</v>
      </c>
      <c r="F2272" s="201" t="s">
        <v>2815</v>
      </c>
      <c r="G2272" s="199"/>
      <c r="H2272" s="202">
        <v>0.599</v>
      </c>
      <c r="I2272" s="203"/>
      <c r="J2272" s="199"/>
      <c r="K2272" s="199"/>
      <c r="L2272" s="204"/>
      <c r="M2272" s="205"/>
      <c r="N2272" s="206"/>
      <c r="O2272" s="206"/>
      <c r="P2272" s="206"/>
      <c r="Q2272" s="206"/>
      <c r="R2272" s="206"/>
      <c r="S2272" s="206"/>
      <c r="T2272" s="207"/>
      <c r="AT2272" s="208" t="s">
        <v>428</v>
      </c>
      <c r="AU2272" s="208" t="s">
        <v>86</v>
      </c>
      <c r="AV2272" s="13" t="s">
        <v>86</v>
      </c>
      <c r="AW2272" s="13" t="s">
        <v>37</v>
      </c>
      <c r="AX2272" s="13" t="s">
        <v>76</v>
      </c>
      <c r="AY2272" s="208" t="s">
        <v>404</v>
      </c>
    </row>
    <row r="2273" spans="2:51" s="14" customFormat="1" ht="11.25">
      <c r="B2273" s="210"/>
      <c r="C2273" s="211"/>
      <c r="D2273" s="192" t="s">
        <v>428</v>
      </c>
      <c r="E2273" s="212" t="s">
        <v>148</v>
      </c>
      <c r="F2273" s="213" t="s">
        <v>463</v>
      </c>
      <c r="G2273" s="211"/>
      <c r="H2273" s="214">
        <v>0.763</v>
      </c>
      <c r="I2273" s="215"/>
      <c r="J2273" s="211"/>
      <c r="K2273" s="211"/>
      <c r="L2273" s="216"/>
      <c r="M2273" s="217"/>
      <c r="N2273" s="218"/>
      <c r="O2273" s="218"/>
      <c r="P2273" s="218"/>
      <c r="Q2273" s="218"/>
      <c r="R2273" s="218"/>
      <c r="S2273" s="218"/>
      <c r="T2273" s="219"/>
      <c r="AT2273" s="220" t="s">
        <v>428</v>
      </c>
      <c r="AU2273" s="220" t="s">
        <v>86</v>
      </c>
      <c r="AV2273" s="14" t="s">
        <v>273</v>
      </c>
      <c r="AW2273" s="14" t="s">
        <v>37</v>
      </c>
      <c r="AX2273" s="14" t="s">
        <v>84</v>
      </c>
      <c r="AY2273" s="220" t="s">
        <v>404</v>
      </c>
    </row>
    <row r="2274" spans="1:65" s="2" customFormat="1" ht="14.45" customHeight="1">
      <c r="A2274" s="36"/>
      <c r="B2274" s="37"/>
      <c r="C2274" s="179" t="s">
        <v>2816</v>
      </c>
      <c r="D2274" s="179" t="s">
        <v>410</v>
      </c>
      <c r="E2274" s="180" t="s">
        <v>2817</v>
      </c>
      <c r="F2274" s="181" t="s">
        <v>2818</v>
      </c>
      <c r="G2274" s="182" t="s">
        <v>106</v>
      </c>
      <c r="H2274" s="183">
        <v>3.545</v>
      </c>
      <c r="I2274" s="184"/>
      <c r="J2274" s="185">
        <f>ROUND(I2274*H2274,2)</f>
        <v>0</v>
      </c>
      <c r="K2274" s="181" t="s">
        <v>413</v>
      </c>
      <c r="L2274" s="41"/>
      <c r="M2274" s="186" t="s">
        <v>19</v>
      </c>
      <c r="N2274" s="187" t="s">
        <v>47</v>
      </c>
      <c r="O2274" s="66"/>
      <c r="P2274" s="188">
        <f>O2274*H2274</f>
        <v>0</v>
      </c>
      <c r="Q2274" s="188">
        <v>0.00189</v>
      </c>
      <c r="R2274" s="188">
        <f>Q2274*H2274</f>
        <v>0.00670005</v>
      </c>
      <c r="S2274" s="188">
        <v>0</v>
      </c>
      <c r="T2274" s="189">
        <f>S2274*H2274</f>
        <v>0</v>
      </c>
      <c r="U2274" s="36"/>
      <c r="V2274" s="36"/>
      <c r="W2274" s="36"/>
      <c r="X2274" s="36"/>
      <c r="Y2274" s="36"/>
      <c r="Z2274" s="36"/>
      <c r="AA2274" s="36"/>
      <c r="AB2274" s="36"/>
      <c r="AC2274" s="36"/>
      <c r="AD2274" s="36"/>
      <c r="AE2274" s="36"/>
      <c r="AR2274" s="190" t="s">
        <v>587</v>
      </c>
      <c r="AT2274" s="190" t="s">
        <v>410</v>
      </c>
      <c r="AU2274" s="190" t="s">
        <v>86</v>
      </c>
      <c r="AY2274" s="19" t="s">
        <v>404</v>
      </c>
      <c r="BE2274" s="191">
        <f>IF(N2274="základní",J2274,0)</f>
        <v>0</v>
      </c>
      <c r="BF2274" s="191">
        <f>IF(N2274="snížená",J2274,0)</f>
        <v>0</v>
      </c>
      <c r="BG2274" s="191">
        <f>IF(N2274="zákl. přenesená",J2274,0)</f>
        <v>0</v>
      </c>
      <c r="BH2274" s="191">
        <f>IF(N2274="sníž. přenesená",J2274,0)</f>
        <v>0</v>
      </c>
      <c r="BI2274" s="191">
        <f>IF(N2274="nulová",J2274,0)</f>
        <v>0</v>
      </c>
      <c r="BJ2274" s="19" t="s">
        <v>84</v>
      </c>
      <c r="BK2274" s="191">
        <f>ROUND(I2274*H2274,2)</f>
        <v>0</v>
      </c>
      <c r="BL2274" s="19" t="s">
        <v>587</v>
      </c>
      <c r="BM2274" s="190" t="s">
        <v>2819</v>
      </c>
    </row>
    <row r="2275" spans="1:47" s="2" customFormat="1" ht="19.5">
      <c r="A2275" s="36"/>
      <c r="B2275" s="37"/>
      <c r="C2275" s="38"/>
      <c r="D2275" s="192" t="s">
        <v>418</v>
      </c>
      <c r="E2275" s="38"/>
      <c r="F2275" s="193" t="s">
        <v>2820</v>
      </c>
      <c r="G2275" s="38"/>
      <c r="H2275" s="38"/>
      <c r="I2275" s="194"/>
      <c r="J2275" s="38"/>
      <c r="K2275" s="38"/>
      <c r="L2275" s="41"/>
      <c r="M2275" s="195"/>
      <c r="N2275" s="196"/>
      <c r="O2275" s="66"/>
      <c r="P2275" s="66"/>
      <c r="Q2275" s="66"/>
      <c r="R2275" s="66"/>
      <c r="S2275" s="66"/>
      <c r="T2275" s="67"/>
      <c r="U2275" s="36"/>
      <c r="V2275" s="36"/>
      <c r="W2275" s="36"/>
      <c r="X2275" s="36"/>
      <c r="Y2275" s="36"/>
      <c r="Z2275" s="36"/>
      <c r="AA2275" s="36"/>
      <c r="AB2275" s="36"/>
      <c r="AC2275" s="36"/>
      <c r="AD2275" s="36"/>
      <c r="AE2275" s="36"/>
      <c r="AT2275" s="19" t="s">
        <v>418</v>
      </c>
      <c r="AU2275" s="19" t="s">
        <v>86</v>
      </c>
    </row>
    <row r="2276" spans="1:47" s="2" customFormat="1" ht="87.75">
      <c r="A2276" s="36"/>
      <c r="B2276" s="37"/>
      <c r="C2276" s="38"/>
      <c r="D2276" s="192" t="s">
        <v>423</v>
      </c>
      <c r="E2276" s="38"/>
      <c r="F2276" s="197" t="s">
        <v>2798</v>
      </c>
      <c r="G2276" s="38"/>
      <c r="H2276" s="38"/>
      <c r="I2276" s="194"/>
      <c r="J2276" s="38"/>
      <c r="K2276" s="38"/>
      <c r="L2276" s="41"/>
      <c r="M2276" s="195"/>
      <c r="N2276" s="196"/>
      <c r="O2276" s="66"/>
      <c r="P2276" s="66"/>
      <c r="Q2276" s="66"/>
      <c r="R2276" s="66"/>
      <c r="S2276" s="66"/>
      <c r="T2276" s="67"/>
      <c r="U2276" s="36"/>
      <c r="V2276" s="36"/>
      <c r="W2276" s="36"/>
      <c r="X2276" s="36"/>
      <c r="Y2276" s="36"/>
      <c r="Z2276" s="36"/>
      <c r="AA2276" s="36"/>
      <c r="AB2276" s="36"/>
      <c r="AC2276" s="36"/>
      <c r="AD2276" s="36"/>
      <c r="AE2276" s="36"/>
      <c r="AT2276" s="19" t="s">
        <v>423</v>
      </c>
      <c r="AU2276" s="19" t="s">
        <v>86</v>
      </c>
    </row>
    <row r="2277" spans="2:51" s="13" customFormat="1" ht="11.25">
      <c r="B2277" s="198"/>
      <c r="C2277" s="199"/>
      <c r="D2277" s="192" t="s">
        <v>428</v>
      </c>
      <c r="E2277" s="200" t="s">
        <v>19</v>
      </c>
      <c r="F2277" s="201" t="s">
        <v>145</v>
      </c>
      <c r="G2277" s="199"/>
      <c r="H2277" s="202">
        <v>2.11</v>
      </c>
      <c r="I2277" s="203"/>
      <c r="J2277" s="199"/>
      <c r="K2277" s="199"/>
      <c r="L2277" s="204"/>
      <c r="M2277" s="205"/>
      <c r="N2277" s="206"/>
      <c r="O2277" s="206"/>
      <c r="P2277" s="206"/>
      <c r="Q2277" s="206"/>
      <c r="R2277" s="206"/>
      <c r="S2277" s="206"/>
      <c r="T2277" s="207"/>
      <c r="AT2277" s="208" t="s">
        <v>428</v>
      </c>
      <c r="AU2277" s="208" t="s">
        <v>86</v>
      </c>
      <c r="AV2277" s="13" t="s">
        <v>86</v>
      </c>
      <c r="AW2277" s="13" t="s">
        <v>37</v>
      </c>
      <c r="AX2277" s="13" t="s">
        <v>76</v>
      </c>
      <c r="AY2277" s="208" t="s">
        <v>404</v>
      </c>
    </row>
    <row r="2278" spans="2:51" s="13" customFormat="1" ht="11.25">
      <c r="B2278" s="198"/>
      <c r="C2278" s="199"/>
      <c r="D2278" s="192" t="s">
        <v>428</v>
      </c>
      <c r="E2278" s="200" t="s">
        <v>19</v>
      </c>
      <c r="F2278" s="201" t="s">
        <v>148</v>
      </c>
      <c r="G2278" s="199"/>
      <c r="H2278" s="202">
        <v>0.763</v>
      </c>
      <c r="I2278" s="203"/>
      <c r="J2278" s="199"/>
      <c r="K2278" s="199"/>
      <c r="L2278" s="204"/>
      <c r="M2278" s="205"/>
      <c r="N2278" s="206"/>
      <c r="O2278" s="206"/>
      <c r="P2278" s="206"/>
      <c r="Q2278" s="206"/>
      <c r="R2278" s="206"/>
      <c r="S2278" s="206"/>
      <c r="T2278" s="207"/>
      <c r="AT2278" s="208" t="s">
        <v>428</v>
      </c>
      <c r="AU2278" s="208" t="s">
        <v>86</v>
      </c>
      <c r="AV2278" s="13" t="s">
        <v>86</v>
      </c>
      <c r="AW2278" s="13" t="s">
        <v>37</v>
      </c>
      <c r="AX2278" s="13" t="s">
        <v>76</v>
      </c>
      <c r="AY2278" s="208" t="s">
        <v>404</v>
      </c>
    </row>
    <row r="2279" spans="2:51" s="13" customFormat="1" ht="11.25">
      <c r="B2279" s="198"/>
      <c r="C2279" s="199"/>
      <c r="D2279" s="192" t="s">
        <v>428</v>
      </c>
      <c r="E2279" s="200" t="s">
        <v>19</v>
      </c>
      <c r="F2279" s="201" t="s">
        <v>151</v>
      </c>
      <c r="G2279" s="199"/>
      <c r="H2279" s="202">
        <v>0.672</v>
      </c>
      <c r="I2279" s="203"/>
      <c r="J2279" s="199"/>
      <c r="K2279" s="199"/>
      <c r="L2279" s="204"/>
      <c r="M2279" s="205"/>
      <c r="N2279" s="206"/>
      <c r="O2279" s="206"/>
      <c r="P2279" s="206"/>
      <c r="Q2279" s="206"/>
      <c r="R2279" s="206"/>
      <c r="S2279" s="206"/>
      <c r="T2279" s="207"/>
      <c r="AT2279" s="208" t="s">
        <v>428</v>
      </c>
      <c r="AU2279" s="208" t="s">
        <v>86</v>
      </c>
      <c r="AV2279" s="13" t="s">
        <v>86</v>
      </c>
      <c r="AW2279" s="13" t="s">
        <v>37</v>
      </c>
      <c r="AX2279" s="13" t="s">
        <v>76</v>
      </c>
      <c r="AY2279" s="208" t="s">
        <v>404</v>
      </c>
    </row>
    <row r="2280" spans="2:51" s="14" customFormat="1" ht="11.25">
      <c r="B2280" s="210"/>
      <c r="C2280" s="211"/>
      <c r="D2280" s="192" t="s">
        <v>428</v>
      </c>
      <c r="E2280" s="212" t="s">
        <v>19</v>
      </c>
      <c r="F2280" s="213" t="s">
        <v>463</v>
      </c>
      <c r="G2280" s="211"/>
      <c r="H2280" s="214">
        <v>3.545</v>
      </c>
      <c r="I2280" s="215"/>
      <c r="J2280" s="211"/>
      <c r="K2280" s="211"/>
      <c r="L2280" s="216"/>
      <c r="M2280" s="217"/>
      <c r="N2280" s="218"/>
      <c r="O2280" s="218"/>
      <c r="P2280" s="218"/>
      <c r="Q2280" s="218"/>
      <c r="R2280" s="218"/>
      <c r="S2280" s="218"/>
      <c r="T2280" s="219"/>
      <c r="AT2280" s="220" t="s">
        <v>428</v>
      </c>
      <c r="AU2280" s="220" t="s">
        <v>86</v>
      </c>
      <c r="AV2280" s="14" t="s">
        <v>273</v>
      </c>
      <c r="AW2280" s="14" t="s">
        <v>37</v>
      </c>
      <c r="AX2280" s="14" t="s">
        <v>84</v>
      </c>
      <c r="AY2280" s="220" t="s">
        <v>404</v>
      </c>
    </row>
    <row r="2281" spans="1:65" s="2" customFormat="1" ht="14.45" customHeight="1">
      <c r="A2281" s="36"/>
      <c r="B2281" s="37"/>
      <c r="C2281" s="179" t="s">
        <v>2821</v>
      </c>
      <c r="D2281" s="179" t="s">
        <v>410</v>
      </c>
      <c r="E2281" s="180" t="s">
        <v>2822</v>
      </c>
      <c r="F2281" s="181" t="s">
        <v>2823</v>
      </c>
      <c r="G2281" s="182" t="s">
        <v>127</v>
      </c>
      <c r="H2281" s="183">
        <v>0.007</v>
      </c>
      <c r="I2281" s="184"/>
      <c r="J2281" s="185">
        <f>ROUND(I2281*H2281,2)</f>
        <v>0</v>
      </c>
      <c r="K2281" s="181" t="s">
        <v>413</v>
      </c>
      <c r="L2281" s="41"/>
      <c r="M2281" s="186" t="s">
        <v>19</v>
      </c>
      <c r="N2281" s="187" t="s">
        <v>47</v>
      </c>
      <c r="O2281" s="66"/>
      <c r="P2281" s="188">
        <f>O2281*H2281</f>
        <v>0</v>
      </c>
      <c r="Q2281" s="188">
        <v>0</v>
      </c>
      <c r="R2281" s="188">
        <f>Q2281*H2281</f>
        <v>0</v>
      </c>
      <c r="S2281" s="188">
        <v>0</v>
      </c>
      <c r="T2281" s="189">
        <f>S2281*H2281</f>
        <v>0</v>
      </c>
      <c r="U2281" s="36"/>
      <c r="V2281" s="36"/>
      <c r="W2281" s="36"/>
      <c r="X2281" s="36"/>
      <c r="Y2281" s="36"/>
      <c r="Z2281" s="36"/>
      <c r="AA2281" s="36"/>
      <c r="AB2281" s="36"/>
      <c r="AC2281" s="36"/>
      <c r="AD2281" s="36"/>
      <c r="AE2281" s="36"/>
      <c r="AR2281" s="190" t="s">
        <v>587</v>
      </c>
      <c r="AT2281" s="190" t="s">
        <v>410</v>
      </c>
      <c r="AU2281" s="190" t="s">
        <v>86</v>
      </c>
      <c r="AY2281" s="19" t="s">
        <v>404</v>
      </c>
      <c r="BE2281" s="191">
        <f>IF(N2281="základní",J2281,0)</f>
        <v>0</v>
      </c>
      <c r="BF2281" s="191">
        <f>IF(N2281="snížená",J2281,0)</f>
        <v>0</v>
      </c>
      <c r="BG2281" s="191">
        <f>IF(N2281="zákl. přenesená",J2281,0)</f>
        <v>0</v>
      </c>
      <c r="BH2281" s="191">
        <f>IF(N2281="sníž. přenesená",J2281,0)</f>
        <v>0</v>
      </c>
      <c r="BI2281" s="191">
        <f>IF(N2281="nulová",J2281,0)</f>
        <v>0</v>
      </c>
      <c r="BJ2281" s="19" t="s">
        <v>84</v>
      </c>
      <c r="BK2281" s="191">
        <f>ROUND(I2281*H2281,2)</f>
        <v>0</v>
      </c>
      <c r="BL2281" s="19" t="s">
        <v>587</v>
      </c>
      <c r="BM2281" s="190" t="s">
        <v>2824</v>
      </c>
    </row>
    <row r="2282" spans="1:47" s="2" customFormat="1" ht="19.5">
      <c r="A2282" s="36"/>
      <c r="B2282" s="37"/>
      <c r="C2282" s="38"/>
      <c r="D2282" s="192" t="s">
        <v>418</v>
      </c>
      <c r="E2282" s="38"/>
      <c r="F2282" s="193" t="s">
        <v>2825</v>
      </c>
      <c r="G2282" s="38"/>
      <c r="H2282" s="38"/>
      <c r="I2282" s="194"/>
      <c r="J2282" s="38"/>
      <c r="K2282" s="38"/>
      <c r="L2282" s="41"/>
      <c r="M2282" s="195"/>
      <c r="N2282" s="196"/>
      <c r="O2282" s="66"/>
      <c r="P2282" s="66"/>
      <c r="Q2282" s="66"/>
      <c r="R2282" s="66"/>
      <c r="S2282" s="66"/>
      <c r="T2282" s="67"/>
      <c r="U2282" s="36"/>
      <c r="V2282" s="36"/>
      <c r="W2282" s="36"/>
      <c r="X2282" s="36"/>
      <c r="Y2282" s="36"/>
      <c r="Z2282" s="36"/>
      <c r="AA2282" s="36"/>
      <c r="AB2282" s="36"/>
      <c r="AC2282" s="36"/>
      <c r="AD2282" s="36"/>
      <c r="AE2282" s="36"/>
      <c r="AT2282" s="19" t="s">
        <v>418</v>
      </c>
      <c r="AU2282" s="19" t="s">
        <v>86</v>
      </c>
    </row>
    <row r="2283" spans="1:47" s="2" customFormat="1" ht="78">
      <c r="A2283" s="36"/>
      <c r="B2283" s="37"/>
      <c r="C2283" s="38"/>
      <c r="D2283" s="192" t="s">
        <v>423</v>
      </c>
      <c r="E2283" s="38"/>
      <c r="F2283" s="197" t="s">
        <v>2826</v>
      </c>
      <c r="G2283" s="38"/>
      <c r="H2283" s="38"/>
      <c r="I2283" s="194"/>
      <c r="J2283" s="38"/>
      <c r="K2283" s="38"/>
      <c r="L2283" s="41"/>
      <c r="M2283" s="195"/>
      <c r="N2283" s="196"/>
      <c r="O2283" s="66"/>
      <c r="P2283" s="66"/>
      <c r="Q2283" s="66"/>
      <c r="R2283" s="66"/>
      <c r="S2283" s="66"/>
      <c r="T2283" s="67"/>
      <c r="U2283" s="36"/>
      <c r="V2283" s="36"/>
      <c r="W2283" s="36"/>
      <c r="X2283" s="36"/>
      <c r="Y2283" s="36"/>
      <c r="Z2283" s="36"/>
      <c r="AA2283" s="36"/>
      <c r="AB2283" s="36"/>
      <c r="AC2283" s="36"/>
      <c r="AD2283" s="36"/>
      <c r="AE2283" s="36"/>
      <c r="AT2283" s="19" t="s">
        <v>423</v>
      </c>
      <c r="AU2283" s="19" t="s">
        <v>86</v>
      </c>
    </row>
    <row r="2284" spans="2:63" s="12" customFormat="1" ht="22.9" customHeight="1">
      <c r="B2284" s="163"/>
      <c r="C2284" s="164"/>
      <c r="D2284" s="165" t="s">
        <v>75</v>
      </c>
      <c r="E2284" s="177" t="s">
        <v>2827</v>
      </c>
      <c r="F2284" s="177" t="s">
        <v>2828</v>
      </c>
      <c r="G2284" s="164"/>
      <c r="H2284" s="164"/>
      <c r="I2284" s="167"/>
      <c r="J2284" s="178">
        <f>BK2284</f>
        <v>0</v>
      </c>
      <c r="K2284" s="164"/>
      <c r="L2284" s="169"/>
      <c r="M2284" s="170"/>
      <c r="N2284" s="171"/>
      <c r="O2284" s="171"/>
      <c r="P2284" s="172">
        <f>SUM(P2285:P2304)</f>
        <v>0</v>
      </c>
      <c r="Q2284" s="171"/>
      <c r="R2284" s="172">
        <f>SUM(R2285:R2304)</f>
        <v>0.03747827000000001</v>
      </c>
      <c r="S2284" s="171"/>
      <c r="T2284" s="173">
        <f>SUM(T2285:T2304)</f>
        <v>0</v>
      </c>
      <c r="AR2284" s="174" t="s">
        <v>86</v>
      </c>
      <c r="AT2284" s="175" t="s">
        <v>75</v>
      </c>
      <c r="AU2284" s="175" t="s">
        <v>84</v>
      </c>
      <c r="AY2284" s="174" t="s">
        <v>404</v>
      </c>
      <c r="BK2284" s="176">
        <f>SUM(BK2285:BK2304)</f>
        <v>0</v>
      </c>
    </row>
    <row r="2285" spans="1:65" s="2" customFormat="1" ht="14.45" customHeight="1">
      <c r="A2285" s="36"/>
      <c r="B2285" s="37"/>
      <c r="C2285" s="179" t="s">
        <v>2829</v>
      </c>
      <c r="D2285" s="179" t="s">
        <v>410</v>
      </c>
      <c r="E2285" s="180" t="s">
        <v>2830</v>
      </c>
      <c r="F2285" s="181" t="s">
        <v>2831</v>
      </c>
      <c r="G2285" s="182" t="s">
        <v>375</v>
      </c>
      <c r="H2285" s="183">
        <v>2.761</v>
      </c>
      <c r="I2285" s="184"/>
      <c r="J2285" s="185">
        <f>ROUND(I2285*H2285,2)</f>
        <v>0</v>
      </c>
      <c r="K2285" s="181" t="s">
        <v>413</v>
      </c>
      <c r="L2285" s="41"/>
      <c r="M2285" s="186" t="s">
        <v>19</v>
      </c>
      <c r="N2285" s="187" t="s">
        <v>47</v>
      </c>
      <c r="O2285" s="66"/>
      <c r="P2285" s="188">
        <f>O2285*H2285</f>
        <v>0</v>
      </c>
      <c r="Q2285" s="188">
        <v>7E-05</v>
      </c>
      <c r="R2285" s="188">
        <f>Q2285*H2285</f>
        <v>0.00019327</v>
      </c>
      <c r="S2285" s="188">
        <v>0</v>
      </c>
      <c r="T2285" s="189">
        <f>S2285*H2285</f>
        <v>0</v>
      </c>
      <c r="U2285" s="36"/>
      <c r="V2285" s="36"/>
      <c r="W2285" s="36"/>
      <c r="X2285" s="36"/>
      <c r="Y2285" s="36"/>
      <c r="Z2285" s="36"/>
      <c r="AA2285" s="36"/>
      <c r="AB2285" s="36"/>
      <c r="AC2285" s="36"/>
      <c r="AD2285" s="36"/>
      <c r="AE2285" s="36"/>
      <c r="AR2285" s="190" t="s">
        <v>587</v>
      </c>
      <c r="AT2285" s="190" t="s">
        <v>410</v>
      </c>
      <c r="AU2285" s="190" t="s">
        <v>86</v>
      </c>
      <c r="AY2285" s="19" t="s">
        <v>404</v>
      </c>
      <c r="BE2285" s="191">
        <f>IF(N2285="základní",J2285,0)</f>
        <v>0</v>
      </c>
      <c r="BF2285" s="191">
        <f>IF(N2285="snížená",J2285,0)</f>
        <v>0</v>
      </c>
      <c r="BG2285" s="191">
        <f>IF(N2285="zákl. přenesená",J2285,0)</f>
        <v>0</v>
      </c>
      <c r="BH2285" s="191">
        <f>IF(N2285="sníž. přenesená",J2285,0)</f>
        <v>0</v>
      </c>
      <c r="BI2285" s="191">
        <f>IF(N2285="nulová",J2285,0)</f>
        <v>0</v>
      </c>
      <c r="BJ2285" s="19" t="s">
        <v>84</v>
      </c>
      <c r="BK2285" s="191">
        <f>ROUND(I2285*H2285,2)</f>
        <v>0</v>
      </c>
      <c r="BL2285" s="19" t="s">
        <v>587</v>
      </c>
      <c r="BM2285" s="190" t="s">
        <v>2832</v>
      </c>
    </row>
    <row r="2286" spans="1:47" s="2" customFormat="1" ht="11.25">
      <c r="A2286" s="36"/>
      <c r="B2286" s="37"/>
      <c r="C2286" s="38"/>
      <c r="D2286" s="192" t="s">
        <v>418</v>
      </c>
      <c r="E2286" s="38"/>
      <c r="F2286" s="193" t="s">
        <v>2833</v>
      </c>
      <c r="G2286" s="38"/>
      <c r="H2286" s="38"/>
      <c r="I2286" s="194"/>
      <c r="J2286" s="38"/>
      <c r="K2286" s="38"/>
      <c r="L2286" s="41"/>
      <c r="M2286" s="195"/>
      <c r="N2286" s="196"/>
      <c r="O2286" s="66"/>
      <c r="P2286" s="66"/>
      <c r="Q2286" s="66"/>
      <c r="R2286" s="66"/>
      <c r="S2286" s="66"/>
      <c r="T2286" s="67"/>
      <c r="U2286" s="36"/>
      <c r="V2286" s="36"/>
      <c r="W2286" s="36"/>
      <c r="X2286" s="36"/>
      <c r="Y2286" s="36"/>
      <c r="Z2286" s="36"/>
      <c r="AA2286" s="36"/>
      <c r="AB2286" s="36"/>
      <c r="AC2286" s="36"/>
      <c r="AD2286" s="36"/>
      <c r="AE2286" s="36"/>
      <c r="AT2286" s="19" t="s">
        <v>418</v>
      </c>
      <c r="AU2286" s="19" t="s">
        <v>86</v>
      </c>
    </row>
    <row r="2287" spans="1:47" s="2" customFormat="1" ht="29.25">
      <c r="A2287" s="36"/>
      <c r="B2287" s="37"/>
      <c r="C2287" s="38"/>
      <c r="D2287" s="192" t="s">
        <v>423</v>
      </c>
      <c r="E2287" s="38"/>
      <c r="F2287" s="197" t="s">
        <v>2834</v>
      </c>
      <c r="G2287" s="38"/>
      <c r="H2287" s="38"/>
      <c r="I2287" s="194"/>
      <c r="J2287" s="38"/>
      <c r="K2287" s="38"/>
      <c r="L2287" s="41"/>
      <c r="M2287" s="195"/>
      <c r="N2287" s="196"/>
      <c r="O2287" s="66"/>
      <c r="P2287" s="66"/>
      <c r="Q2287" s="66"/>
      <c r="R2287" s="66"/>
      <c r="S2287" s="66"/>
      <c r="T2287" s="67"/>
      <c r="U2287" s="36"/>
      <c r="V2287" s="36"/>
      <c r="W2287" s="36"/>
      <c r="X2287" s="36"/>
      <c r="Y2287" s="36"/>
      <c r="Z2287" s="36"/>
      <c r="AA2287" s="36"/>
      <c r="AB2287" s="36"/>
      <c r="AC2287" s="36"/>
      <c r="AD2287" s="36"/>
      <c r="AE2287" s="36"/>
      <c r="AT2287" s="19" t="s">
        <v>423</v>
      </c>
      <c r="AU2287" s="19" t="s">
        <v>86</v>
      </c>
    </row>
    <row r="2288" spans="2:51" s="13" customFormat="1" ht="11.25">
      <c r="B2288" s="198"/>
      <c r="C2288" s="199"/>
      <c r="D2288" s="192" t="s">
        <v>428</v>
      </c>
      <c r="E2288" s="200" t="s">
        <v>19</v>
      </c>
      <c r="F2288" s="201" t="s">
        <v>373</v>
      </c>
      <c r="G2288" s="199"/>
      <c r="H2288" s="202">
        <v>2.761</v>
      </c>
      <c r="I2288" s="203"/>
      <c r="J2288" s="199"/>
      <c r="K2288" s="199"/>
      <c r="L2288" s="204"/>
      <c r="M2288" s="205"/>
      <c r="N2288" s="206"/>
      <c r="O2288" s="206"/>
      <c r="P2288" s="206"/>
      <c r="Q2288" s="206"/>
      <c r="R2288" s="206"/>
      <c r="S2288" s="206"/>
      <c r="T2288" s="207"/>
      <c r="AT2288" s="208" t="s">
        <v>428</v>
      </c>
      <c r="AU2288" s="208" t="s">
        <v>86</v>
      </c>
      <c r="AV2288" s="13" t="s">
        <v>86</v>
      </c>
      <c r="AW2288" s="13" t="s">
        <v>37</v>
      </c>
      <c r="AX2288" s="13" t="s">
        <v>84</v>
      </c>
      <c r="AY2288" s="208" t="s">
        <v>404</v>
      </c>
    </row>
    <row r="2289" spans="1:65" s="2" customFormat="1" ht="14.45" customHeight="1">
      <c r="A2289" s="36"/>
      <c r="B2289" s="37"/>
      <c r="C2289" s="242" t="s">
        <v>2835</v>
      </c>
      <c r="D2289" s="242" t="s">
        <v>812</v>
      </c>
      <c r="E2289" s="243" t="s">
        <v>2836</v>
      </c>
      <c r="F2289" s="244" t="s">
        <v>2837</v>
      </c>
      <c r="G2289" s="245" t="s">
        <v>375</v>
      </c>
      <c r="H2289" s="246">
        <v>2.761</v>
      </c>
      <c r="I2289" s="247"/>
      <c r="J2289" s="248">
        <f>ROUND(I2289*H2289,2)</f>
        <v>0</v>
      </c>
      <c r="K2289" s="244" t="s">
        <v>19</v>
      </c>
      <c r="L2289" s="249"/>
      <c r="M2289" s="250" t="s">
        <v>19</v>
      </c>
      <c r="N2289" s="251" t="s">
        <v>47</v>
      </c>
      <c r="O2289" s="66"/>
      <c r="P2289" s="188">
        <f>O2289*H2289</f>
        <v>0</v>
      </c>
      <c r="Q2289" s="188">
        <v>0.001</v>
      </c>
      <c r="R2289" s="188">
        <f>Q2289*H2289</f>
        <v>0.002761</v>
      </c>
      <c r="S2289" s="188">
        <v>0</v>
      </c>
      <c r="T2289" s="189">
        <f>S2289*H2289</f>
        <v>0</v>
      </c>
      <c r="U2289" s="36"/>
      <c r="V2289" s="36"/>
      <c r="W2289" s="36"/>
      <c r="X2289" s="36"/>
      <c r="Y2289" s="36"/>
      <c r="Z2289" s="36"/>
      <c r="AA2289" s="36"/>
      <c r="AB2289" s="36"/>
      <c r="AC2289" s="36"/>
      <c r="AD2289" s="36"/>
      <c r="AE2289" s="36"/>
      <c r="AR2289" s="190" t="s">
        <v>715</v>
      </c>
      <c r="AT2289" s="190" t="s">
        <v>812</v>
      </c>
      <c r="AU2289" s="190" t="s">
        <v>86</v>
      </c>
      <c r="AY2289" s="19" t="s">
        <v>404</v>
      </c>
      <c r="BE2289" s="191">
        <f>IF(N2289="základní",J2289,0)</f>
        <v>0</v>
      </c>
      <c r="BF2289" s="191">
        <f>IF(N2289="snížená",J2289,0)</f>
        <v>0</v>
      </c>
      <c r="BG2289" s="191">
        <f>IF(N2289="zákl. přenesená",J2289,0)</f>
        <v>0</v>
      </c>
      <c r="BH2289" s="191">
        <f>IF(N2289="sníž. přenesená",J2289,0)</f>
        <v>0</v>
      </c>
      <c r="BI2289" s="191">
        <f>IF(N2289="nulová",J2289,0)</f>
        <v>0</v>
      </c>
      <c r="BJ2289" s="19" t="s">
        <v>84</v>
      </c>
      <c r="BK2289" s="191">
        <f>ROUND(I2289*H2289,2)</f>
        <v>0</v>
      </c>
      <c r="BL2289" s="19" t="s">
        <v>587</v>
      </c>
      <c r="BM2289" s="190" t="s">
        <v>2838</v>
      </c>
    </row>
    <row r="2290" spans="1:47" s="2" customFormat="1" ht="39">
      <c r="A2290" s="36"/>
      <c r="B2290" s="37"/>
      <c r="C2290" s="38"/>
      <c r="D2290" s="192" t="s">
        <v>418</v>
      </c>
      <c r="E2290" s="38"/>
      <c r="F2290" s="193" t="s">
        <v>2839</v>
      </c>
      <c r="G2290" s="38"/>
      <c r="H2290" s="38"/>
      <c r="I2290" s="194"/>
      <c r="J2290" s="38"/>
      <c r="K2290" s="38"/>
      <c r="L2290" s="41"/>
      <c r="M2290" s="195"/>
      <c r="N2290" s="196"/>
      <c r="O2290" s="66"/>
      <c r="P2290" s="66"/>
      <c r="Q2290" s="66"/>
      <c r="R2290" s="66"/>
      <c r="S2290" s="66"/>
      <c r="T2290" s="67"/>
      <c r="U2290" s="36"/>
      <c r="V2290" s="36"/>
      <c r="W2290" s="36"/>
      <c r="X2290" s="36"/>
      <c r="Y2290" s="36"/>
      <c r="Z2290" s="36"/>
      <c r="AA2290" s="36"/>
      <c r="AB2290" s="36"/>
      <c r="AC2290" s="36"/>
      <c r="AD2290" s="36"/>
      <c r="AE2290" s="36"/>
      <c r="AT2290" s="19" t="s">
        <v>418</v>
      </c>
      <c r="AU2290" s="19" t="s">
        <v>86</v>
      </c>
    </row>
    <row r="2291" spans="2:51" s="15" customFormat="1" ht="11.25">
      <c r="B2291" s="221"/>
      <c r="C2291" s="222"/>
      <c r="D2291" s="192" t="s">
        <v>428</v>
      </c>
      <c r="E2291" s="223" t="s">
        <v>19</v>
      </c>
      <c r="F2291" s="224" t="s">
        <v>2840</v>
      </c>
      <c r="G2291" s="222"/>
      <c r="H2291" s="223" t="s">
        <v>19</v>
      </c>
      <c r="I2291" s="225"/>
      <c r="J2291" s="222"/>
      <c r="K2291" s="222"/>
      <c r="L2291" s="226"/>
      <c r="M2291" s="227"/>
      <c r="N2291" s="228"/>
      <c r="O2291" s="228"/>
      <c r="P2291" s="228"/>
      <c r="Q2291" s="228"/>
      <c r="R2291" s="228"/>
      <c r="S2291" s="228"/>
      <c r="T2291" s="229"/>
      <c r="AT2291" s="230" t="s">
        <v>428</v>
      </c>
      <c r="AU2291" s="230" t="s">
        <v>86</v>
      </c>
      <c r="AV2291" s="15" t="s">
        <v>84</v>
      </c>
      <c r="AW2291" s="15" t="s">
        <v>37</v>
      </c>
      <c r="AX2291" s="15" t="s">
        <v>76</v>
      </c>
      <c r="AY2291" s="230" t="s">
        <v>404</v>
      </c>
    </row>
    <row r="2292" spans="2:51" s="13" customFormat="1" ht="11.25">
      <c r="B2292" s="198"/>
      <c r="C2292" s="199"/>
      <c r="D2292" s="192" t="s">
        <v>428</v>
      </c>
      <c r="E2292" s="200" t="s">
        <v>19</v>
      </c>
      <c r="F2292" s="201" t="s">
        <v>2841</v>
      </c>
      <c r="G2292" s="199"/>
      <c r="H2292" s="202">
        <v>0.785</v>
      </c>
      <c r="I2292" s="203"/>
      <c r="J2292" s="199"/>
      <c r="K2292" s="199"/>
      <c r="L2292" s="204"/>
      <c r="M2292" s="205"/>
      <c r="N2292" s="206"/>
      <c r="O2292" s="206"/>
      <c r="P2292" s="206"/>
      <c r="Q2292" s="206"/>
      <c r="R2292" s="206"/>
      <c r="S2292" s="206"/>
      <c r="T2292" s="207"/>
      <c r="AT2292" s="208" t="s">
        <v>428</v>
      </c>
      <c r="AU2292" s="208" t="s">
        <v>86</v>
      </c>
      <c r="AV2292" s="13" t="s">
        <v>86</v>
      </c>
      <c r="AW2292" s="13" t="s">
        <v>37</v>
      </c>
      <c r="AX2292" s="13" t="s">
        <v>76</v>
      </c>
      <c r="AY2292" s="208" t="s">
        <v>404</v>
      </c>
    </row>
    <row r="2293" spans="2:51" s="13" customFormat="1" ht="11.25">
      <c r="B2293" s="198"/>
      <c r="C2293" s="199"/>
      <c r="D2293" s="192" t="s">
        <v>428</v>
      </c>
      <c r="E2293" s="200" t="s">
        <v>19</v>
      </c>
      <c r="F2293" s="201" t="s">
        <v>2842</v>
      </c>
      <c r="G2293" s="199"/>
      <c r="H2293" s="202">
        <v>1.976</v>
      </c>
      <c r="I2293" s="203"/>
      <c r="J2293" s="199"/>
      <c r="K2293" s="199"/>
      <c r="L2293" s="204"/>
      <c r="M2293" s="205"/>
      <c r="N2293" s="206"/>
      <c r="O2293" s="206"/>
      <c r="P2293" s="206"/>
      <c r="Q2293" s="206"/>
      <c r="R2293" s="206"/>
      <c r="S2293" s="206"/>
      <c r="T2293" s="207"/>
      <c r="AT2293" s="208" t="s">
        <v>428</v>
      </c>
      <c r="AU2293" s="208" t="s">
        <v>86</v>
      </c>
      <c r="AV2293" s="13" t="s">
        <v>86</v>
      </c>
      <c r="AW2293" s="13" t="s">
        <v>37</v>
      </c>
      <c r="AX2293" s="13" t="s">
        <v>76</v>
      </c>
      <c r="AY2293" s="208" t="s">
        <v>404</v>
      </c>
    </row>
    <row r="2294" spans="2:51" s="14" customFormat="1" ht="11.25">
      <c r="B2294" s="210"/>
      <c r="C2294" s="211"/>
      <c r="D2294" s="192" t="s">
        <v>428</v>
      </c>
      <c r="E2294" s="212" t="s">
        <v>373</v>
      </c>
      <c r="F2294" s="213" t="s">
        <v>463</v>
      </c>
      <c r="G2294" s="211"/>
      <c r="H2294" s="214">
        <v>2.761</v>
      </c>
      <c r="I2294" s="215"/>
      <c r="J2294" s="211"/>
      <c r="K2294" s="211"/>
      <c r="L2294" s="216"/>
      <c r="M2294" s="217"/>
      <c r="N2294" s="218"/>
      <c r="O2294" s="218"/>
      <c r="P2294" s="218"/>
      <c r="Q2294" s="218"/>
      <c r="R2294" s="218"/>
      <c r="S2294" s="218"/>
      <c r="T2294" s="219"/>
      <c r="AT2294" s="220" t="s">
        <v>428</v>
      </c>
      <c r="AU2294" s="220" t="s">
        <v>86</v>
      </c>
      <c r="AV2294" s="14" t="s">
        <v>273</v>
      </c>
      <c r="AW2294" s="14" t="s">
        <v>37</v>
      </c>
      <c r="AX2294" s="14" t="s">
        <v>84</v>
      </c>
      <c r="AY2294" s="220" t="s">
        <v>404</v>
      </c>
    </row>
    <row r="2295" spans="1:65" s="2" customFormat="1" ht="14.45" customHeight="1">
      <c r="A2295" s="36"/>
      <c r="B2295" s="37"/>
      <c r="C2295" s="179" t="s">
        <v>2843</v>
      </c>
      <c r="D2295" s="179" t="s">
        <v>410</v>
      </c>
      <c r="E2295" s="180" t="s">
        <v>2844</v>
      </c>
      <c r="F2295" s="181" t="s">
        <v>2845</v>
      </c>
      <c r="G2295" s="182" t="s">
        <v>375</v>
      </c>
      <c r="H2295" s="183">
        <v>32.88</v>
      </c>
      <c r="I2295" s="184"/>
      <c r="J2295" s="185">
        <f>ROUND(I2295*H2295,2)</f>
        <v>0</v>
      </c>
      <c r="K2295" s="181" t="s">
        <v>413</v>
      </c>
      <c r="L2295" s="41"/>
      <c r="M2295" s="186" t="s">
        <v>19</v>
      </c>
      <c r="N2295" s="187" t="s">
        <v>47</v>
      </c>
      <c r="O2295" s="66"/>
      <c r="P2295" s="188">
        <f>O2295*H2295</f>
        <v>0</v>
      </c>
      <c r="Q2295" s="188">
        <v>5E-05</v>
      </c>
      <c r="R2295" s="188">
        <f>Q2295*H2295</f>
        <v>0.0016440000000000003</v>
      </c>
      <c r="S2295" s="188">
        <v>0</v>
      </c>
      <c r="T2295" s="189">
        <f>S2295*H2295</f>
        <v>0</v>
      </c>
      <c r="U2295" s="36"/>
      <c r="V2295" s="36"/>
      <c r="W2295" s="36"/>
      <c r="X2295" s="36"/>
      <c r="Y2295" s="36"/>
      <c r="Z2295" s="36"/>
      <c r="AA2295" s="36"/>
      <c r="AB2295" s="36"/>
      <c r="AC2295" s="36"/>
      <c r="AD2295" s="36"/>
      <c r="AE2295" s="36"/>
      <c r="AR2295" s="190" t="s">
        <v>587</v>
      </c>
      <c r="AT2295" s="190" t="s">
        <v>410</v>
      </c>
      <c r="AU2295" s="190" t="s">
        <v>86</v>
      </c>
      <c r="AY2295" s="19" t="s">
        <v>404</v>
      </c>
      <c r="BE2295" s="191">
        <f>IF(N2295="základní",J2295,0)</f>
        <v>0</v>
      </c>
      <c r="BF2295" s="191">
        <f>IF(N2295="snížená",J2295,0)</f>
        <v>0</v>
      </c>
      <c r="BG2295" s="191">
        <f>IF(N2295="zákl. přenesená",J2295,0)</f>
        <v>0</v>
      </c>
      <c r="BH2295" s="191">
        <f>IF(N2295="sníž. přenesená",J2295,0)</f>
        <v>0</v>
      </c>
      <c r="BI2295" s="191">
        <f>IF(N2295="nulová",J2295,0)</f>
        <v>0</v>
      </c>
      <c r="BJ2295" s="19" t="s">
        <v>84</v>
      </c>
      <c r="BK2295" s="191">
        <f>ROUND(I2295*H2295,2)</f>
        <v>0</v>
      </c>
      <c r="BL2295" s="19" t="s">
        <v>587</v>
      </c>
      <c r="BM2295" s="190" t="s">
        <v>2846</v>
      </c>
    </row>
    <row r="2296" spans="1:47" s="2" customFormat="1" ht="11.25">
      <c r="A2296" s="36"/>
      <c r="B2296" s="37"/>
      <c r="C2296" s="38"/>
      <c r="D2296" s="192" t="s">
        <v>418</v>
      </c>
      <c r="E2296" s="38"/>
      <c r="F2296" s="193" t="s">
        <v>2847</v>
      </c>
      <c r="G2296" s="38"/>
      <c r="H2296" s="38"/>
      <c r="I2296" s="194"/>
      <c r="J2296" s="38"/>
      <c r="K2296" s="38"/>
      <c r="L2296" s="41"/>
      <c r="M2296" s="195"/>
      <c r="N2296" s="196"/>
      <c r="O2296" s="66"/>
      <c r="P2296" s="66"/>
      <c r="Q2296" s="66"/>
      <c r="R2296" s="66"/>
      <c r="S2296" s="66"/>
      <c r="T2296" s="67"/>
      <c r="U2296" s="36"/>
      <c r="V2296" s="36"/>
      <c r="W2296" s="36"/>
      <c r="X2296" s="36"/>
      <c r="Y2296" s="36"/>
      <c r="Z2296" s="36"/>
      <c r="AA2296" s="36"/>
      <c r="AB2296" s="36"/>
      <c r="AC2296" s="36"/>
      <c r="AD2296" s="36"/>
      <c r="AE2296" s="36"/>
      <c r="AT2296" s="19" t="s">
        <v>418</v>
      </c>
      <c r="AU2296" s="19" t="s">
        <v>86</v>
      </c>
    </row>
    <row r="2297" spans="1:47" s="2" customFormat="1" ht="29.25">
      <c r="A2297" s="36"/>
      <c r="B2297" s="37"/>
      <c r="C2297" s="38"/>
      <c r="D2297" s="192" t="s">
        <v>423</v>
      </c>
      <c r="E2297" s="38"/>
      <c r="F2297" s="197" t="s">
        <v>2834</v>
      </c>
      <c r="G2297" s="38"/>
      <c r="H2297" s="38"/>
      <c r="I2297" s="194"/>
      <c r="J2297" s="38"/>
      <c r="K2297" s="38"/>
      <c r="L2297" s="41"/>
      <c r="M2297" s="195"/>
      <c r="N2297" s="196"/>
      <c r="O2297" s="66"/>
      <c r="P2297" s="66"/>
      <c r="Q2297" s="66"/>
      <c r="R2297" s="66"/>
      <c r="S2297" s="66"/>
      <c r="T2297" s="67"/>
      <c r="U2297" s="36"/>
      <c r="V2297" s="36"/>
      <c r="W2297" s="36"/>
      <c r="X2297" s="36"/>
      <c r="Y2297" s="36"/>
      <c r="Z2297" s="36"/>
      <c r="AA2297" s="36"/>
      <c r="AB2297" s="36"/>
      <c r="AC2297" s="36"/>
      <c r="AD2297" s="36"/>
      <c r="AE2297" s="36"/>
      <c r="AT2297" s="19" t="s">
        <v>423</v>
      </c>
      <c r="AU2297" s="19" t="s">
        <v>86</v>
      </c>
    </row>
    <row r="2298" spans="2:51" s="13" customFormat="1" ht="11.25">
      <c r="B2298" s="198"/>
      <c r="C2298" s="199"/>
      <c r="D2298" s="192" t="s">
        <v>428</v>
      </c>
      <c r="E2298" s="200" t="s">
        <v>19</v>
      </c>
      <c r="F2298" s="201" t="s">
        <v>444</v>
      </c>
      <c r="G2298" s="199"/>
      <c r="H2298" s="202">
        <v>32.88</v>
      </c>
      <c r="I2298" s="203"/>
      <c r="J2298" s="199"/>
      <c r="K2298" s="199"/>
      <c r="L2298" s="204"/>
      <c r="M2298" s="205"/>
      <c r="N2298" s="206"/>
      <c r="O2298" s="206"/>
      <c r="P2298" s="206"/>
      <c r="Q2298" s="206"/>
      <c r="R2298" s="206"/>
      <c r="S2298" s="206"/>
      <c r="T2298" s="207"/>
      <c r="AT2298" s="208" t="s">
        <v>428</v>
      </c>
      <c r="AU2298" s="208" t="s">
        <v>86</v>
      </c>
      <c r="AV2298" s="13" t="s">
        <v>86</v>
      </c>
      <c r="AW2298" s="13" t="s">
        <v>37</v>
      </c>
      <c r="AX2298" s="13" t="s">
        <v>84</v>
      </c>
      <c r="AY2298" s="208" t="s">
        <v>404</v>
      </c>
    </row>
    <row r="2299" spans="1:65" s="2" customFormat="1" ht="14.45" customHeight="1">
      <c r="A2299" s="36"/>
      <c r="B2299" s="37"/>
      <c r="C2299" s="242" t="s">
        <v>2848</v>
      </c>
      <c r="D2299" s="242" t="s">
        <v>812</v>
      </c>
      <c r="E2299" s="243" t="s">
        <v>2849</v>
      </c>
      <c r="F2299" s="244" t="s">
        <v>2850</v>
      </c>
      <c r="G2299" s="245" t="s">
        <v>375</v>
      </c>
      <c r="H2299" s="246">
        <v>32.88</v>
      </c>
      <c r="I2299" s="247"/>
      <c r="J2299" s="248">
        <f>ROUND(I2299*H2299,2)</f>
        <v>0</v>
      </c>
      <c r="K2299" s="244" t="s">
        <v>19</v>
      </c>
      <c r="L2299" s="249"/>
      <c r="M2299" s="250" t="s">
        <v>19</v>
      </c>
      <c r="N2299" s="251" t="s">
        <v>47</v>
      </c>
      <c r="O2299" s="66"/>
      <c r="P2299" s="188">
        <f>O2299*H2299</f>
        <v>0</v>
      </c>
      <c r="Q2299" s="188">
        <v>0.001</v>
      </c>
      <c r="R2299" s="188">
        <f>Q2299*H2299</f>
        <v>0.032880000000000006</v>
      </c>
      <c r="S2299" s="188">
        <v>0</v>
      </c>
      <c r="T2299" s="189">
        <f>S2299*H2299</f>
        <v>0</v>
      </c>
      <c r="U2299" s="36"/>
      <c r="V2299" s="36"/>
      <c r="W2299" s="36"/>
      <c r="X2299" s="36"/>
      <c r="Y2299" s="36"/>
      <c r="Z2299" s="36"/>
      <c r="AA2299" s="36"/>
      <c r="AB2299" s="36"/>
      <c r="AC2299" s="36"/>
      <c r="AD2299" s="36"/>
      <c r="AE2299" s="36"/>
      <c r="AR2299" s="190" t="s">
        <v>715</v>
      </c>
      <c r="AT2299" s="190" t="s">
        <v>812</v>
      </c>
      <c r="AU2299" s="190" t="s">
        <v>86</v>
      </c>
      <c r="AY2299" s="19" t="s">
        <v>404</v>
      </c>
      <c r="BE2299" s="191">
        <f>IF(N2299="základní",J2299,0)</f>
        <v>0</v>
      </c>
      <c r="BF2299" s="191">
        <f>IF(N2299="snížená",J2299,0)</f>
        <v>0</v>
      </c>
      <c r="BG2299" s="191">
        <f>IF(N2299="zákl. přenesená",J2299,0)</f>
        <v>0</v>
      </c>
      <c r="BH2299" s="191">
        <f>IF(N2299="sníž. přenesená",J2299,0)</f>
        <v>0</v>
      </c>
      <c r="BI2299" s="191">
        <f>IF(N2299="nulová",J2299,0)</f>
        <v>0</v>
      </c>
      <c r="BJ2299" s="19" t="s">
        <v>84</v>
      </c>
      <c r="BK2299" s="191">
        <f>ROUND(I2299*H2299,2)</f>
        <v>0</v>
      </c>
      <c r="BL2299" s="19" t="s">
        <v>587</v>
      </c>
      <c r="BM2299" s="190" t="s">
        <v>2851</v>
      </c>
    </row>
    <row r="2300" spans="1:47" s="2" customFormat="1" ht="39">
      <c r="A2300" s="36"/>
      <c r="B2300" s="37"/>
      <c r="C2300" s="38"/>
      <c r="D2300" s="192" t="s">
        <v>418</v>
      </c>
      <c r="E2300" s="38"/>
      <c r="F2300" s="193" t="s">
        <v>2852</v>
      </c>
      <c r="G2300" s="38"/>
      <c r="H2300" s="38"/>
      <c r="I2300" s="194"/>
      <c r="J2300" s="38"/>
      <c r="K2300" s="38"/>
      <c r="L2300" s="41"/>
      <c r="M2300" s="195"/>
      <c r="N2300" s="196"/>
      <c r="O2300" s="66"/>
      <c r="P2300" s="66"/>
      <c r="Q2300" s="66"/>
      <c r="R2300" s="66"/>
      <c r="S2300" s="66"/>
      <c r="T2300" s="67"/>
      <c r="U2300" s="36"/>
      <c r="V2300" s="36"/>
      <c r="W2300" s="36"/>
      <c r="X2300" s="36"/>
      <c r="Y2300" s="36"/>
      <c r="Z2300" s="36"/>
      <c r="AA2300" s="36"/>
      <c r="AB2300" s="36"/>
      <c r="AC2300" s="36"/>
      <c r="AD2300" s="36"/>
      <c r="AE2300" s="36"/>
      <c r="AT2300" s="19" t="s">
        <v>418</v>
      </c>
      <c r="AU2300" s="19" t="s">
        <v>86</v>
      </c>
    </row>
    <row r="2301" spans="2:51" s="13" customFormat="1" ht="11.25">
      <c r="B2301" s="198"/>
      <c r="C2301" s="199"/>
      <c r="D2301" s="192" t="s">
        <v>428</v>
      </c>
      <c r="E2301" s="200" t="s">
        <v>444</v>
      </c>
      <c r="F2301" s="201" t="s">
        <v>2853</v>
      </c>
      <c r="G2301" s="199"/>
      <c r="H2301" s="202">
        <v>32.88</v>
      </c>
      <c r="I2301" s="203"/>
      <c r="J2301" s="199"/>
      <c r="K2301" s="199"/>
      <c r="L2301" s="204"/>
      <c r="M2301" s="205"/>
      <c r="N2301" s="206"/>
      <c r="O2301" s="206"/>
      <c r="P2301" s="206"/>
      <c r="Q2301" s="206"/>
      <c r="R2301" s="206"/>
      <c r="S2301" s="206"/>
      <c r="T2301" s="207"/>
      <c r="AT2301" s="208" t="s">
        <v>428</v>
      </c>
      <c r="AU2301" s="208" t="s">
        <v>86</v>
      </c>
      <c r="AV2301" s="13" t="s">
        <v>86</v>
      </c>
      <c r="AW2301" s="13" t="s">
        <v>37</v>
      </c>
      <c r="AX2301" s="13" t="s">
        <v>84</v>
      </c>
      <c r="AY2301" s="208" t="s">
        <v>404</v>
      </c>
    </row>
    <row r="2302" spans="1:65" s="2" customFormat="1" ht="14.45" customHeight="1">
      <c r="A2302" s="36"/>
      <c r="B2302" s="37"/>
      <c r="C2302" s="179" t="s">
        <v>2854</v>
      </c>
      <c r="D2302" s="179" t="s">
        <v>410</v>
      </c>
      <c r="E2302" s="180" t="s">
        <v>2855</v>
      </c>
      <c r="F2302" s="181" t="s">
        <v>2856</v>
      </c>
      <c r="G2302" s="182" t="s">
        <v>127</v>
      </c>
      <c r="H2302" s="183">
        <v>0.037</v>
      </c>
      <c r="I2302" s="184"/>
      <c r="J2302" s="185">
        <f>ROUND(I2302*H2302,2)</f>
        <v>0</v>
      </c>
      <c r="K2302" s="181" t="s">
        <v>413</v>
      </c>
      <c r="L2302" s="41"/>
      <c r="M2302" s="186" t="s">
        <v>19</v>
      </c>
      <c r="N2302" s="187" t="s">
        <v>47</v>
      </c>
      <c r="O2302" s="66"/>
      <c r="P2302" s="188">
        <f>O2302*H2302</f>
        <v>0</v>
      </c>
      <c r="Q2302" s="188">
        <v>0</v>
      </c>
      <c r="R2302" s="188">
        <f>Q2302*H2302</f>
        <v>0</v>
      </c>
      <c r="S2302" s="188">
        <v>0</v>
      </c>
      <c r="T2302" s="189">
        <f>S2302*H2302</f>
        <v>0</v>
      </c>
      <c r="U2302" s="36"/>
      <c r="V2302" s="36"/>
      <c r="W2302" s="36"/>
      <c r="X2302" s="36"/>
      <c r="Y2302" s="36"/>
      <c r="Z2302" s="36"/>
      <c r="AA2302" s="36"/>
      <c r="AB2302" s="36"/>
      <c r="AC2302" s="36"/>
      <c r="AD2302" s="36"/>
      <c r="AE2302" s="36"/>
      <c r="AR2302" s="190" t="s">
        <v>587</v>
      </c>
      <c r="AT2302" s="190" t="s">
        <v>410</v>
      </c>
      <c r="AU2302" s="190" t="s">
        <v>86</v>
      </c>
      <c r="AY2302" s="19" t="s">
        <v>404</v>
      </c>
      <c r="BE2302" s="191">
        <f>IF(N2302="základní",J2302,0)</f>
        <v>0</v>
      </c>
      <c r="BF2302" s="191">
        <f>IF(N2302="snížená",J2302,0)</f>
        <v>0</v>
      </c>
      <c r="BG2302" s="191">
        <f>IF(N2302="zákl. přenesená",J2302,0)</f>
        <v>0</v>
      </c>
      <c r="BH2302" s="191">
        <f>IF(N2302="sníž. přenesená",J2302,0)</f>
        <v>0</v>
      </c>
      <c r="BI2302" s="191">
        <f>IF(N2302="nulová",J2302,0)</f>
        <v>0</v>
      </c>
      <c r="BJ2302" s="19" t="s">
        <v>84</v>
      </c>
      <c r="BK2302" s="191">
        <f>ROUND(I2302*H2302,2)</f>
        <v>0</v>
      </c>
      <c r="BL2302" s="19" t="s">
        <v>587</v>
      </c>
      <c r="BM2302" s="190" t="s">
        <v>2857</v>
      </c>
    </row>
    <row r="2303" spans="1:47" s="2" customFormat="1" ht="19.5">
      <c r="A2303" s="36"/>
      <c r="B2303" s="37"/>
      <c r="C2303" s="38"/>
      <c r="D2303" s="192" t="s">
        <v>418</v>
      </c>
      <c r="E2303" s="38"/>
      <c r="F2303" s="193" t="s">
        <v>2858</v>
      </c>
      <c r="G2303" s="38"/>
      <c r="H2303" s="38"/>
      <c r="I2303" s="194"/>
      <c r="J2303" s="38"/>
      <c r="K2303" s="38"/>
      <c r="L2303" s="41"/>
      <c r="M2303" s="195"/>
      <c r="N2303" s="196"/>
      <c r="O2303" s="66"/>
      <c r="P2303" s="66"/>
      <c r="Q2303" s="66"/>
      <c r="R2303" s="66"/>
      <c r="S2303" s="66"/>
      <c r="T2303" s="67"/>
      <c r="U2303" s="36"/>
      <c r="V2303" s="36"/>
      <c r="W2303" s="36"/>
      <c r="X2303" s="36"/>
      <c r="Y2303" s="36"/>
      <c r="Z2303" s="36"/>
      <c r="AA2303" s="36"/>
      <c r="AB2303" s="36"/>
      <c r="AC2303" s="36"/>
      <c r="AD2303" s="36"/>
      <c r="AE2303" s="36"/>
      <c r="AT2303" s="19" t="s">
        <v>418</v>
      </c>
      <c r="AU2303" s="19" t="s">
        <v>86</v>
      </c>
    </row>
    <row r="2304" spans="1:47" s="2" customFormat="1" ht="78">
      <c r="A2304" s="36"/>
      <c r="B2304" s="37"/>
      <c r="C2304" s="38"/>
      <c r="D2304" s="192" t="s">
        <v>423</v>
      </c>
      <c r="E2304" s="38"/>
      <c r="F2304" s="197" t="s">
        <v>2859</v>
      </c>
      <c r="G2304" s="38"/>
      <c r="H2304" s="38"/>
      <c r="I2304" s="194"/>
      <c r="J2304" s="38"/>
      <c r="K2304" s="38"/>
      <c r="L2304" s="41"/>
      <c r="M2304" s="195"/>
      <c r="N2304" s="196"/>
      <c r="O2304" s="66"/>
      <c r="P2304" s="66"/>
      <c r="Q2304" s="66"/>
      <c r="R2304" s="66"/>
      <c r="S2304" s="66"/>
      <c r="T2304" s="67"/>
      <c r="U2304" s="36"/>
      <c r="V2304" s="36"/>
      <c r="W2304" s="36"/>
      <c r="X2304" s="36"/>
      <c r="Y2304" s="36"/>
      <c r="Z2304" s="36"/>
      <c r="AA2304" s="36"/>
      <c r="AB2304" s="36"/>
      <c r="AC2304" s="36"/>
      <c r="AD2304" s="36"/>
      <c r="AE2304" s="36"/>
      <c r="AT2304" s="19" t="s">
        <v>423</v>
      </c>
      <c r="AU2304" s="19" t="s">
        <v>86</v>
      </c>
    </row>
    <row r="2305" spans="2:63" s="12" customFormat="1" ht="22.9" customHeight="1">
      <c r="B2305" s="163"/>
      <c r="C2305" s="164"/>
      <c r="D2305" s="165" t="s">
        <v>75</v>
      </c>
      <c r="E2305" s="177" t="s">
        <v>2860</v>
      </c>
      <c r="F2305" s="177" t="s">
        <v>2861</v>
      </c>
      <c r="G2305" s="164"/>
      <c r="H2305" s="164"/>
      <c r="I2305" s="167"/>
      <c r="J2305" s="178">
        <f>BK2305</f>
        <v>0</v>
      </c>
      <c r="K2305" s="164"/>
      <c r="L2305" s="169"/>
      <c r="M2305" s="170"/>
      <c r="N2305" s="171"/>
      <c r="O2305" s="171"/>
      <c r="P2305" s="172">
        <f>SUM(P2306:P2318)</f>
        <v>0</v>
      </c>
      <c r="Q2305" s="171"/>
      <c r="R2305" s="172">
        <f>SUM(R2306:R2318)</f>
        <v>0.09353193</v>
      </c>
      <c r="S2305" s="171"/>
      <c r="T2305" s="173">
        <f>SUM(T2306:T2318)</f>
        <v>0</v>
      </c>
      <c r="AR2305" s="174" t="s">
        <v>86</v>
      </c>
      <c r="AT2305" s="175" t="s">
        <v>75</v>
      </c>
      <c r="AU2305" s="175" t="s">
        <v>84</v>
      </c>
      <c r="AY2305" s="174" t="s">
        <v>404</v>
      </c>
      <c r="BK2305" s="176">
        <f>SUM(BK2306:BK2318)</f>
        <v>0</v>
      </c>
    </row>
    <row r="2306" spans="1:65" s="2" customFormat="1" ht="14.45" customHeight="1">
      <c r="A2306" s="36"/>
      <c r="B2306" s="37"/>
      <c r="C2306" s="179" t="s">
        <v>2862</v>
      </c>
      <c r="D2306" s="179" t="s">
        <v>410</v>
      </c>
      <c r="E2306" s="180" t="s">
        <v>2863</v>
      </c>
      <c r="F2306" s="181" t="s">
        <v>2864</v>
      </c>
      <c r="G2306" s="182" t="s">
        <v>92</v>
      </c>
      <c r="H2306" s="183">
        <v>252.789</v>
      </c>
      <c r="I2306" s="184"/>
      <c r="J2306" s="185">
        <f>ROUND(I2306*H2306,2)</f>
        <v>0</v>
      </c>
      <c r="K2306" s="181" t="s">
        <v>413</v>
      </c>
      <c r="L2306" s="41"/>
      <c r="M2306" s="186" t="s">
        <v>19</v>
      </c>
      <c r="N2306" s="187" t="s">
        <v>47</v>
      </c>
      <c r="O2306" s="66"/>
      <c r="P2306" s="188">
        <f>O2306*H2306</f>
        <v>0</v>
      </c>
      <c r="Q2306" s="188">
        <v>0.00012</v>
      </c>
      <c r="R2306" s="188">
        <f>Q2306*H2306</f>
        <v>0.03033468</v>
      </c>
      <c r="S2306" s="188">
        <v>0</v>
      </c>
      <c r="T2306" s="189">
        <f>S2306*H2306</f>
        <v>0</v>
      </c>
      <c r="U2306" s="36"/>
      <c r="V2306" s="36"/>
      <c r="W2306" s="36"/>
      <c r="X2306" s="36"/>
      <c r="Y2306" s="36"/>
      <c r="Z2306" s="36"/>
      <c r="AA2306" s="36"/>
      <c r="AB2306" s="36"/>
      <c r="AC2306" s="36"/>
      <c r="AD2306" s="36"/>
      <c r="AE2306" s="36"/>
      <c r="AR2306" s="190" t="s">
        <v>587</v>
      </c>
      <c r="AT2306" s="190" t="s">
        <v>410</v>
      </c>
      <c r="AU2306" s="190" t="s">
        <v>86</v>
      </c>
      <c r="AY2306" s="19" t="s">
        <v>404</v>
      </c>
      <c r="BE2306" s="191">
        <f>IF(N2306="základní",J2306,0)</f>
        <v>0</v>
      </c>
      <c r="BF2306" s="191">
        <f>IF(N2306="snížená",J2306,0)</f>
        <v>0</v>
      </c>
      <c r="BG2306" s="191">
        <f>IF(N2306="zákl. přenesená",J2306,0)</f>
        <v>0</v>
      </c>
      <c r="BH2306" s="191">
        <f>IF(N2306="sníž. přenesená",J2306,0)</f>
        <v>0</v>
      </c>
      <c r="BI2306" s="191">
        <f>IF(N2306="nulová",J2306,0)</f>
        <v>0</v>
      </c>
      <c r="BJ2306" s="19" t="s">
        <v>84</v>
      </c>
      <c r="BK2306" s="191">
        <f>ROUND(I2306*H2306,2)</f>
        <v>0</v>
      </c>
      <c r="BL2306" s="19" t="s">
        <v>587</v>
      </c>
      <c r="BM2306" s="190" t="s">
        <v>2865</v>
      </c>
    </row>
    <row r="2307" spans="1:47" s="2" customFormat="1" ht="11.25">
      <c r="A2307" s="36"/>
      <c r="B2307" s="37"/>
      <c r="C2307" s="38"/>
      <c r="D2307" s="192" t="s">
        <v>418</v>
      </c>
      <c r="E2307" s="38"/>
      <c r="F2307" s="193" t="s">
        <v>2866</v>
      </c>
      <c r="G2307" s="38"/>
      <c r="H2307" s="38"/>
      <c r="I2307" s="194"/>
      <c r="J2307" s="38"/>
      <c r="K2307" s="38"/>
      <c r="L2307" s="41"/>
      <c r="M2307" s="195"/>
      <c r="N2307" s="196"/>
      <c r="O2307" s="66"/>
      <c r="P2307" s="66"/>
      <c r="Q2307" s="66"/>
      <c r="R2307" s="66"/>
      <c r="S2307" s="66"/>
      <c r="T2307" s="67"/>
      <c r="U2307" s="36"/>
      <c r="V2307" s="36"/>
      <c r="W2307" s="36"/>
      <c r="X2307" s="36"/>
      <c r="Y2307" s="36"/>
      <c r="Z2307" s="36"/>
      <c r="AA2307" s="36"/>
      <c r="AB2307" s="36"/>
      <c r="AC2307" s="36"/>
      <c r="AD2307" s="36"/>
      <c r="AE2307" s="36"/>
      <c r="AT2307" s="19" t="s">
        <v>418</v>
      </c>
      <c r="AU2307" s="19" t="s">
        <v>86</v>
      </c>
    </row>
    <row r="2308" spans="2:51" s="13" customFormat="1" ht="11.25">
      <c r="B2308" s="198"/>
      <c r="C2308" s="199"/>
      <c r="D2308" s="192" t="s">
        <v>428</v>
      </c>
      <c r="E2308" s="200" t="s">
        <v>19</v>
      </c>
      <c r="F2308" s="201" t="s">
        <v>154</v>
      </c>
      <c r="G2308" s="199"/>
      <c r="H2308" s="202">
        <v>252.789</v>
      </c>
      <c r="I2308" s="203"/>
      <c r="J2308" s="199"/>
      <c r="K2308" s="199"/>
      <c r="L2308" s="204"/>
      <c r="M2308" s="205"/>
      <c r="N2308" s="206"/>
      <c r="O2308" s="206"/>
      <c r="P2308" s="206"/>
      <c r="Q2308" s="206"/>
      <c r="R2308" s="206"/>
      <c r="S2308" s="206"/>
      <c r="T2308" s="207"/>
      <c r="AT2308" s="208" t="s">
        <v>428</v>
      </c>
      <c r="AU2308" s="208" t="s">
        <v>86</v>
      </c>
      <c r="AV2308" s="13" t="s">
        <v>86</v>
      </c>
      <c r="AW2308" s="13" t="s">
        <v>37</v>
      </c>
      <c r="AX2308" s="13" t="s">
        <v>84</v>
      </c>
      <c r="AY2308" s="208" t="s">
        <v>404</v>
      </c>
    </row>
    <row r="2309" spans="1:65" s="2" customFormat="1" ht="14.45" customHeight="1">
      <c r="A2309" s="36"/>
      <c r="B2309" s="37"/>
      <c r="C2309" s="179" t="s">
        <v>2867</v>
      </c>
      <c r="D2309" s="179" t="s">
        <v>410</v>
      </c>
      <c r="E2309" s="180" t="s">
        <v>2868</v>
      </c>
      <c r="F2309" s="181" t="s">
        <v>2869</v>
      </c>
      <c r="G2309" s="182" t="s">
        <v>92</v>
      </c>
      <c r="H2309" s="183">
        <v>252.789</v>
      </c>
      <c r="I2309" s="184"/>
      <c r="J2309" s="185">
        <f>ROUND(I2309*H2309,2)</f>
        <v>0</v>
      </c>
      <c r="K2309" s="181" t="s">
        <v>413</v>
      </c>
      <c r="L2309" s="41"/>
      <c r="M2309" s="186" t="s">
        <v>19</v>
      </c>
      <c r="N2309" s="187" t="s">
        <v>47</v>
      </c>
      <c r="O2309" s="66"/>
      <c r="P2309" s="188">
        <f>O2309*H2309</f>
        <v>0</v>
      </c>
      <c r="Q2309" s="188">
        <v>0.00025</v>
      </c>
      <c r="R2309" s="188">
        <f>Q2309*H2309</f>
        <v>0.06319725</v>
      </c>
      <c r="S2309" s="188">
        <v>0</v>
      </c>
      <c r="T2309" s="189">
        <f>S2309*H2309</f>
        <v>0</v>
      </c>
      <c r="U2309" s="36"/>
      <c r="V2309" s="36"/>
      <c r="W2309" s="36"/>
      <c r="X2309" s="36"/>
      <c r="Y2309" s="36"/>
      <c r="Z2309" s="36"/>
      <c r="AA2309" s="36"/>
      <c r="AB2309" s="36"/>
      <c r="AC2309" s="36"/>
      <c r="AD2309" s="36"/>
      <c r="AE2309" s="36"/>
      <c r="AR2309" s="190" t="s">
        <v>587</v>
      </c>
      <c r="AT2309" s="190" t="s">
        <v>410</v>
      </c>
      <c r="AU2309" s="190" t="s">
        <v>86</v>
      </c>
      <c r="AY2309" s="19" t="s">
        <v>404</v>
      </c>
      <c r="BE2309" s="191">
        <f>IF(N2309="základní",J2309,0)</f>
        <v>0</v>
      </c>
      <c r="BF2309" s="191">
        <f>IF(N2309="snížená",J2309,0)</f>
        <v>0</v>
      </c>
      <c r="BG2309" s="191">
        <f>IF(N2309="zákl. přenesená",J2309,0)</f>
        <v>0</v>
      </c>
      <c r="BH2309" s="191">
        <f>IF(N2309="sníž. přenesená",J2309,0)</f>
        <v>0</v>
      </c>
      <c r="BI2309" s="191">
        <f>IF(N2309="nulová",J2309,0)</f>
        <v>0</v>
      </c>
      <c r="BJ2309" s="19" t="s">
        <v>84</v>
      </c>
      <c r="BK2309" s="191">
        <f>ROUND(I2309*H2309,2)</f>
        <v>0</v>
      </c>
      <c r="BL2309" s="19" t="s">
        <v>587</v>
      </c>
      <c r="BM2309" s="190" t="s">
        <v>2870</v>
      </c>
    </row>
    <row r="2310" spans="1:47" s="2" customFormat="1" ht="11.25">
      <c r="A2310" s="36"/>
      <c r="B2310" s="37"/>
      <c r="C2310" s="38"/>
      <c r="D2310" s="192" t="s">
        <v>418</v>
      </c>
      <c r="E2310" s="38"/>
      <c r="F2310" s="193" t="s">
        <v>2871</v>
      </c>
      <c r="G2310" s="38"/>
      <c r="H2310" s="38"/>
      <c r="I2310" s="194"/>
      <c r="J2310" s="38"/>
      <c r="K2310" s="38"/>
      <c r="L2310" s="41"/>
      <c r="M2310" s="195"/>
      <c r="N2310" s="196"/>
      <c r="O2310" s="66"/>
      <c r="P2310" s="66"/>
      <c r="Q2310" s="66"/>
      <c r="R2310" s="66"/>
      <c r="S2310" s="66"/>
      <c r="T2310" s="67"/>
      <c r="U2310" s="36"/>
      <c r="V2310" s="36"/>
      <c r="W2310" s="36"/>
      <c r="X2310" s="36"/>
      <c r="Y2310" s="36"/>
      <c r="Z2310" s="36"/>
      <c r="AA2310" s="36"/>
      <c r="AB2310" s="36"/>
      <c r="AC2310" s="36"/>
      <c r="AD2310" s="36"/>
      <c r="AE2310" s="36"/>
      <c r="AT2310" s="19" t="s">
        <v>418</v>
      </c>
      <c r="AU2310" s="19" t="s">
        <v>86</v>
      </c>
    </row>
    <row r="2311" spans="2:51" s="13" customFormat="1" ht="11.25">
      <c r="B2311" s="198"/>
      <c r="C2311" s="199"/>
      <c r="D2311" s="192" t="s">
        <v>428</v>
      </c>
      <c r="E2311" s="200" t="s">
        <v>19</v>
      </c>
      <c r="F2311" s="201" t="s">
        <v>2872</v>
      </c>
      <c r="G2311" s="199"/>
      <c r="H2311" s="202">
        <v>56.1</v>
      </c>
      <c r="I2311" s="203"/>
      <c r="J2311" s="199"/>
      <c r="K2311" s="199"/>
      <c r="L2311" s="204"/>
      <c r="M2311" s="205"/>
      <c r="N2311" s="206"/>
      <c r="O2311" s="206"/>
      <c r="P2311" s="206"/>
      <c r="Q2311" s="206"/>
      <c r="R2311" s="206"/>
      <c r="S2311" s="206"/>
      <c r="T2311" s="207"/>
      <c r="AT2311" s="208" t="s">
        <v>428</v>
      </c>
      <c r="AU2311" s="208" t="s">
        <v>86</v>
      </c>
      <c r="AV2311" s="13" t="s">
        <v>86</v>
      </c>
      <c r="AW2311" s="13" t="s">
        <v>37</v>
      </c>
      <c r="AX2311" s="13" t="s">
        <v>76</v>
      </c>
      <c r="AY2311" s="208" t="s">
        <v>404</v>
      </c>
    </row>
    <row r="2312" spans="2:51" s="13" customFormat="1" ht="11.25">
      <c r="B2312" s="198"/>
      <c r="C2312" s="199"/>
      <c r="D2312" s="192" t="s">
        <v>428</v>
      </c>
      <c r="E2312" s="200" t="s">
        <v>19</v>
      </c>
      <c r="F2312" s="201" t="s">
        <v>2873</v>
      </c>
      <c r="G2312" s="199"/>
      <c r="H2312" s="202">
        <v>10.308</v>
      </c>
      <c r="I2312" s="203"/>
      <c r="J2312" s="199"/>
      <c r="K2312" s="199"/>
      <c r="L2312" s="204"/>
      <c r="M2312" s="205"/>
      <c r="N2312" s="206"/>
      <c r="O2312" s="206"/>
      <c r="P2312" s="206"/>
      <c r="Q2312" s="206"/>
      <c r="R2312" s="206"/>
      <c r="S2312" s="206"/>
      <c r="T2312" s="207"/>
      <c r="AT2312" s="208" t="s">
        <v>428</v>
      </c>
      <c r="AU2312" s="208" t="s">
        <v>86</v>
      </c>
      <c r="AV2312" s="13" t="s">
        <v>86</v>
      </c>
      <c r="AW2312" s="13" t="s">
        <v>37</v>
      </c>
      <c r="AX2312" s="13" t="s">
        <v>76</v>
      </c>
      <c r="AY2312" s="208" t="s">
        <v>404</v>
      </c>
    </row>
    <row r="2313" spans="2:51" s="13" customFormat="1" ht="11.25">
      <c r="B2313" s="198"/>
      <c r="C2313" s="199"/>
      <c r="D2313" s="192" t="s">
        <v>428</v>
      </c>
      <c r="E2313" s="200" t="s">
        <v>19</v>
      </c>
      <c r="F2313" s="201" t="s">
        <v>2874</v>
      </c>
      <c r="G2313" s="199"/>
      <c r="H2313" s="202">
        <v>40.896</v>
      </c>
      <c r="I2313" s="203"/>
      <c r="J2313" s="199"/>
      <c r="K2313" s="199"/>
      <c r="L2313" s="204"/>
      <c r="M2313" s="205"/>
      <c r="N2313" s="206"/>
      <c r="O2313" s="206"/>
      <c r="P2313" s="206"/>
      <c r="Q2313" s="206"/>
      <c r="R2313" s="206"/>
      <c r="S2313" s="206"/>
      <c r="T2313" s="207"/>
      <c r="AT2313" s="208" t="s">
        <v>428</v>
      </c>
      <c r="AU2313" s="208" t="s">
        <v>86</v>
      </c>
      <c r="AV2313" s="13" t="s">
        <v>86</v>
      </c>
      <c r="AW2313" s="13" t="s">
        <v>37</v>
      </c>
      <c r="AX2313" s="13" t="s">
        <v>76</v>
      </c>
      <c r="AY2313" s="208" t="s">
        <v>404</v>
      </c>
    </row>
    <row r="2314" spans="2:51" s="13" customFormat="1" ht="11.25">
      <c r="B2314" s="198"/>
      <c r="C2314" s="199"/>
      <c r="D2314" s="192" t="s">
        <v>428</v>
      </c>
      <c r="E2314" s="200" t="s">
        <v>19</v>
      </c>
      <c r="F2314" s="201" t="s">
        <v>2875</v>
      </c>
      <c r="G2314" s="199"/>
      <c r="H2314" s="202">
        <v>145.485</v>
      </c>
      <c r="I2314" s="203"/>
      <c r="J2314" s="199"/>
      <c r="K2314" s="199"/>
      <c r="L2314" s="204"/>
      <c r="M2314" s="205"/>
      <c r="N2314" s="206"/>
      <c r="O2314" s="206"/>
      <c r="P2314" s="206"/>
      <c r="Q2314" s="206"/>
      <c r="R2314" s="206"/>
      <c r="S2314" s="206"/>
      <c r="T2314" s="207"/>
      <c r="AT2314" s="208" t="s">
        <v>428</v>
      </c>
      <c r="AU2314" s="208" t="s">
        <v>86</v>
      </c>
      <c r="AV2314" s="13" t="s">
        <v>86</v>
      </c>
      <c r="AW2314" s="13" t="s">
        <v>37</v>
      </c>
      <c r="AX2314" s="13" t="s">
        <v>76</v>
      </c>
      <c r="AY2314" s="208" t="s">
        <v>404</v>
      </c>
    </row>
    <row r="2315" spans="2:51" s="14" customFormat="1" ht="11.25">
      <c r="B2315" s="210"/>
      <c r="C2315" s="211"/>
      <c r="D2315" s="192" t="s">
        <v>428</v>
      </c>
      <c r="E2315" s="212" t="s">
        <v>154</v>
      </c>
      <c r="F2315" s="213" t="s">
        <v>463</v>
      </c>
      <c r="G2315" s="211"/>
      <c r="H2315" s="214">
        <v>252.789</v>
      </c>
      <c r="I2315" s="215"/>
      <c r="J2315" s="211"/>
      <c r="K2315" s="211"/>
      <c r="L2315" s="216"/>
      <c r="M2315" s="217"/>
      <c r="N2315" s="218"/>
      <c r="O2315" s="218"/>
      <c r="P2315" s="218"/>
      <c r="Q2315" s="218"/>
      <c r="R2315" s="218"/>
      <c r="S2315" s="218"/>
      <c r="T2315" s="219"/>
      <c r="AT2315" s="220" t="s">
        <v>428</v>
      </c>
      <c r="AU2315" s="220" t="s">
        <v>86</v>
      </c>
      <c r="AV2315" s="14" t="s">
        <v>273</v>
      </c>
      <c r="AW2315" s="14" t="s">
        <v>37</v>
      </c>
      <c r="AX2315" s="14" t="s">
        <v>84</v>
      </c>
      <c r="AY2315" s="220" t="s">
        <v>404</v>
      </c>
    </row>
    <row r="2316" spans="1:65" s="2" customFormat="1" ht="14.45" customHeight="1">
      <c r="A2316" s="36"/>
      <c r="B2316" s="37"/>
      <c r="C2316" s="179" t="s">
        <v>2876</v>
      </c>
      <c r="D2316" s="179" t="s">
        <v>410</v>
      </c>
      <c r="E2316" s="180" t="s">
        <v>2877</v>
      </c>
      <c r="F2316" s="181" t="s">
        <v>2878</v>
      </c>
      <c r="G2316" s="182" t="s">
        <v>92</v>
      </c>
      <c r="H2316" s="183">
        <v>4</v>
      </c>
      <c r="I2316" s="184"/>
      <c r="J2316" s="185">
        <f>ROUND(I2316*H2316,2)</f>
        <v>0</v>
      </c>
      <c r="K2316" s="181" t="s">
        <v>19</v>
      </c>
      <c r="L2316" s="41"/>
      <c r="M2316" s="186" t="s">
        <v>19</v>
      </c>
      <c r="N2316" s="187" t="s">
        <v>47</v>
      </c>
      <c r="O2316" s="66"/>
      <c r="P2316" s="188">
        <f>O2316*H2316</f>
        <v>0</v>
      </c>
      <c r="Q2316" s="188">
        <v>0</v>
      </c>
      <c r="R2316" s="188">
        <f>Q2316*H2316</f>
        <v>0</v>
      </c>
      <c r="S2316" s="188">
        <v>0</v>
      </c>
      <c r="T2316" s="189">
        <f>S2316*H2316</f>
        <v>0</v>
      </c>
      <c r="U2316" s="36"/>
      <c r="V2316" s="36"/>
      <c r="W2316" s="36"/>
      <c r="X2316" s="36"/>
      <c r="Y2316" s="36"/>
      <c r="Z2316" s="36"/>
      <c r="AA2316" s="36"/>
      <c r="AB2316" s="36"/>
      <c r="AC2316" s="36"/>
      <c r="AD2316" s="36"/>
      <c r="AE2316" s="36"/>
      <c r="AR2316" s="190" t="s">
        <v>587</v>
      </c>
      <c r="AT2316" s="190" t="s">
        <v>410</v>
      </c>
      <c r="AU2316" s="190" t="s">
        <v>86</v>
      </c>
      <c r="AY2316" s="19" t="s">
        <v>404</v>
      </c>
      <c r="BE2316" s="191">
        <f>IF(N2316="základní",J2316,0)</f>
        <v>0</v>
      </c>
      <c r="BF2316" s="191">
        <f>IF(N2316="snížená",J2316,0)</f>
        <v>0</v>
      </c>
      <c r="BG2316" s="191">
        <f>IF(N2316="zákl. přenesená",J2316,0)</f>
        <v>0</v>
      </c>
      <c r="BH2316" s="191">
        <f>IF(N2316="sníž. přenesená",J2316,0)</f>
        <v>0</v>
      </c>
      <c r="BI2316" s="191">
        <f>IF(N2316="nulová",J2316,0)</f>
        <v>0</v>
      </c>
      <c r="BJ2316" s="19" t="s">
        <v>84</v>
      </c>
      <c r="BK2316" s="191">
        <f>ROUND(I2316*H2316,2)</f>
        <v>0</v>
      </c>
      <c r="BL2316" s="19" t="s">
        <v>587</v>
      </c>
      <c r="BM2316" s="190" t="s">
        <v>2879</v>
      </c>
    </row>
    <row r="2317" spans="1:47" s="2" customFormat="1" ht="48.75">
      <c r="A2317" s="36"/>
      <c r="B2317" s="37"/>
      <c r="C2317" s="38"/>
      <c r="D2317" s="192" t="s">
        <v>418</v>
      </c>
      <c r="E2317" s="38"/>
      <c r="F2317" s="193" t="s">
        <v>2880</v>
      </c>
      <c r="G2317" s="38"/>
      <c r="H2317" s="38"/>
      <c r="I2317" s="194"/>
      <c r="J2317" s="38"/>
      <c r="K2317" s="38"/>
      <c r="L2317" s="41"/>
      <c r="M2317" s="195"/>
      <c r="N2317" s="196"/>
      <c r="O2317" s="66"/>
      <c r="P2317" s="66"/>
      <c r="Q2317" s="66"/>
      <c r="R2317" s="66"/>
      <c r="S2317" s="66"/>
      <c r="T2317" s="67"/>
      <c r="U2317" s="36"/>
      <c r="V2317" s="36"/>
      <c r="W2317" s="36"/>
      <c r="X2317" s="36"/>
      <c r="Y2317" s="36"/>
      <c r="Z2317" s="36"/>
      <c r="AA2317" s="36"/>
      <c r="AB2317" s="36"/>
      <c r="AC2317" s="36"/>
      <c r="AD2317" s="36"/>
      <c r="AE2317" s="36"/>
      <c r="AT2317" s="19" t="s">
        <v>418</v>
      </c>
      <c r="AU2317" s="19" t="s">
        <v>86</v>
      </c>
    </row>
    <row r="2318" spans="1:47" s="2" customFormat="1" ht="29.25">
      <c r="A2318" s="36"/>
      <c r="B2318" s="37"/>
      <c r="C2318" s="38"/>
      <c r="D2318" s="192" t="s">
        <v>473</v>
      </c>
      <c r="E2318" s="38"/>
      <c r="F2318" s="197" t="s">
        <v>2881</v>
      </c>
      <c r="G2318" s="38"/>
      <c r="H2318" s="38"/>
      <c r="I2318" s="194"/>
      <c r="J2318" s="38"/>
      <c r="K2318" s="38"/>
      <c r="L2318" s="41"/>
      <c r="M2318" s="195"/>
      <c r="N2318" s="196"/>
      <c r="O2318" s="66"/>
      <c r="P2318" s="66"/>
      <c r="Q2318" s="66"/>
      <c r="R2318" s="66"/>
      <c r="S2318" s="66"/>
      <c r="T2318" s="67"/>
      <c r="U2318" s="36"/>
      <c r="V2318" s="36"/>
      <c r="W2318" s="36"/>
      <c r="X2318" s="36"/>
      <c r="Y2318" s="36"/>
      <c r="Z2318" s="36"/>
      <c r="AA2318" s="36"/>
      <c r="AB2318" s="36"/>
      <c r="AC2318" s="36"/>
      <c r="AD2318" s="36"/>
      <c r="AE2318" s="36"/>
      <c r="AT2318" s="19" t="s">
        <v>473</v>
      </c>
      <c r="AU2318" s="19" t="s">
        <v>86</v>
      </c>
    </row>
    <row r="2319" spans="2:63" s="12" customFormat="1" ht="25.9" customHeight="1">
      <c r="B2319" s="163"/>
      <c r="C2319" s="164"/>
      <c r="D2319" s="165" t="s">
        <v>75</v>
      </c>
      <c r="E2319" s="166" t="s">
        <v>812</v>
      </c>
      <c r="F2319" s="166" t="s">
        <v>2882</v>
      </c>
      <c r="G2319" s="164"/>
      <c r="H2319" s="164"/>
      <c r="I2319" s="167"/>
      <c r="J2319" s="168">
        <f>BK2319</f>
        <v>0</v>
      </c>
      <c r="K2319" s="164"/>
      <c r="L2319" s="169"/>
      <c r="M2319" s="170"/>
      <c r="N2319" s="171"/>
      <c r="O2319" s="171"/>
      <c r="P2319" s="172">
        <f>P2320</f>
        <v>0</v>
      </c>
      <c r="Q2319" s="171"/>
      <c r="R2319" s="172">
        <f>R2320</f>
        <v>0.023046</v>
      </c>
      <c r="S2319" s="171"/>
      <c r="T2319" s="173">
        <f>T2320</f>
        <v>0</v>
      </c>
      <c r="AR2319" s="174" t="s">
        <v>467</v>
      </c>
      <c r="AT2319" s="175" t="s">
        <v>75</v>
      </c>
      <c r="AU2319" s="175" t="s">
        <v>76</v>
      </c>
      <c r="AY2319" s="174" t="s">
        <v>404</v>
      </c>
      <c r="BK2319" s="176">
        <f>BK2320</f>
        <v>0</v>
      </c>
    </row>
    <row r="2320" spans="2:63" s="12" customFormat="1" ht="22.9" customHeight="1">
      <c r="B2320" s="163"/>
      <c r="C2320" s="164"/>
      <c r="D2320" s="165" t="s">
        <v>75</v>
      </c>
      <c r="E2320" s="177" t="s">
        <v>2883</v>
      </c>
      <c r="F2320" s="177" t="s">
        <v>2884</v>
      </c>
      <c r="G2320" s="164"/>
      <c r="H2320" s="164"/>
      <c r="I2320" s="167"/>
      <c r="J2320" s="178">
        <f>BK2320</f>
        <v>0</v>
      </c>
      <c r="K2320" s="164"/>
      <c r="L2320" s="169"/>
      <c r="M2320" s="170"/>
      <c r="N2320" s="171"/>
      <c r="O2320" s="171"/>
      <c r="P2320" s="172">
        <f>SUM(P2321:P2332)</f>
        <v>0</v>
      </c>
      <c r="Q2320" s="171"/>
      <c r="R2320" s="172">
        <f>SUM(R2321:R2332)</f>
        <v>0.023046</v>
      </c>
      <c r="S2320" s="171"/>
      <c r="T2320" s="173">
        <f>SUM(T2321:T2332)</f>
        <v>0</v>
      </c>
      <c r="AR2320" s="174" t="s">
        <v>467</v>
      </c>
      <c r="AT2320" s="175" t="s">
        <v>75</v>
      </c>
      <c r="AU2320" s="175" t="s">
        <v>84</v>
      </c>
      <c r="AY2320" s="174" t="s">
        <v>404</v>
      </c>
      <c r="BK2320" s="176">
        <f>SUM(BK2321:BK2332)</f>
        <v>0</v>
      </c>
    </row>
    <row r="2321" spans="1:65" s="2" customFormat="1" ht="14.45" customHeight="1">
      <c r="A2321" s="36"/>
      <c r="B2321" s="37"/>
      <c r="C2321" s="179" t="s">
        <v>2885</v>
      </c>
      <c r="D2321" s="179" t="s">
        <v>410</v>
      </c>
      <c r="E2321" s="180" t="s">
        <v>2886</v>
      </c>
      <c r="F2321" s="181" t="s">
        <v>2887</v>
      </c>
      <c r="G2321" s="182" t="s">
        <v>134</v>
      </c>
      <c r="H2321" s="183">
        <v>22</v>
      </c>
      <c r="I2321" s="184"/>
      <c r="J2321" s="185">
        <f>ROUND(I2321*H2321,2)</f>
        <v>0</v>
      </c>
      <c r="K2321" s="181" t="s">
        <v>413</v>
      </c>
      <c r="L2321" s="41"/>
      <c r="M2321" s="186" t="s">
        <v>19</v>
      </c>
      <c r="N2321" s="187" t="s">
        <v>47</v>
      </c>
      <c r="O2321" s="66"/>
      <c r="P2321" s="188">
        <f>O2321*H2321</f>
        <v>0</v>
      </c>
      <c r="Q2321" s="188">
        <v>0</v>
      </c>
      <c r="R2321" s="188">
        <f>Q2321*H2321</f>
        <v>0</v>
      </c>
      <c r="S2321" s="188">
        <v>0</v>
      </c>
      <c r="T2321" s="189">
        <f>S2321*H2321</f>
        <v>0</v>
      </c>
      <c r="U2321" s="36"/>
      <c r="V2321" s="36"/>
      <c r="W2321" s="36"/>
      <c r="X2321" s="36"/>
      <c r="Y2321" s="36"/>
      <c r="Z2321" s="36"/>
      <c r="AA2321" s="36"/>
      <c r="AB2321" s="36"/>
      <c r="AC2321" s="36"/>
      <c r="AD2321" s="36"/>
      <c r="AE2321" s="36"/>
      <c r="AR2321" s="190" t="s">
        <v>1097</v>
      </c>
      <c r="AT2321" s="190" t="s">
        <v>410</v>
      </c>
      <c r="AU2321" s="190" t="s">
        <v>86</v>
      </c>
      <c r="AY2321" s="19" t="s">
        <v>404</v>
      </c>
      <c r="BE2321" s="191">
        <f>IF(N2321="základní",J2321,0)</f>
        <v>0</v>
      </c>
      <c r="BF2321" s="191">
        <f>IF(N2321="snížená",J2321,0)</f>
        <v>0</v>
      </c>
      <c r="BG2321" s="191">
        <f>IF(N2321="zákl. přenesená",J2321,0)</f>
        <v>0</v>
      </c>
      <c r="BH2321" s="191">
        <f>IF(N2321="sníž. přenesená",J2321,0)</f>
        <v>0</v>
      </c>
      <c r="BI2321" s="191">
        <f>IF(N2321="nulová",J2321,0)</f>
        <v>0</v>
      </c>
      <c r="BJ2321" s="19" t="s">
        <v>84</v>
      </c>
      <c r="BK2321" s="191">
        <f>ROUND(I2321*H2321,2)</f>
        <v>0</v>
      </c>
      <c r="BL2321" s="19" t="s">
        <v>1097</v>
      </c>
      <c r="BM2321" s="190" t="s">
        <v>2888</v>
      </c>
    </row>
    <row r="2322" spans="1:47" s="2" customFormat="1" ht="19.5">
      <c r="A2322" s="36"/>
      <c r="B2322" s="37"/>
      <c r="C2322" s="38"/>
      <c r="D2322" s="192" t="s">
        <v>418</v>
      </c>
      <c r="E2322" s="38"/>
      <c r="F2322" s="193" t="s">
        <v>2889</v>
      </c>
      <c r="G2322" s="38"/>
      <c r="H2322" s="38"/>
      <c r="I2322" s="194"/>
      <c r="J2322" s="38"/>
      <c r="K2322" s="38"/>
      <c r="L2322" s="41"/>
      <c r="M2322" s="195"/>
      <c r="N2322" s="196"/>
      <c r="O2322" s="66"/>
      <c r="P2322" s="66"/>
      <c r="Q2322" s="66"/>
      <c r="R2322" s="66"/>
      <c r="S2322" s="66"/>
      <c r="T2322" s="67"/>
      <c r="U2322" s="36"/>
      <c r="V2322" s="36"/>
      <c r="W2322" s="36"/>
      <c r="X2322" s="36"/>
      <c r="Y2322" s="36"/>
      <c r="Z2322" s="36"/>
      <c r="AA2322" s="36"/>
      <c r="AB2322" s="36"/>
      <c r="AC2322" s="36"/>
      <c r="AD2322" s="36"/>
      <c r="AE2322" s="36"/>
      <c r="AT2322" s="19" t="s">
        <v>418</v>
      </c>
      <c r="AU2322" s="19" t="s">
        <v>86</v>
      </c>
    </row>
    <row r="2323" spans="2:51" s="15" customFormat="1" ht="11.25">
      <c r="B2323" s="221"/>
      <c r="C2323" s="222"/>
      <c r="D2323" s="192" t="s">
        <v>428</v>
      </c>
      <c r="E2323" s="223" t="s">
        <v>19</v>
      </c>
      <c r="F2323" s="224" t="s">
        <v>2890</v>
      </c>
      <c r="G2323" s="222"/>
      <c r="H2323" s="223" t="s">
        <v>19</v>
      </c>
      <c r="I2323" s="225"/>
      <c r="J2323" s="222"/>
      <c r="K2323" s="222"/>
      <c r="L2323" s="226"/>
      <c r="M2323" s="227"/>
      <c r="N2323" s="228"/>
      <c r="O2323" s="228"/>
      <c r="P2323" s="228"/>
      <c r="Q2323" s="228"/>
      <c r="R2323" s="228"/>
      <c r="S2323" s="228"/>
      <c r="T2323" s="229"/>
      <c r="AT2323" s="230" t="s">
        <v>428</v>
      </c>
      <c r="AU2323" s="230" t="s">
        <v>86</v>
      </c>
      <c r="AV2323" s="15" t="s">
        <v>84</v>
      </c>
      <c r="AW2323" s="15" t="s">
        <v>37</v>
      </c>
      <c r="AX2323" s="15" t="s">
        <v>76</v>
      </c>
      <c r="AY2323" s="230" t="s">
        <v>404</v>
      </c>
    </row>
    <row r="2324" spans="2:51" s="13" customFormat="1" ht="11.25">
      <c r="B2324" s="198"/>
      <c r="C2324" s="199"/>
      <c r="D2324" s="192" t="s">
        <v>428</v>
      </c>
      <c r="E2324" s="200" t="s">
        <v>19</v>
      </c>
      <c r="F2324" s="201" t="s">
        <v>2891</v>
      </c>
      <c r="G2324" s="199"/>
      <c r="H2324" s="202">
        <v>22</v>
      </c>
      <c r="I2324" s="203"/>
      <c r="J2324" s="199"/>
      <c r="K2324" s="199"/>
      <c r="L2324" s="204"/>
      <c r="M2324" s="205"/>
      <c r="N2324" s="206"/>
      <c r="O2324" s="206"/>
      <c r="P2324" s="206"/>
      <c r="Q2324" s="206"/>
      <c r="R2324" s="206"/>
      <c r="S2324" s="206"/>
      <c r="T2324" s="207"/>
      <c r="AT2324" s="208" t="s">
        <v>428</v>
      </c>
      <c r="AU2324" s="208" t="s">
        <v>86</v>
      </c>
      <c r="AV2324" s="13" t="s">
        <v>86</v>
      </c>
      <c r="AW2324" s="13" t="s">
        <v>37</v>
      </c>
      <c r="AX2324" s="13" t="s">
        <v>76</v>
      </c>
      <c r="AY2324" s="208" t="s">
        <v>404</v>
      </c>
    </row>
    <row r="2325" spans="2:51" s="14" customFormat="1" ht="11.25">
      <c r="B2325" s="210"/>
      <c r="C2325" s="211"/>
      <c r="D2325" s="192" t="s">
        <v>428</v>
      </c>
      <c r="E2325" s="212" t="s">
        <v>370</v>
      </c>
      <c r="F2325" s="213" t="s">
        <v>463</v>
      </c>
      <c r="G2325" s="211"/>
      <c r="H2325" s="214">
        <v>22</v>
      </c>
      <c r="I2325" s="215"/>
      <c r="J2325" s="211"/>
      <c r="K2325" s="211"/>
      <c r="L2325" s="216"/>
      <c r="M2325" s="217"/>
      <c r="N2325" s="218"/>
      <c r="O2325" s="218"/>
      <c r="P2325" s="218"/>
      <c r="Q2325" s="218"/>
      <c r="R2325" s="218"/>
      <c r="S2325" s="218"/>
      <c r="T2325" s="219"/>
      <c r="AT2325" s="220" t="s">
        <v>428</v>
      </c>
      <c r="AU2325" s="220" t="s">
        <v>86</v>
      </c>
      <c r="AV2325" s="14" t="s">
        <v>273</v>
      </c>
      <c r="AW2325" s="14" t="s">
        <v>37</v>
      </c>
      <c r="AX2325" s="14" t="s">
        <v>84</v>
      </c>
      <c r="AY2325" s="220" t="s">
        <v>404</v>
      </c>
    </row>
    <row r="2326" spans="1:65" s="2" customFormat="1" ht="14.45" customHeight="1">
      <c r="A2326" s="36"/>
      <c r="B2326" s="37"/>
      <c r="C2326" s="242" t="s">
        <v>2892</v>
      </c>
      <c r="D2326" s="242" t="s">
        <v>812</v>
      </c>
      <c r="E2326" s="243" t="s">
        <v>2893</v>
      </c>
      <c r="F2326" s="244" t="s">
        <v>2894</v>
      </c>
      <c r="G2326" s="245" t="s">
        <v>375</v>
      </c>
      <c r="H2326" s="246">
        <v>20.966</v>
      </c>
      <c r="I2326" s="247"/>
      <c r="J2326" s="248">
        <f>ROUND(I2326*H2326,2)</f>
        <v>0</v>
      </c>
      <c r="K2326" s="244" t="s">
        <v>413</v>
      </c>
      <c r="L2326" s="249"/>
      <c r="M2326" s="250" t="s">
        <v>19</v>
      </c>
      <c r="N2326" s="251" t="s">
        <v>47</v>
      </c>
      <c r="O2326" s="66"/>
      <c r="P2326" s="188">
        <f>O2326*H2326</f>
        <v>0</v>
      </c>
      <c r="Q2326" s="188">
        <v>0.001</v>
      </c>
      <c r="R2326" s="188">
        <f>Q2326*H2326</f>
        <v>0.020966000000000002</v>
      </c>
      <c r="S2326" s="188">
        <v>0</v>
      </c>
      <c r="T2326" s="189">
        <f>S2326*H2326</f>
        <v>0</v>
      </c>
      <c r="U2326" s="36"/>
      <c r="V2326" s="36"/>
      <c r="W2326" s="36"/>
      <c r="X2326" s="36"/>
      <c r="Y2326" s="36"/>
      <c r="Z2326" s="36"/>
      <c r="AA2326" s="36"/>
      <c r="AB2326" s="36"/>
      <c r="AC2326" s="36"/>
      <c r="AD2326" s="36"/>
      <c r="AE2326" s="36"/>
      <c r="AR2326" s="190" t="s">
        <v>1557</v>
      </c>
      <c r="AT2326" s="190" t="s">
        <v>812</v>
      </c>
      <c r="AU2326" s="190" t="s">
        <v>86</v>
      </c>
      <c r="AY2326" s="19" t="s">
        <v>404</v>
      </c>
      <c r="BE2326" s="191">
        <f>IF(N2326="základní",J2326,0)</f>
        <v>0</v>
      </c>
      <c r="BF2326" s="191">
        <f>IF(N2326="snížená",J2326,0)</f>
        <v>0</v>
      </c>
      <c r="BG2326" s="191">
        <f>IF(N2326="zákl. přenesená",J2326,0)</f>
        <v>0</v>
      </c>
      <c r="BH2326" s="191">
        <f>IF(N2326="sníž. přenesená",J2326,0)</f>
        <v>0</v>
      </c>
      <c r="BI2326" s="191">
        <f>IF(N2326="nulová",J2326,0)</f>
        <v>0</v>
      </c>
      <c r="BJ2326" s="19" t="s">
        <v>84</v>
      </c>
      <c r="BK2326" s="191">
        <f>ROUND(I2326*H2326,2)</f>
        <v>0</v>
      </c>
      <c r="BL2326" s="19" t="s">
        <v>1557</v>
      </c>
      <c r="BM2326" s="190" t="s">
        <v>2895</v>
      </c>
    </row>
    <row r="2327" spans="1:47" s="2" customFormat="1" ht="11.25">
      <c r="A2327" s="36"/>
      <c r="B2327" s="37"/>
      <c r="C2327" s="38"/>
      <c r="D2327" s="192" t="s">
        <v>418</v>
      </c>
      <c r="E2327" s="38"/>
      <c r="F2327" s="193" t="s">
        <v>2894</v>
      </c>
      <c r="G2327" s="38"/>
      <c r="H2327" s="38"/>
      <c r="I2327" s="194"/>
      <c r="J2327" s="38"/>
      <c r="K2327" s="38"/>
      <c r="L2327" s="41"/>
      <c r="M2327" s="195"/>
      <c r="N2327" s="196"/>
      <c r="O2327" s="66"/>
      <c r="P2327" s="66"/>
      <c r="Q2327" s="66"/>
      <c r="R2327" s="66"/>
      <c r="S2327" s="66"/>
      <c r="T2327" s="67"/>
      <c r="U2327" s="36"/>
      <c r="V2327" s="36"/>
      <c r="W2327" s="36"/>
      <c r="X2327" s="36"/>
      <c r="Y2327" s="36"/>
      <c r="Z2327" s="36"/>
      <c r="AA2327" s="36"/>
      <c r="AB2327" s="36"/>
      <c r="AC2327" s="36"/>
      <c r="AD2327" s="36"/>
      <c r="AE2327" s="36"/>
      <c r="AT2327" s="19" t="s">
        <v>418</v>
      </c>
      <c r="AU2327" s="19" t="s">
        <v>86</v>
      </c>
    </row>
    <row r="2328" spans="2:51" s="13" customFormat="1" ht="11.25">
      <c r="B2328" s="198"/>
      <c r="C2328" s="199"/>
      <c r="D2328" s="192" t="s">
        <v>428</v>
      </c>
      <c r="E2328" s="200" t="s">
        <v>19</v>
      </c>
      <c r="F2328" s="201" t="s">
        <v>2896</v>
      </c>
      <c r="G2328" s="199"/>
      <c r="H2328" s="202">
        <v>20.966</v>
      </c>
      <c r="I2328" s="203"/>
      <c r="J2328" s="199"/>
      <c r="K2328" s="199"/>
      <c r="L2328" s="204"/>
      <c r="M2328" s="205"/>
      <c r="N2328" s="206"/>
      <c r="O2328" s="206"/>
      <c r="P2328" s="206"/>
      <c r="Q2328" s="206"/>
      <c r="R2328" s="206"/>
      <c r="S2328" s="206"/>
      <c r="T2328" s="207"/>
      <c r="AT2328" s="208" t="s">
        <v>428</v>
      </c>
      <c r="AU2328" s="208" t="s">
        <v>86</v>
      </c>
      <c r="AV2328" s="13" t="s">
        <v>86</v>
      </c>
      <c r="AW2328" s="13" t="s">
        <v>37</v>
      </c>
      <c r="AX2328" s="13" t="s">
        <v>84</v>
      </c>
      <c r="AY2328" s="208" t="s">
        <v>404</v>
      </c>
    </row>
    <row r="2329" spans="1:65" s="2" customFormat="1" ht="14.45" customHeight="1">
      <c r="A2329" s="36"/>
      <c r="B2329" s="37"/>
      <c r="C2329" s="179" t="s">
        <v>2897</v>
      </c>
      <c r="D2329" s="179" t="s">
        <v>410</v>
      </c>
      <c r="E2329" s="180" t="s">
        <v>2898</v>
      </c>
      <c r="F2329" s="181" t="s">
        <v>2899</v>
      </c>
      <c r="G2329" s="182" t="s">
        <v>110</v>
      </c>
      <c r="H2329" s="183">
        <v>8</v>
      </c>
      <c r="I2329" s="184"/>
      <c r="J2329" s="185">
        <f>ROUND(I2329*H2329,2)</f>
        <v>0</v>
      </c>
      <c r="K2329" s="181" t="s">
        <v>413</v>
      </c>
      <c r="L2329" s="41"/>
      <c r="M2329" s="186" t="s">
        <v>19</v>
      </c>
      <c r="N2329" s="187" t="s">
        <v>47</v>
      </c>
      <c r="O2329" s="66"/>
      <c r="P2329" s="188">
        <f>O2329*H2329</f>
        <v>0</v>
      </c>
      <c r="Q2329" s="188">
        <v>0</v>
      </c>
      <c r="R2329" s="188">
        <f>Q2329*H2329</f>
        <v>0</v>
      </c>
      <c r="S2329" s="188">
        <v>0</v>
      </c>
      <c r="T2329" s="189">
        <f>S2329*H2329</f>
        <v>0</v>
      </c>
      <c r="U2329" s="36"/>
      <c r="V2329" s="36"/>
      <c r="W2329" s="36"/>
      <c r="X2329" s="36"/>
      <c r="Y2329" s="36"/>
      <c r="Z2329" s="36"/>
      <c r="AA2329" s="36"/>
      <c r="AB2329" s="36"/>
      <c r="AC2329" s="36"/>
      <c r="AD2329" s="36"/>
      <c r="AE2329" s="36"/>
      <c r="AR2329" s="190" t="s">
        <v>1097</v>
      </c>
      <c r="AT2329" s="190" t="s">
        <v>410</v>
      </c>
      <c r="AU2329" s="190" t="s">
        <v>86</v>
      </c>
      <c r="AY2329" s="19" t="s">
        <v>404</v>
      </c>
      <c r="BE2329" s="191">
        <f>IF(N2329="základní",J2329,0)</f>
        <v>0</v>
      </c>
      <c r="BF2329" s="191">
        <f>IF(N2329="snížená",J2329,0)</f>
        <v>0</v>
      </c>
      <c r="BG2329" s="191">
        <f>IF(N2329="zákl. přenesená",J2329,0)</f>
        <v>0</v>
      </c>
      <c r="BH2329" s="191">
        <f>IF(N2329="sníž. přenesená",J2329,0)</f>
        <v>0</v>
      </c>
      <c r="BI2329" s="191">
        <f>IF(N2329="nulová",J2329,0)</f>
        <v>0</v>
      </c>
      <c r="BJ2329" s="19" t="s">
        <v>84</v>
      </c>
      <c r="BK2329" s="191">
        <f>ROUND(I2329*H2329,2)</f>
        <v>0</v>
      </c>
      <c r="BL2329" s="19" t="s">
        <v>1097</v>
      </c>
      <c r="BM2329" s="190" t="s">
        <v>2900</v>
      </c>
    </row>
    <row r="2330" spans="1:47" s="2" customFormat="1" ht="11.25">
      <c r="A2330" s="36"/>
      <c r="B2330" s="37"/>
      <c r="C2330" s="38"/>
      <c r="D2330" s="192" t="s">
        <v>418</v>
      </c>
      <c r="E2330" s="38"/>
      <c r="F2330" s="193" t="s">
        <v>2901</v>
      </c>
      <c r="G2330" s="38"/>
      <c r="H2330" s="38"/>
      <c r="I2330" s="194"/>
      <c r="J2330" s="38"/>
      <c r="K2330" s="38"/>
      <c r="L2330" s="41"/>
      <c r="M2330" s="195"/>
      <c r="N2330" s="196"/>
      <c r="O2330" s="66"/>
      <c r="P2330" s="66"/>
      <c r="Q2330" s="66"/>
      <c r="R2330" s="66"/>
      <c r="S2330" s="66"/>
      <c r="T2330" s="67"/>
      <c r="U2330" s="36"/>
      <c r="V2330" s="36"/>
      <c r="W2330" s="36"/>
      <c r="X2330" s="36"/>
      <c r="Y2330" s="36"/>
      <c r="Z2330" s="36"/>
      <c r="AA2330" s="36"/>
      <c r="AB2330" s="36"/>
      <c r="AC2330" s="36"/>
      <c r="AD2330" s="36"/>
      <c r="AE2330" s="36"/>
      <c r="AT2330" s="19" t="s">
        <v>418</v>
      </c>
      <c r="AU2330" s="19" t="s">
        <v>86</v>
      </c>
    </row>
    <row r="2331" spans="1:65" s="2" customFormat="1" ht="14.45" customHeight="1">
      <c r="A2331" s="36"/>
      <c r="B2331" s="37"/>
      <c r="C2331" s="242" t="s">
        <v>2902</v>
      </c>
      <c r="D2331" s="242" t="s">
        <v>812</v>
      </c>
      <c r="E2331" s="243" t="s">
        <v>2903</v>
      </c>
      <c r="F2331" s="244" t="s">
        <v>2904</v>
      </c>
      <c r="G2331" s="245" t="s">
        <v>110</v>
      </c>
      <c r="H2331" s="246">
        <v>8</v>
      </c>
      <c r="I2331" s="247"/>
      <c r="J2331" s="248">
        <f>ROUND(I2331*H2331,2)</f>
        <v>0</v>
      </c>
      <c r="K2331" s="244" t="s">
        <v>413</v>
      </c>
      <c r="L2331" s="249"/>
      <c r="M2331" s="250" t="s">
        <v>19</v>
      </c>
      <c r="N2331" s="251" t="s">
        <v>47</v>
      </c>
      <c r="O2331" s="66"/>
      <c r="P2331" s="188">
        <f>O2331*H2331</f>
        <v>0</v>
      </c>
      <c r="Q2331" s="188">
        <v>0.00026</v>
      </c>
      <c r="R2331" s="188">
        <f>Q2331*H2331</f>
        <v>0.00208</v>
      </c>
      <c r="S2331" s="188">
        <v>0</v>
      </c>
      <c r="T2331" s="189">
        <f>S2331*H2331</f>
        <v>0</v>
      </c>
      <c r="U2331" s="36"/>
      <c r="V2331" s="36"/>
      <c r="W2331" s="36"/>
      <c r="X2331" s="36"/>
      <c r="Y2331" s="36"/>
      <c r="Z2331" s="36"/>
      <c r="AA2331" s="36"/>
      <c r="AB2331" s="36"/>
      <c r="AC2331" s="36"/>
      <c r="AD2331" s="36"/>
      <c r="AE2331" s="36"/>
      <c r="AR2331" s="190" t="s">
        <v>1557</v>
      </c>
      <c r="AT2331" s="190" t="s">
        <v>812</v>
      </c>
      <c r="AU2331" s="190" t="s">
        <v>86</v>
      </c>
      <c r="AY2331" s="19" t="s">
        <v>404</v>
      </c>
      <c r="BE2331" s="191">
        <f>IF(N2331="základní",J2331,0)</f>
        <v>0</v>
      </c>
      <c r="BF2331" s="191">
        <f>IF(N2331="snížená",J2331,0)</f>
        <v>0</v>
      </c>
      <c r="BG2331" s="191">
        <f>IF(N2331="zákl. přenesená",J2331,0)</f>
        <v>0</v>
      </c>
      <c r="BH2331" s="191">
        <f>IF(N2331="sníž. přenesená",J2331,0)</f>
        <v>0</v>
      </c>
      <c r="BI2331" s="191">
        <f>IF(N2331="nulová",J2331,0)</f>
        <v>0</v>
      </c>
      <c r="BJ2331" s="19" t="s">
        <v>84</v>
      </c>
      <c r="BK2331" s="191">
        <f>ROUND(I2331*H2331,2)</f>
        <v>0</v>
      </c>
      <c r="BL2331" s="19" t="s">
        <v>1557</v>
      </c>
      <c r="BM2331" s="190" t="s">
        <v>2905</v>
      </c>
    </row>
    <row r="2332" spans="1:47" s="2" customFormat="1" ht="11.25">
      <c r="A2332" s="36"/>
      <c r="B2332" s="37"/>
      <c r="C2332" s="38"/>
      <c r="D2332" s="192" t="s">
        <v>418</v>
      </c>
      <c r="E2332" s="38"/>
      <c r="F2332" s="193" t="s">
        <v>2904</v>
      </c>
      <c r="G2332" s="38"/>
      <c r="H2332" s="38"/>
      <c r="I2332" s="194"/>
      <c r="J2332" s="38"/>
      <c r="K2332" s="38"/>
      <c r="L2332" s="41"/>
      <c r="M2332" s="253"/>
      <c r="N2332" s="254"/>
      <c r="O2332" s="255"/>
      <c r="P2332" s="255"/>
      <c r="Q2332" s="255"/>
      <c r="R2332" s="255"/>
      <c r="S2332" s="255"/>
      <c r="T2332" s="256"/>
      <c r="U2332" s="36"/>
      <c r="V2332" s="36"/>
      <c r="W2332" s="36"/>
      <c r="X2332" s="36"/>
      <c r="Y2332" s="36"/>
      <c r="Z2332" s="36"/>
      <c r="AA2332" s="36"/>
      <c r="AB2332" s="36"/>
      <c r="AC2332" s="36"/>
      <c r="AD2332" s="36"/>
      <c r="AE2332" s="36"/>
      <c r="AT2332" s="19" t="s">
        <v>418</v>
      </c>
      <c r="AU2332" s="19" t="s">
        <v>86</v>
      </c>
    </row>
    <row r="2333" spans="1:31" s="2" customFormat="1" ht="6.95" customHeight="1">
      <c r="A2333" s="36"/>
      <c r="B2333" s="49"/>
      <c r="C2333" s="50"/>
      <c r="D2333" s="50"/>
      <c r="E2333" s="50"/>
      <c r="F2333" s="50"/>
      <c r="G2333" s="50"/>
      <c r="H2333" s="50"/>
      <c r="I2333" s="50"/>
      <c r="J2333" s="50"/>
      <c r="K2333" s="50"/>
      <c r="L2333" s="41"/>
      <c r="M2333" s="36"/>
      <c r="O2333" s="36"/>
      <c r="P2333" s="36"/>
      <c r="Q2333" s="36"/>
      <c r="R2333" s="36"/>
      <c r="S2333" s="36"/>
      <c r="T2333" s="36"/>
      <c r="U2333" s="36"/>
      <c r="V2333" s="36"/>
      <c r="W2333" s="36"/>
      <c r="X2333" s="36"/>
      <c r="Y2333" s="36"/>
      <c r="Z2333" s="36"/>
      <c r="AA2333" s="36"/>
      <c r="AB2333" s="36"/>
      <c r="AC2333" s="36"/>
      <c r="AD2333" s="36"/>
      <c r="AE2333" s="36"/>
    </row>
  </sheetData>
  <sheetProtection algorithmName="SHA-512" hashValue="nDnU5IkXg23FnIF1DxWTprzewiAOi3G34VFY5Gf+liB2f5zQdt/XXhI9FP3ghXi3ME5b3phrKDbzrCkZf6oGVA==" saltValue="oieVmRaEna2SgHHxlbdnXuQm8ZSPhCOabvw04e8VrGLuiYQOZihXqDee41O23uZBMxJq6t/kFpT5PuAIgfM6eQ==" spinCount="100000" sheet="1" objects="1" scenarios="1" formatColumns="0" formatRows="0" autoFilter="0"/>
  <autoFilter ref="C94:K2332"/>
  <mergeCells count="9">
    <mergeCell ref="E50:H50"/>
    <mergeCell ref="E85:H85"/>
    <mergeCell ref="E87:H87"/>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91"/>
      <c r="M2" s="391"/>
      <c r="N2" s="391"/>
      <c r="O2" s="391"/>
      <c r="P2" s="391"/>
      <c r="Q2" s="391"/>
      <c r="R2" s="391"/>
      <c r="S2" s="391"/>
      <c r="T2" s="391"/>
      <c r="U2" s="391"/>
      <c r="V2" s="391"/>
      <c r="AT2" s="19" t="s">
        <v>89</v>
      </c>
    </row>
    <row r="3" spans="2:46" s="1" customFormat="1" ht="6.95" customHeight="1">
      <c r="B3" s="104"/>
      <c r="C3" s="105"/>
      <c r="D3" s="105"/>
      <c r="E3" s="105"/>
      <c r="F3" s="105"/>
      <c r="G3" s="105"/>
      <c r="H3" s="105"/>
      <c r="I3" s="105"/>
      <c r="J3" s="105"/>
      <c r="K3" s="105"/>
      <c r="L3" s="22"/>
      <c r="AT3" s="19" t="s">
        <v>86</v>
      </c>
    </row>
    <row r="4" spans="2:46" s="1" customFormat="1" ht="24.95" customHeight="1">
      <c r="B4" s="22"/>
      <c r="D4" s="106" t="s">
        <v>97</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92" t="str">
        <f>'Rekapitulace stavby'!K6</f>
        <v>Bílovka v Bílovci km 11,260-11,500</v>
      </c>
      <c r="F7" s="393"/>
      <c r="G7" s="393"/>
      <c r="H7" s="393"/>
      <c r="L7" s="22"/>
    </row>
    <row r="8" spans="1:31" s="2" customFormat="1" ht="12" customHeight="1">
      <c r="A8" s="36"/>
      <c r="B8" s="41"/>
      <c r="C8" s="36"/>
      <c r="D8" s="108" t="s">
        <v>112</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94" t="s">
        <v>2906</v>
      </c>
      <c r="F9" s="395"/>
      <c r="G9" s="395"/>
      <c r="H9" s="395"/>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21</v>
      </c>
      <c r="E12" s="36"/>
      <c r="F12" s="110" t="s">
        <v>22</v>
      </c>
      <c r="G12" s="36"/>
      <c r="H12" s="36"/>
      <c r="I12" s="108" t="s">
        <v>23</v>
      </c>
      <c r="J12" s="111" t="str">
        <f>'Rekapitulace stavby'!AN8</f>
        <v>22. 4. 2021</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96" t="str">
        <f>'Rekapitulace stavby'!E14</f>
        <v>Vyplň údaj</v>
      </c>
      <c r="F18" s="397"/>
      <c r="G18" s="397"/>
      <c r="H18" s="397"/>
      <c r="I18" s="108" t="s">
        <v>29</v>
      </c>
      <c r="J18" s="32"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98" t="s">
        <v>19</v>
      </c>
      <c r="F27" s="398"/>
      <c r="G27" s="398"/>
      <c r="H27" s="398"/>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row>
    <row r="30" spans="1:31" s="2" customFormat="1" ht="25.35" customHeight="1">
      <c r="A30" s="36"/>
      <c r="B30" s="41"/>
      <c r="C30" s="36"/>
      <c r="D30" s="117" t="s">
        <v>42</v>
      </c>
      <c r="E30" s="36"/>
      <c r="F30" s="36"/>
      <c r="G30" s="36"/>
      <c r="H30" s="36"/>
      <c r="I30" s="36"/>
      <c r="J30" s="118">
        <f>ROUND(J80,2)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row>
    <row r="33" spans="1:31" s="2" customFormat="1" ht="14.45" customHeight="1">
      <c r="A33" s="36"/>
      <c r="B33" s="41"/>
      <c r="C33" s="36"/>
      <c r="D33" s="120" t="s">
        <v>46</v>
      </c>
      <c r="E33" s="108" t="s">
        <v>47</v>
      </c>
      <c r="F33" s="121">
        <f>ROUND((SUM(BE80:BE165)),2)</f>
        <v>0</v>
      </c>
      <c r="G33" s="36"/>
      <c r="H33" s="36"/>
      <c r="I33" s="122">
        <v>0.21</v>
      </c>
      <c r="J33" s="121">
        <f>ROUND(((SUM(BE80:BE165))*I33),2)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48</v>
      </c>
      <c r="F34" s="121">
        <f>ROUND((SUM(BF80:BF165)),2)</f>
        <v>0</v>
      </c>
      <c r="G34" s="36"/>
      <c r="H34" s="36"/>
      <c r="I34" s="122">
        <v>0.15</v>
      </c>
      <c r="J34" s="121">
        <f>ROUND(((SUM(BF80:BF165))*I34),2)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49</v>
      </c>
      <c r="F35" s="121">
        <f>ROUND((SUM(BG80:BG165)),2)</f>
        <v>0</v>
      </c>
      <c r="G35" s="36"/>
      <c r="H35" s="36"/>
      <c r="I35" s="122">
        <v>0.21</v>
      </c>
      <c r="J35" s="121">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50</v>
      </c>
      <c r="F36" s="121">
        <f>ROUND((SUM(BH80:BH165)),2)</f>
        <v>0</v>
      </c>
      <c r="G36" s="36"/>
      <c r="H36" s="36"/>
      <c r="I36" s="122">
        <v>0.15</v>
      </c>
      <c r="J36" s="121">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51</v>
      </c>
      <c r="F37" s="121">
        <f>ROUND((SUM(BI80:BI165)),2)</f>
        <v>0</v>
      </c>
      <c r="G37" s="36"/>
      <c r="H37" s="36"/>
      <c r="I37" s="122">
        <v>0</v>
      </c>
      <c r="J37" s="121">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row>
    <row r="45" spans="1:31" s="2" customFormat="1" ht="24.95" customHeight="1">
      <c r="A45" s="36"/>
      <c r="B45" s="37"/>
      <c r="C45" s="25" t="s">
        <v>221</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99" t="str">
        <f>E7</f>
        <v>Bílovka v Bílovci km 11,260-11,500</v>
      </c>
      <c r="F48" s="400"/>
      <c r="G48" s="400"/>
      <c r="H48" s="400"/>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1" t="s">
        <v>112</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371" t="str">
        <f>E9</f>
        <v>VON - Vedlejší a ostatní náklady</v>
      </c>
      <c r="F50" s="401"/>
      <c r="G50" s="401"/>
      <c r="H50" s="401"/>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Bílovec</v>
      </c>
      <c r="G52" s="38"/>
      <c r="H52" s="38"/>
      <c r="I52" s="31" t="s">
        <v>23</v>
      </c>
      <c r="J52" s="61" t="str">
        <f>IF(J12="","",J12)</f>
        <v>22. 4. 2021</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254</v>
      </c>
      <c r="D57" s="135"/>
      <c r="E57" s="135"/>
      <c r="F57" s="135"/>
      <c r="G57" s="135"/>
      <c r="H57" s="135"/>
      <c r="I57" s="135"/>
      <c r="J57" s="136" t="s">
        <v>255</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7" t="s">
        <v>74</v>
      </c>
      <c r="D59" s="38"/>
      <c r="E59" s="38"/>
      <c r="F59" s="38"/>
      <c r="G59" s="38"/>
      <c r="H59" s="38"/>
      <c r="I59" s="38"/>
      <c r="J59" s="79">
        <f>J80</f>
        <v>0</v>
      </c>
      <c r="K59" s="38"/>
      <c r="L59" s="109"/>
      <c r="S59" s="36"/>
      <c r="T59" s="36"/>
      <c r="U59" s="36"/>
      <c r="V59" s="36"/>
      <c r="W59" s="36"/>
      <c r="X59" s="36"/>
      <c r="Y59" s="36"/>
      <c r="Z59" s="36"/>
      <c r="AA59" s="36"/>
      <c r="AB59" s="36"/>
      <c r="AC59" s="36"/>
      <c r="AD59" s="36"/>
      <c r="AE59" s="36"/>
      <c r="AU59" s="19" t="s">
        <v>262</v>
      </c>
    </row>
    <row r="60" spans="2:12" s="9" customFormat="1" ht="24.95" customHeight="1">
      <c r="B60" s="138"/>
      <c r="C60" s="139"/>
      <c r="D60" s="140" t="s">
        <v>2906</v>
      </c>
      <c r="E60" s="141"/>
      <c r="F60" s="141"/>
      <c r="G60" s="141"/>
      <c r="H60" s="141"/>
      <c r="I60" s="141"/>
      <c r="J60" s="142">
        <f>J81</f>
        <v>0</v>
      </c>
      <c r="K60" s="139"/>
      <c r="L60" s="143"/>
    </row>
    <row r="61" spans="1:31" s="2" customFormat="1" ht="21.75" customHeight="1">
      <c r="A61" s="36"/>
      <c r="B61" s="37"/>
      <c r="C61" s="38"/>
      <c r="D61" s="38"/>
      <c r="E61" s="38"/>
      <c r="F61" s="38"/>
      <c r="G61" s="38"/>
      <c r="H61" s="38"/>
      <c r="I61" s="38"/>
      <c r="J61" s="38"/>
      <c r="K61" s="38"/>
      <c r="L61" s="109"/>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09"/>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09"/>
      <c r="S66" s="36"/>
      <c r="T66" s="36"/>
      <c r="U66" s="36"/>
      <c r="V66" s="36"/>
      <c r="W66" s="36"/>
      <c r="X66" s="36"/>
      <c r="Y66" s="36"/>
      <c r="Z66" s="36"/>
      <c r="AA66" s="36"/>
      <c r="AB66" s="36"/>
      <c r="AC66" s="36"/>
      <c r="AD66" s="36"/>
      <c r="AE66" s="36"/>
    </row>
    <row r="67" spans="1:31" s="2" customFormat="1" ht="24.95" customHeight="1">
      <c r="A67" s="36"/>
      <c r="B67" s="37"/>
      <c r="C67" s="25" t="s">
        <v>348</v>
      </c>
      <c r="D67" s="38"/>
      <c r="E67" s="38"/>
      <c r="F67" s="38"/>
      <c r="G67" s="38"/>
      <c r="H67" s="38"/>
      <c r="I67" s="38"/>
      <c r="J67" s="38"/>
      <c r="K67" s="38"/>
      <c r="L67" s="109"/>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16.5" customHeight="1">
      <c r="A70" s="36"/>
      <c r="B70" s="37"/>
      <c r="C70" s="38"/>
      <c r="D70" s="38"/>
      <c r="E70" s="399" t="str">
        <f>E7</f>
        <v>Bílovka v Bílovci km 11,260-11,500</v>
      </c>
      <c r="F70" s="400"/>
      <c r="G70" s="400"/>
      <c r="H70" s="400"/>
      <c r="I70" s="38"/>
      <c r="J70" s="38"/>
      <c r="K70" s="38"/>
      <c r="L70" s="109"/>
      <c r="S70" s="36"/>
      <c r="T70" s="36"/>
      <c r="U70" s="36"/>
      <c r="V70" s="36"/>
      <c r="W70" s="36"/>
      <c r="X70" s="36"/>
      <c r="Y70" s="36"/>
      <c r="Z70" s="36"/>
      <c r="AA70" s="36"/>
      <c r="AB70" s="36"/>
      <c r="AC70" s="36"/>
      <c r="AD70" s="36"/>
      <c r="AE70" s="36"/>
    </row>
    <row r="71" spans="1:31" s="2" customFormat="1" ht="12" customHeight="1">
      <c r="A71" s="36"/>
      <c r="B71" s="37"/>
      <c r="C71" s="31" t="s">
        <v>112</v>
      </c>
      <c r="D71" s="38"/>
      <c r="E71" s="38"/>
      <c r="F71" s="38"/>
      <c r="G71" s="38"/>
      <c r="H71" s="38"/>
      <c r="I71" s="38"/>
      <c r="J71" s="38"/>
      <c r="K71" s="38"/>
      <c r="L71" s="109"/>
      <c r="S71" s="36"/>
      <c r="T71" s="36"/>
      <c r="U71" s="36"/>
      <c r="V71" s="36"/>
      <c r="W71" s="36"/>
      <c r="X71" s="36"/>
      <c r="Y71" s="36"/>
      <c r="Z71" s="36"/>
      <c r="AA71" s="36"/>
      <c r="AB71" s="36"/>
      <c r="AC71" s="36"/>
      <c r="AD71" s="36"/>
      <c r="AE71" s="36"/>
    </row>
    <row r="72" spans="1:31" s="2" customFormat="1" ht="16.5" customHeight="1">
      <c r="A72" s="36"/>
      <c r="B72" s="37"/>
      <c r="C72" s="38"/>
      <c r="D72" s="38"/>
      <c r="E72" s="371" t="str">
        <f>E9</f>
        <v>VON - Vedlejší a ostatní náklady</v>
      </c>
      <c r="F72" s="401"/>
      <c r="G72" s="401"/>
      <c r="H72" s="401"/>
      <c r="I72" s="38"/>
      <c r="J72" s="38"/>
      <c r="K72" s="38"/>
      <c r="L72" s="109"/>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Bílovec</v>
      </c>
      <c r="G74" s="38"/>
      <c r="H74" s="38"/>
      <c r="I74" s="31" t="s">
        <v>23</v>
      </c>
      <c r="J74" s="61" t="str">
        <f>IF(J12="","",J12)</f>
        <v>22. 4. 2021</v>
      </c>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Odry, státní podnik</v>
      </c>
      <c r="G76" s="38"/>
      <c r="H76" s="38"/>
      <c r="I76" s="31" t="s">
        <v>33</v>
      </c>
      <c r="J76" s="34" t="str">
        <f>E21</f>
        <v xml:space="preserve">Golik VH, s. r. o. </v>
      </c>
      <c r="K76" s="38"/>
      <c r="L76" s="109"/>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31" t="s">
        <v>38</v>
      </c>
      <c r="J77" s="34" t="str">
        <f>E24</f>
        <v xml:space="preserve"> </v>
      </c>
      <c r="K77" s="38"/>
      <c r="L77" s="109"/>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09"/>
      <c r="S78" s="36"/>
      <c r="T78" s="36"/>
      <c r="U78" s="36"/>
      <c r="V78" s="36"/>
      <c r="W78" s="36"/>
      <c r="X78" s="36"/>
      <c r="Y78" s="36"/>
      <c r="Z78" s="36"/>
      <c r="AA78" s="36"/>
      <c r="AB78" s="36"/>
      <c r="AC78" s="36"/>
      <c r="AD78" s="36"/>
      <c r="AE78" s="36"/>
    </row>
    <row r="79" spans="1:31" s="11" customFormat="1" ht="29.25" customHeight="1">
      <c r="A79" s="152"/>
      <c r="B79" s="153"/>
      <c r="C79" s="154" t="s">
        <v>386</v>
      </c>
      <c r="D79" s="155" t="s">
        <v>61</v>
      </c>
      <c r="E79" s="155" t="s">
        <v>57</v>
      </c>
      <c r="F79" s="155" t="s">
        <v>58</v>
      </c>
      <c r="G79" s="155" t="s">
        <v>387</v>
      </c>
      <c r="H79" s="155" t="s">
        <v>388</v>
      </c>
      <c r="I79" s="155" t="s">
        <v>389</v>
      </c>
      <c r="J79" s="155" t="s">
        <v>255</v>
      </c>
      <c r="K79" s="156" t="s">
        <v>390</v>
      </c>
      <c r="L79" s="157"/>
      <c r="M79" s="70" t="s">
        <v>19</v>
      </c>
      <c r="N79" s="71" t="s">
        <v>46</v>
      </c>
      <c r="O79" s="71" t="s">
        <v>391</v>
      </c>
      <c r="P79" s="71" t="s">
        <v>392</v>
      </c>
      <c r="Q79" s="71" t="s">
        <v>393</v>
      </c>
      <c r="R79" s="71" t="s">
        <v>394</v>
      </c>
      <c r="S79" s="71" t="s">
        <v>395</v>
      </c>
      <c r="T79" s="72" t="s">
        <v>396</v>
      </c>
      <c r="U79" s="152"/>
      <c r="V79" s="152"/>
      <c r="W79" s="152"/>
      <c r="X79" s="152"/>
      <c r="Y79" s="152"/>
      <c r="Z79" s="152"/>
      <c r="AA79" s="152"/>
      <c r="AB79" s="152"/>
      <c r="AC79" s="152"/>
      <c r="AD79" s="152"/>
      <c r="AE79" s="152"/>
    </row>
    <row r="80" spans="1:63" s="2" customFormat="1" ht="22.9" customHeight="1">
      <c r="A80" s="36"/>
      <c r="B80" s="37"/>
      <c r="C80" s="77" t="s">
        <v>399</v>
      </c>
      <c r="D80" s="38"/>
      <c r="E80" s="38"/>
      <c r="F80" s="38"/>
      <c r="G80" s="38"/>
      <c r="H80" s="38"/>
      <c r="I80" s="38"/>
      <c r="J80" s="158">
        <f>BK80</f>
        <v>0</v>
      </c>
      <c r="K80" s="38"/>
      <c r="L80" s="41"/>
      <c r="M80" s="73"/>
      <c r="N80" s="159"/>
      <c r="O80" s="74"/>
      <c r="P80" s="160">
        <f>P81</f>
        <v>0</v>
      </c>
      <c r="Q80" s="74"/>
      <c r="R80" s="160">
        <f>R81</f>
        <v>0</v>
      </c>
      <c r="S80" s="74"/>
      <c r="T80" s="161">
        <f>T81</f>
        <v>0</v>
      </c>
      <c r="U80" s="36"/>
      <c r="V80" s="36"/>
      <c r="W80" s="36"/>
      <c r="X80" s="36"/>
      <c r="Y80" s="36"/>
      <c r="Z80" s="36"/>
      <c r="AA80" s="36"/>
      <c r="AB80" s="36"/>
      <c r="AC80" s="36"/>
      <c r="AD80" s="36"/>
      <c r="AE80" s="36"/>
      <c r="AT80" s="19" t="s">
        <v>75</v>
      </c>
      <c r="AU80" s="19" t="s">
        <v>262</v>
      </c>
      <c r="BK80" s="162">
        <f>BK81</f>
        <v>0</v>
      </c>
    </row>
    <row r="81" spans="2:63" s="12" customFormat="1" ht="25.9" customHeight="1">
      <c r="B81" s="163"/>
      <c r="C81" s="164"/>
      <c r="D81" s="165" t="s">
        <v>75</v>
      </c>
      <c r="E81" s="166" t="s">
        <v>87</v>
      </c>
      <c r="F81" s="166" t="s">
        <v>88</v>
      </c>
      <c r="G81" s="164"/>
      <c r="H81" s="164"/>
      <c r="I81" s="167"/>
      <c r="J81" s="168">
        <f>BK81</f>
        <v>0</v>
      </c>
      <c r="K81" s="164"/>
      <c r="L81" s="169"/>
      <c r="M81" s="170"/>
      <c r="N81" s="171"/>
      <c r="O81" s="171"/>
      <c r="P81" s="172">
        <f>SUM(P82:P165)</f>
        <v>0</v>
      </c>
      <c r="Q81" s="171"/>
      <c r="R81" s="172">
        <f>SUM(R82:R165)</f>
        <v>0</v>
      </c>
      <c r="S81" s="171"/>
      <c r="T81" s="173">
        <f>SUM(T82:T165)</f>
        <v>0</v>
      </c>
      <c r="AR81" s="174" t="s">
        <v>482</v>
      </c>
      <c r="AT81" s="175" t="s">
        <v>75</v>
      </c>
      <c r="AU81" s="175" t="s">
        <v>76</v>
      </c>
      <c r="AY81" s="174" t="s">
        <v>404</v>
      </c>
      <c r="BK81" s="176">
        <f>SUM(BK82:BK165)</f>
        <v>0</v>
      </c>
    </row>
    <row r="82" spans="1:65" s="2" customFormat="1" ht="14.45" customHeight="1">
      <c r="A82" s="36"/>
      <c r="B82" s="37"/>
      <c r="C82" s="179" t="s">
        <v>84</v>
      </c>
      <c r="D82" s="179" t="s">
        <v>410</v>
      </c>
      <c r="E82" s="180" t="s">
        <v>2907</v>
      </c>
      <c r="F82" s="181" t="s">
        <v>2908</v>
      </c>
      <c r="G82" s="182" t="s">
        <v>622</v>
      </c>
      <c r="H82" s="183">
        <v>1</v>
      </c>
      <c r="I82" s="184"/>
      <c r="J82" s="185">
        <f>ROUND(I82*H82,2)</f>
        <v>0</v>
      </c>
      <c r="K82" s="181" t="s">
        <v>19</v>
      </c>
      <c r="L82" s="41"/>
      <c r="M82" s="186" t="s">
        <v>19</v>
      </c>
      <c r="N82" s="187" t="s">
        <v>47</v>
      </c>
      <c r="O82" s="66"/>
      <c r="P82" s="188">
        <f>O82*H82</f>
        <v>0</v>
      </c>
      <c r="Q82" s="188">
        <v>0</v>
      </c>
      <c r="R82" s="188">
        <f>Q82*H82</f>
        <v>0</v>
      </c>
      <c r="S82" s="188">
        <v>0</v>
      </c>
      <c r="T82" s="189">
        <f>S82*H82</f>
        <v>0</v>
      </c>
      <c r="U82" s="36"/>
      <c r="V82" s="36"/>
      <c r="W82" s="36"/>
      <c r="X82" s="36"/>
      <c r="Y82" s="36"/>
      <c r="Z82" s="36"/>
      <c r="AA82" s="36"/>
      <c r="AB82" s="36"/>
      <c r="AC82" s="36"/>
      <c r="AD82" s="36"/>
      <c r="AE82" s="36"/>
      <c r="AR82" s="190" t="s">
        <v>2909</v>
      </c>
      <c r="AT82" s="190" t="s">
        <v>410</v>
      </c>
      <c r="AU82" s="190" t="s">
        <v>84</v>
      </c>
      <c r="AY82" s="19" t="s">
        <v>404</v>
      </c>
      <c r="BE82" s="191">
        <f>IF(N82="základní",J82,0)</f>
        <v>0</v>
      </c>
      <c r="BF82" s="191">
        <f>IF(N82="snížená",J82,0)</f>
        <v>0</v>
      </c>
      <c r="BG82" s="191">
        <f>IF(N82="zákl. přenesená",J82,0)</f>
        <v>0</v>
      </c>
      <c r="BH82" s="191">
        <f>IF(N82="sníž. přenesená",J82,0)</f>
        <v>0</v>
      </c>
      <c r="BI82" s="191">
        <f>IF(N82="nulová",J82,0)</f>
        <v>0</v>
      </c>
      <c r="BJ82" s="19" t="s">
        <v>84</v>
      </c>
      <c r="BK82" s="191">
        <f>ROUND(I82*H82,2)</f>
        <v>0</v>
      </c>
      <c r="BL82" s="19" t="s">
        <v>2909</v>
      </c>
      <c r="BM82" s="190" t="s">
        <v>2910</v>
      </c>
    </row>
    <row r="83" spans="1:47" s="2" customFormat="1" ht="29.25">
      <c r="A83" s="36"/>
      <c r="B83" s="37"/>
      <c r="C83" s="38"/>
      <c r="D83" s="192" t="s">
        <v>418</v>
      </c>
      <c r="E83" s="38"/>
      <c r="F83" s="193" t="s">
        <v>2911</v>
      </c>
      <c r="G83" s="38"/>
      <c r="H83" s="38"/>
      <c r="I83" s="194"/>
      <c r="J83" s="38"/>
      <c r="K83" s="38"/>
      <c r="L83" s="41"/>
      <c r="M83" s="195"/>
      <c r="N83" s="196"/>
      <c r="O83" s="66"/>
      <c r="P83" s="66"/>
      <c r="Q83" s="66"/>
      <c r="R83" s="66"/>
      <c r="S83" s="66"/>
      <c r="T83" s="67"/>
      <c r="U83" s="36"/>
      <c r="V83" s="36"/>
      <c r="W83" s="36"/>
      <c r="X83" s="36"/>
      <c r="Y83" s="36"/>
      <c r="Z83" s="36"/>
      <c r="AA83" s="36"/>
      <c r="AB83" s="36"/>
      <c r="AC83" s="36"/>
      <c r="AD83" s="36"/>
      <c r="AE83" s="36"/>
      <c r="AT83" s="19" t="s">
        <v>418</v>
      </c>
      <c r="AU83" s="19" t="s">
        <v>84</v>
      </c>
    </row>
    <row r="84" spans="1:65" s="2" customFormat="1" ht="14.45" customHeight="1">
      <c r="A84" s="36"/>
      <c r="B84" s="37"/>
      <c r="C84" s="179" t="s">
        <v>86</v>
      </c>
      <c r="D84" s="179" t="s">
        <v>410</v>
      </c>
      <c r="E84" s="180" t="s">
        <v>2912</v>
      </c>
      <c r="F84" s="181" t="s">
        <v>2913</v>
      </c>
      <c r="G84" s="182" t="s">
        <v>622</v>
      </c>
      <c r="H84" s="183">
        <v>1</v>
      </c>
      <c r="I84" s="184"/>
      <c r="J84" s="185">
        <f>ROUND(I84*H84,2)</f>
        <v>0</v>
      </c>
      <c r="K84" s="181" t="s">
        <v>19</v>
      </c>
      <c r="L84" s="41"/>
      <c r="M84" s="186" t="s">
        <v>19</v>
      </c>
      <c r="N84" s="187" t="s">
        <v>47</v>
      </c>
      <c r="O84" s="66"/>
      <c r="P84" s="188">
        <f>O84*H84</f>
        <v>0</v>
      </c>
      <c r="Q84" s="188">
        <v>0</v>
      </c>
      <c r="R84" s="188">
        <f>Q84*H84</f>
        <v>0</v>
      </c>
      <c r="S84" s="188">
        <v>0</v>
      </c>
      <c r="T84" s="189">
        <f>S84*H84</f>
        <v>0</v>
      </c>
      <c r="U84" s="36"/>
      <c r="V84" s="36"/>
      <c r="W84" s="36"/>
      <c r="X84" s="36"/>
      <c r="Y84" s="36"/>
      <c r="Z84" s="36"/>
      <c r="AA84" s="36"/>
      <c r="AB84" s="36"/>
      <c r="AC84" s="36"/>
      <c r="AD84" s="36"/>
      <c r="AE84" s="36"/>
      <c r="AR84" s="190" t="s">
        <v>2909</v>
      </c>
      <c r="AT84" s="190" t="s">
        <v>410</v>
      </c>
      <c r="AU84" s="190" t="s">
        <v>84</v>
      </c>
      <c r="AY84" s="19" t="s">
        <v>404</v>
      </c>
      <c r="BE84" s="191">
        <f>IF(N84="základní",J84,0)</f>
        <v>0</v>
      </c>
      <c r="BF84" s="191">
        <f>IF(N84="snížená",J84,0)</f>
        <v>0</v>
      </c>
      <c r="BG84" s="191">
        <f>IF(N84="zákl. přenesená",J84,0)</f>
        <v>0</v>
      </c>
      <c r="BH84" s="191">
        <f>IF(N84="sníž. přenesená",J84,0)</f>
        <v>0</v>
      </c>
      <c r="BI84" s="191">
        <f>IF(N84="nulová",J84,0)</f>
        <v>0</v>
      </c>
      <c r="BJ84" s="19" t="s">
        <v>84</v>
      </c>
      <c r="BK84" s="191">
        <f>ROUND(I84*H84,2)</f>
        <v>0</v>
      </c>
      <c r="BL84" s="19" t="s">
        <v>2909</v>
      </c>
      <c r="BM84" s="190" t="s">
        <v>2914</v>
      </c>
    </row>
    <row r="85" spans="1:47" s="2" customFormat="1" ht="58.5">
      <c r="A85" s="36"/>
      <c r="B85" s="37"/>
      <c r="C85" s="38"/>
      <c r="D85" s="192" t="s">
        <v>418</v>
      </c>
      <c r="E85" s="38"/>
      <c r="F85" s="193" t="s">
        <v>2915</v>
      </c>
      <c r="G85" s="38"/>
      <c r="H85" s="38"/>
      <c r="I85" s="194"/>
      <c r="J85" s="38"/>
      <c r="K85" s="38"/>
      <c r="L85" s="41"/>
      <c r="M85" s="195"/>
      <c r="N85" s="196"/>
      <c r="O85" s="66"/>
      <c r="P85" s="66"/>
      <c r="Q85" s="66"/>
      <c r="R85" s="66"/>
      <c r="S85" s="66"/>
      <c r="T85" s="67"/>
      <c r="U85" s="36"/>
      <c r="V85" s="36"/>
      <c r="W85" s="36"/>
      <c r="X85" s="36"/>
      <c r="Y85" s="36"/>
      <c r="Z85" s="36"/>
      <c r="AA85" s="36"/>
      <c r="AB85" s="36"/>
      <c r="AC85" s="36"/>
      <c r="AD85" s="36"/>
      <c r="AE85" s="36"/>
      <c r="AT85" s="19" t="s">
        <v>418</v>
      </c>
      <c r="AU85" s="19" t="s">
        <v>84</v>
      </c>
    </row>
    <row r="86" spans="1:65" s="2" customFormat="1" ht="24.2" customHeight="1">
      <c r="A86" s="36"/>
      <c r="B86" s="37"/>
      <c r="C86" s="179" t="s">
        <v>467</v>
      </c>
      <c r="D86" s="179" t="s">
        <v>410</v>
      </c>
      <c r="E86" s="180" t="s">
        <v>2916</v>
      </c>
      <c r="F86" s="181" t="s">
        <v>2917</v>
      </c>
      <c r="G86" s="182" t="s">
        <v>622</v>
      </c>
      <c r="H86" s="183">
        <v>1</v>
      </c>
      <c r="I86" s="184"/>
      <c r="J86" s="185">
        <f>ROUND(I86*H86,2)</f>
        <v>0</v>
      </c>
      <c r="K86" s="181" t="s">
        <v>19</v>
      </c>
      <c r="L86" s="41"/>
      <c r="M86" s="186" t="s">
        <v>19</v>
      </c>
      <c r="N86" s="187" t="s">
        <v>47</v>
      </c>
      <c r="O86" s="66"/>
      <c r="P86" s="188">
        <f>O86*H86</f>
        <v>0</v>
      </c>
      <c r="Q86" s="188">
        <v>0</v>
      </c>
      <c r="R86" s="188">
        <f>Q86*H86</f>
        <v>0</v>
      </c>
      <c r="S86" s="188">
        <v>0</v>
      </c>
      <c r="T86" s="189">
        <f>S86*H86</f>
        <v>0</v>
      </c>
      <c r="U86" s="36"/>
      <c r="V86" s="36"/>
      <c r="W86" s="36"/>
      <c r="X86" s="36"/>
      <c r="Y86" s="36"/>
      <c r="Z86" s="36"/>
      <c r="AA86" s="36"/>
      <c r="AB86" s="36"/>
      <c r="AC86" s="36"/>
      <c r="AD86" s="36"/>
      <c r="AE86" s="36"/>
      <c r="AR86" s="190" t="s">
        <v>2909</v>
      </c>
      <c r="AT86" s="190" t="s">
        <v>410</v>
      </c>
      <c r="AU86" s="190" t="s">
        <v>84</v>
      </c>
      <c r="AY86" s="19" t="s">
        <v>404</v>
      </c>
      <c r="BE86" s="191">
        <f>IF(N86="základní",J86,0)</f>
        <v>0</v>
      </c>
      <c r="BF86" s="191">
        <f>IF(N86="snížená",J86,0)</f>
        <v>0</v>
      </c>
      <c r="BG86" s="191">
        <f>IF(N86="zákl. přenesená",J86,0)</f>
        <v>0</v>
      </c>
      <c r="BH86" s="191">
        <f>IF(N86="sníž. přenesená",J86,0)</f>
        <v>0</v>
      </c>
      <c r="BI86" s="191">
        <f>IF(N86="nulová",J86,0)</f>
        <v>0</v>
      </c>
      <c r="BJ86" s="19" t="s">
        <v>84</v>
      </c>
      <c r="BK86" s="191">
        <f>ROUND(I86*H86,2)</f>
        <v>0</v>
      </c>
      <c r="BL86" s="19" t="s">
        <v>2909</v>
      </c>
      <c r="BM86" s="190" t="s">
        <v>2918</v>
      </c>
    </row>
    <row r="87" spans="1:47" s="2" customFormat="1" ht="19.5">
      <c r="A87" s="36"/>
      <c r="B87" s="37"/>
      <c r="C87" s="38"/>
      <c r="D87" s="192" t="s">
        <v>418</v>
      </c>
      <c r="E87" s="38"/>
      <c r="F87" s="193" t="s">
        <v>2919</v>
      </c>
      <c r="G87" s="38"/>
      <c r="H87" s="38"/>
      <c r="I87" s="194"/>
      <c r="J87" s="38"/>
      <c r="K87" s="38"/>
      <c r="L87" s="41"/>
      <c r="M87" s="195"/>
      <c r="N87" s="196"/>
      <c r="O87" s="66"/>
      <c r="P87" s="66"/>
      <c r="Q87" s="66"/>
      <c r="R87" s="66"/>
      <c r="S87" s="66"/>
      <c r="T87" s="67"/>
      <c r="U87" s="36"/>
      <c r="V87" s="36"/>
      <c r="W87" s="36"/>
      <c r="X87" s="36"/>
      <c r="Y87" s="36"/>
      <c r="Z87" s="36"/>
      <c r="AA87" s="36"/>
      <c r="AB87" s="36"/>
      <c r="AC87" s="36"/>
      <c r="AD87" s="36"/>
      <c r="AE87" s="36"/>
      <c r="AT87" s="19" t="s">
        <v>418</v>
      </c>
      <c r="AU87" s="19" t="s">
        <v>84</v>
      </c>
    </row>
    <row r="88" spans="1:65" s="2" customFormat="1" ht="14.45" customHeight="1">
      <c r="A88" s="36"/>
      <c r="B88" s="37"/>
      <c r="C88" s="179" t="s">
        <v>273</v>
      </c>
      <c r="D88" s="179" t="s">
        <v>410</v>
      </c>
      <c r="E88" s="180" t="s">
        <v>2920</v>
      </c>
      <c r="F88" s="181" t="s">
        <v>2921</v>
      </c>
      <c r="G88" s="182" t="s">
        <v>2922</v>
      </c>
      <c r="H88" s="183">
        <v>5</v>
      </c>
      <c r="I88" s="184"/>
      <c r="J88" s="185">
        <f>ROUND(I88*H88,2)</f>
        <v>0</v>
      </c>
      <c r="K88" s="181" t="s">
        <v>19</v>
      </c>
      <c r="L88" s="41"/>
      <c r="M88" s="186" t="s">
        <v>19</v>
      </c>
      <c r="N88" s="187" t="s">
        <v>47</v>
      </c>
      <c r="O88" s="66"/>
      <c r="P88" s="188">
        <f>O88*H88</f>
        <v>0</v>
      </c>
      <c r="Q88" s="188">
        <v>0</v>
      </c>
      <c r="R88" s="188">
        <f>Q88*H88</f>
        <v>0</v>
      </c>
      <c r="S88" s="188">
        <v>0</v>
      </c>
      <c r="T88" s="189">
        <f>S88*H88</f>
        <v>0</v>
      </c>
      <c r="U88" s="36"/>
      <c r="V88" s="36"/>
      <c r="W88" s="36"/>
      <c r="X88" s="36"/>
      <c r="Y88" s="36"/>
      <c r="Z88" s="36"/>
      <c r="AA88" s="36"/>
      <c r="AB88" s="36"/>
      <c r="AC88" s="36"/>
      <c r="AD88" s="36"/>
      <c r="AE88" s="36"/>
      <c r="AR88" s="190" t="s">
        <v>2909</v>
      </c>
      <c r="AT88" s="190" t="s">
        <v>410</v>
      </c>
      <c r="AU88" s="190" t="s">
        <v>84</v>
      </c>
      <c r="AY88" s="19" t="s">
        <v>404</v>
      </c>
      <c r="BE88" s="191">
        <f>IF(N88="základní",J88,0)</f>
        <v>0</v>
      </c>
      <c r="BF88" s="191">
        <f>IF(N88="snížená",J88,0)</f>
        <v>0</v>
      </c>
      <c r="BG88" s="191">
        <f>IF(N88="zákl. přenesená",J88,0)</f>
        <v>0</v>
      </c>
      <c r="BH88" s="191">
        <f>IF(N88="sníž. přenesená",J88,0)</f>
        <v>0</v>
      </c>
      <c r="BI88" s="191">
        <f>IF(N88="nulová",J88,0)</f>
        <v>0</v>
      </c>
      <c r="BJ88" s="19" t="s">
        <v>84</v>
      </c>
      <c r="BK88" s="191">
        <f>ROUND(I88*H88,2)</f>
        <v>0</v>
      </c>
      <c r="BL88" s="19" t="s">
        <v>2909</v>
      </c>
      <c r="BM88" s="190" t="s">
        <v>2923</v>
      </c>
    </row>
    <row r="89" spans="1:47" s="2" customFormat="1" ht="11.25">
      <c r="A89" s="36"/>
      <c r="B89" s="37"/>
      <c r="C89" s="38"/>
      <c r="D89" s="192" t="s">
        <v>418</v>
      </c>
      <c r="E89" s="38"/>
      <c r="F89" s="193" t="s">
        <v>2921</v>
      </c>
      <c r="G89" s="38"/>
      <c r="H89" s="38"/>
      <c r="I89" s="194"/>
      <c r="J89" s="38"/>
      <c r="K89" s="38"/>
      <c r="L89" s="41"/>
      <c r="M89" s="195"/>
      <c r="N89" s="196"/>
      <c r="O89" s="66"/>
      <c r="P89" s="66"/>
      <c r="Q89" s="66"/>
      <c r="R89" s="66"/>
      <c r="S89" s="66"/>
      <c r="T89" s="67"/>
      <c r="U89" s="36"/>
      <c r="V89" s="36"/>
      <c r="W89" s="36"/>
      <c r="X89" s="36"/>
      <c r="Y89" s="36"/>
      <c r="Z89" s="36"/>
      <c r="AA89" s="36"/>
      <c r="AB89" s="36"/>
      <c r="AC89" s="36"/>
      <c r="AD89" s="36"/>
      <c r="AE89" s="36"/>
      <c r="AT89" s="19" t="s">
        <v>418</v>
      </c>
      <c r="AU89" s="19" t="s">
        <v>84</v>
      </c>
    </row>
    <row r="90" spans="1:65" s="2" customFormat="1" ht="14.45" customHeight="1">
      <c r="A90" s="36"/>
      <c r="B90" s="37"/>
      <c r="C90" s="179" t="s">
        <v>482</v>
      </c>
      <c r="D90" s="179" t="s">
        <v>410</v>
      </c>
      <c r="E90" s="180" t="s">
        <v>2924</v>
      </c>
      <c r="F90" s="181" t="s">
        <v>2925</v>
      </c>
      <c r="G90" s="182" t="s">
        <v>134</v>
      </c>
      <c r="H90" s="183">
        <v>38</v>
      </c>
      <c r="I90" s="184"/>
      <c r="J90" s="185">
        <f>ROUND(I90*H90,2)</f>
        <v>0</v>
      </c>
      <c r="K90" s="181" t="s">
        <v>19</v>
      </c>
      <c r="L90" s="41"/>
      <c r="M90" s="186" t="s">
        <v>19</v>
      </c>
      <c r="N90" s="187" t="s">
        <v>47</v>
      </c>
      <c r="O90" s="66"/>
      <c r="P90" s="188">
        <f>O90*H90</f>
        <v>0</v>
      </c>
      <c r="Q90" s="188">
        <v>0</v>
      </c>
      <c r="R90" s="188">
        <f>Q90*H90</f>
        <v>0</v>
      </c>
      <c r="S90" s="188">
        <v>0</v>
      </c>
      <c r="T90" s="189">
        <f>S90*H90</f>
        <v>0</v>
      </c>
      <c r="U90" s="36"/>
      <c r="V90" s="36"/>
      <c r="W90" s="36"/>
      <c r="X90" s="36"/>
      <c r="Y90" s="36"/>
      <c r="Z90" s="36"/>
      <c r="AA90" s="36"/>
      <c r="AB90" s="36"/>
      <c r="AC90" s="36"/>
      <c r="AD90" s="36"/>
      <c r="AE90" s="36"/>
      <c r="AR90" s="190" t="s">
        <v>2909</v>
      </c>
      <c r="AT90" s="190" t="s">
        <v>410</v>
      </c>
      <c r="AU90" s="190" t="s">
        <v>84</v>
      </c>
      <c r="AY90" s="19" t="s">
        <v>404</v>
      </c>
      <c r="BE90" s="191">
        <f>IF(N90="základní",J90,0)</f>
        <v>0</v>
      </c>
      <c r="BF90" s="191">
        <f>IF(N90="snížená",J90,0)</f>
        <v>0</v>
      </c>
      <c r="BG90" s="191">
        <f>IF(N90="zákl. přenesená",J90,0)</f>
        <v>0</v>
      </c>
      <c r="BH90" s="191">
        <f>IF(N90="sníž. přenesená",J90,0)</f>
        <v>0</v>
      </c>
      <c r="BI90" s="191">
        <f>IF(N90="nulová",J90,0)</f>
        <v>0</v>
      </c>
      <c r="BJ90" s="19" t="s">
        <v>84</v>
      </c>
      <c r="BK90" s="191">
        <f>ROUND(I90*H90,2)</f>
        <v>0</v>
      </c>
      <c r="BL90" s="19" t="s">
        <v>2909</v>
      </c>
      <c r="BM90" s="190" t="s">
        <v>2926</v>
      </c>
    </row>
    <row r="91" spans="1:47" s="2" customFormat="1" ht="11.25">
      <c r="A91" s="36"/>
      <c r="B91" s="37"/>
      <c r="C91" s="38"/>
      <c r="D91" s="192" t="s">
        <v>418</v>
      </c>
      <c r="E91" s="38"/>
      <c r="F91" s="193" t="s">
        <v>2925</v>
      </c>
      <c r="G91" s="38"/>
      <c r="H91" s="38"/>
      <c r="I91" s="194"/>
      <c r="J91" s="38"/>
      <c r="K91" s="38"/>
      <c r="L91" s="41"/>
      <c r="M91" s="195"/>
      <c r="N91" s="196"/>
      <c r="O91" s="66"/>
      <c r="P91" s="66"/>
      <c r="Q91" s="66"/>
      <c r="R91" s="66"/>
      <c r="S91" s="66"/>
      <c r="T91" s="67"/>
      <c r="U91" s="36"/>
      <c r="V91" s="36"/>
      <c r="W91" s="36"/>
      <c r="X91" s="36"/>
      <c r="Y91" s="36"/>
      <c r="Z91" s="36"/>
      <c r="AA91" s="36"/>
      <c r="AB91" s="36"/>
      <c r="AC91" s="36"/>
      <c r="AD91" s="36"/>
      <c r="AE91" s="36"/>
      <c r="AT91" s="19" t="s">
        <v>418</v>
      </c>
      <c r="AU91" s="19" t="s">
        <v>84</v>
      </c>
    </row>
    <row r="92" spans="1:65" s="2" customFormat="1" ht="14.45" customHeight="1">
      <c r="A92" s="36"/>
      <c r="B92" s="37"/>
      <c r="C92" s="179" t="s">
        <v>138</v>
      </c>
      <c r="D92" s="179" t="s">
        <v>410</v>
      </c>
      <c r="E92" s="180" t="s">
        <v>2927</v>
      </c>
      <c r="F92" s="181" t="s">
        <v>2928</v>
      </c>
      <c r="G92" s="182" t="s">
        <v>622</v>
      </c>
      <c r="H92" s="183">
        <v>1</v>
      </c>
      <c r="I92" s="184"/>
      <c r="J92" s="185">
        <f>ROUND(I92*H92,2)</f>
        <v>0</v>
      </c>
      <c r="K92" s="181" t="s">
        <v>19</v>
      </c>
      <c r="L92" s="41"/>
      <c r="M92" s="186" t="s">
        <v>19</v>
      </c>
      <c r="N92" s="187" t="s">
        <v>47</v>
      </c>
      <c r="O92" s="66"/>
      <c r="P92" s="188">
        <f>O92*H92</f>
        <v>0</v>
      </c>
      <c r="Q92" s="188">
        <v>0</v>
      </c>
      <c r="R92" s="188">
        <f>Q92*H92</f>
        <v>0</v>
      </c>
      <c r="S92" s="188">
        <v>0</v>
      </c>
      <c r="T92" s="189">
        <f>S92*H92</f>
        <v>0</v>
      </c>
      <c r="U92" s="36"/>
      <c r="V92" s="36"/>
      <c r="W92" s="36"/>
      <c r="X92" s="36"/>
      <c r="Y92" s="36"/>
      <c r="Z92" s="36"/>
      <c r="AA92" s="36"/>
      <c r="AB92" s="36"/>
      <c r="AC92" s="36"/>
      <c r="AD92" s="36"/>
      <c r="AE92" s="36"/>
      <c r="AR92" s="190" t="s">
        <v>2909</v>
      </c>
      <c r="AT92" s="190" t="s">
        <v>410</v>
      </c>
      <c r="AU92" s="190" t="s">
        <v>84</v>
      </c>
      <c r="AY92" s="19" t="s">
        <v>404</v>
      </c>
      <c r="BE92" s="191">
        <f>IF(N92="základní",J92,0)</f>
        <v>0</v>
      </c>
      <c r="BF92" s="191">
        <f>IF(N92="snížená",J92,0)</f>
        <v>0</v>
      </c>
      <c r="BG92" s="191">
        <f>IF(N92="zákl. přenesená",J92,0)</f>
        <v>0</v>
      </c>
      <c r="BH92" s="191">
        <f>IF(N92="sníž. přenesená",J92,0)</f>
        <v>0</v>
      </c>
      <c r="BI92" s="191">
        <f>IF(N92="nulová",J92,0)</f>
        <v>0</v>
      </c>
      <c r="BJ92" s="19" t="s">
        <v>84</v>
      </c>
      <c r="BK92" s="191">
        <f>ROUND(I92*H92,2)</f>
        <v>0</v>
      </c>
      <c r="BL92" s="19" t="s">
        <v>2909</v>
      </c>
      <c r="BM92" s="190" t="s">
        <v>2929</v>
      </c>
    </row>
    <row r="93" spans="1:47" s="2" customFormat="1" ht="29.25">
      <c r="A93" s="36"/>
      <c r="B93" s="37"/>
      <c r="C93" s="38"/>
      <c r="D93" s="192" t="s">
        <v>418</v>
      </c>
      <c r="E93" s="38"/>
      <c r="F93" s="193" t="s">
        <v>2930</v>
      </c>
      <c r="G93" s="38"/>
      <c r="H93" s="38"/>
      <c r="I93" s="194"/>
      <c r="J93" s="38"/>
      <c r="K93" s="38"/>
      <c r="L93" s="41"/>
      <c r="M93" s="195"/>
      <c r="N93" s="196"/>
      <c r="O93" s="66"/>
      <c r="P93" s="66"/>
      <c r="Q93" s="66"/>
      <c r="R93" s="66"/>
      <c r="S93" s="66"/>
      <c r="T93" s="67"/>
      <c r="U93" s="36"/>
      <c r="V93" s="36"/>
      <c r="W93" s="36"/>
      <c r="X93" s="36"/>
      <c r="Y93" s="36"/>
      <c r="Z93" s="36"/>
      <c r="AA93" s="36"/>
      <c r="AB93" s="36"/>
      <c r="AC93" s="36"/>
      <c r="AD93" s="36"/>
      <c r="AE93" s="36"/>
      <c r="AT93" s="19" t="s">
        <v>418</v>
      </c>
      <c r="AU93" s="19" t="s">
        <v>84</v>
      </c>
    </row>
    <row r="94" spans="1:65" s="2" customFormat="1" ht="24.2" customHeight="1">
      <c r="A94" s="36"/>
      <c r="B94" s="37"/>
      <c r="C94" s="179" t="s">
        <v>494</v>
      </c>
      <c r="D94" s="179" t="s">
        <v>410</v>
      </c>
      <c r="E94" s="180" t="s">
        <v>2931</v>
      </c>
      <c r="F94" s="181" t="s">
        <v>2932</v>
      </c>
      <c r="G94" s="182" t="s">
        <v>622</v>
      </c>
      <c r="H94" s="183">
        <v>1</v>
      </c>
      <c r="I94" s="184"/>
      <c r="J94" s="185">
        <f>ROUND(I94*H94,2)</f>
        <v>0</v>
      </c>
      <c r="K94" s="181" t="s">
        <v>19</v>
      </c>
      <c r="L94" s="41"/>
      <c r="M94" s="186" t="s">
        <v>19</v>
      </c>
      <c r="N94" s="187" t="s">
        <v>47</v>
      </c>
      <c r="O94" s="66"/>
      <c r="P94" s="188">
        <f>O94*H94</f>
        <v>0</v>
      </c>
      <c r="Q94" s="188">
        <v>0</v>
      </c>
      <c r="R94" s="188">
        <f>Q94*H94</f>
        <v>0</v>
      </c>
      <c r="S94" s="188">
        <v>0</v>
      </c>
      <c r="T94" s="189">
        <f>S94*H94</f>
        <v>0</v>
      </c>
      <c r="U94" s="36"/>
      <c r="V94" s="36"/>
      <c r="W94" s="36"/>
      <c r="X94" s="36"/>
      <c r="Y94" s="36"/>
      <c r="Z94" s="36"/>
      <c r="AA94" s="36"/>
      <c r="AB94" s="36"/>
      <c r="AC94" s="36"/>
      <c r="AD94" s="36"/>
      <c r="AE94" s="36"/>
      <c r="AR94" s="190" t="s">
        <v>2909</v>
      </c>
      <c r="AT94" s="190" t="s">
        <v>410</v>
      </c>
      <c r="AU94" s="190" t="s">
        <v>84</v>
      </c>
      <c r="AY94" s="19" t="s">
        <v>404</v>
      </c>
      <c r="BE94" s="191">
        <f>IF(N94="základní",J94,0)</f>
        <v>0</v>
      </c>
      <c r="BF94" s="191">
        <f>IF(N94="snížená",J94,0)</f>
        <v>0</v>
      </c>
      <c r="BG94" s="191">
        <f>IF(N94="zákl. přenesená",J94,0)</f>
        <v>0</v>
      </c>
      <c r="BH94" s="191">
        <f>IF(N94="sníž. přenesená",J94,0)</f>
        <v>0</v>
      </c>
      <c r="BI94" s="191">
        <f>IF(N94="nulová",J94,0)</f>
        <v>0</v>
      </c>
      <c r="BJ94" s="19" t="s">
        <v>84</v>
      </c>
      <c r="BK94" s="191">
        <f>ROUND(I94*H94,2)</f>
        <v>0</v>
      </c>
      <c r="BL94" s="19" t="s">
        <v>2909</v>
      </c>
      <c r="BM94" s="190" t="s">
        <v>2933</v>
      </c>
    </row>
    <row r="95" spans="1:47" s="2" customFormat="1" ht="11.25">
      <c r="A95" s="36"/>
      <c r="B95" s="37"/>
      <c r="C95" s="38"/>
      <c r="D95" s="192" t="s">
        <v>418</v>
      </c>
      <c r="E95" s="38"/>
      <c r="F95" s="193" t="s">
        <v>2932</v>
      </c>
      <c r="G95" s="38"/>
      <c r="H95" s="38"/>
      <c r="I95" s="194"/>
      <c r="J95" s="38"/>
      <c r="K95" s="38"/>
      <c r="L95" s="41"/>
      <c r="M95" s="195"/>
      <c r="N95" s="196"/>
      <c r="O95" s="66"/>
      <c r="P95" s="66"/>
      <c r="Q95" s="66"/>
      <c r="R95" s="66"/>
      <c r="S95" s="66"/>
      <c r="T95" s="67"/>
      <c r="U95" s="36"/>
      <c r="V95" s="36"/>
      <c r="W95" s="36"/>
      <c r="X95" s="36"/>
      <c r="Y95" s="36"/>
      <c r="Z95" s="36"/>
      <c r="AA95" s="36"/>
      <c r="AB95" s="36"/>
      <c r="AC95" s="36"/>
      <c r="AD95" s="36"/>
      <c r="AE95" s="36"/>
      <c r="AT95" s="19" t="s">
        <v>418</v>
      </c>
      <c r="AU95" s="19" t="s">
        <v>84</v>
      </c>
    </row>
    <row r="96" spans="1:65" s="2" customFormat="1" ht="14.45" customHeight="1">
      <c r="A96" s="36"/>
      <c r="B96" s="37"/>
      <c r="C96" s="179" t="s">
        <v>224</v>
      </c>
      <c r="D96" s="179" t="s">
        <v>410</v>
      </c>
      <c r="E96" s="180" t="s">
        <v>2934</v>
      </c>
      <c r="F96" s="181" t="s">
        <v>2935</v>
      </c>
      <c r="G96" s="182" t="s">
        <v>622</v>
      </c>
      <c r="H96" s="183">
        <v>1</v>
      </c>
      <c r="I96" s="184"/>
      <c r="J96" s="185">
        <f>ROUND(I96*H96,2)</f>
        <v>0</v>
      </c>
      <c r="K96" s="181" t="s">
        <v>19</v>
      </c>
      <c r="L96" s="41"/>
      <c r="M96" s="186" t="s">
        <v>19</v>
      </c>
      <c r="N96" s="187" t="s">
        <v>47</v>
      </c>
      <c r="O96" s="66"/>
      <c r="P96" s="188">
        <f>O96*H96</f>
        <v>0</v>
      </c>
      <c r="Q96" s="188">
        <v>0</v>
      </c>
      <c r="R96" s="188">
        <f>Q96*H96</f>
        <v>0</v>
      </c>
      <c r="S96" s="188">
        <v>0</v>
      </c>
      <c r="T96" s="189">
        <f>S96*H96</f>
        <v>0</v>
      </c>
      <c r="U96" s="36"/>
      <c r="V96" s="36"/>
      <c r="W96" s="36"/>
      <c r="X96" s="36"/>
      <c r="Y96" s="36"/>
      <c r="Z96" s="36"/>
      <c r="AA96" s="36"/>
      <c r="AB96" s="36"/>
      <c r="AC96" s="36"/>
      <c r="AD96" s="36"/>
      <c r="AE96" s="36"/>
      <c r="AR96" s="190" t="s">
        <v>2909</v>
      </c>
      <c r="AT96" s="190" t="s">
        <v>410</v>
      </c>
      <c r="AU96" s="190" t="s">
        <v>84</v>
      </c>
      <c r="AY96" s="19" t="s">
        <v>404</v>
      </c>
      <c r="BE96" s="191">
        <f>IF(N96="základní",J96,0)</f>
        <v>0</v>
      </c>
      <c r="BF96" s="191">
        <f>IF(N96="snížená",J96,0)</f>
        <v>0</v>
      </c>
      <c r="BG96" s="191">
        <f>IF(N96="zákl. přenesená",J96,0)</f>
        <v>0</v>
      </c>
      <c r="BH96" s="191">
        <f>IF(N96="sníž. přenesená",J96,0)</f>
        <v>0</v>
      </c>
      <c r="BI96" s="191">
        <f>IF(N96="nulová",J96,0)</f>
        <v>0</v>
      </c>
      <c r="BJ96" s="19" t="s">
        <v>84</v>
      </c>
      <c r="BK96" s="191">
        <f>ROUND(I96*H96,2)</f>
        <v>0</v>
      </c>
      <c r="BL96" s="19" t="s">
        <v>2909</v>
      </c>
      <c r="BM96" s="190" t="s">
        <v>2936</v>
      </c>
    </row>
    <row r="97" spans="1:47" s="2" customFormat="1" ht="29.25">
      <c r="A97" s="36"/>
      <c r="B97" s="37"/>
      <c r="C97" s="38"/>
      <c r="D97" s="192" t="s">
        <v>418</v>
      </c>
      <c r="E97" s="38"/>
      <c r="F97" s="193" t="s">
        <v>2937</v>
      </c>
      <c r="G97" s="38"/>
      <c r="H97" s="38"/>
      <c r="I97" s="194"/>
      <c r="J97" s="38"/>
      <c r="K97" s="38"/>
      <c r="L97" s="41"/>
      <c r="M97" s="195"/>
      <c r="N97" s="196"/>
      <c r="O97" s="66"/>
      <c r="P97" s="66"/>
      <c r="Q97" s="66"/>
      <c r="R97" s="66"/>
      <c r="S97" s="66"/>
      <c r="T97" s="67"/>
      <c r="U97" s="36"/>
      <c r="V97" s="36"/>
      <c r="W97" s="36"/>
      <c r="X97" s="36"/>
      <c r="Y97" s="36"/>
      <c r="Z97" s="36"/>
      <c r="AA97" s="36"/>
      <c r="AB97" s="36"/>
      <c r="AC97" s="36"/>
      <c r="AD97" s="36"/>
      <c r="AE97" s="36"/>
      <c r="AT97" s="19" t="s">
        <v>418</v>
      </c>
      <c r="AU97" s="19" t="s">
        <v>84</v>
      </c>
    </row>
    <row r="98" spans="1:65" s="2" customFormat="1" ht="14.45" customHeight="1">
      <c r="A98" s="36"/>
      <c r="B98" s="37"/>
      <c r="C98" s="179" t="s">
        <v>504</v>
      </c>
      <c r="D98" s="179" t="s">
        <v>410</v>
      </c>
      <c r="E98" s="180" t="s">
        <v>2938</v>
      </c>
      <c r="F98" s="181" t="s">
        <v>2939</v>
      </c>
      <c r="G98" s="182" t="s">
        <v>622</v>
      </c>
      <c r="H98" s="183">
        <v>1</v>
      </c>
      <c r="I98" s="184"/>
      <c r="J98" s="185">
        <f>ROUND(I98*H98,2)</f>
        <v>0</v>
      </c>
      <c r="K98" s="181" t="s">
        <v>19</v>
      </c>
      <c r="L98" s="41"/>
      <c r="M98" s="186" t="s">
        <v>19</v>
      </c>
      <c r="N98" s="187" t="s">
        <v>47</v>
      </c>
      <c r="O98" s="66"/>
      <c r="P98" s="188">
        <f>O98*H98</f>
        <v>0</v>
      </c>
      <c r="Q98" s="188">
        <v>0</v>
      </c>
      <c r="R98" s="188">
        <f>Q98*H98</f>
        <v>0</v>
      </c>
      <c r="S98" s="188">
        <v>0</v>
      </c>
      <c r="T98" s="189">
        <f>S98*H98</f>
        <v>0</v>
      </c>
      <c r="U98" s="36"/>
      <c r="V98" s="36"/>
      <c r="W98" s="36"/>
      <c r="X98" s="36"/>
      <c r="Y98" s="36"/>
      <c r="Z98" s="36"/>
      <c r="AA98" s="36"/>
      <c r="AB98" s="36"/>
      <c r="AC98" s="36"/>
      <c r="AD98" s="36"/>
      <c r="AE98" s="36"/>
      <c r="AR98" s="190" t="s">
        <v>2909</v>
      </c>
      <c r="AT98" s="190" t="s">
        <v>410</v>
      </c>
      <c r="AU98" s="190" t="s">
        <v>84</v>
      </c>
      <c r="AY98" s="19" t="s">
        <v>404</v>
      </c>
      <c r="BE98" s="191">
        <f>IF(N98="základní",J98,0)</f>
        <v>0</v>
      </c>
      <c r="BF98" s="191">
        <f>IF(N98="snížená",J98,0)</f>
        <v>0</v>
      </c>
      <c r="BG98" s="191">
        <f>IF(N98="zákl. přenesená",J98,0)</f>
        <v>0</v>
      </c>
      <c r="BH98" s="191">
        <f>IF(N98="sníž. přenesená",J98,0)</f>
        <v>0</v>
      </c>
      <c r="BI98" s="191">
        <f>IF(N98="nulová",J98,0)</f>
        <v>0</v>
      </c>
      <c r="BJ98" s="19" t="s">
        <v>84</v>
      </c>
      <c r="BK98" s="191">
        <f>ROUND(I98*H98,2)</f>
        <v>0</v>
      </c>
      <c r="BL98" s="19" t="s">
        <v>2909</v>
      </c>
      <c r="BM98" s="190" t="s">
        <v>2940</v>
      </c>
    </row>
    <row r="99" spans="1:47" s="2" customFormat="1" ht="29.25">
      <c r="A99" s="36"/>
      <c r="B99" s="37"/>
      <c r="C99" s="38"/>
      <c r="D99" s="192" t="s">
        <v>418</v>
      </c>
      <c r="E99" s="38"/>
      <c r="F99" s="193" t="s">
        <v>2941</v>
      </c>
      <c r="G99" s="38"/>
      <c r="H99" s="38"/>
      <c r="I99" s="194"/>
      <c r="J99" s="38"/>
      <c r="K99" s="38"/>
      <c r="L99" s="41"/>
      <c r="M99" s="195"/>
      <c r="N99" s="196"/>
      <c r="O99" s="66"/>
      <c r="P99" s="66"/>
      <c r="Q99" s="66"/>
      <c r="R99" s="66"/>
      <c r="S99" s="66"/>
      <c r="T99" s="67"/>
      <c r="U99" s="36"/>
      <c r="V99" s="36"/>
      <c r="W99" s="36"/>
      <c r="X99" s="36"/>
      <c r="Y99" s="36"/>
      <c r="Z99" s="36"/>
      <c r="AA99" s="36"/>
      <c r="AB99" s="36"/>
      <c r="AC99" s="36"/>
      <c r="AD99" s="36"/>
      <c r="AE99" s="36"/>
      <c r="AT99" s="19" t="s">
        <v>418</v>
      </c>
      <c r="AU99" s="19" t="s">
        <v>84</v>
      </c>
    </row>
    <row r="100" spans="1:65" s="2" customFormat="1" ht="14.45" customHeight="1">
      <c r="A100" s="36"/>
      <c r="B100" s="37"/>
      <c r="C100" s="179" t="s">
        <v>514</v>
      </c>
      <c r="D100" s="179" t="s">
        <v>410</v>
      </c>
      <c r="E100" s="180" t="s">
        <v>2942</v>
      </c>
      <c r="F100" s="181" t="s">
        <v>2943</v>
      </c>
      <c r="G100" s="182" t="s">
        <v>622</v>
      </c>
      <c r="H100" s="183">
        <v>1</v>
      </c>
      <c r="I100" s="184"/>
      <c r="J100" s="185">
        <f>ROUND(I100*H100,2)</f>
        <v>0</v>
      </c>
      <c r="K100" s="181" t="s">
        <v>19</v>
      </c>
      <c r="L100" s="41"/>
      <c r="M100" s="186" t="s">
        <v>19</v>
      </c>
      <c r="N100" s="187" t="s">
        <v>47</v>
      </c>
      <c r="O100" s="66"/>
      <c r="P100" s="188">
        <f>O100*H100</f>
        <v>0</v>
      </c>
      <c r="Q100" s="188">
        <v>0</v>
      </c>
      <c r="R100" s="188">
        <f>Q100*H100</f>
        <v>0</v>
      </c>
      <c r="S100" s="188">
        <v>0</v>
      </c>
      <c r="T100" s="189">
        <f>S100*H100</f>
        <v>0</v>
      </c>
      <c r="U100" s="36"/>
      <c r="V100" s="36"/>
      <c r="W100" s="36"/>
      <c r="X100" s="36"/>
      <c r="Y100" s="36"/>
      <c r="Z100" s="36"/>
      <c r="AA100" s="36"/>
      <c r="AB100" s="36"/>
      <c r="AC100" s="36"/>
      <c r="AD100" s="36"/>
      <c r="AE100" s="36"/>
      <c r="AR100" s="190" t="s">
        <v>2909</v>
      </c>
      <c r="AT100" s="190" t="s">
        <v>410</v>
      </c>
      <c r="AU100" s="190" t="s">
        <v>84</v>
      </c>
      <c r="AY100" s="19" t="s">
        <v>404</v>
      </c>
      <c r="BE100" s="191">
        <f>IF(N100="základní",J100,0)</f>
        <v>0</v>
      </c>
      <c r="BF100" s="191">
        <f>IF(N100="snížená",J100,0)</f>
        <v>0</v>
      </c>
      <c r="BG100" s="191">
        <f>IF(N100="zákl. přenesená",J100,0)</f>
        <v>0</v>
      </c>
      <c r="BH100" s="191">
        <f>IF(N100="sníž. přenesená",J100,0)</f>
        <v>0</v>
      </c>
      <c r="BI100" s="191">
        <f>IF(N100="nulová",J100,0)</f>
        <v>0</v>
      </c>
      <c r="BJ100" s="19" t="s">
        <v>84</v>
      </c>
      <c r="BK100" s="191">
        <f>ROUND(I100*H100,2)</f>
        <v>0</v>
      </c>
      <c r="BL100" s="19" t="s">
        <v>2909</v>
      </c>
      <c r="BM100" s="190" t="s">
        <v>2944</v>
      </c>
    </row>
    <row r="101" spans="1:47" s="2" customFormat="1" ht="11.25">
      <c r="A101" s="36"/>
      <c r="B101" s="37"/>
      <c r="C101" s="38"/>
      <c r="D101" s="192" t="s">
        <v>418</v>
      </c>
      <c r="E101" s="38"/>
      <c r="F101" s="193" t="s">
        <v>2943</v>
      </c>
      <c r="G101" s="38"/>
      <c r="H101" s="38"/>
      <c r="I101" s="194"/>
      <c r="J101" s="38"/>
      <c r="K101" s="38"/>
      <c r="L101" s="41"/>
      <c r="M101" s="195"/>
      <c r="N101" s="196"/>
      <c r="O101" s="66"/>
      <c r="P101" s="66"/>
      <c r="Q101" s="66"/>
      <c r="R101" s="66"/>
      <c r="S101" s="66"/>
      <c r="T101" s="67"/>
      <c r="U101" s="36"/>
      <c r="V101" s="36"/>
      <c r="W101" s="36"/>
      <c r="X101" s="36"/>
      <c r="Y101" s="36"/>
      <c r="Z101" s="36"/>
      <c r="AA101" s="36"/>
      <c r="AB101" s="36"/>
      <c r="AC101" s="36"/>
      <c r="AD101" s="36"/>
      <c r="AE101" s="36"/>
      <c r="AT101" s="19" t="s">
        <v>418</v>
      </c>
      <c r="AU101" s="19" t="s">
        <v>84</v>
      </c>
    </row>
    <row r="102" spans="1:65" s="2" customFormat="1" ht="24.2" customHeight="1">
      <c r="A102" s="36"/>
      <c r="B102" s="37"/>
      <c r="C102" s="179" t="s">
        <v>523</v>
      </c>
      <c r="D102" s="179" t="s">
        <v>410</v>
      </c>
      <c r="E102" s="180" t="s">
        <v>2945</v>
      </c>
      <c r="F102" s="181" t="s">
        <v>2946</v>
      </c>
      <c r="G102" s="182" t="s">
        <v>622</v>
      </c>
      <c r="H102" s="183">
        <v>1</v>
      </c>
      <c r="I102" s="184"/>
      <c r="J102" s="185">
        <f>ROUND(I102*H102,2)</f>
        <v>0</v>
      </c>
      <c r="K102" s="181" t="s">
        <v>19</v>
      </c>
      <c r="L102" s="41"/>
      <c r="M102" s="186" t="s">
        <v>19</v>
      </c>
      <c r="N102" s="187" t="s">
        <v>47</v>
      </c>
      <c r="O102" s="66"/>
      <c r="P102" s="188">
        <f>O102*H102</f>
        <v>0</v>
      </c>
      <c r="Q102" s="188">
        <v>0</v>
      </c>
      <c r="R102" s="188">
        <f>Q102*H102</f>
        <v>0</v>
      </c>
      <c r="S102" s="188">
        <v>0</v>
      </c>
      <c r="T102" s="189">
        <f>S102*H102</f>
        <v>0</v>
      </c>
      <c r="U102" s="36"/>
      <c r="V102" s="36"/>
      <c r="W102" s="36"/>
      <c r="X102" s="36"/>
      <c r="Y102" s="36"/>
      <c r="Z102" s="36"/>
      <c r="AA102" s="36"/>
      <c r="AB102" s="36"/>
      <c r="AC102" s="36"/>
      <c r="AD102" s="36"/>
      <c r="AE102" s="36"/>
      <c r="AR102" s="190" t="s">
        <v>2909</v>
      </c>
      <c r="AT102" s="190" t="s">
        <v>410</v>
      </c>
      <c r="AU102" s="190" t="s">
        <v>84</v>
      </c>
      <c r="AY102" s="19" t="s">
        <v>404</v>
      </c>
      <c r="BE102" s="191">
        <f>IF(N102="základní",J102,0)</f>
        <v>0</v>
      </c>
      <c r="BF102" s="191">
        <f>IF(N102="snížená",J102,0)</f>
        <v>0</v>
      </c>
      <c r="BG102" s="191">
        <f>IF(N102="zákl. přenesená",J102,0)</f>
        <v>0</v>
      </c>
      <c r="BH102" s="191">
        <f>IF(N102="sníž. přenesená",J102,0)</f>
        <v>0</v>
      </c>
      <c r="BI102" s="191">
        <f>IF(N102="nulová",J102,0)</f>
        <v>0</v>
      </c>
      <c r="BJ102" s="19" t="s">
        <v>84</v>
      </c>
      <c r="BK102" s="191">
        <f>ROUND(I102*H102,2)</f>
        <v>0</v>
      </c>
      <c r="BL102" s="19" t="s">
        <v>2909</v>
      </c>
      <c r="BM102" s="190" t="s">
        <v>2947</v>
      </c>
    </row>
    <row r="103" spans="1:47" s="2" customFormat="1" ht="19.5">
      <c r="A103" s="36"/>
      <c r="B103" s="37"/>
      <c r="C103" s="38"/>
      <c r="D103" s="192" t="s">
        <v>418</v>
      </c>
      <c r="E103" s="38"/>
      <c r="F103" s="193" t="s">
        <v>2946</v>
      </c>
      <c r="G103" s="38"/>
      <c r="H103" s="38"/>
      <c r="I103" s="194"/>
      <c r="J103" s="38"/>
      <c r="K103" s="38"/>
      <c r="L103" s="41"/>
      <c r="M103" s="195"/>
      <c r="N103" s="196"/>
      <c r="O103" s="66"/>
      <c r="P103" s="66"/>
      <c r="Q103" s="66"/>
      <c r="R103" s="66"/>
      <c r="S103" s="66"/>
      <c r="T103" s="67"/>
      <c r="U103" s="36"/>
      <c r="V103" s="36"/>
      <c r="W103" s="36"/>
      <c r="X103" s="36"/>
      <c r="Y103" s="36"/>
      <c r="Z103" s="36"/>
      <c r="AA103" s="36"/>
      <c r="AB103" s="36"/>
      <c r="AC103" s="36"/>
      <c r="AD103" s="36"/>
      <c r="AE103" s="36"/>
      <c r="AT103" s="19" t="s">
        <v>418</v>
      </c>
      <c r="AU103" s="19" t="s">
        <v>84</v>
      </c>
    </row>
    <row r="104" spans="1:65" s="2" customFormat="1" ht="24.2" customHeight="1">
      <c r="A104" s="36"/>
      <c r="B104" s="37"/>
      <c r="C104" s="179" t="s">
        <v>540</v>
      </c>
      <c r="D104" s="179" t="s">
        <v>410</v>
      </c>
      <c r="E104" s="180" t="s">
        <v>2948</v>
      </c>
      <c r="F104" s="181" t="s">
        <v>2949</v>
      </c>
      <c r="G104" s="182" t="s">
        <v>622</v>
      </c>
      <c r="H104" s="183">
        <v>1</v>
      </c>
      <c r="I104" s="184"/>
      <c r="J104" s="185">
        <f>ROUND(I104*H104,2)</f>
        <v>0</v>
      </c>
      <c r="K104" s="181" t="s">
        <v>19</v>
      </c>
      <c r="L104" s="41"/>
      <c r="M104" s="186" t="s">
        <v>19</v>
      </c>
      <c r="N104" s="187" t="s">
        <v>47</v>
      </c>
      <c r="O104" s="66"/>
      <c r="P104" s="188">
        <f>O104*H104</f>
        <v>0</v>
      </c>
      <c r="Q104" s="188">
        <v>0</v>
      </c>
      <c r="R104" s="188">
        <f>Q104*H104</f>
        <v>0</v>
      </c>
      <c r="S104" s="188">
        <v>0</v>
      </c>
      <c r="T104" s="189">
        <f>S104*H104</f>
        <v>0</v>
      </c>
      <c r="U104" s="36"/>
      <c r="V104" s="36"/>
      <c r="W104" s="36"/>
      <c r="X104" s="36"/>
      <c r="Y104" s="36"/>
      <c r="Z104" s="36"/>
      <c r="AA104" s="36"/>
      <c r="AB104" s="36"/>
      <c r="AC104" s="36"/>
      <c r="AD104" s="36"/>
      <c r="AE104" s="36"/>
      <c r="AR104" s="190" t="s">
        <v>2909</v>
      </c>
      <c r="AT104" s="190" t="s">
        <v>410</v>
      </c>
      <c r="AU104" s="190" t="s">
        <v>84</v>
      </c>
      <c r="AY104" s="19" t="s">
        <v>404</v>
      </c>
      <c r="BE104" s="191">
        <f>IF(N104="základní",J104,0)</f>
        <v>0</v>
      </c>
      <c r="BF104" s="191">
        <f>IF(N104="snížená",J104,0)</f>
        <v>0</v>
      </c>
      <c r="BG104" s="191">
        <f>IF(N104="zákl. přenesená",J104,0)</f>
        <v>0</v>
      </c>
      <c r="BH104" s="191">
        <f>IF(N104="sníž. přenesená",J104,0)</f>
        <v>0</v>
      </c>
      <c r="BI104" s="191">
        <f>IF(N104="nulová",J104,0)</f>
        <v>0</v>
      </c>
      <c r="BJ104" s="19" t="s">
        <v>84</v>
      </c>
      <c r="BK104" s="191">
        <f>ROUND(I104*H104,2)</f>
        <v>0</v>
      </c>
      <c r="BL104" s="19" t="s">
        <v>2909</v>
      </c>
      <c r="BM104" s="190" t="s">
        <v>2950</v>
      </c>
    </row>
    <row r="105" spans="1:47" s="2" customFormat="1" ht="11.25">
      <c r="A105" s="36"/>
      <c r="B105" s="37"/>
      <c r="C105" s="38"/>
      <c r="D105" s="192" t="s">
        <v>418</v>
      </c>
      <c r="E105" s="38"/>
      <c r="F105" s="193" t="s">
        <v>2949</v>
      </c>
      <c r="G105" s="38"/>
      <c r="H105" s="38"/>
      <c r="I105" s="194"/>
      <c r="J105" s="38"/>
      <c r="K105" s="38"/>
      <c r="L105" s="41"/>
      <c r="M105" s="195"/>
      <c r="N105" s="196"/>
      <c r="O105" s="66"/>
      <c r="P105" s="66"/>
      <c r="Q105" s="66"/>
      <c r="R105" s="66"/>
      <c r="S105" s="66"/>
      <c r="T105" s="67"/>
      <c r="U105" s="36"/>
      <c r="V105" s="36"/>
      <c r="W105" s="36"/>
      <c r="X105" s="36"/>
      <c r="Y105" s="36"/>
      <c r="Z105" s="36"/>
      <c r="AA105" s="36"/>
      <c r="AB105" s="36"/>
      <c r="AC105" s="36"/>
      <c r="AD105" s="36"/>
      <c r="AE105" s="36"/>
      <c r="AT105" s="19" t="s">
        <v>418</v>
      </c>
      <c r="AU105" s="19" t="s">
        <v>84</v>
      </c>
    </row>
    <row r="106" spans="1:65" s="2" customFormat="1" ht="14.45" customHeight="1">
      <c r="A106" s="36"/>
      <c r="B106" s="37"/>
      <c r="C106" s="179" t="s">
        <v>385</v>
      </c>
      <c r="D106" s="179" t="s">
        <v>410</v>
      </c>
      <c r="E106" s="180" t="s">
        <v>2951</v>
      </c>
      <c r="F106" s="181" t="s">
        <v>2952</v>
      </c>
      <c r="G106" s="182" t="s">
        <v>622</v>
      </c>
      <c r="H106" s="183">
        <v>1</v>
      </c>
      <c r="I106" s="184"/>
      <c r="J106" s="185">
        <f>ROUND(I106*H106,2)</f>
        <v>0</v>
      </c>
      <c r="K106" s="181" t="s">
        <v>19</v>
      </c>
      <c r="L106" s="41"/>
      <c r="M106" s="186" t="s">
        <v>19</v>
      </c>
      <c r="N106" s="187" t="s">
        <v>47</v>
      </c>
      <c r="O106" s="66"/>
      <c r="P106" s="188">
        <f>O106*H106</f>
        <v>0</v>
      </c>
      <c r="Q106" s="188">
        <v>0</v>
      </c>
      <c r="R106" s="188">
        <f>Q106*H106</f>
        <v>0</v>
      </c>
      <c r="S106" s="188">
        <v>0</v>
      </c>
      <c r="T106" s="189">
        <f>S106*H106</f>
        <v>0</v>
      </c>
      <c r="U106" s="36"/>
      <c r="V106" s="36"/>
      <c r="W106" s="36"/>
      <c r="X106" s="36"/>
      <c r="Y106" s="36"/>
      <c r="Z106" s="36"/>
      <c r="AA106" s="36"/>
      <c r="AB106" s="36"/>
      <c r="AC106" s="36"/>
      <c r="AD106" s="36"/>
      <c r="AE106" s="36"/>
      <c r="AR106" s="190" t="s">
        <v>2909</v>
      </c>
      <c r="AT106" s="190" t="s">
        <v>410</v>
      </c>
      <c r="AU106" s="190" t="s">
        <v>84</v>
      </c>
      <c r="AY106" s="19" t="s">
        <v>404</v>
      </c>
      <c r="BE106" s="191">
        <f>IF(N106="základní",J106,0)</f>
        <v>0</v>
      </c>
      <c r="BF106" s="191">
        <f>IF(N106="snížená",J106,0)</f>
        <v>0</v>
      </c>
      <c r="BG106" s="191">
        <f>IF(N106="zákl. přenesená",J106,0)</f>
        <v>0</v>
      </c>
      <c r="BH106" s="191">
        <f>IF(N106="sníž. přenesená",J106,0)</f>
        <v>0</v>
      </c>
      <c r="BI106" s="191">
        <f>IF(N106="nulová",J106,0)</f>
        <v>0</v>
      </c>
      <c r="BJ106" s="19" t="s">
        <v>84</v>
      </c>
      <c r="BK106" s="191">
        <f>ROUND(I106*H106,2)</f>
        <v>0</v>
      </c>
      <c r="BL106" s="19" t="s">
        <v>2909</v>
      </c>
      <c r="BM106" s="190" t="s">
        <v>2953</v>
      </c>
    </row>
    <row r="107" spans="1:47" s="2" customFormat="1" ht="11.25">
      <c r="A107" s="36"/>
      <c r="B107" s="37"/>
      <c r="C107" s="38"/>
      <c r="D107" s="192" t="s">
        <v>418</v>
      </c>
      <c r="E107" s="38"/>
      <c r="F107" s="193" t="s">
        <v>2952</v>
      </c>
      <c r="G107" s="38"/>
      <c r="H107" s="38"/>
      <c r="I107" s="194"/>
      <c r="J107" s="38"/>
      <c r="K107" s="38"/>
      <c r="L107" s="41"/>
      <c r="M107" s="195"/>
      <c r="N107" s="196"/>
      <c r="O107" s="66"/>
      <c r="P107" s="66"/>
      <c r="Q107" s="66"/>
      <c r="R107" s="66"/>
      <c r="S107" s="66"/>
      <c r="T107" s="67"/>
      <c r="U107" s="36"/>
      <c r="V107" s="36"/>
      <c r="W107" s="36"/>
      <c r="X107" s="36"/>
      <c r="Y107" s="36"/>
      <c r="Z107" s="36"/>
      <c r="AA107" s="36"/>
      <c r="AB107" s="36"/>
      <c r="AC107" s="36"/>
      <c r="AD107" s="36"/>
      <c r="AE107" s="36"/>
      <c r="AT107" s="19" t="s">
        <v>418</v>
      </c>
      <c r="AU107" s="19" t="s">
        <v>84</v>
      </c>
    </row>
    <row r="108" spans="1:65" s="2" customFormat="1" ht="24.2" customHeight="1">
      <c r="A108" s="36"/>
      <c r="B108" s="37"/>
      <c r="C108" s="179" t="s">
        <v>572</v>
      </c>
      <c r="D108" s="179" t="s">
        <v>410</v>
      </c>
      <c r="E108" s="180" t="s">
        <v>2954</v>
      </c>
      <c r="F108" s="181" t="s">
        <v>2955</v>
      </c>
      <c r="G108" s="182" t="s">
        <v>622</v>
      </c>
      <c r="H108" s="183">
        <v>1</v>
      </c>
      <c r="I108" s="184"/>
      <c r="J108" s="185">
        <f>ROUND(I108*H108,2)</f>
        <v>0</v>
      </c>
      <c r="K108" s="181" t="s">
        <v>19</v>
      </c>
      <c r="L108" s="41"/>
      <c r="M108" s="186" t="s">
        <v>19</v>
      </c>
      <c r="N108" s="187" t="s">
        <v>47</v>
      </c>
      <c r="O108" s="66"/>
      <c r="P108" s="188">
        <f>O108*H108</f>
        <v>0</v>
      </c>
      <c r="Q108" s="188">
        <v>0</v>
      </c>
      <c r="R108" s="188">
        <f>Q108*H108</f>
        <v>0</v>
      </c>
      <c r="S108" s="188">
        <v>0</v>
      </c>
      <c r="T108" s="189">
        <f>S108*H108</f>
        <v>0</v>
      </c>
      <c r="U108" s="36"/>
      <c r="V108" s="36"/>
      <c r="W108" s="36"/>
      <c r="X108" s="36"/>
      <c r="Y108" s="36"/>
      <c r="Z108" s="36"/>
      <c r="AA108" s="36"/>
      <c r="AB108" s="36"/>
      <c r="AC108" s="36"/>
      <c r="AD108" s="36"/>
      <c r="AE108" s="36"/>
      <c r="AR108" s="190" t="s">
        <v>2909</v>
      </c>
      <c r="AT108" s="190" t="s">
        <v>410</v>
      </c>
      <c r="AU108" s="190" t="s">
        <v>84</v>
      </c>
      <c r="AY108" s="19" t="s">
        <v>404</v>
      </c>
      <c r="BE108" s="191">
        <f>IF(N108="základní",J108,0)</f>
        <v>0</v>
      </c>
      <c r="BF108" s="191">
        <f>IF(N108="snížená",J108,0)</f>
        <v>0</v>
      </c>
      <c r="BG108" s="191">
        <f>IF(N108="zákl. přenesená",J108,0)</f>
        <v>0</v>
      </c>
      <c r="BH108" s="191">
        <f>IF(N108="sníž. přenesená",J108,0)</f>
        <v>0</v>
      </c>
      <c r="BI108" s="191">
        <f>IF(N108="nulová",J108,0)</f>
        <v>0</v>
      </c>
      <c r="BJ108" s="19" t="s">
        <v>84</v>
      </c>
      <c r="BK108" s="191">
        <f>ROUND(I108*H108,2)</f>
        <v>0</v>
      </c>
      <c r="BL108" s="19" t="s">
        <v>2909</v>
      </c>
      <c r="BM108" s="190" t="s">
        <v>2956</v>
      </c>
    </row>
    <row r="109" spans="1:47" s="2" customFormat="1" ht="29.25">
      <c r="A109" s="36"/>
      <c r="B109" s="37"/>
      <c r="C109" s="38"/>
      <c r="D109" s="192" t="s">
        <v>418</v>
      </c>
      <c r="E109" s="38"/>
      <c r="F109" s="193" t="s">
        <v>2957</v>
      </c>
      <c r="G109" s="38"/>
      <c r="H109" s="38"/>
      <c r="I109" s="194"/>
      <c r="J109" s="38"/>
      <c r="K109" s="38"/>
      <c r="L109" s="41"/>
      <c r="M109" s="195"/>
      <c r="N109" s="196"/>
      <c r="O109" s="66"/>
      <c r="P109" s="66"/>
      <c r="Q109" s="66"/>
      <c r="R109" s="66"/>
      <c r="S109" s="66"/>
      <c r="T109" s="67"/>
      <c r="U109" s="36"/>
      <c r="V109" s="36"/>
      <c r="W109" s="36"/>
      <c r="X109" s="36"/>
      <c r="Y109" s="36"/>
      <c r="Z109" s="36"/>
      <c r="AA109" s="36"/>
      <c r="AB109" s="36"/>
      <c r="AC109" s="36"/>
      <c r="AD109" s="36"/>
      <c r="AE109" s="36"/>
      <c r="AT109" s="19" t="s">
        <v>418</v>
      </c>
      <c r="AU109" s="19" t="s">
        <v>84</v>
      </c>
    </row>
    <row r="110" spans="1:65" s="2" customFormat="1" ht="24.2" customHeight="1">
      <c r="A110" s="36"/>
      <c r="B110" s="37"/>
      <c r="C110" s="179" t="s">
        <v>8</v>
      </c>
      <c r="D110" s="179" t="s">
        <v>410</v>
      </c>
      <c r="E110" s="180" t="s">
        <v>2958</v>
      </c>
      <c r="F110" s="181" t="s">
        <v>2959</v>
      </c>
      <c r="G110" s="182" t="s">
        <v>622</v>
      </c>
      <c r="H110" s="183">
        <v>1</v>
      </c>
      <c r="I110" s="184"/>
      <c r="J110" s="185">
        <f>ROUND(I110*H110,2)</f>
        <v>0</v>
      </c>
      <c r="K110" s="181" t="s">
        <v>19</v>
      </c>
      <c r="L110" s="41"/>
      <c r="M110" s="186" t="s">
        <v>19</v>
      </c>
      <c r="N110" s="187" t="s">
        <v>47</v>
      </c>
      <c r="O110" s="66"/>
      <c r="P110" s="188">
        <f>O110*H110</f>
        <v>0</v>
      </c>
      <c r="Q110" s="188">
        <v>0</v>
      </c>
      <c r="R110" s="188">
        <f>Q110*H110</f>
        <v>0</v>
      </c>
      <c r="S110" s="188">
        <v>0</v>
      </c>
      <c r="T110" s="189">
        <f>S110*H110</f>
        <v>0</v>
      </c>
      <c r="U110" s="36"/>
      <c r="V110" s="36"/>
      <c r="W110" s="36"/>
      <c r="X110" s="36"/>
      <c r="Y110" s="36"/>
      <c r="Z110" s="36"/>
      <c r="AA110" s="36"/>
      <c r="AB110" s="36"/>
      <c r="AC110" s="36"/>
      <c r="AD110" s="36"/>
      <c r="AE110" s="36"/>
      <c r="AR110" s="190" t="s">
        <v>2909</v>
      </c>
      <c r="AT110" s="190" t="s">
        <v>410</v>
      </c>
      <c r="AU110" s="190" t="s">
        <v>84</v>
      </c>
      <c r="AY110" s="19" t="s">
        <v>404</v>
      </c>
      <c r="BE110" s="191">
        <f>IF(N110="základní",J110,0)</f>
        <v>0</v>
      </c>
      <c r="BF110" s="191">
        <f>IF(N110="snížená",J110,0)</f>
        <v>0</v>
      </c>
      <c r="BG110" s="191">
        <f>IF(N110="zákl. přenesená",J110,0)</f>
        <v>0</v>
      </c>
      <c r="BH110" s="191">
        <f>IF(N110="sníž. přenesená",J110,0)</f>
        <v>0</v>
      </c>
      <c r="BI110" s="191">
        <f>IF(N110="nulová",J110,0)</f>
        <v>0</v>
      </c>
      <c r="BJ110" s="19" t="s">
        <v>84</v>
      </c>
      <c r="BK110" s="191">
        <f>ROUND(I110*H110,2)</f>
        <v>0</v>
      </c>
      <c r="BL110" s="19" t="s">
        <v>2909</v>
      </c>
      <c r="BM110" s="190" t="s">
        <v>2960</v>
      </c>
    </row>
    <row r="111" spans="1:47" s="2" customFormat="1" ht="11.25">
      <c r="A111" s="36"/>
      <c r="B111" s="37"/>
      <c r="C111" s="38"/>
      <c r="D111" s="192" t="s">
        <v>418</v>
      </c>
      <c r="E111" s="38"/>
      <c r="F111" s="193" t="s">
        <v>2959</v>
      </c>
      <c r="G111" s="38"/>
      <c r="H111" s="38"/>
      <c r="I111" s="194"/>
      <c r="J111" s="38"/>
      <c r="K111" s="38"/>
      <c r="L111" s="41"/>
      <c r="M111" s="195"/>
      <c r="N111" s="196"/>
      <c r="O111" s="66"/>
      <c r="P111" s="66"/>
      <c r="Q111" s="66"/>
      <c r="R111" s="66"/>
      <c r="S111" s="66"/>
      <c r="T111" s="67"/>
      <c r="U111" s="36"/>
      <c r="V111" s="36"/>
      <c r="W111" s="36"/>
      <c r="X111" s="36"/>
      <c r="Y111" s="36"/>
      <c r="Z111" s="36"/>
      <c r="AA111" s="36"/>
      <c r="AB111" s="36"/>
      <c r="AC111" s="36"/>
      <c r="AD111" s="36"/>
      <c r="AE111" s="36"/>
      <c r="AT111" s="19" t="s">
        <v>418</v>
      </c>
      <c r="AU111" s="19" t="s">
        <v>84</v>
      </c>
    </row>
    <row r="112" spans="1:65" s="2" customFormat="1" ht="14.45" customHeight="1">
      <c r="A112" s="36"/>
      <c r="B112" s="37"/>
      <c r="C112" s="179" t="s">
        <v>587</v>
      </c>
      <c r="D112" s="179" t="s">
        <v>410</v>
      </c>
      <c r="E112" s="180" t="s">
        <v>2961</v>
      </c>
      <c r="F112" s="181" t="s">
        <v>2962</v>
      </c>
      <c r="G112" s="182" t="s">
        <v>622</v>
      </c>
      <c r="H112" s="183">
        <v>1</v>
      </c>
      <c r="I112" s="184"/>
      <c r="J112" s="185">
        <f>ROUND(I112*H112,2)</f>
        <v>0</v>
      </c>
      <c r="K112" s="181" t="s">
        <v>19</v>
      </c>
      <c r="L112" s="41"/>
      <c r="M112" s="186" t="s">
        <v>19</v>
      </c>
      <c r="N112" s="187" t="s">
        <v>47</v>
      </c>
      <c r="O112" s="66"/>
      <c r="P112" s="188">
        <f>O112*H112</f>
        <v>0</v>
      </c>
      <c r="Q112" s="188">
        <v>0</v>
      </c>
      <c r="R112" s="188">
        <f>Q112*H112</f>
        <v>0</v>
      </c>
      <c r="S112" s="188">
        <v>0</v>
      </c>
      <c r="T112" s="189">
        <f>S112*H112</f>
        <v>0</v>
      </c>
      <c r="U112" s="36"/>
      <c r="V112" s="36"/>
      <c r="W112" s="36"/>
      <c r="X112" s="36"/>
      <c r="Y112" s="36"/>
      <c r="Z112" s="36"/>
      <c r="AA112" s="36"/>
      <c r="AB112" s="36"/>
      <c r="AC112" s="36"/>
      <c r="AD112" s="36"/>
      <c r="AE112" s="36"/>
      <c r="AR112" s="190" t="s">
        <v>2909</v>
      </c>
      <c r="AT112" s="190" t="s">
        <v>410</v>
      </c>
      <c r="AU112" s="190" t="s">
        <v>84</v>
      </c>
      <c r="AY112" s="19" t="s">
        <v>404</v>
      </c>
      <c r="BE112" s="191">
        <f>IF(N112="základní",J112,0)</f>
        <v>0</v>
      </c>
      <c r="BF112" s="191">
        <f>IF(N112="snížená",J112,0)</f>
        <v>0</v>
      </c>
      <c r="BG112" s="191">
        <f>IF(N112="zákl. přenesená",J112,0)</f>
        <v>0</v>
      </c>
      <c r="BH112" s="191">
        <f>IF(N112="sníž. přenesená",J112,0)</f>
        <v>0</v>
      </c>
      <c r="BI112" s="191">
        <f>IF(N112="nulová",J112,0)</f>
        <v>0</v>
      </c>
      <c r="BJ112" s="19" t="s">
        <v>84</v>
      </c>
      <c r="BK112" s="191">
        <f>ROUND(I112*H112,2)</f>
        <v>0</v>
      </c>
      <c r="BL112" s="19" t="s">
        <v>2909</v>
      </c>
      <c r="BM112" s="190" t="s">
        <v>2963</v>
      </c>
    </row>
    <row r="113" spans="1:47" s="2" customFormat="1" ht="58.5">
      <c r="A113" s="36"/>
      <c r="B113" s="37"/>
      <c r="C113" s="38"/>
      <c r="D113" s="192" t="s">
        <v>418</v>
      </c>
      <c r="E113" s="38"/>
      <c r="F113" s="193" t="s">
        <v>2964</v>
      </c>
      <c r="G113" s="38"/>
      <c r="H113" s="38"/>
      <c r="I113" s="194"/>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418</v>
      </c>
      <c r="AU113" s="19" t="s">
        <v>84</v>
      </c>
    </row>
    <row r="114" spans="1:65" s="2" customFormat="1" ht="14.45" customHeight="1">
      <c r="A114" s="36"/>
      <c r="B114" s="37"/>
      <c r="C114" s="179" t="s">
        <v>595</v>
      </c>
      <c r="D114" s="179" t="s">
        <v>410</v>
      </c>
      <c r="E114" s="180" t="s">
        <v>2965</v>
      </c>
      <c r="F114" s="181" t="s">
        <v>2966</v>
      </c>
      <c r="G114" s="182" t="s">
        <v>622</v>
      </c>
      <c r="H114" s="183">
        <v>1</v>
      </c>
      <c r="I114" s="184"/>
      <c r="J114" s="185">
        <f>ROUND(I114*H114,2)</f>
        <v>0</v>
      </c>
      <c r="K114" s="181" t="s">
        <v>19</v>
      </c>
      <c r="L114" s="41"/>
      <c r="M114" s="186" t="s">
        <v>19</v>
      </c>
      <c r="N114" s="187" t="s">
        <v>47</v>
      </c>
      <c r="O114" s="66"/>
      <c r="P114" s="188">
        <f>O114*H114</f>
        <v>0</v>
      </c>
      <c r="Q114" s="188">
        <v>0</v>
      </c>
      <c r="R114" s="188">
        <f>Q114*H114</f>
        <v>0</v>
      </c>
      <c r="S114" s="188">
        <v>0</v>
      </c>
      <c r="T114" s="189">
        <f>S114*H114</f>
        <v>0</v>
      </c>
      <c r="U114" s="36"/>
      <c r="V114" s="36"/>
      <c r="W114" s="36"/>
      <c r="X114" s="36"/>
      <c r="Y114" s="36"/>
      <c r="Z114" s="36"/>
      <c r="AA114" s="36"/>
      <c r="AB114" s="36"/>
      <c r="AC114" s="36"/>
      <c r="AD114" s="36"/>
      <c r="AE114" s="36"/>
      <c r="AR114" s="190" t="s">
        <v>2909</v>
      </c>
      <c r="AT114" s="190" t="s">
        <v>410</v>
      </c>
      <c r="AU114" s="190" t="s">
        <v>84</v>
      </c>
      <c r="AY114" s="19" t="s">
        <v>404</v>
      </c>
      <c r="BE114" s="191">
        <f>IF(N114="základní",J114,0)</f>
        <v>0</v>
      </c>
      <c r="BF114" s="191">
        <f>IF(N114="snížená",J114,0)</f>
        <v>0</v>
      </c>
      <c r="BG114" s="191">
        <f>IF(N114="zákl. přenesená",J114,0)</f>
        <v>0</v>
      </c>
      <c r="BH114" s="191">
        <f>IF(N114="sníž. přenesená",J114,0)</f>
        <v>0</v>
      </c>
      <c r="BI114" s="191">
        <f>IF(N114="nulová",J114,0)</f>
        <v>0</v>
      </c>
      <c r="BJ114" s="19" t="s">
        <v>84</v>
      </c>
      <c r="BK114" s="191">
        <f>ROUND(I114*H114,2)</f>
        <v>0</v>
      </c>
      <c r="BL114" s="19" t="s">
        <v>2909</v>
      </c>
      <c r="BM114" s="190" t="s">
        <v>2967</v>
      </c>
    </row>
    <row r="115" spans="1:47" s="2" customFormat="1" ht="11.25">
      <c r="A115" s="36"/>
      <c r="B115" s="37"/>
      <c r="C115" s="38"/>
      <c r="D115" s="192" t="s">
        <v>418</v>
      </c>
      <c r="E115" s="38"/>
      <c r="F115" s="193" t="s">
        <v>2966</v>
      </c>
      <c r="G115" s="38"/>
      <c r="H115" s="38"/>
      <c r="I115" s="194"/>
      <c r="J115" s="38"/>
      <c r="K115" s="38"/>
      <c r="L115" s="41"/>
      <c r="M115" s="195"/>
      <c r="N115" s="196"/>
      <c r="O115" s="66"/>
      <c r="P115" s="66"/>
      <c r="Q115" s="66"/>
      <c r="R115" s="66"/>
      <c r="S115" s="66"/>
      <c r="T115" s="67"/>
      <c r="U115" s="36"/>
      <c r="V115" s="36"/>
      <c r="W115" s="36"/>
      <c r="X115" s="36"/>
      <c r="Y115" s="36"/>
      <c r="Z115" s="36"/>
      <c r="AA115" s="36"/>
      <c r="AB115" s="36"/>
      <c r="AC115" s="36"/>
      <c r="AD115" s="36"/>
      <c r="AE115" s="36"/>
      <c r="AT115" s="19" t="s">
        <v>418</v>
      </c>
      <c r="AU115" s="19" t="s">
        <v>84</v>
      </c>
    </row>
    <row r="116" spans="1:65" s="2" customFormat="1" ht="14.45" customHeight="1">
      <c r="A116" s="36"/>
      <c r="B116" s="37"/>
      <c r="C116" s="179" t="s">
        <v>601</v>
      </c>
      <c r="D116" s="179" t="s">
        <v>410</v>
      </c>
      <c r="E116" s="180" t="s">
        <v>2968</v>
      </c>
      <c r="F116" s="181" t="s">
        <v>2969</v>
      </c>
      <c r="G116" s="182" t="s">
        <v>622</v>
      </c>
      <c r="H116" s="183">
        <v>1</v>
      </c>
      <c r="I116" s="184"/>
      <c r="J116" s="185">
        <f>ROUND(I116*H116,2)</f>
        <v>0</v>
      </c>
      <c r="K116" s="181" t="s">
        <v>19</v>
      </c>
      <c r="L116" s="41"/>
      <c r="M116" s="186" t="s">
        <v>19</v>
      </c>
      <c r="N116" s="187" t="s">
        <v>47</v>
      </c>
      <c r="O116" s="66"/>
      <c r="P116" s="188">
        <f>O116*H116</f>
        <v>0</v>
      </c>
      <c r="Q116" s="188">
        <v>0</v>
      </c>
      <c r="R116" s="188">
        <f>Q116*H116</f>
        <v>0</v>
      </c>
      <c r="S116" s="188">
        <v>0</v>
      </c>
      <c r="T116" s="189">
        <f>S116*H116</f>
        <v>0</v>
      </c>
      <c r="U116" s="36"/>
      <c r="V116" s="36"/>
      <c r="W116" s="36"/>
      <c r="X116" s="36"/>
      <c r="Y116" s="36"/>
      <c r="Z116" s="36"/>
      <c r="AA116" s="36"/>
      <c r="AB116" s="36"/>
      <c r="AC116" s="36"/>
      <c r="AD116" s="36"/>
      <c r="AE116" s="36"/>
      <c r="AR116" s="190" t="s">
        <v>2909</v>
      </c>
      <c r="AT116" s="190" t="s">
        <v>410</v>
      </c>
      <c r="AU116" s="190" t="s">
        <v>84</v>
      </c>
      <c r="AY116" s="19" t="s">
        <v>404</v>
      </c>
      <c r="BE116" s="191">
        <f>IF(N116="základní",J116,0)</f>
        <v>0</v>
      </c>
      <c r="BF116" s="191">
        <f>IF(N116="snížená",J116,0)</f>
        <v>0</v>
      </c>
      <c r="BG116" s="191">
        <f>IF(N116="zákl. přenesená",J116,0)</f>
        <v>0</v>
      </c>
      <c r="BH116" s="191">
        <f>IF(N116="sníž. přenesená",J116,0)</f>
        <v>0</v>
      </c>
      <c r="BI116" s="191">
        <f>IF(N116="nulová",J116,0)</f>
        <v>0</v>
      </c>
      <c r="BJ116" s="19" t="s">
        <v>84</v>
      </c>
      <c r="BK116" s="191">
        <f>ROUND(I116*H116,2)</f>
        <v>0</v>
      </c>
      <c r="BL116" s="19" t="s">
        <v>2909</v>
      </c>
      <c r="BM116" s="190" t="s">
        <v>2970</v>
      </c>
    </row>
    <row r="117" spans="1:47" s="2" customFormat="1" ht="19.5">
      <c r="A117" s="36"/>
      <c r="B117" s="37"/>
      <c r="C117" s="38"/>
      <c r="D117" s="192" t="s">
        <v>418</v>
      </c>
      <c r="E117" s="38"/>
      <c r="F117" s="193" t="s">
        <v>2971</v>
      </c>
      <c r="G117" s="38"/>
      <c r="H117" s="38"/>
      <c r="I117" s="194"/>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418</v>
      </c>
      <c r="AU117" s="19" t="s">
        <v>84</v>
      </c>
    </row>
    <row r="118" spans="1:65" s="2" customFormat="1" ht="14.45" customHeight="1">
      <c r="A118" s="36"/>
      <c r="B118" s="37"/>
      <c r="C118" s="179" t="s">
        <v>607</v>
      </c>
      <c r="D118" s="179" t="s">
        <v>410</v>
      </c>
      <c r="E118" s="180" t="s">
        <v>2972</v>
      </c>
      <c r="F118" s="181" t="s">
        <v>2973</v>
      </c>
      <c r="G118" s="182" t="s">
        <v>622</v>
      </c>
      <c r="H118" s="183">
        <v>1</v>
      </c>
      <c r="I118" s="184"/>
      <c r="J118" s="185">
        <f>ROUND(I118*H118,2)</f>
        <v>0</v>
      </c>
      <c r="K118" s="181" t="s">
        <v>19</v>
      </c>
      <c r="L118" s="41"/>
      <c r="M118" s="186" t="s">
        <v>19</v>
      </c>
      <c r="N118" s="187" t="s">
        <v>47</v>
      </c>
      <c r="O118" s="66"/>
      <c r="P118" s="188">
        <f>O118*H118</f>
        <v>0</v>
      </c>
      <c r="Q118" s="188">
        <v>0</v>
      </c>
      <c r="R118" s="188">
        <f>Q118*H118</f>
        <v>0</v>
      </c>
      <c r="S118" s="188">
        <v>0</v>
      </c>
      <c r="T118" s="189">
        <f>S118*H118</f>
        <v>0</v>
      </c>
      <c r="U118" s="36"/>
      <c r="V118" s="36"/>
      <c r="W118" s="36"/>
      <c r="X118" s="36"/>
      <c r="Y118" s="36"/>
      <c r="Z118" s="36"/>
      <c r="AA118" s="36"/>
      <c r="AB118" s="36"/>
      <c r="AC118" s="36"/>
      <c r="AD118" s="36"/>
      <c r="AE118" s="36"/>
      <c r="AR118" s="190" t="s">
        <v>2909</v>
      </c>
      <c r="AT118" s="190" t="s">
        <v>410</v>
      </c>
      <c r="AU118" s="190" t="s">
        <v>84</v>
      </c>
      <c r="AY118" s="19" t="s">
        <v>404</v>
      </c>
      <c r="BE118" s="191">
        <f>IF(N118="základní",J118,0)</f>
        <v>0</v>
      </c>
      <c r="BF118" s="191">
        <f>IF(N118="snížená",J118,0)</f>
        <v>0</v>
      </c>
      <c r="BG118" s="191">
        <f>IF(N118="zákl. přenesená",J118,0)</f>
        <v>0</v>
      </c>
      <c r="BH118" s="191">
        <f>IF(N118="sníž. přenesená",J118,0)</f>
        <v>0</v>
      </c>
      <c r="BI118" s="191">
        <f>IF(N118="nulová",J118,0)</f>
        <v>0</v>
      </c>
      <c r="BJ118" s="19" t="s">
        <v>84</v>
      </c>
      <c r="BK118" s="191">
        <f>ROUND(I118*H118,2)</f>
        <v>0</v>
      </c>
      <c r="BL118" s="19" t="s">
        <v>2909</v>
      </c>
      <c r="BM118" s="190" t="s">
        <v>2974</v>
      </c>
    </row>
    <row r="119" spans="1:47" s="2" customFormat="1" ht="11.25">
      <c r="A119" s="36"/>
      <c r="B119" s="37"/>
      <c r="C119" s="38"/>
      <c r="D119" s="192" t="s">
        <v>418</v>
      </c>
      <c r="E119" s="38"/>
      <c r="F119" s="193" t="s">
        <v>2973</v>
      </c>
      <c r="G119" s="38"/>
      <c r="H119" s="38"/>
      <c r="I119" s="194"/>
      <c r="J119" s="38"/>
      <c r="K119" s="38"/>
      <c r="L119" s="41"/>
      <c r="M119" s="195"/>
      <c r="N119" s="196"/>
      <c r="O119" s="66"/>
      <c r="P119" s="66"/>
      <c r="Q119" s="66"/>
      <c r="R119" s="66"/>
      <c r="S119" s="66"/>
      <c r="T119" s="67"/>
      <c r="U119" s="36"/>
      <c r="V119" s="36"/>
      <c r="W119" s="36"/>
      <c r="X119" s="36"/>
      <c r="Y119" s="36"/>
      <c r="Z119" s="36"/>
      <c r="AA119" s="36"/>
      <c r="AB119" s="36"/>
      <c r="AC119" s="36"/>
      <c r="AD119" s="36"/>
      <c r="AE119" s="36"/>
      <c r="AT119" s="19" t="s">
        <v>418</v>
      </c>
      <c r="AU119" s="19" t="s">
        <v>84</v>
      </c>
    </row>
    <row r="120" spans="1:65" s="2" customFormat="1" ht="14.45" customHeight="1">
      <c r="A120" s="36"/>
      <c r="B120" s="37"/>
      <c r="C120" s="179" t="s">
        <v>120</v>
      </c>
      <c r="D120" s="179" t="s">
        <v>410</v>
      </c>
      <c r="E120" s="180" t="s">
        <v>2975</v>
      </c>
      <c r="F120" s="181" t="s">
        <v>2976</v>
      </c>
      <c r="G120" s="182" t="s">
        <v>622</v>
      </c>
      <c r="H120" s="183">
        <v>1</v>
      </c>
      <c r="I120" s="184"/>
      <c r="J120" s="185">
        <f>ROUND(I120*H120,2)</f>
        <v>0</v>
      </c>
      <c r="K120" s="181" t="s">
        <v>19</v>
      </c>
      <c r="L120" s="41"/>
      <c r="M120" s="186" t="s">
        <v>19</v>
      </c>
      <c r="N120" s="187" t="s">
        <v>47</v>
      </c>
      <c r="O120" s="66"/>
      <c r="P120" s="188">
        <f>O120*H120</f>
        <v>0</v>
      </c>
      <c r="Q120" s="188">
        <v>0</v>
      </c>
      <c r="R120" s="188">
        <f>Q120*H120</f>
        <v>0</v>
      </c>
      <c r="S120" s="188">
        <v>0</v>
      </c>
      <c r="T120" s="189">
        <f>S120*H120</f>
        <v>0</v>
      </c>
      <c r="U120" s="36"/>
      <c r="V120" s="36"/>
      <c r="W120" s="36"/>
      <c r="X120" s="36"/>
      <c r="Y120" s="36"/>
      <c r="Z120" s="36"/>
      <c r="AA120" s="36"/>
      <c r="AB120" s="36"/>
      <c r="AC120" s="36"/>
      <c r="AD120" s="36"/>
      <c r="AE120" s="36"/>
      <c r="AR120" s="190" t="s">
        <v>2909</v>
      </c>
      <c r="AT120" s="190" t="s">
        <v>410</v>
      </c>
      <c r="AU120" s="190" t="s">
        <v>84</v>
      </c>
      <c r="AY120" s="19" t="s">
        <v>404</v>
      </c>
      <c r="BE120" s="191">
        <f>IF(N120="základní",J120,0)</f>
        <v>0</v>
      </c>
      <c r="BF120" s="191">
        <f>IF(N120="snížená",J120,0)</f>
        <v>0</v>
      </c>
      <c r="BG120" s="191">
        <f>IF(N120="zákl. přenesená",J120,0)</f>
        <v>0</v>
      </c>
      <c r="BH120" s="191">
        <f>IF(N120="sníž. přenesená",J120,0)</f>
        <v>0</v>
      </c>
      <c r="BI120" s="191">
        <f>IF(N120="nulová",J120,0)</f>
        <v>0</v>
      </c>
      <c r="BJ120" s="19" t="s">
        <v>84</v>
      </c>
      <c r="BK120" s="191">
        <f>ROUND(I120*H120,2)</f>
        <v>0</v>
      </c>
      <c r="BL120" s="19" t="s">
        <v>2909</v>
      </c>
      <c r="BM120" s="190" t="s">
        <v>2977</v>
      </c>
    </row>
    <row r="121" spans="1:47" s="2" customFormat="1" ht="19.5">
      <c r="A121" s="36"/>
      <c r="B121" s="37"/>
      <c r="C121" s="38"/>
      <c r="D121" s="192" t="s">
        <v>418</v>
      </c>
      <c r="E121" s="38"/>
      <c r="F121" s="193" t="s">
        <v>2978</v>
      </c>
      <c r="G121" s="38"/>
      <c r="H121" s="38"/>
      <c r="I121" s="194"/>
      <c r="J121" s="38"/>
      <c r="K121" s="38"/>
      <c r="L121" s="41"/>
      <c r="M121" s="195"/>
      <c r="N121" s="196"/>
      <c r="O121" s="66"/>
      <c r="P121" s="66"/>
      <c r="Q121" s="66"/>
      <c r="R121" s="66"/>
      <c r="S121" s="66"/>
      <c r="T121" s="67"/>
      <c r="U121" s="36"/>
      <c r="V121" s="36"/>
      <c r="W121" s="36"/>
      <c r="X121" s="36"/>
      <c r="Y121" s="36"/>
      <c r="Z121" s="36"/>
      <c r="AA121" s="36"/>
      <c r="AB121" s="36"/>
      <c r="AC121" s="36"/>
      <c r="AD121" s="36"/>
      <c r="AE121" s="36"/>
      <c r="AT121" s="19" t="s">
        <v>418</v>
      </c>
      <c r="AU121" s="19" t="s">
        <v>84</v>
      </c>
    </row>
    <row r="122" spans="1:65" s="2" customFormat="1" ht="14.45" customHeight="1">
      <c r="A122" s="36"/>
      <c r="B122" s="37"/>
      <c r="C122" s="179" t="s">
        <v>7</v>
      </c>
      <c r="D122" s="179" t="s">
        <v>410</v>
      </c>
      <c r="E122" s="180" t="s">
        <v>2979</v>
      </c>
      <c r="F122" s="181" t="s">
        <v>2980</v>
      </c>
      <c r="G122" s="182" t="s">
        <v>622</v>
      </c>
      <c r="H122" s="183">
        <v>1</v>
      </c>
      <c r="I122" s="184"/>
      <c r="J122" s="185">
        <f>ROUND(I122*H122,2)</f>
        <v>0</v>
      </c>
      <c r="K122" s="181" t="s">
        <v>19</v>
      </c>
      <c r="L122" s="41"/>
      <c r="M122" s="186" t="s">
        <v>19</v>
      </c>
      <c r="N122" s="187" t="s">
        <v>47</v>
      </c>
      <c r="O122" s="66"/>
      <c r="P122" s="188">
        <f>O122*H122</f>
        <v>0</v>
      </c>
      <c r="Q122" s="188">
        <v>0</v>
      </c>
      <c r="R122" s="188">
        <f>Q122*H122</f>
        <v>0</v>
      </c>
      <c r="S122" s="188">
        <v>0</v>
      </c>
      <c r="T122" s="189">
        <f>S122*H122</f>
        <v>0</v>
      </c>
      <c r="U122" s="36"/>
      <c r="V122" s="36"/>
      <c r="W122" s="36"/>
      <c r="X122" s="36"/>
      <c r="Y122" s="36"/>
      <c r="Z122" s="36"/>
      <c r="AA122" s="36"/>
      <c r="AB122" s="36"/>
      <c r="AC122" s="36"/>
      <c r="AD122" s="36"/>
      <c r="AE122" s="36"/>
      <c r="AR122" s="190" t="s">
        <v>2909</v>
      </c>
      <c r="AT122" s="190" t="s">
        <v>410</v>
      </c>
      <c r="AU122" s="190" t="s">
        <v>84</v>
      </c>
      <c r="AY122" s="19" t="s">
        <v>404</v>
      </c>
      <c r="BE122" s="191">
        <f>IF(N122="základní",J122,0)</f>
        <v>0</v>
      </c>
      <c r="BF122" s="191">
        <f>IF(N122="snížená",J122,0)</f>
        <v>0</v>
      </c>
      <c r="BG122" s="191">
        <f>IF(N122="zákl. přenesená",J122,0)</f>
        <v>0</v>
      </c>
      <c r="BH122" s="191">
        <f>IF(N122="sníž. přenesená",J122,0)</f>
        <v>0</v>
      </c>
      <c r="BI122" s="191">
        <f>IF(N122="nulová",J122,0)</f>
        <v>0</v>
      </c>
      <c r="BJ122" s="19" t="s">
        <v>84</v>
      </c>
      <c r="BK122" s="191">
        <f>ROUND(I122*H122,2)</f>
        <v>0</v>
      </c>
      <c r="BL122" s="19" t="s">
        <v>2909</v>
      </c>
      <c r="BM122" s="190" t="s">
        <v>2981</v>
      </c>
    </row>
    <row r="123" spans="1:47" s="2" customFormat="1" ht="11.25">
      <c r="A123" s="36"/>
      <c r="B123" s="37"/>
      <c r="C123" s="38"/>
      <c r="D123" s="192" t="s">
        <v>418</v>
      </c>
      <c r="E123" s="38"/>
      <c r="F123" s="193" t="s">
        <v>2980</v>
      </c>
      <c r="G123" s="38"/>
      <c r="H123" s="38"/>
      <c r="I123" s="194"/>
      <c r="J123" s="38"/>
      <c r="K123" s="38"/>
      <c r="L123" s="41"/>
      <c r="M123" s="195"/>
      <c r="N123" s="196"/>
      <c r="O123" s="66"/>
      <c r="P123" s="66"/>
      <c r="Q123" s="66"/>
      <c r="R123" s="66"/>
      <c r="S123" s="66"/>
      <c r="T123" s="67"/>
      <c r="U123" s="36"/>
      <c r="V123" s="36"/>
      <c r="W123" s="36"/>
      <c r="X123" s="36"/>
      <c r="Y123" s="36"/>
      <c r="Z123" s="36"/>
      <c r="AA123" s="36"/>
      <c r="AB123" s="36"/>
      <c r="AC123" s="36"/>
      <c r="AD123" s="36"/>
      <c r="AE123" s="36"/>
      <c r="AT123" s="19" t="s">
        <v>418</v>
      </c>
      <c r="AU123" s="19" t="s">
        <v>84</v>
      </c>
    </row>
    <row r="124" spans="1:65" s="2" customFormat="1" ht="14.45" customHeight="1">
      <c r="A124" s="36"/>
      <c r="B124" s="37"/>
      <c r="C124" s="179" t="s">
        <v>372</v>
      </c>
      <c r="D124" s="179" t="s">
        <v>410</v>
      </c>
      <c r="E124" s="180" t="s">
        <v>2982</v>
      </c>
      <c r="F124" s="181" t="s">
        <v>2983</v>
      </c>
      <c r="G124" s="182" t="s">
        <v>622</v>
      </c>
      <c r="H124" s="183">
        <v>1</v>
      </c>
      <c r="I124" s="184"/>
      <c r="J124" s="185">
        <f>ROUND(I124*H124,2)</f>
        <v>0</v>
      </c>
      <c r="K124" s="181" t="s">
        <v>19</v>
      </c>
      <c r="L124" s="41"/>
      <c r="M124" s="186" t="s">
        <v>19</v>
      </c>
      <c r="N124" s="187" t="s">
        <v>47</v>
      </c>
      <c r="O124" s="66"/>
      <c r="P124" s="188">
        <f>O124*H124</f>
        <v>0</v>
      </c>
      <c r="Q124" s="188">
        <v>0</v>
      </c>
      <c r="R124" s="188">
        <f>Q124*H124</f>
        <v>0</v>
      </c>
      <c r="S124" s="188">
        <v>0</v>
      </c>
      <c r="T124" s="189">
        <f>S124*H124</f>
        <v>0</v>
      </c>
      <c r="U124" s="36"/>
      <c r="V124" s="36"/>
      <c r="W124" s="36"/>
      <c r="X124" s="36"/>
      <c r="Y124" s="36"/>
      <c r="Z124" s="36"/>
      <c r="AA124" s="36"/>
      <c r="AB124" s="36"/>
      <c r="AC124" s="36"/>
      <c r="AD124" s="36"/>
      <c r="AE124" s="36"/>
      <c r="AR124" s="190" t="s">
        <v>2909</v>
      </c>
      <c r="AT124" s="190" t="s">
        <v>410</v>
      </c>
      <c r="AU124" s="190" t="s">
        <v>84</v>
      </c>
      <c r="AY124" s="19" t="s">
        <v>404</v>
      </c>
      <c r="BE124" s="191">
        <f>IF(N124="základní",J124,0)</f>
        <v>0</v>
      </c>
      <c r="BF124" s="191">
        <f>IF(N124="snížená",J124,0)</f>
        <v>0</v>
      </c>
      <c r="BG124" s="191">
        <f>IF(N124="zákl. přenesená",J124,0)</f>
        <v>0</v>
      </c>
      <c r="BH124" s="191">
        <f>IF(N124="sníž. přenesená",J124,0)</f>
        <v>0</v>
      </c>
      <c r="BI124" s="191">
        <f>IF(N124="nulová",J124,0)</f>
        <v>0</v>
      </c>
      <c r="BJ124" s="19" t="s">
        <v>84</v>
      </c>
      <c r="BK124" s="191">
        <f>ROUND(I124*H124,2)</f>
        <v>0</v>
      </c>
      <c r="BL124" s="19" t="s">
        <v>2909</v>
      </c>
      <c r="BM124" s="190" t="s">
        <v>2984</v>
      </c>
    </row>
    <row r="125" spans="1:47" s="2" customFormat="1" ht="11.25">
      <c r="A125" s="36"/>
      <c r="B125" s="37"/>
      <c r="C125" s="38"/>
      <c r="D125" s="192" t="s">
        <v>418</v>
      </c>
      <c r="E125" s="38"/>
      <c r="F125" s="193" t="s">
        <v>2983</v>
      </c>
      <c r="G125" s="38"/>
      <c r="H125" s="38"/>
      <c r="I125" s="194"/>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418</v>
      </c>
      <c r="AU125" s="19" t="s">
        <v>84</v>
      </c>
    </row>
    <row r="126" spans="1:65" s="2" customFormat="1" ht="14.45" customHeight="1">
      <c r="A126" s="36"/>
      <c r="B126" s="37"/>
      <c r="C126" s="179" t="s">
        <v>632</v>
      </c>
      <c r="D126" s="179" t="s">
        <v>410</v>
      </c>
      <c r="E126" s="180" t="s">
        <v>2985</v>
      </c>
      <c r="F126" s="181" t="s">
        <v>2986</v>
      </c>
      <c r="G126" s="182" t="s">
        <v>622</v>
      </c>
      <c r="H126" s="183">
        <v>1</v>
      </c>
      <c r="I126" s="184"/>
      <c r="J126" s="185">
        <f>ROUND(I126*H126,2)</f>
        <v>0</v>
      </c>
      <c r="K126" s="181" t="s">
        <v>19</v>
      </c>
      <c r="L126" s="41"/>
      <c r="M126" s="186" t="s">
        <v>19</v>
      </c>
      <c r="N126" s="187" t="s">
        <v>47</v>
      </c>
      <c r="O126" s="66"/>
      <c r="P126" s="188">
        <f>O126*H126</f>
        <v>0</v>
      </c>
      <c r="Q126" s="188">
        <v>0</v>
      </c>
      <c r="R126" s="188">
        <f>Q126*H126</f>
        <v>0</v>
      </c>
      <c r="S126" s="188">
        <v>0</v>
      </c>
      <c r="T126" s="189">
        <f>S126*H126</f>
        <v>0</v>
      </c>
      <c r="U126" s="36"/>
      <c r="V126" s="36"/>
      <c r="W126" s="36"/>
      <c r="X126" s="36"/>
      <c r="Y126" s="36"/>
      <c r="Z126" s="36"/>
      <c r="AA126" s="36"/>
      <c r="AB126" s="36"/>
      <c r="AC126" s="36"/>
      <c r="AD126" s="36"/>
      <c r="AE126" s="36"/>
      <c r="AR126" s="190" t="s">
        <v>2909</v>
      </c>
      <c r="AT126" s="190" t="s">
        <v>410</v>
      </c>
      <c r="AU126" s="190" t="s">
        <v>84</v>
      </c>
      <c r="AY126" s="19" t="s">
        <v>404</v>
      </c>
      <c r="BE126" s="191">
        <f>IF(N126="základní",J126,0)</f>
        <v>0</v>
      </c>
      <c r="BF126" s="191">
        <f>IF(N126="snížená",J126,0)</f>
        <v>0</v>
      </c>
      <c r="BG126" s="191">
        <f>IF(N126="zákl. přenesená",J126,0)</f>
        <v>0</v>
      </c>
      <c r="BH126" s="191">
        <f>IF(N126="sníž. přenesená",J126,0)</f>
        <v>0</v>
      </c>
      <c r="BI126" s="191">
        <f>IF(N126="nulová",J126,0)</f>
        <v>0</v>
      </c>
      <c r="BJ126" s="19" t="s">
        <v>84</v>
      </c>
      <c r="BK126" s="191">
        <f>ROUND(I126*H126,2)</f>
        <v>0</v>
      </c>
      <c r="BL126" s="19" t="s">
        <v>2909</v>
      </c>
      <c r="BM126" s="190" t="s">
        <v>2987</v>
      </c>
    </row>
    <row r="127" spans="1:47" s="2" customFormat="1" ht="11.25">
      <c r="A127" s="36"/>
      <c r="B127" s="37"/>
      <c r="C127" s="38"/>
      <c r="D127" s="192" t="s">
        <v>418</v>
      </c>
      <c r="E127" s="38"/>
      <c r="F127" s="193" t="s">
        <v>2986</v>
      </c>
      <c r="G127" s="38"/>
      <c r="H127" s="38"/>
      <c r="I127" s="194"/>
      <c r="J127" s="38"/>
      <c r="K127" s="38"/>
      <c r="L127" s="41"/>
      <c r="M127" s="195"/>
      <c r="N127" s="196"/>
      <c r="O127" s="66"/>
      <c r="P127" s="66"/>
      <c r="Q127" s="66"/>
      <c r="R127" s="66"/>
      <c r="S127" s="66"/>
      <c r="T127" s="67"/>
      <c r="U127" s="36"/>
      <c r="V127" s="36"/>
      <c r="W127" s="36"/>
      <c r="X127" s="36"/>
      <c r="Y127" s="36"/>
      <c r="Z127" s="36"/>
      <c r="AA127" s="36"/>
      <c r="AB127" s="36"/>
      <c r="AC127" s="36"/>
      <c r="AD127" s="36"/>
      <c r="AE127" s="36"/>
      <c r="AT127" s="19" t="s">
        <v>418</v>
      </c>
      <c r="AU127" s="19" t="s">
        <v>84</v>
      </c>
    </row>
    <row r="128" spans="1:65" s="2" customFormat="1" ht="24.2" customHeight="1">
      <c r="A128" s="36"/>
      <c r="B128" s="37"/>
      <c r="C128" s="179" t="s">
        <v>640</v>
      </c>
      <c r="D128" s="179" t="s">
        <v>410</v>
      </c>
      <c r="E128" s="180" t="s">
        <v>2988</v>
      </c>
      <c r="F128" s="181" t="s">
        <v>2989</v>
      </c>
      <c r="G128" s="182" t="s">
        <v>622</v>
      </c>
      <c r="H128" s="183">
        <v>1</v>
      </c>
      <c r="I128" s="184"/>
      <c r="J128" s="185">
        <f>ROUND(I128*H128,2)</f>
        <v>0</v>
      </c>
      <c r="K128" s="181" t="s">
        <v>19</v>
      </c>
      <c r="L128" s="41"/>
      <c r="M128" s="186" t="s">
        <v>19</v>
      </c>
      <c r="N128" s="187" t="s">
        <v>47</v>
      </c>
      <c r="O128" s="66"/>
      <c r="P128" s="188">
        <f>O128*H128</f>
        <v>0</v>
      </c>
      <c r="Q128" s="188">
        <v>0</v>
      </c>
      <c r="R128" s="188">
        <f>Q128*H128</f>
        <v>0</v>
      </c>
      <c r="S128" s="188">
        <v>0</v>
      </c>
      <c r="T128" s="189">
        <f>S128*H128</f>
        <v>0</v>
      </c>
      <c r="U128" s="36"/>
      <c r="V128" s="36"/>
      <c r="W128" s="36"/>
      <c r="X128" s="36"/>
      <c r="Y128" s="36"/>
      <c r="Z128" s="36"/>
      <c r="AA128" s="36"/>
      <c r="AB128" s="36"/>
      <c r="AC128" s="36"/>
      <c r="AD128" s="36"/>
      <c r="AE128" s="36"/>
      <c r="AR128" s="190" t="s">
        <v>2909</v>
      </c>
      <c r="AT128" s="190" t="s">
        <v>410</v>
      </c>
      <c r="AU128" s="190" t="s">
        <v>84</v>
      </c>
      <c r="AY128" s="19" t="s">
        <v>404</v>
      </c>
      <c r="BE128" s="191">
        <f>IF(N128="základní",J128,0)</f>
        <v>0</v>
      </c>
      <c r="BF128" s="191">
        <f>IF(N128="snížená",J128,0)</f>
        <v>0</v>
      </c>
      <c r="BG128" s="191">
        <f>IF(N128="zákl. přenesená",J128,0)</f>
        <v>0</v>
      </c>
      <c r="BH128" s="191">
        <f>IF(N128="sníž. přenesená",J128,0)</f>
        <v>0</v>
      </c>
      <c r="BI128" s="191">
        <f>IF(N128="nulová",J128,0)</f>
        <v>0</v>
      </c>
      <c r="BJ128" s="19" t="s">
        <v>84</v>
      </c>
      <c r="BK128" s="191">
        <f>ROUND(I128*H128,2)</f>
        <v>0</v>
      </c>
      <c r="BL128" s="19" t="s">
        <v>2909</v>
      </c>
      <c r="BM128" s="190" t="s">
        <v>2990</v>
      </c>
    </row>
    <row r="129" spans="1:47" s="2" customFormat="1" ht="29.25">
      <c r="A129" s="36"/>
      <c r="B129" s="37"/>
      <c r="C129" s="38"/>
      <c r="D129" s="192" t="s">
        <v>418</v>
      </c>
      <c r="E129" s="38"/>
      <c r="F129" s="193" t="s">
        <v>2991</v>
      </c>
      <c r="G129" s="38"/>
      <c r="H129" s="38"/>
      <c r="I129" s="194"/>
      <c r="J129" s="38"/>
      <c r="K129" s="38"/>
      <c r="L129" s="41"/>
      <c r="M129" s="195"/>
      <c r="N129" s="196"/>
      <c r="O129" s="66"/>
      <c r="P129" s="66"/>
      <c r="Q129" s="66"/>
      <c r="R129" s="66"/>
      <c r="S129" s="66"/>
      <c r="T129" s="67"/>
      <c r="U129" s="36"/>
      <c r="V129" s="36"/>
      <c r="W129" s="36"/>
      <c r="X129" s="36"/>
      <c r="Y129" s="36"/>
      <c r="Z129" s="36"/>
      <c r="AA129" s="36"/>
      <c r="AB129" s="36"/>
      <c r="AC129" s="36"/>
      <c r="AD129" s="36"/>
      <c r="AE129" s="36"/>
      <c r="AT129" s="19" t="s">
        <v>418</v>
      </c>
      <c r="AU129" s="19" t="s">
        <v>84</v>
      </c>
    </row>
    <row r="130" spans="1:65" s="2" customFormat="1" ht="14.45" customHeight="1">
      <c r="A130" s="36"/>
      <c r="B130" s="37"/>
      <c r="C130" s="179" t="s">
        <v>651</v>
      </c>
      <c r="D130" s="179" t="s">
        <v>410</v>
      </c>
      <c r="E130" s="180" t="s">
        <v>2992</v>
      </c>
      <c r="F130" s="181" t="s">
        <v>2993</v>
      </c>
      <c r="G130" s="182" t="s">
        <v>622</v>
      </c>
      <c r="H130" s="183">
        <v>1</v>
      </c>
      <c r="I130" s="184"/>
      <c r="J130" s="185">
        <f>ROUND(I130*H130,2)</f>
        <v>0</v>
      </c>
      <c r="K130" s="181" t="s">
        <v>19</v>
      </c>
      <c r="L130" s="41"/>
      <c r="M130" s="186" t="s">
        <v>19</v>
      </c>
      <c r="N130" s="187" t="s">
        <v>47</v>
      </c>
      <c r="O130" s="66"/>
      <c r="P130" s="188">
        <f>O130*H130</f>
        <v>0</v>
      </c>
      <c r="Q130" s="188">
        <v>0</v>
      </c>
      <c r="R130" s="188">
        <f>Q130*H130</f>
        <v>0</v>
      </c>
      <c r="S130" s="188">
        <v>0</v>
      </c>
      <c r="T130" s="189">
        <f>S130*H130</f>
        <v>0</v>
      </c>
      <c r="U130" s="36"/>
      <c r="V130" s="36"/>
      <c r="W130" s="36"/>
      <c r="X130" s="36"/>
      <c r="Y130" s="36"/>
      <c r="Z130" s="36"/>
      <c r="AA130" s="36"/>
      <c r="AB130" s="36"/>
      <c r="AC130" s="36"/>
      <c r="AD130" s="36"/>
      <c r="AE130" s="36"/>
      <c r="AR130" s="190" t="s">
        <v>2909</v>
      </c>
      <c r="AT130" s="190" t="s">
        <v>410</v>
      </c>
      <c r="AU130" s="190" t="s">
        <v>84</v>
      </c>
      <c r="AY130" s="19" t="s">
        <v>404</v>
      </c>
      <c r="BE130" s="191">
        <f>IF(N130="základní",J130,0)</f>
        <v>0</v>
      </c>
      <c r="BF130" s="191">
        <f>IF(N130="snížená",J130,0)</f>
        <v>0</v>
      </c>
      <c r="BG130" s="191">
        <f>IF(N130="zákl. přenesená",J130,0)</f>
        <v>0</v>
      </c>
      <c r="BH130" s="191">
        <f>IF(N130="sníž. přenesená",J130,0)</f>
        <v>0</v>
      </c>
      <c r="BI130" s="191">
        <f>IF(N130="nulová",J130,0)</f>
        <v>0</v>
      </c>
      <c r="BJ130" s="19" t="s">
        <v>84</v>
      </c>
      <c r="BK130" s="191">
        <f>ROUND(I130*H130,2)</f>
        <v>0</v>
      </c>
      <c r="BL130" s="19" t="s">
        <v>2909</v>
      </c>
      <c r="BM130" s="190" t="s">
        <v>2994</v>
      </c>
    </row>
    <row r="131" spans="1:47" s="2" customFormat="1" ht="11.25">
      <c r="A131" s="36"/>
      <c r="B131" s="37"/>
      <c r="C131" s="38"/>
      <c r="D131" s="192" t="s">
        <v>418</v>
      </c>
      <c r="E131" s="38"/>
      <c r="F131" s="193" t="s">
        <v>2993</v>
      </c>
      <c r="G131" s="38"/>
      <c r="H131" s="38"/>
      <c r="I131" s="194"/>
      <c r="J131" s="38"/>
      <c r="K131" s="38"/>
      <c r="L131" s="41"/>
      <c r="M131" s="195"/>
      <c r="N131" s="196"/>
      <c r="O131" s="66"/>
      <c r="P131" s="66"/>
      <c r="Q131" s="66"/>
      <c r="R131" s="66"/>
      <c r="S131" s="66"/>
      <c r="T131" s="67"/>
      <c r="U131" s="36"/>
      <c r="V131" s="36"/>
      <c r="W131" s="36"/>
      <c r="X131" s="36"/>
      <c r="Y131" s="36"/>
      <c r="Z131" s="36"/>
      <c r="AA131" s="36"/>
      <c r="AB131" s="36"/>
      <c r="AC131" s="36"/>
      <c r="AD131" s="36"/>
      <c r="AE131" s="36"/>
      <c r="AT131" s="19" t="s">
        <v>418</v>
      </c>
      <c r="AU131" s="19" t="s">
        <v>84</v>
      </c>
    </row>
    <row r="132" spans="1:65" s="2" customFormat="1" ht="14.45" customHeight="1">
      <c r="A132" s="36"/>
      <c r="B132" s="37"/>
      <c r="C132" s="179" t="s">
        <v>659</v>
      </c>
      <c r="D132" s="179" t="s">
        <v>410</v>
      </c>
      <c r="E132" s="180" t="s">
        <v>2995</v>
      </c>
      <c r="F132" s="181" t="s">
        <v>2996</v>
      </c>
      <c r="G132" s="182" t="s">
        <v>622</v>
      </c>
      <c r="H132" s="183">
        <v>1</v>
      </c>
      <c r="I132" s="184"/>
      <c r="J132" s="185">
        <f>ROUND(I132*H132,2)</f>
        <v>0</v>
      </c>
      <c r="K132" s="181" t="s">
        <v>19</v>
      </c>
      <c r="L132" s="41"/>
      <c r="M132" s="186" t="s">
        <v>19</v>
      </c>
      <c r="N132" s="187" t="s">
        <v>47</v>
      </c>
      <c r="O132" s="66"/>
      <c r="P132" s="188">
        <f>O132*H132</f>
        <v>0</v>
      </c>
      <c r="Q132" s="188">
        <v>0</v>
      </c>
      <c r="R132" s="188">
        <f>Q132*H132</f>
        <v>0</v>
      </c>
      <c r="S132" s="188">
        <v>0</v>
      </c>
      <c r="T132" s="189">
        <f>S132*H132</f>
        <v>0</v>
      </c>
      <c r="U132" s="36"/>
      <c r="V132" s="36"/>
      <c r="W132" s="36"/>
      <c r="X132" s="36"/>
      <c r="Y132" s="36"/>
      <c r="Z132" s="36"/>
      <c r="AA132" s="36"/>
      <c r="AB132" s="36"/>
      <c r="AC132" s="36"/>
      <c r="AD132" s="36"/>
      <c r="AE132" s="36"/>
      <c r="AR132" s="190" t="s">
        <v>2909</v>
      </c>
      <c r="AT132" s="190" t="s">
        <v>410</v>
      </c>
      <c r="AU132" s="190" t="s">
        <v>84</v>
      </c>
      <c r="AY132" s="19" t="s">
        <v>404</v>
      </c>
      <c r="BE132" s="191">
        <f>IF(N132="základní",J132,0)</f>
        <v>0</v>
      </c>
      <c r="BF132" s="191">
        <f>IF(N132="snížená",J132,0)</f>
        <v>0</v>
      </c>
      <c r="BG132" s="191">
        <f>IF(N132="zákl. přenesená",J132,0)</f>
        <v>0</v>
      </c>
      <c r="BH132" s="191">
        <f>IF(N132="sníž. přenesená",J132,0)</f>
        <v>0</v>
      </c>
      <c r="BI132" s="191">
        <f>IF(N132="nulová",J132,0)</f>
        <v>0</v>
      </c>
      <c r="BJ132" s="19" t="s">
        <v>84</v>
      </c>
      <c r="BK132" s="191">
        <f>ROUND(I132*H132,2)</f>
        <v>0</v>
      </c>
      <c r="BL132" s="19" t="s">
        <v>2909</v>
      </c>
      <c r="BM132" s="190" t="s">
        <v>2997</v>
      </c>
    </row>
    <row r="133" spans="1:47" s="2" customFormat="1" ht="11.25">
      <c r="A133" s="36"/>
      <c r="B133" s="37"/>
      <c r="C133" s="38"/>
      <c r="D133" s="192" t="s">
        <v>418</v>
      </c>
      <c r="E133" s="38"/>
      <c r="F133" s="193" t="s">
        <v>2996</v>
      </c>
      <c r="G133" s="38"/>
      <c r="H133" s="38"/>
      <c r="I133" s="194"/>
      <c r="J133" s="38"/>
      <c r="K133" s="38"/>
      <c r="L133" s="41"/>
      <c r="M133" s="195"/>
      <c r="N133" s="196"/>
      <c r="O133" s="66"/>
      <c r="P133" s="66"/>
      <c r="Q133" s="66"/>
      <c r="R133" s="66"/>
      <c r="S133" s="66"/>
      <c r="T133" s="67"/>
      <c r="U133" s="36"/>
      <c r="V133" s="36"/>
      <c r="W133" s="36"/>
      <c r="X133" s="36"/>
      <c r="Y133" s="36"/>
      <c r="Z133" s="36"/>
      <c r="AA133" s="36"/>
      <c r="AB133" s="36"/>
      <c r="AC133" s="36"/>
      <c r="AD133" s="36"/>
      <c r="AE133" s="36"/>
      <c r="AT133" s="19" t="s">
        <v>418</v>
      </c>
      <c r="AU133" s="19" t="s">
        <v>84</v>
      </c>
    </row>
    <row r="134" spans="1:65" s="2" customFormat="1" ht="24.2" customHeight="1">
      <c r="A134" s="36"/>
      <c r="B134" s="37"/>
      <c r="C134" s="179" t="s">
        <v>668</v>
      </c>
      <c r="D134" s="179" t="s">
        <v>410</v>
      </c>
      <c r="E134" s="180" t="s">
        <v>2998</v>
      </c>
      <c r="F134" s="181" t="s">
        <v>2999</v>
      </c>
      <c r="G134" s="182" t="s">
        <v>622</v>
      </c>
      <c r="H134" s="183">
        <v>1</v>
      </c>
      <c r="I134" s="184"/>
      <c r="J134" s="185">
        <f>ROUND(I134*H134,2)</f>
        <v>0</v>
      </c>
      <c r="K134" s="181" t="s">
        <v>19</v>
      </c>
      <c r="L134" s="41"/>
      <c r="M134" s="186" t="s">
        <v>19</v>
      </c>
      <c r="N134" s="187" t="s">
        <v>47</v>
      </c>
      <c r="O134" s="66"/>
      <c r="P134" s="188">
        <f>O134*H134</f>
        <v>0</v>
      </c>
      <c r="Q134" s="188">
        <v>0</v>
      </c>
      <c r="R134" s="188">
        <f>Q134*H134</f>
        <v>0</v>
      </c>
      <c r="S134" s="188">
        <v>0</v>
      </c>
      <c r="T134" s="189">
        <f>S134*H134</f>
        <v>0</v>
      </c>
      <c r="U134" s="36"/>
      <c r="V134" s="36"/>
      <c r="W134" s="36"/>
      <c r="X134" s="36"/>
      <c r="Y134" s="36"/>
      <c r="Z134" s="36"/>
      <c r="AA134" s="36"/>
      <c r="AB134" s="36"/>
      <c r="AC134" s="36"/>
      <c r="AD134" s="36"/>
      <c r="AE134" s="36"/>
      <c r="AR134" s="190" t="s">
        <v>2909</v>
      </c>
      <c r="AT134" s="190" t="s">
        <v>410</v>
      </c>
      <c r="AU134" s="190" t="s">
        <v>84</v>
      </c>
      <c r="AY134" s="19" t="s">
        <v>404</v>
      </c>
      <c r="BE134" s="191">
        <f>IF(N134="základní",J134,0)</f>
        <v>0</v>
      </c>
      <c r="BF134" s="191">
        <f>IF(N134="snížená",J134,0)</f>
        <v>0</v>
      </c>
      <c r="BG134" s="191">
        <f>IF(N134="zákl. přenesená",J134,0)</f>
        <v>0</v>
      </c>
      <c r="BH134" s="191">
        <f>IF(N134="sníž. přenesená",J134,0)</f>
        <v>0</v>
      </c>
      <c r="BI134" s="191">
        <f>IF(N134="nulová",J134,0)</f>
        <v>0</v>
      </c>
      <c r="BJ134" s="19" t="s">
        <v>84</v>
      </c>
      <c r="BK134" s="191">
        <f>ROUND(I134*H134,2)</f>
        <v>0</v>
      </c>
      <c r="BL134" s="19" t="s">
        <v>2909</v>
      </c>
      <c r="BM134" s="190" t="s">
        <v>3000</v>
      </c>
    </row>
    <row r="135" spans="1:47" s="2" customFormat="1" ht="19.5">
      <c r="A135" s="36"/>
      <c r="B135" s="37"/>
      <c r="C135" s="38"/>
      <c r="D135" s="192" t="s">
        <v>418</v>
      </c>
      <c r="E135" s="38"/>
      <c r="F135" s="193" t="s">
        <v>2999</v>
      </c>
      <c r="G135" s="38"/>
      <c r="H135" s="38"/>
      <c r="I135" s="194"/>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418</v>
      </c>
      <c r="AU135" s="19" t="s">
        <v>84</v>
      </c>
    </row>
    <row r="136" spans="1:65" s="2" customFormat="1" ht="14.45" customHeight="1">
      <c r="A136" s="36"/>
      <c r="B136" s="37"/>
      <c r="C136" s="179" t="s">
        <v>111</v>
      </c>
      <c r="D136" s="179" t="s">
        <v>410</v>
      </c>
      <c r="E136" s="180" t="s">
        <v>3001</v>
      </c>
      <c r="F136" s="181" t="s">
        <v>3002</v>
      </c>
      <c r="G136" s="182" t="s">
        <v>622</v>
      </c>
      <c r="H136" s="183">
        <v>1</v>
      </c>
      <c r="I136" s="184"/>
      <c r="J136" s="185">
        <f>ROUND(I136*H136,2)</f>
        <v>0</v>
      </c>
      <c r="K136" s="181" t="s">
        <v>19</v>
      </c>
      <c r="L136" s="41"/>
      <c r="M136" s="186" t="s">
        <v>19</v>
      </c>
      <c r="N136" s="187" t="s">
        <v>47</v>
      </c>
      <c r="O136" s="66"/>
      <c r="P136" s="188">
        <f>O136*H136</f>
        <v>0</v>
      </c>
      <c r="Q136" s="188">
        <v>0</v>
      </c>
      <c r="R136" s="188">
        <f>Q136*H136</f>
        <v>0</v>
      </c>
      <c r="S136" s="188">
        <v>0</v>
      </c>
      <c r="T136" s="189">
        <f>S136*H136</f>
        <v>0</v>
      </c>
      <c r="U136" s="36"/>
      <c r="V136" s="36"/>
      <c r="W136" s="36"/>
      <c r="X136" s="36"/>
      <c r="Y136" s="36"/>
      <c r="Z136" s="36"/>
      <c r="AA136" s="36"/>
      <c r="AB136" s="36"/>
      <c r="AC136" s="36"/>
      <c r="AD136" s="36"/>
      <c r="AE136" s="36"/>
      <c r="AR136" s="190" t="s">
        <v>2909</v>
      </c>
      <c r="AT136" s="190" t="s">
        <v>410</v>
      </c>
      <c r="AU136" s="190" t="s">
        <v>84</v>
      </c>
      <c r="AY136" s="19" t="s">
        <v>404</v>
      </c>
      <c r="BE136" s="191">
        <f>IF(N136="základní",J136,0)</f>
        <v>0</v>
      </c>
      <c r="BF136" s="191">
        <f>IF(N136="snížená",J136,0)</f>
        <v>0</v>
      </c>
      <c r="BG136" s="191">
        <f>IF(N136="zákl. přenesená",J136,0)</f>
        <v>0</v>
      </c>
      <c r="BH136" s="191">
        <f>IF(N136="sníž. přenesená",J136,0)</f>
        <v>0</v>
      </c>
      <c r="BI136" s="191">
        <f>IF(N136="nulová",J136,0)</f>
        <v>0</v>
      </c>
      <c r="BJ136" s="19" t="s">
        <v>84</v>
      </c>
      <c r="BK136" s="191">
        <f>ROUND(I136*H136,2)</f>
        <v>0</v>
      </c>
      <c r="BL136" s="19" t="s">
        <v>2909</v>
      </c>
      <c r="BM136" s="190" t="s">
        <v>3003</v>
      </c>
    </row>
    <row r="137" spans="1:47" s="2" customFormat="1" ht="11.25">
      <c r="A137" s="36"/>
      <c r="B137" s="37"/>
      <c r="C137" s="38"/>
      <c r="D137" s="192" t="s">
        <v>418</v>
      </c>
      <c r="E137" s="38"/>
      <c r="F137" s="193" t="s">
        <v>3002</v>
      </c>
      <c r="G137" s="38"/>
      <c r="H137" s="38"/>
      <c r="I137" s="194"/>
      <c r="J137" s="38"/>
      <c r="K137" s="38"/>
      <c r="L137" s="41"/>
      <c r="M137" s="195"/>
      <c r="N137" s="196"/>
      <c r="O137" s="66"/>
      <c r="P137" s="66"/>
      <c r="Q137" s="66"/>
      <c r="R137" s="66"/>
      <c r="S137" s="66"/>
      <c r="T137" s="67"/>
      <c r="U137" s="36"/>
      <c r="V137" s="36"/>
      <c r="W137" s="36"/>
      <c r="X137" s="36"/>
      <c r="Y137" s="36"/>
      <c r="Z137" s="36"/>
      <c r="AA137" s="36"/>
      <c r="AB137" s="36"/>
      <c r="AC137" s="36"/>
      <c r="AD137" s="36"/>
      <c r="AE137" s="36"/>
      <c r="AT137" s="19" t="s">
        <v>418</v>
      </c>
      <c r="AU137" s="19" t="s">
        <v>84</v>
      </c>
    </row>
    <row r="138" spans="1:65" s="2" customFormat="1" ht="14.45" customHeight="1">
      <c r="A138" s="36"/>
      <c r="B138" s="37"/>
      <c r="C138" s="179" t="s">
        <v>680</v>
      </c>
      <c r="D138" s="179" t="s">
        <v>410</v>
      </c>
      <c r="E138" s="180" t="s">
        <v>3004</v>
      </c>
      <c r="F138" s="181" t="s">
        <v>3005</v>
      </c>
      <c r="G138" s="182" t="s">
        <v>622</v>
      </c>
      <c r="H138" s="183">
        <v>1</v>
      </c>
      <c r="I138" s="184"/>
      <c r="J138" s="185">
        <f>ROUND(I138*H138,2)</f>
        <v>0</v>
      </c>
      <c r="K138" s="181" t="s">
        <v>19</v>
      </c>
      <c r="L138" s="41"/>
      <c r="M138" s="186" t="s">
        <v>19</v>
      </c>
      <c r="N138" s="187" t="s">
        <v>47</v>
      </c>
      <c r="O138" s="66"/>
      <c r="P138" s="188">
        <f>O138*H138</f>
        <v>0</v>
      </c>
      <c r="Q138" s="188">
        <v>0</v>
      </c>
      <c r="R138" s="188">
        <f>Q138*H138</f>
        <v>0</v>
      </c>
      <c r="S138" s="188">
        <v>0</v>
      </c>
      <c r="T138" s="189">
        <f>S138*H138</f>
        <v>0</v>
      </c>
      <c r="U138" s="36"/>
      <c r="V138" s="36"/>
      <c r="W138" s="36"/>
      <c r="X138" s="36"/>
      <c r="Y138" s="36"/>
      <c r="Z138" s="36"/>
      <c r="AA138" s="36"/>
      <c r="AB138" s="36"/>
      <c r="AC138" s="36"/>
      <c r="AD138" s="36"/>
      <c r="AE138" s="36"/>
      <c r="AR138" s="190" t="s">
        <v>2909</v>
      </c>
      <c r="AT138" s="190" t="s">
        <v>410</v>
      </c>
      <c r="AU138" s="190" t="s">
        <v>84</v>
      </c>
      <c r="AY138" s="19" t="s">
        <v>404</v>
      </c>
      <c r="BE138" s="191">
        <f>IF(N138="základní",J138,0)</f>
        <v>0</v>
      </c>
      <c r="BF138" s="191">
        <f>IF(N138="snížená",J138,0)</f>
        <v>0</v>
      </c>
      <c r="BG138" s="191">
        <f>IF(N138="zákl. přenesená",J138,0)</f>
        <v>0</v>
      </c>
      <c r="BH138" s="191">
        <f>IF(N138="sníž. přenesená",J138,0)</f>
        <v>0</v>
      </c>
      <c r="BI138" s="191">
        <f>IF(N138="nulová",J138,0)</f>
        <v>0</v>
      </c>
      <c r="BJ138" s="19" t="s">
        <v>84</v>
      </c>
      <c r="BK138" s="191">
        <f>ROUND(I138*H138,2)</f>
        <v>0</v>
      </c>
      <c r="BL138" s="19" t="s">
        <v>2909</v>
      </c>
      <c r="BM138" s="190" t="s">
        <v>3006</v>
      </c>
    </row>
    <row r="139" spans="1:47" s="2" customFormat="1" ht="11.25">
      <c r="A139" s="36"/>
      <c r="B139" s="37"/>
      <c r="C139" s="38"/>
      <c r="D139" s="192" t="s">
        <v>418</v>
      </c>
      <c r="E139" s="38"/>
      <c r="F139" s="193" t="s">
        <v>3005</v>
      </c>
      <c r="G139" s="38"/>
      <c r="H139" s="38"/>
      <c r="I139" s="194"/>
      <c r="J139" s="38"/>
      <c r="K139" s="38"/>
      <c r="L139" s="41"/>
      <c r="M139" s="195"/>
      <c r="N139" s="196"/>
      <c r="O139" s="66"/>
      <c r="P139" s="66"/>
      <c r="Q139" s="66"/>
      <c r="R139" s="66"/>
      <c r="S139" s="66"/>
      <c r="T139" s="67"/>
      <c r="U139" s="36"/>
      <c r="V139" s="36"/>
      <c r="W139" s="36"/>
      <c r="X139" s="36"/>
      <c r="Y139" s="36"/>
      <c r="Z139" s="36"/>
      <c r="AA139" s="36"/>
      <c r="AB139" s="36"/>
      <c r="AC139" s="36"/>
      <c r="AD139" s="36"/>
      <c r="AE139" s="36"/>
      <c r="AT139" s="19" t="s">
        <v>418</v>
      </c>
      <c r="AU139" s="19" t="s">
        <v>84</v>
      </c>
    </row>
    <row r="140" spans="1:65" s="2" customFormat="1" ht="24.2" customHeight="1">
      <c r="A140" s="36"/>
      <c r="B140" s="37"/>
      <c r="C140" s="179" t="s">
        <v>690</v>
      </c>
      <c r="D140" s="179" t="s">
        <v>410</v>
      </c>
      <c r="E140" s="180" t="s">
        <v>3007</v>
      </c>
      <c r="F140" s="181" t="s">
        <v>3008</v>
      </c>
      <c r="G140" s="182" t="s">
        <v>622</v>
      </c>
      <c r="H140" s="183">
        <v>1</v>
      </c>
      <c r="I140" s="184"/>
      <c r="J140" s="185">
        <f>ROUND(I140*H140,2)</f>
        <v>0</v>
      </c>
      <c r="K140" s="181" t="s">
        <v>19</v>
      </c>
      <c r="L140" s="41"/>
      <c r="M140" s="186" t="s">
        <v>19</v>
      </c>
      <c r="N140" s="187" t="s">
        <v>47</v>
      </c>
      <c r="O140" s="66"/>
      <c r="P140" s="188">
        <f>O140*H140</f>
        <v>0</v>
      </c>
      <c r="Q140" s="188">
        <v>0</v>
      </c>
      <c r="R140" s="188">
        <f>Q140*H140</f>
        <v>0</v>
      </c>
      <c r="S140" s="188">
        <v>0</v>
      </c>
      <c r="T140" s="189">
        <f>S140*H140</f>
        <v>0</v>
      </c>
      <c r="U140" s="36"/>
      <c r="V140" s="36"/>
      <c r="W140" s="36"/>
      <c r="X140" s="36"/>
      <c r="Y140" s="36"/>
      <c r="Z140" s="36"/>
      <c r="AA140" s="36"/>
      <c r="AB140" s="36"/>
      <c r="AC140" s="36"/>
      <c r="AD140" s="36"/>
      <c r="AE140" s="36"/>
      <c r="AR140" s="190" t="s">
        <v>2909</v>
      </c>
      <c r="AT140" s="190" t="s">
        <v>410</v>
      </c>
      <c r="AU140" s="190" t="s">
        <v>84</v>
      </c>
      <c r="AY140" s="19" t="s">
        <v>404</v>
      </c>
      <c r="BE140" s="191">
        <f>IF(N140="základní",J140,0)</f>
        <v>0</v>
      </c>
      <c r="BF140" s="191">
        <f>IF(N140="snížená",J140,0)</f>
        <v>0</v>
      </c>
      <c r="BG140" s="191">
        <f>IF(N140="zákl. přenesená",J140,0)</f>
        <v>0</v>
      </c>
      <c r="BH140" s="191">
        <f>IF(N140="sníž. přenesená",J140,0)</f>
        <v>0</v>
      </c>
      <c r="BI140" s="191">
        <f>IF(N140="nulová",J140,0)</f>
        <v>0</v>
      </c>
      <c r="BJ140" s="19" t="s">
        <v>84</v>
      </c>
      <c r="BK140" s="191">
        <f>ROUND(I140*H140,2)</f>
        <v>0</v>
      </c>
      <c r="BL140" s="19" t="s">
        <v>2909</v>
      </c>
      <c r="BM140" s="190" t="s">
        <v>3009</v>
      </c>
    </row>
    <row r="141" spans="1:47" s="2" customFormat="1" ht="58.5">
      <c r="A141" s="36"/>
      <c r="B141" s="37"/>
      <c r="C141" s="38"/>
      <c r="D141" s="192" t="s">
        <v>418</v>
      </c>
      <c r="E141" s="38"/>
      <c r="F141" s="193" t="s">
        <v>3010</v>
      </c>
      <c r="G141" s="38"/>
      <c r="H141" s="38"/>
      <c r="I141" s="194"/>
      <c r="J141" s="38"/>
      <c r="K141" s="38"/>
      <c r="L141" s="41"/>
      <c r="M141" s="195"/>
      <c r="N141" s="196"/>
      <c r="O141" s="66"/>
      <c r="P141" s="66"/>
      <c r="Q141" s="66"/>
      <c r="R141" s="66"/>
      <c r="S141" s="66"/>
      <c r="T141" s="67"/>
      <c r="U141" s="36"/>
      <c r="V141" s="36"/>
      <c r="W141" s="36"/>
      <c r="X141" s="36"/>
      <c r="Y141" s="36"/>
      <c r="Z141" s="36"/>
      <c r="AA141" s="36"/>
      <c r="AB141" s="36"/>
      <c r="AC141" s="36"/>
      <c r="AD141" s="36"/>
      <c r="AE141" s="36"/>
      <c r="AT141" s="19" t="s">
        <v>418</v>
      </c>
      <c r="AU141" s="19" t="s">
        <v>84</v>
      </c>
    </row>
    <row r="142" spans="1:65" s="2" customFormat="1" ht="24.2" customHeight="1">
      <c r="A142" s="36"/>
      <c r="B142" s="37"/>
      <c r="C142" s="179" t="s">
        <v>699</v>
      </c>
      <c r="D142" s="179" t="s">
        <v>410</v>
      </c>
      <c r="E142" s="180" t="s">
        <v>3011</v>
      </c>
      <c r="F142" s="181" t="s">
        <v>3012</v>
      </c>
      <c r="G142" s="182" t="s">
        <v>622</v>
      </c>
      <c r="H142" s="183">
        <v>1</v>
      </c>
      <c r="I142" s="184"/>
      <c r="J142" s="185">
        <f>ROUND(I142*H142,2)</f>
        <v>0</v>
      </c>
      <c r="K142" s="181" t="s">
        <v>19</v>
      </c>
      <c r="L142" s="41"/>
      <c r="M142" s="186" t="s">
        <v>19</v>
      </c>
      <c r="N142" s="187" t="s">
        <v>47</v>
      </c>
      <c r="O142" s="66"/>
      <c r="P142" s="188">
        <f>O142*H142</f>
        <v>0</v>
      </c>
      <c r="Q142" s="188">
        <v>0</v>
      </c>
      <c r="R142" s="188">
        <f>Q142*H142</f>
        <v>0</v>
      </c>
      <c r="S142" s="188">
        <v>0</v>
      </c>
      <c r="T142" s="189">
        <f>S142*H142</f>
        <v>0</v>
      </c>
      <c r="U142" s="36"/>
      <c r="V142" s="36"/>
      <c r="W142" s="36"/>
      <c r="X142" s="36"/>
      <c r="Y142" s="36"/>
      <c r="Z142" s="36"/>
      <c r="AA142" s="36"/>
      <c r="AB142" s="36"/>
      <c r="AC142" s="36"/>
      <c r="AD142" s="36"/>
      <c r="AE142" s="36"/>
      <c r="AR142" s="190" t="s">
        <v>2909</v>
      </c>
      <c r="AT142" s="190" t="s">
        <v>410</v>
      </c>
      <c r="AU142" s="190" t="s">
        <v>84</v>
      </c>
      <c r="AY142" s="19" t="s">
        <v>404</v>
      </c>
      <c r="BE142" s="191">
        <f>IF(N142="základní",J142,0)</f>
        <v>0</v>
      </c>
      <c r="BF142" s="191">
        <f>IF(N142="snížená",J142,0)</f>
        <v>0</v>
      </c>
      <c r="BG142" s="191">
        <f>IF(N142="zákl. přenesená",J142,0)</f>
        <v>0</v>
      </c>
      <c r="BH142" s="191">
        <f>IF(N142="sníž. přenesená",J142,0)</f>
        <v>0</v>
      </c>
      <c r="BI142" s="191">
        <f>IF(N142="nulová",J142,0)</f>
        <v>0</v>
      </c>
      <c r="BJ142" s="19" t="s">
        <v>84</v>
      </c>
      <c r="BK142" s="191">
        <f>ROUND(I142*H142,2)</f>
        <v>0</v>
      </c>
      <c r="BL142" s="19" t="s">
        <v>2909</v>
      </c>
      <c r="BM142" s="190" t="s">
        <v>3013</v>
      </c>
    </row>
    <row r="143" spans="1:47" s="2" customFormat="1" ht="11.25">
      <c r="A143" s="36"/>
      <c r="B143" s="37"/>
      <c r="C143" s="38"/>
      <c r="D143" s="192" t="s">
        <v>418</v>
      </c>
      <c r="E143" s="38"/>
      <c r="F143" s="193" t="s">
        <v>3012</v>
      </c>
      <c r="G143" s="38"/>
      <c r="H143" s="38"/>
      <c r="I143" s="194"/>
      <c r="J143" s="38"/>
      <c r="K143" s="38"/>
      <c r="L143" s="41"/>
      <c r="M143" s="195"/>
      <c r="N143" s="196"/>
      <c r="O143" s="66"/>
      <c r="P143" s="66"/>
      <c r="Q143" s="66"/>
      <c r="R143" s="66"/>
      <c r="S143" s="66"/>
      <c r="T143" s="67"/>
      <c r="U143" s="36"/>
      <c r="V143" s="36"/>
      <c r="W143" s="36"/>
      <c r="X143" s="36"/>
      <c r="Y143" s="36"/>
      <c r="Z143" s="36"/>
      <c r="AA143" s="36"/>
      <c r="AB143" s="36"/>
      <c r="AC143" s="36"/>
      <c r="AD143" s="36"/>
      <c r="AE143" s="36"/>
      <c r="AT143" s="19" t="s">
        <v>418</v>
      </c>
      <c r="AU143" s="19" t="s">
        <v>84</v>
      </c>
    </row>
    <row r="144" spans="1:65" s="2" customFormat="1" ht="14.45" customHeight="1">
      <c r="A144" s="36"/>
      <c r="B144" s="37"/>
      <c r="C144" s="179" t="s">
        <v>715</v>
      </c>
      <c r="D144" s="179" t="s">
        <v>410</v>
      </c>
      <c r="E144" s="180" t="s">
        <v>3014</v>
      </c>
      <c r="F144" s="181" t="s">
        <v>3015</v>
      </c>
      <c r="G144" s="182" t="s">
        <v>622</v>
      </c>
      <c r="H144" s="183">
        <v>1</v>
      </c>
      <c r="I144" s="184"/>
      <c r="J144" s="185">
        <f>ROUND(I144*H144,2)</f>
        <v>0</v>
      </c>
      <c r="K144" s="181" t="s">
        <v>19</v>
      </c>
      <c r="L144" s="41"/>
      <c r="M144" s="186" t="s">
        <v>19</v>
      </c>
      <c r="N144" s="187" t="s">
        <v>47</v>
      </c>
      <c r="O144" s="66"/>
      <c r="P144" s="188">
        <f>O144*H144</f>
        <v>0</v>
      </c>
      <c r="Q144" s="188">
        <v>0</v>
      </c>
      <c r="R144" s="188">
        <f>Q144*H144</f>
        <v>0</v>
      </c>
      <c r="S144" s="188">
        <v>0</v>
      </c>
      <c r="T144" s="189">
        <f>S144*H144</f>
        <v>0</v>
      </c>
      <c r="U144" s="36"/>
      <c r="V144" s="36"/>
      <c r="W144" s="36"/>
      <c r="X144" s="36"/>
      <c r="Y144" s="36"/>
      <c r="Z144" s="36"/>
      <c r="AA144" s="36"/>
      <c r="AB144" s="36"/>
      <c r="AC144" s="36"/>
      <c r="AD144" s="36"/>
      <c r="AE144" s="36"/>
      <c r="AR144" s="190" t="s">
        <v>2909</v>
      </c>
      <c r="AT144" s="190" t="s">
        <v>410</v>
      </c>
      <c r="AU144" s="190" t="s">
        <v>84</v>
      </c>
      <c r="AY144" s="19" t="s">
        <v>404</v>
      </c>
      <c r="BE144" s="191">
        <f>IF(N144="základní",J144,0)</f>
        <v>0</v>
      </c>
      <c r="BF144" s="191">
        <f>IF(N144="snížená",J144,0)</f>
        <v>0</v>
      </c>
      <c r="BG144" s="191">
        <f>IF(N144="zákl. přenesená",J144,0)</f>
        <v>0</v>
      </c>
      <c r="BH144" s="191">
        <f>IF(N144="sníž. přenesená",J144,0)</f>
        <v>0</v>
      </c>
      <c r="BI144" s="191">
        <f>IF(N144="nulová",J144,0)</f>
        <v>0</v>
      </c>
      <c r="BJ144" s="19" t="s">
        <v>84</v>
      </c>
      <c r="BK144" s="191">
        <f>ROUND(I144*H144,2)</f>
        <v>0</v>
      </c>
      <c r="BL144" s="19" t="s">
        <v>2909</v>
      </c>
      <c r="BM144" s="190" t="s">
        <v>3016</v>
      </c>
    </row>
    <row r="145" spans="1:47" s="2" customFormat="1" ht="11.25">
      <c r="A145" s="36"/>
      <c r="B145" s="37"/>
      <c r="C145" s="38"/>
      <c r="D145" s="192" t="s">
        <v>418</v>
      </c>
      <c r="E145" s="38"/>
      <c r="F145" s="193" t="s">
        <v>3015</v>
      </c>
      <c r="G145" s="38"/>
      <c r="H145" s="38"/>
      <c r="I145" s="194"/>
      <c r="J145" s="38"/>
      <c r="K145" s="38"/>
      <c r="L145" s="41"/>
      <c r="M145" s="195"/>
      <c r="N145" s="196"/>
      <c r="O145" s="66"/>
      <c r="P145" s="66"/>
      <c r="Q145" s="66"/>
      <c r="R145" s="66"/>
      <c r="S145" s="66"/>
      <c r="T145" s="67"/>
      <c r="U145" s="36"/>
      <c r="V145" s="36"/>
      <c r="W145" s="36"/>
      <c r="X145" s="36"/>
      <c r="Y145" s="36"/>
      <c r="Z145" s="36"/>
      <c r="AA145" s="36"/>
      <c r="AB145" s="36"/>
      <c r="AC145" s="36"/>
      <c r="AD145" s="36"/>
      <c r="AE145" s="36"/>
      <c r="AT145" s="19" t="s">
        <v>418</v>
      </c>
      <c r="AU145" s="19" t="s">
        <v>84</v>
      </c>
    </row>
    <row r="146" spans="1:65" s="2" customFormat="1" ht="14.45" customHeight="1">
      <c r="A146" s="36"/>
      <c r="B146" s="37"/>
      <c r="C146" s="179" t="s">
        <v>748</v>
      </c>
      <c r="D146" s="179" t="s">
        <v>410</v>
      </c>
      <c r="E146" s="180" t="s">
        <v>3017</v>
      </c>
      <c r="F146" s="181" t="s">
        <v>3018</v>
      </c>
      <c r="G146" s="182" t="s">
        <v>622</v>
      </c>
      <c r="H146" s="183">
        <v>1</v>
      </c>
      <c r="I146" s="184"/>
      <c r="J146" s="185">
        <f>ROUND(I146*H146,2)</f>
        <v>0</v>
      </c>
      <c r="K146" s="181" t="s">
        <v>19</v>
      </c>
      <c r="L146" s="41"/>
      <c r="M146" s="186" t="s">
        <v>19</v>
      </c>
      <c r="N146" s="187" t="s">
        <v>47</v>
      </c>
      <c r="O146" s="66"/>
      <c r="P146" s="188">
        <f>O146*H146</f>
        <v>0</v>
      </c>
      <c r="Q146" s="188">
        <v>0</v>
      </c>
      <c r="R146" s="188">
        <f>Q146*H146</f>
        <v>0</v>
      </c>
      <c r="S146" s="188">
        <v>0</v>
      </c>
      <c r="T146" s="189">
        <f>S146*H146</f>
        <v>0</v>
      </c>
      <c r="U146" s="36"/>
      <c r="V146" s="36"/>
      <c r="W146" s="36"/>
      <c r="X146" s="36"/>
      <c r="Y146" s="36"/>
      <c r="Z146" s="36"/>
      <c r="AA146" s="36"/>
      <c r="AB146" s="36"/>
      <c r="AC146" s="36"/>
      <c r="AD146" s="36"/>
      <c r="AE146" s="36"/>
      <c r="AR146" s="190" t="s">
        <v>2909</v>
      </c>
      <c r="AT146" s="190" t="s">
        <v>410</v>
      </c>
      <c r="AU146" s="190" t="s">
        <v>84</v>
      </c>
      <c r="AY146" s="19" t="s">
        <v>404</v>
      </c>
      <c r="BE146" s="191">
        <f>IF(N146="základní",J146,0)</f>
        <v>0</v>
      </c>
      <c r="BF146" s="191">
        <f>IF(N146="snížená",J146,0)</f>
        <v>0</v>
      </c>
      <c r="BG146" s="191">
        <f>IF(N146="zákl. přenesená",J146,0)</f>
        <v>0</v>
      </c>
      <c r="BH146" s="191">
        <f>IF(N146="sníž. přenesená",J146,0)</f>
        <v>0</v>
      </c>
      <c r="BI146" s="191">
        <f>IF(N146="nulová",J146,0)</f>
        <v>0</v>
      </c>
      <c r="BJ146" s="19" t="s">
        <v>84</v>
      </c>
      <c r="BK146" s="191">
        <f>ROUND(I146*H146,2)</f>
        <v>0</v>
      </c>
      <c r="BL146" s="19" t="s">
        <v>2909</v>
      </c>
      <c r="BM146" s="190" t="s">
        <v>3019</v>
      </c>
    </row>
    <row r="147" spans="1:47" s="2" customFormat="1" ht="19.5">
      <c r="A147" s="36"/>
      <c r="B147" s="37"/>
      <c r="C147" s="38"/>
      <c r="D147" s="192" t="s">
        <v>418</v>
      </c>
      <c r="E147" s="38"/>
      <c r="F147" s="193" t="s">
        <v>3020</v>
      </c>
      <c r="G147" s="38"/>
      <c r="H147" s="38"/>
      <c r="I147" s="194"/>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418</v>
      </c>
      <c r="AU147" s="19" t="s">
        <v>84</v>
      </c>
    </row>
    <row r="148" spans="1:65" s="2" customFormat="1" ht="14.45" customHeight="1">
      <c r="A148" s="36"/>
      <c r="B148" s="37"/>
      <c r="C148" s="179" t="s">
        <v>773</v>
      </c>
      <c r="D148" s="179" t="s">
        <v>410</v>
      </c>
      <c r="E148" s="180" t="s">
        <v>3021</v>
      </c>
      <c r="F148" s="181" t="s">
        <v>3022</v>
      </c>
      <c r="G148" s="182" t="s">
        <v>622</v>
      </c>
      <c r="H148" s="183">
        <v>1</v>
      </c>
      <c r="I148" s="184"/>
      <c r="J148" s="185">
        <f>ROUND(I148*H148,2)</f>
        <v>0</v>
      </c>
      <c r="K148" s="181" t="s">
        <v>19</v>
      </c>
      <c r="L148" s="41"/>
      <c r="M148" s="186" t="s">
        <v>19</v>
      </c>
      <c r="N148" s="187" t="s">
        <v>47</v>
      </c>
      <c r="O148" s="66"/>
      <c r="P148" s="188">
        <f>O148*H148</f>
        <v>0</v>
      </c>
      <c r="Q148" s="188">
        <v>0</v>
      </c>
      <c r="R148" s="188">
        <f>Q148*H148</f>
        <v>0</v>
      </c>
      <c r="S148" s="188">
        <v>0</v>
      </c>
      <c r="T148" s="189">
        <f>S148*H148</f>
        <v>0</v>
      </c>
      <c r="U148" s="36"/>
      <c r="V148" s="36"/>
      <c r="W148" s="36"/>
      <c r="X148" s="36"/>
      <c r="Y148" s="36"/>
      <c r="Z148" s="36"/>
      <c r="AA148" s="36"/>
      <c r="AB148" s="36"/>
      <c r="AC148" s="36"/>
      <c r="AD148" s="36"/>
      <c r="AE148" s="36"/>
      <c r="AR148" s="190" t="s">
        <v>2909</v>
      </c>
      <c r="AT148" s="190" t="s">
        <v>410</v>
      </c>
      <c r="AU148" s="190" t="s">
        <v>84</v>
      </c>
      <c r="AY148" s="19" t="s">
        <v>404</v>
      </c>
      <c r="BE148" s="191">
        <f>IF(N148="základní",J148,0)</f>
        <v>0</v>
      </c>
      <c r="BF148" s="191">
        <f>IF(N148="snížená",J148,0)</f>
        <v>0</v>
      </c>
      <c r="BG148" s="191">
        <f>IF(N148="zákl. přenesená",J148,0)</f>
        <v>0</v>
      </c>
      <c r="BH148" s="191">
        <f>IF(N148="sníž. přenesená",J148,0)</f>
        <v>0</v>
      </c>
      <c r="BI148" s="191">
        <f>IF(N148="nulová",J148,0)</f>
        <v>0</v>
      </c>
      <c r="BJ148" s="19" t="s">
        <v>84</v>
      </c>
      <c r="BK148" s="191">
        <f>ROUND(I148*H148,2)</f>
        <v>0</v>
      </c>
      <c r="BL148" s="19" t="s">
        <v>2909</v>
      </c>
      <c r="BM148" s="190" t="s">
        <v>3023</v>
      </c>
    </row>
    <row r="149" spans="1:47" s="2" customFormat="1" ht="11.25">
      <c r="A149" s="36"/>
      <c r="B149" s="37"/>
      <c r="C149" s="38"/>
      <c r="D149" s="192" t="s">
        <v>418</v>
      </c>
      <c r="E149" s="38"/>
      <c r="F149" s="193" t="s">
        <v>3022</v>
      </c>
      <c r="G149" s="38"/>
      <c r="H149" s="38"/>
      <c r="I149" s="194"/>
      <c r="J149" s="38"/>
      <c r="K149" s="38"/>
      <c r="L149" s="41"/>
      <c r="M149" s="195"/>
      <c r="N149" s="196"/>
      <c r="O149" s="66"/>
      <c r="P149" s="66"/>
      <c r="Q149" s="66"/>
      <c r="R149" s="66"/>
      <c r="S149" s="66"/>
      <c r="T149" s="67"/>
      <c r="U149" s="36"/>
      <c r="V149" s="36"/>
      <c r="W149" s="36"/>
      <c r="X149" s="36"/>
      <c r="Y149" s="36"/>
      <c r="Z149" s="36"/>
      <c r="AA149" s="36"/>
      <c r="AB149" s="36"/>
      <c r="AC149" s="36"/>
      <c r="AD149" s="36"/>
      <c r="AE149" s="36"/>
      <c r="AT149" s="19" t="s">
        <v>418</v>
      </c>
      <c r="AU149" s="19" t="s">
        <v>84</v>
      </c>
    </row>
    <row r="150" spans="1:65" s="2" customFormat="1" ht="24.2" customHeight="1">
      <c r="A150" s="36"/>
      <c r="B150" s="37"/>
      <c r="C150" s="179" t="s">
        <v>796</v>
      </c>
      <c r="D150" s="179" t="s">
        <v>410</v>
      </c>
      <c r="E150" s="180" t="s">
        <v>3024</v>
      </c>
      <c r="F150" s="181" t="s">
        <v>3025</v>
      </c>
      <c r="G150" s="182" t="s">
        <v>622</v>
      </c>
      <c r="H150" s="183">
        <v>1</v>
      </c>
      <c r="I150" s="184"/>
      <c r="J150" s="185">
        <f>ROUND(I150*H150,2)</f>
        <v>0</v>
      </c>
      <c r="K150" s="181" t="s">
        <v>19</v>
      </c>
      <c r="L150" s="41"/>
      <c r="M150" s="186" t="s">
        <v>19</v>
      </c>
      <c r="N150" s="187" t="s">
        <v>47</v>
      </c>
      <c r="O150" s="66"/>
      <c r="P150" s="188">
        <f>O150*H150</f>
        <v>0</v>
      </c>
      <c r="Q150" s="188">
        <v>0</v>
      </c>
      <c r="R150" s="188">
        <f>Q150*H150</f>
        <v>0</v>
      </c>
      <c r="S150" s="188">
        <v>0</v>
      </c>
      <c r="T150" s="189">
        <f>S150*H150</f>
        <v>0</v>
      </c>
      <c r="U150" s="36"/>
      <c r="V150" s="36"/>
      <c r="W150" s="36"/>
      <c r="X150" s="36"/>
      <c r="Y150" s="36"/>
      <c r="Z150" s="36"/>
      <c r="AA150" s="36"/>
      <c r="AB150" s="36"/>
      <c r="AC150" s="36"/>
      <c r="AD150" s="36"/>
      <c r="AE150" s="36"/>
      <c r="AR150" s="190" t="s">
        <v>2909</v>
      </c>
      <c r="AT150" s="190" t="s">
        <v>410</v>
      </c>
      <c r="AU150" s="190" t="s">
        <v>84</v>
      </c>
      <c r="AY150" s="19" t="s">
        <v>404</v>
      </c>
      <c r="BE150" s="191">
        <f>IF(N150="základní",J150,0)</f>
        <v>0</v>
      </c>
      <c r="BF150" s="191">
        <f>IF(N150="snížená",J150,0)</f>
        <v>0</v>
      </c>
      <c r="BG150" s="191">
        <f>IF(N150="zákl. přenesená",J150,0)</f>
        <v>0</v>
      </c>
      <c r="BH150" s="191">
        <f>IF(N150="sníž. přenesená",J150,0)</f>
        <v>0</v>
      </c>
      <c r="BI150" s="191">
        <f>IF(N150="nulová",J150,0)</f>
        <v>0</v>
      </c>
      <c r="BJ150" s="19" t="s">
        <v>84</v>
      </c>
      <c r="BK150" s="191">
        <f>ROUND(I150*H150,2)</f>
        <v>0</v>
      </c>
      <c r="BL150" s="19" t="s">
        <v>2909</v>
      </c>
      <c r="BM150" s="190" t="s">
        <v>3026</v>
      </c>
    </row>
    <row r="151" spans="1:47" s="2" customFormat="1" ht="19.5">
      <c r="A151" s="36"/>
      <c r="B151" s="37"/>
      <c r="C151" s="38"/>
      <c r="D151" s="192" t="s">
        <v>418</v>
      </c>
      <c r="E151" s="38"/>
      <c r="F151" s="193" t="s">
        <v>3025</v>
      </c>
      <c r="G151" s="38"/>
      <c r="H151" s="38"/>
      <c r="I151" s="194"/>
      <c r="J151" s="38"/>
      <c r="K151" s="38"/>
      <c r="L151" s="41"/>
      <c r="M151" s="195"/>
      <c r="N151" s="196"/>
      <c r="O151" s="66"/>
      <c r="P151" s="66"/>
      <c r="Q151" s="66"/>
      <c r="R151" s="66"/>
      <c r="S151" s="66"/>
      <c r="T151" s="67"/>
      <c r="U151" s="36"/>
      <c r="V151" s="36"/>
      <c r="W151" s="36"/>
      <c r="X151" s="36"/>
      <c r="Y151" s="36"/>
      <c r="Z151" s="36"/>
      <c r="AA151" s="36"/>
      <c r="AB151" s="36"/>
      <c r="AC151" s="36"/>
      <c r="AD151" s="36"/>
      <c r="AE151" s="36"/>
      <c r="AT151" s="19" t="s">
        <v>418</v>
      </c>
      <c r="AU151" s="19" t="s">
        <v>84</v>
      </c>
    </row>
    <row r="152" spans="1:65" s="2" customFormat="1" ht="14.45" customHeight="1">
      <c r="A152" s="36"/>
      <c r="B152" s="37"/>
      <c r="C152" s="179" t="s">
        <v>811</v>
      </c>
      <c r="D152" s="179" t="s">
        <v>410</v>
      </c>
      <c r="E152" s="180" t="s">
        <v>3027</v>
      </c>
      <c r="F152" s="181" t="s">
        <v>3028</v>
      </c>
      <c r="G152" s="182" t="s">
        <v>622</v>
      </c>
      <c r="H152" s="183">
        <v>1</v>
      </c>
      <c r="I152" s="184"/>
      <c r="J152" s="185">
        <f>ROUND(I152*H152,2)</f>
        <v>0</v>
      </c>
      <c r="K152" s="181" t="s">
        <v>19</v>
      </c>
      <c r="L152" s="41"/>
      <c r="M152" s="186" t="s">
        <v>19</v>
      </c>
      <c r="N152" s="187" t="s">
        <v>47</v>
      </c>
      <c r="O152" s="66"/>
      <c r="P152" s="188">
        <f>O152*H152</f>
        <v>0</v>
      </c>
      <c r="Q152" s="188">
        <v>0</v>
      </c>
      <c r="R152" s="188">
        <f>Q152*H152</f>
        <v>0</v>
      </c>
      <c r="S152" s="188">
        <v>0</v>
      </c>
      <c r="T152" s="189">
        <f>S152*H152</f>
        <v>0</v>
      </c>
      <c r="U152" s="36"/>
      <c r="V152" s="36"/>
      <c r="W152" s="36"/>
      <c r="X152" s="36"/>
      <c r="Y152" s="36"/>
      <c r="Z152" s="36"/>
      <c r="AA152" s="36"/>
      <c r="AB152" s="36"/>
      <c r="AC152" s="36"/>
      <c r="AD152" s="36"/>
      <c r="AE152" s="36"/>
      <c r="AR152" s="190" t="s">
        <v>2909</v>
      </c>
      <c r="AT152" s="190" t="s">
        <v>410</v>
      </c>
      <c r="AU152" s="190" t="s">
        <v>84</v>
      </c>
      <c r="AY152" s="19" t="s">
        <v>404</v>
      </c>
      <c r="BE152" s="191">
        <f>IF(N152="základní",J152,0)</f>
        <v>0</v>
      </c>
      <c r="BF152" s="191">
        <f>IF(N152="snížená",J152,0)</f>
        <v>0</v>
      </c>
      <c r="BG152" s="191">
        <f>IF(N152="zákl. přenesená",J152,0)</f>
        <v>0</v>
      </c>
      <c r="BH152" s="191">
        <f>IF(N152="sníž. přenesená",J152,0)</f>
        <v>0</v>
      </c>
      <c r="BI152" s="191">
        <f>IF(N152="nulová",J152,0)</f>
        <v>0</v>
      </c>
      <c r="BJ152" s="19" t="s">
        <v>84</v>
      </c>
      <c r="BK152" s="191">
        <f>ROUND(I152*H152,2)</f>
        <v>0</v>
      </c>
      <c r="BL152" s="19" t="s">
        <v>2909</v>
      </c>
      <c r="BM152" s="190" t="s">
        <v>3029</v>
      </c>
    </row>
    <row r="153" spans="1:47" s="2" customFormat="1" ht="19.5">
      <c r="A153" s="36"/>
      <c r="B153" s="37"/>
      <c r="C153" s="38"/>
      <c r="D153" s="192" t="s">
        <v>418</v>
      </c>
      <c r="E153" s="38"/>
      <c r="F153" s="193" t="s">
        <v>3030</v>
      </c>
      <c r="G153" s="38"/>
      <c r="H153" s="38"/>
      <c r="I153" s="194"/>
      <c r="J153" s="38"/>
      <c r="K153" s="38"/>
      <c r="L153" s="41"/>
      <c r="M153" s="195"/>
      <c r="N153" s="196"/>
      <c r="O153" s="66"/>
      <c r="P153" s="66"/>
      <c r="Q153" s="66"/>
      <c r="R153" s="66"/>
      <c r="S153" s="66"/>
      <c r="T153" s="67"/>
      <c r="U153" s="36"/>
      <c r="V153" s="36"/>
      <c r="W153" s="36"/>
      <c r="X153" s="36"/>
      <c r="Y153" s="36"/>
      <c r="Z153" s="36"/>
      <c r="AA153" s="36"/>
      <c r="AB153" s="36"/>
      <c r="AC153" s="36"/>
      <c r="AD153" s="36"/>
      <c r="AE153" s="36"/>
      <c r="AT153" s="19" t="s">
        <v>418</v>
      </c>
      <c r="AU153" s="19" t="s">
        <v>84</v>
      </c>
    </row>
    <row r="154" spans="1:65" s="2" customFormat="1" ht="14.45" customHeight="1">
      <c r="A154" s="36"/>
      <c r="B154" s="37"/>
      <c r="C154" s="179" t="s">
        <v>817</v>
      </c>
      <c r="D154" s="179" t="s">
        <v>410</v>
      </c>
      <c r="E154" s="180" t="s">
        <v>3031</v>
      </c>
      <c r="F154" s="181" t="s">
        <v>3032</v>
      </c>
      <c r="G154" s="182" t="s">
        <v>622</v>
      </c>
      <c r="H154" s="183">
        <v>1</v>
      </c>
      <c r="I154" s="184"/>
      <c r="J154" s="185">
        <f>ROUND(I154*H154,2)</f>
        <v>0</v>
      </c>
      <c r="K154" s="181" t="s">
        <v>19</v>
      </c>
      <c r="L154" s="41"/>
      <c r="M154" s="186" t="s">
        <v>19</v>
      </c>
      <c r="N154" s="187" t="s">
        <v>47</v>
      </c>
      <c r="O154" s="66"/>
      <c r="P154" s="188">
        <f>O154*H154</f>
        <v>0</v>
      </c>
      <c r="Q154" s="188">
        <v>0</v>
      </c>
      <c r="R154" s="188">
        <f>Q154*H154</f>
        <v>0</v>
      </c>
      <c r="S154" s="188">
        <v>0</v>
      </c>
      <c r="T154" s="189">
        <f>S154*H154</f>
        <v>0</v>
      </c>
      <c r="U154" s="36"/>
      <c r="V154" s="36"/>
      <c r="W154" s="36"/>
      <c r="X154" s="36"/>
      <c r="Y154" s="36"/>
      <c r="Z154" s="36"/>
      <c r="AA154" s="36"/>
      <c r="AB154" s="36"/>
      <c r="AC154" s="36"/>
      <c r="AD154" s="36"/>
      <c r="AE154" s="36"/>
      <c r="AR154" s="190" t="s">
        <v>2909</v>
      </c>
      <c r="AT154" s="190" t="s">
        <v>410</v>
      </c>
      <c r="AU154" s="190" t="s">
        <v>84</v>
      </c>
      <c r="AY154" s="19" t="s">
        <v>404</v>
      </c>
      <c r="BE154" s="191">
        <f>IF(N154="základní",J154,0)</f>
        <v>0</v>
      </c>
      <c r="BF154" s="191">
        <f>IF(N154="snížená",J154,0)</f>
        <v>0</v>
      </c>
      <c r="BG154" s="191">
        <f>IF(N154="zákl. přenesená",J154,0)</f>
        <v>0</v>
      </c>
      <c r="BH154" s="191">
        <f>IF(N154="sníž. přenesená",J154,0)</f>
        <v>0</v>
      </c>
      <c r="BI154" s="191">
        <f>IF(N154="nulová",J154,0)</f>
        <v>0</v>
      </c>
      <c r="BJ154" s="19" t="s">
        <v>84</v>
      </c>
      <c r="BK154" s="191">
        <f>ROUND(I154*H154,2)</f>
        <v>0</v>
      </c>
      <c r="BL154" s="19" t="s">
        <v>2909</v>
      </c>
      <c r="BM154" s="190" t="s">
        <v>3033</v>
      </c>
    </row>
    <row r="155" spans="1:47" s="2" customFormat="1" ht="11.25">
      <c r="A155" s="36"/>
      <c r="B155" s="37"/>
      <c r="C155" s="38"/>
      <c r="D155" s="192" t="s">
        <v>418</v>
      </c>
      <c r="E155" s="38"/>
      <c r="F155" s="193" t="s">
        <v>3032</v>
      </c>
      <c r="G155" s="38"/>
      <c r="H155" s="38"/>
      <c r="I155" s="194"/>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418</v>
      </c>
      <c r="AU155" s="19" t="s">
        <v>84</v>
      </c>
    </row>
    <row r="156" spans="1:65" s="2" customFormat="1" ht="14.45" customHeight="1">
      <c r="A156" s="36"/>
      <c r="B156" s="37"/>
      <c r="C156" s="179" t="s">
        <v>141</v>
      </c>
      <c r="D156" s="179" t="s">
        <v>410</v>
      </c>
      <c r="E156" s="180" t="s">
        <v>3034</v>
      </c>
      <c r="F156" s="181" t="s">
        <v>3035</v>
      </c>
      <c r="G156" s="182" t="s">
        <v>622</v>
      </c>
      <c r="H156" s="183">
        <v>1</v>
      </c>
      <c r="I156" s="184"/>
      <c r="J156" s="185">
        <f>ROUND(I156*H156,2)</f>
        <v>0</v>
      </c>
      <c r="K156" s="181" t="s">
        <v>19</v>
      </c>
      <c r="L156" s="41"/>
      <c r="M156" s="186" t="s">
        <v>19</v>
      </c>
      <c r="N156" s="187" t="s">
        <v>47</v>
      </c>
      <c r="O156" s="66"/>
      <c r="P156" s="188">
        <f>O156*H156</f>
        <v>0</v>
      </c>
      <c r="Q156" s="188">
        <v>0</v>
      </c>
      <c r="R156" s="188">
        <f>Q156*H156</f>
        <v>0</v>
      </c>
      <c r="S156" s="188">
        <v>0</v>
      </c>
      <c r="T156" s="189">
        <f>S156*H156</f>
        <v>0</v>
      </c>
      <c r="U156" s="36"/>
      <c r="V156" s="36"/>
      <c r="W156" s="36"/>
      <c r="X156" s="36"/>
      <c r="Y156" s="36"/>
      <c r="Z156" s="36"/>
      <c r="AA156" s="36"/>
      <c r="AB156" s="36"/>
      <c r="AC156" s="36"/>
      <c r="AD156" s="36"/>
      <c r="AE156" s="36"/>
      <c r="AR156" s="190" t="s">
        <v>2909</v>
      </c>
      <c r="AT156" s="190" t="s">
        <v>410</v>
      </c>
      <c r="AU156" s="190" t="s">
        <v>84</v>
      </c>
      <c r="AY156" s="19" t="s">
        <v>404</v>
      </c>
      <c r="BE156" s="191">
        <f>IF(N156="základní",J156,0)</f>
        <v>0</v>
      </c>
      <c r="BF156" s="191">
        <f>IF(N156="snížená",J156,0)</f>
        <v>0</v>
      </c>
      <c r="BG156" s="191">
        <f>IF(N156="zákl. přenesená",J156,0)</f>
        <v>0</v>
      </c>
      <c r="BH156" s="191">
        <f>IF(N156="sníž. přenesená",J156,0)</f>
        <v>0</v>
      </c>
      <c r="BI156" s="191">
        <f>IF(N156="nulová",J156,0)</f>
        <v>0</v>
      </c>
      <c r="BJ156" s="19" t="s">
        <v>84</v>
      </c>
      <c r="BK156" s="191">
        <f>ROUND(I156*H156,2)</f>
        <v>0</v>
      </c>
      <c r="BL156" s="19" t="s">
        <v>2909</v>
      </c>
      <c r="BM156" s="190" t="s">
        <v>3036</v>
      </c>
    </row>
    <row r="157" spans="1:47" s="2" customFormat="1" ht="11.25">
      <c r="A157" s="36"/>
      <c r="B157" s="37"/>
      <c r="C157" s="38"/>
      <c r="D157" s="192" t="s">
        <v>418</v>
      </c>
      <c r="E157" s="38"/>
      <c r="F157" s="193" t="s">
        <v>3035</v>
      </c>
      <c r="G157" s="38"/>
      <c r="H157" s="38"/>
      <c r="I157" s="194"/>
      <c r="J157" s="38"/>
      <c r="K157" s="38"/>
      <c r="L157" s="41"/>
      <c r="M157" s="195"/>
      <c r="N157" s="196"/>
      <c r="O157" s="66"/>
      <c r="P157" s="66"/>
      <c r="Q157" s="66"/>
      <c r="R157" s="66"/>
      <c r="S157" s="66"/>
      <c r="T157" s="67"/>
      <c r="U157" s="36"/>
      <c r="V157" s="36"/>
      <c r="W157" s="36"/>
      <c r="X157" s="36"/>
      <c r="Y157" s="36"/>
      <c r="Z157" s="36"/>
      <c r="AA157" s="36"/>
      <c r="AB157" s="36"/>
      <c r="AC157" s="36"/>
      <c r="AD157" s="36"/>
      <c r="AE157" s="36"/>
      <c r="AT157" s="19" t="s">
        <v>418</v>
      </c>
      <c r="AU157" s="19" t="s">
        <v>84</v>
      </c>
    </row>
    <row r="158" spans="1:65" s="2" customFormat="1" ht="14.45" customHeight="1">
      <c r="A158" s="36"/>
      <c r="B158" s="37"/>
      <c r="C158" s="179" t="s">
        <v>835</v>
      </c>
      <c r="D158" s="179" t="s">
        <v>410</v>
      </c>
      <c r="E158" s="180" t="s">
        <v>3037</v>
      </c>
      <c r="F158" s="181" t="s">
        <v>3038</v>
      </c>
      <c r="G158" s="182" t="s">
        <v>622</v>
      </c>
      <c r="H158" s="183">
        <v>1</v>
      </c>
      <c r="I158" s="184"/>
      <c r="J158" s="185">
        <f>ROUND(I158*H158,2)</f>
        <v>0</v>
      </c>
      <c r="K158" s="181" t="s">
        <v>19</v>
      </c>
      <c r="L158" s="41"/>
      <c r="M158" s="186" t="s">
        <v>19</v>
      </c>
      <c r="N158" s="187" t="s">
        <v>47</v>
      </c>
      <c r="O158" s="66"/>
      <c r="P158" s="188">
        <f>O158*H158</f>
        <v>0</v>
      </c>
      <c r="Q158" s="188">
        <v>0</v>
      </c>
      <c r="R158" s="188">
        <f>Q158*H158</f>
        <v>0</v>
      </c>
      <c r="S158" s="188">
        <v>0</v>
      </c>
      <c r="T158" s="189">
        <f>S158*H158</f>
        <v>0</v>
      </c>
      <c r="U158" s="36"/>
      <c r="V158" s="36"/>
      <c r="W158" s="36"/>
      <c r="X158" s="36"/>
      <c r="Y158" s="36"/>
      <c r="Z158" s="36"/>
      <c r="AA158" s="36"/>
      <c r="AB158" s="36"/>
      <c r="AC158" s="36"/>
      <c r="AD158" s="36"/>
      <c r="AE158" s="36"/>
      <c r="AR158" s="190" t="s">
        <v>2909</v>
      </c>
      <c r="AT158" s="190" t="s">
        <v>410</v>
      </c>
      <c r="AU158" s="190" t="s">
        <v>84</v>
      </c>
      <c r="AY158" s="19" t="s">
        <v>404</v>
      </c>
      <c r="BE158" s="191">
        <f>IF(N158="základní",J158,0)</f>
        <v>0</v>
      </c>
      <c r="BF158" s="191">
        <f>IF(N158="snížená",J158,0)</f>
        <v>0</v>
      </c>
      <c r="BG158" s="191">
        <f>IF(N158="zákl. přenesená",J158,0)</f>
        <v>0</v>
      </c>
      <c r="BH158" s="191">
        <f>IF(N158="sníž. přenesená",J158,0)</f>
        <v>0</v>
      </c>
      <c r="BI158" s="191">
        <f>IF(N158="nulová",J158,0)</f>
        <v>0</v>
      </c>
      <c r="BJ158" s="19" t="s">
        <v>84</v>
      </c>
      <c r="BK158" s="191">
        <f>ROUND(I158*H158,2)</f>
        <v>0</v>
      </c>
      <c r="BL158" s="19" t="s">
        <v>2909</v>
      </c>
      <c r="BM158" s="190" t="s">
        <v>3039</v>
      </c>
    </row>
    <row r="159" spans="1:47" s="2" customFormat="1" ht="11.25">
      <c r="A159" s="36"/>
      <c r="B159" s="37"/>
      <c r="C159" s="38"/>
      <c r="D159" s="192" t="s">
        <v>418</v>
      </c>
      <c r="E159" s="38"/>
      <c r="F159" s="193" t="s">
        <v>3038</v>
      </c>
      <c r="G159" s="38"/>
      <c r="H159" s="38"/>
      <c r="I159" s="194"/>
      <c r="J159" s="38"/>
      <c r="K159" s="38"/>
      <c r="L159" s="41"/>
      <c r="M159" s="195"/>
      <c r="N159" s="196"/>
      <c r="O159" s="66"/>
      <c r="P159" s="66"/>
      <c r="Q159" s="66"/>
      <c r="R159" s="66"/>
      <c r="S159" s="66"/>
      <c r="T159" s="67"/>
      <c r="U159" s="36"/>
      <c r="V159" s="36"/>
      <c r="W159" s="36"/>
      <c r="X159" s="36"/>
      <c r="Y159" s="36"/>
      <c r="Z159" s="36"/>
      <c r="AA159" s="36"/>
      <c r="AB159" s="36"/>
      <c r="AC159" s="36"/>
      <c r="AD159" s="36"/>
      <c r="AE159" s="36"/>
      <c r="AT159" s="19" t="s">
        <v>418</v>
      </c>
      <c r="AU159" s="19" t="s">
        <v>84</v>
      </c>
    </row>
    <row r="160" spans="1:65" s="2" customFormat="1" ht="14.45" customHeight="1">
      <c r="A160" s="36"/>
      <c r="B160" s="37"/>
      <c r="C160" s="179" t="s">
        <v>841</v>
      </c>
      <c r="D160" s="179" t="s">
        <v>410</v>
      </c>
      <c r="E160" s="180" t="s">
        <v>3040</v>
      </c>
      <c r="F160" s="181" t="s">
        <v>3041</v>
      </c>
      <c r="G160" s="182" t="s">
        <v>622</v>
      </c>
      <c r="H160" s="183">
        <v>1</v>
      </c>
      <c r="I160" s="184"/>
      <c r="J160" s="185">
        <f>ROUND(I160*H160,2)</f>
        <v>0</v>
      </c>
      <c r="K160" s="181" t="s">
        <v>19</v>
      </c>
      <c r="L160" s="41"/>
      <c r="M160" s="186" t="s">
        <v>19</v>
      </c>
      <c r="N160" s="187" t="s">
        <v>47</v>
      </c>
      <c r="O160" s="66"/>
      <c r="P160" s="188">
        <f>O160*H160</f>
        <v>0</v>
      </c>
      <c r="Q160" s="188">
        <v>0</v>
      </c>
      <c r="R160" s="188">
        <f>Q160*H160</f>
        <v>0</v>
      </c>
      <c r="S160" s="188">
        <v>0</v>
      </c>
      <c r="T160" s="189">
        <f>S160*H160</f>
        <v>0</v>
      </c>
      <c r="U160" s="36"/>
      <c r="V160" s="36"/>
      <c r="W160" s="36"/>
      <c r="X160" s="36"/>
      <c r="Y160" s="36"/>
      <c r="Z160" s="36"/>
      <c r="AA160" s="36"/>
      <c r="AB160" s="36"/>
      <c r="AC160" s="36"/>
      <c r="AD160" s="36"/>
      <c r="AE160" s="36"/>
      <c r="AR160" s="190" t="s">
        <v>2909</v>
      </c>
      <c r="AT160" s="190" t="s">
        <v>410</v>
      </c>
      <c r="AU160" s="190" t="s">
        <v>84</v>
      </c>
      <c r="AY160" s="19" t="s">
        <v>404</v>
      </c>
      <c r="BE160" s="191">
        <f>IF(N160="základní",J160,0)</f>
        <v>0</v>
      </c>
      <c r="BF160" s="191">
        <f>IF(N160="snížená",J160,0)</f>
        <v>0</v>
      </c>
      <c r="BG160" s="191">
        <f>IF(N160="zákl. přenesená",J160,0)</f>
        <v>0</v>
      </c>
      <c r="BH160" s="191">
        <f>IF(N160="sníž. přenesená",J160,0)</f>
        <v>0</v>
      </c>
      <c r="BI160" s="191">
        <f>IF(N160="nulová",J160,0)</f>
        <v>0</v>
      </c>
      <c r="BJ160" s="19" t="s">
        <v>84</v>
      </c>
      <c r="BK160" s="191">
        <f>ROUND(I160*H160,2)</f>
        <v>0</v>
      </c>
      <c r="BL160" s="19" t="s">
        <v>2909</v>
      </c>
      <c r="BM160" s="190" t="s">
        <v>3042</v>
      </c>
    </row>
    <row r="161" spans="1:47" s="2" customFormat="1" ht="39">
      <c r="A161" s="36"/>
      <c r="B161" s="37"/>
      <c r="C161" s="38"/>
      <c r="D161" s="192" t="s">
        <v>418</v>
      </c>
      <c r="E161" s="38"/>
      <c r="F161" s="193" t="s">
        <v>3043</v>
      </c>
      <c r="G161" s="38"/>
      <c r="H161" s="38"/>
      <c r="I161" s="194"/>
      <c r="J161" s="38"/>
      <c r="K161" s="38"/>
      <c r="L161" s="41"/>
      <c r="M161" s="195"/>
      <c r="N161" s="196"/>
      <c r="O161" s="66"/>
      <c r="P161" s="66"/>
      <c r="Q161" s="66"/>
      <c r="R161" s="66"/>
      <c r="S161" s="66"/>
      <c r="T161" s="67"/>
      <c r="U161" s="36"/>
      <c r="V161" s="36"/>
      <c r="W161" s="36"/>
      <c r="X161" s="36"/>
      <c r="Y161" s="36"/>
      <c r="Z161" s="36"/>
      <c r="AA161" s="36"/>
      <c r="AB161" s="36"/>
      <c r="AC161" s="36"/>
      <c r="AD161" s="36"/>
      <c r="AE161" s="36"/>
      <c r="AT161" s="19" t="s">
        <v>418</v>
      </c>
      <c r="AU161" s="19" t="s">
        <v>84</v>
      </c>
    </row>
    <row r="162" spans="1:65" s="2" customFormat="1" ht="14.45" customHeight="1">
      <c r="A162" s="36"/>
      <c r="B162" s="37"/>
      <c r="C162" s="179" t="s">
        <v>865</v>
      </c>
      <c r="D162" s="179" t="s">
        <v>410</v>
      </c>
      <c r="E162" s="180" t="s">
        <v>3044</v>
      </c>
      <c r="F162" s="181" t="s">
        <v>3045</v>
      </c>
      <c r="G162" s="182" t="s">
        <v>622</v>
      </c>
      <c r="H162" s="183">
        <v>1</v>
      </c>
      <c r="I162" s="184"/>
      <c r="J162" s="185">
        <f>ROUND(I162*H162,2)</f>
        <v>0</v>
      </c>
      <c r="K162" s="181" t="s">
        <v>19</v>
      </c>
      <c r="L162" s="41"/>
      <c r="M162" s="186" t="s">
        <v>19</v>
      </c>
      <c r="N162" s="187" t="s">
        <v>47</v>
      </c>
      <c r="O162" s="66"/>
      <c r="P162" s="188">
        <f>O162*H162</f>
        <v>0</v>
      </c>
      <c r="Q162" s="188">
        <v>0</v>
      </c>
      <c r="R162" s="188">
        <f>Q162*H162</f>
        <v>0</v>
      </c>
      <c r="S162" s="188">
        <v>0</v>
      </c>
      <c r="T162" s="189">
        <f>S162*H162</f>
        <v>0</v>
      </c>
      <c r="U162" s="36"/>
      <c r="V162" s="36"/>
      <c r="W162" s="36"/>
      <c r="X162" s="36"/>
      <c r="Y162" s="36"/>
      <c r="Z162" s="36"/>
      <c r="AA162" s="36"/>
      <c r="AB162" s="36"/>
      <c r="AC162" s="36"/>
      <c r="AD162" s="36"/>
      <c r="AE162" s="36"/>
      <c r="AR162" s="190" t="s">
        <v>2909</v>
      </c>
      <c r="AT162" s="190" t="s">
        <v>410</v>
      </c>
      <c r="AU162" s="190" t="s">
        <v>84</v>
      </c>
      <c r="AY162" s="19" t="s">
        <v>404</v>
      </c>
      <c r="BE162" s="191">
        <f>IF(N162="základní",J162,0)</f>
        <v>0</v>
      </c>
      <c r="BF162" s="191">
        <f>IF(N162="snížená",J162,0)</f>
        <v>0</v>
      </c>
      <c r="BG162" s="191">
        <f>IF(N162="zákl. přenesená",J162,0)</f>
        <v>0</v>
      </c>
      <c r="BH162" s="191">
        <f>IF(N162="sníž. přenesená",J162,0)</f>
        <v>0</v>
      </c>
      <c r="BI162" s="191">
        <f>IF(N162="nulová",J162,0)</f>
        <v>0</v>
      </c>
      <c r="BJ162" s="19" t="s">
        <v>84</v>
      </c>
      <c r="BK162" s="191">
        <f>ROUND(I162*H162,2)</f>
        <v>0</v>
      </c>
      <c r="BL162" s="19" t="s">
        <v>2909</v>
      </c>
      <c r="BM162" s="190" t="s">
        <v>3046</v>
      </c>
    </row>
    <row r="163" spans="1:47" s="2" customFormat="1" ht="39">
      <c r="A163" s="36"/>
      <c r="B163" s="37"/>
      <c r="C163" s="38"/>
      <c r="D163" s="192" t="s">
        <v>418</v>
      </c>
      <c r="E163" s="38"/>
      <c r="F163" s="193" t="s">
        <v>3047</v>
      </c>
      <c r="G163" s="38"/>
      <c r="H163" s="38"/>
      <c r="I163" s="194"/>
      <c r="J163" s="38"/>
      <c r="K163" s="38"/>
      <c r="L163" s="41"/>
      <c r="M163" s="195"/>
      <c r="N163" s="196"/>
      <c r="O163" s="66"/>
      <c r="P163" s="66"/>
      <c r="Q163" s="66"/>
      <c r="R163" s="66"/>
      <c r="S163" s="66"/>
      <c r="T163" s="67"/>
      <c r="U163" s="36"/>
      <c r="V163" s="36"/>
      <c r="W163" s="36"/>
      <c r="X163" s="36"/>
      <c r="Y163" s="36"/>
      <c r="Z163" s="36"/>
      <c r="AA163" s="36"/>
      <c r="AB163" s="36"/>
      <c r="AC163" s="36"/>
      <c r="AD163" s="36"/>
      <c r="AE163" s="36"/>
      <c r="AT163" s="19" t="s">
        <v>418</v>
      </c>
      <c r="AU163" s="19" t="s">
        <v>84</v>
      </c>
    </row>
    <row r="164" spans="1:65" s="2" customFormat="1" ht="14.45" customHeight="1">
      <c r="A164" s="36"/>
      <c r="B164" s="37"/>
      <c r="C164" s="179" t="s">
        <v>870</v>
      </c>
      <c r="D164" s="179" t="s">
        <v>410</v>
      </c>
      <c r="E164" s="180" t="s">
        <v>3048</v>
      </c>
      <c r="F164" s="181" t="s">
        <v>3049</v>
      </c>
      <c r="G164" s="182" t="s">
        <v>622</v>
      </c>
      <c r="H164" s="183">
        <v>1</v>
      </c>
      <c r="I164" s="184"/>
      <c r="J164" s="185">
        <f>ROUND(I164*H164,2)</f>
        <v>0</v>
      </c>
      <c r="K164" s="181" t="s">
        <v>19</v>
      </c>
      <c r="L164" s="41"/>
      <c r="M164" s="186" t="s">
        <v>19</v>
      </c>
      <c r="N164" s="187" t="s">
        <v>47</v>
      </c>
      <c r="O164" s="66"/>
      <c r="P164" s="188">
        <f>O164*H164</f>
        <v>0</v>
      </c>
      <c r="Q164" s="188">
        <v>0</v>
      </c>
      <c r="R164" s="188">
        <f>Q164*H164</f>
        <v>0</v>
      </c>
      <c r="S164" s="188">
        <v>0</v>
      </c>
      <c r="T164" s="189">
        <f>S164*H164</f>
        <v>0</v>
      </c>
      <c r="U164" s="36"/>
      <c r="V164" s="36"/>
      <c r="W164" s="36"/>
      <c r="X164" s="36"/>
      <c r="Y164" s="36"/>
      <c r="Z164" s="36"/>
      <c r="AA164" s="36"/>
      <c r="AB164" s="36"/>
      <c r="AC164" s="36"/>
      <c r="AD164" s="36"/>
      <c r="AE164" s="36"/>
      <c r="AR164" s="190" t="s">
        <v>2909</v>
      </c>
      <c r="AT164" s="190" t="s">
        <v>410</v>
      </c>
      <c r="AU164" s="190" t="s">
        <v>84</v>
      </c>
      <c r="AY164" s="19" t="s">
        <v>404</v>
      </c>
      <c r="BE164" s="191">
        <f>IF(N164="základní",J164,0)</f>
        <v>0</v>
      </c>
      <c r="BF164" s="191">
        <f>IF(N164="snížená",J164,0)</f>
        <v>0</v>
      </c>
      <c r="BG164" s="191">
        <f>IF(N164="zákl. přenesená",J164,0)</f>
        <v>0</v>
      </c>
      <c r="BH164" s="191">
        <f>IF(N164="sníž. přenesená",J164,0)</f>
        <v>0</v>
      </c>
      <c r="BI164" s="191">
        <f>IF(N164="nulová",J164,0)</f>
        <v>0</v>
      </c>
      <c r="BJ164" s="19" t="s">
        <v>84</v>
      </c>
      <c r="BK164" s="191">
        <f>ROUND(I164*H164,2)</f>
        <v>0</v>
      </c>
      <c r="BL164" s="19" t="s">
        <v>2909</v>
      </c>
      <c r="BM164" s="190" t="s">
        <v>3050</v>
      </c>
    </row>
    <row r="165" spans="1:47" s="2" customFormat="1" ht="11.25">
      <c r="A165" s="36"/>
      <c r="B165" s="37"/>
      <c r="C165" s="38"/>
      <c r="D165" s="192" t="s">
        <v>418</v>
      </c>
      <c r="E165" s="38"/>
      <c r="F165" s="193" t="s">
        <v>3049</v>
      </c>
      <c r="G165" s="38"/>
      <c r="H165" s="38"/>
      <c r="I165" s="194"/>
      <c r="J165" s="38"/>
      <c r="K165" s="38"/>
      <c r="L165" s="41"/>
      <c r="M165" s="253"/>
      <c r="N165" s="254"/>
      <c r="O165" s="255"/>
      <c r="P165" s="255"/>
      <c r="Q165" s="255"/>
      <c r="R165" s="255"/>
      <c r="S165" s="255"/>
      <c r="T165" s="256"/>
      <c r="U165" s="36"/>
      <c r="V165" s="36"/>
      <c r="W165" s="36"/>
      <c r="X165" s="36"/>
      <c r="Y165" s="36"/>
      <c r="Z165" s="36"/>
      <c r="AA165" s="36"/>
      <c r="AB165" s="36"/>
      <c r="AC165" s="36"/>
      <c r="AD165" s="36"/>
      <c r="AE165" s="36"/>
      <c r="AT165" s="19" t="s">
        <v>418</v>
      </c>
      <c r="AU165" s="19" t="s">
        <v>84</v>
      </c>
    </row>
    <row r="166" spans="1:31" s="2" customFormat="1" ht="6.95" customHeight="1">
      <c r="A166" s="36"/>
      <c r="B166" s="49"/>
      <c r="C166" s="50"/>
      <c r="D166" s="50"/>
      <c r="E166" s="50"/>
      <c r="F166" s="50"/>
      <c r="G166" s="50"/>
      <c r="H166" s="50"/>
      <c r="I166" s="50"/>
      <c r="J166" s="50"/>
      <c r="K166" s="50"/>
      <c r="L166" s="41"/>
      <c r="M166" s="36"/>
      <c r="O166" s="36"/>
      <c r="P166" s="36"/>
      <c r="Q166" s="36"/>
      <c r="R166" s="36"/>
      <c r="S166" s="36"/>
      <c r="T166" s="36"/>
      <c r="U166" s="36"/>
      <c r="V166" s="36"/>
      <c r="W166" s="36"/>
      <c r="X166" s="36"/>
      <c r="Y166" s="36"/>
      <c r="Z166" s="36"/>
      <c r="AA166" s="36"/>
      <c r="AB166" s="36"/>
      <c r="AC166" s="36"/>
      <c r="AD166" s="36"/>
      <c r="AE166" s="36"/>
    </row>
  </sheetData>
  <sheetProtection algorithmName="SHA-512" hashValue="t/fq+E7QHsmbMTqwa/cdbZyw5f710ONt/LdJnN739vaFzjoi4uGnnnavkWNO/7e9L60aOM90a8xi09xUE7mOoQ==" saltValue="PqmlbodJR5bRgs5ITJ7tFatP71NWPddTw++0Jd/Q9nQZOxuIG7TeuV583ooXiYPG6BaJ6JwB8TsejN4Y99wfMg==" spinCount="100000" sheet="1" objects="1" scenarios="1" formatColumns="0" formatRows="0" autoFilter="0"/>
  <autoFilter ref="C79:K16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29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4"/>
      <c r="C3" s="105"/>
      <c r="D3" s="105"/>
      <c r="E3" s="105"/>
      <c r="F3" s="105"/>
      <c r="G3" s="105"/>
      <c r="H3" s="22"/>
    </row>
    <row r="4" spans="2:8" s="1" customFormat="1" ht="24.95" customHeight="1">
      <c r="B4" s="22"/>
      <c r="C4" s="106" t="s">
        <v>3051</v>
      </c>
      <c r="H4" s="22"/>
    </row>
    <row r="5" spans="2:8" s="1" customFormat="1" ht="12" customHeight="1">
      <c r="B5" s="22"/>
      <c r="C5" s="257" t="s">
        <v>13</v>
      </c>
      <c r="D5" s="398" t="s">
        <v>14</v>
      </c>
      <c r="E5" s="391"/>
      <c r="F5" s="391"/>
      <c r="H5" s="22"/>
    </row>
    <row r="6" spans="2:8" s="1" customFormat="1" ht="36.95" customHeight="1">
      <c r="B6" s="22"/>
      <c r="C6" s="258" t="s">
        <v>16</v>
      </c>
      <c r="D6" s="402" t="s">
        <v>17</v>
      </c>
      <c r="E6" s="391"/>
      <c r="F6" s="391"/>
      <c r="H6" s="22"/>
    </row>
    <row r="7" spans="2:8" s="1" customFormat="1" ht="16.5" customHeight="1">
      <c r="B7" s="22"/>
      <c r="C7" s="108" t="s">
        <v>23</v>
      </c>
      <c r="D7" s="111" t="str">
        <f>'Rekapitulace stavby'!AN8</f>
        <v>22. 4. 2021</v>
      </c>
      <c r="H7" s="22"/>
    </row>
    <row r="8" spans="1:8" s="2" customFormat="1" ht="10.9" customHeight="1">
      <c r="A8" s="36"/>
      <c r="B8" s="41"/>
      <c r="C8" s="36"/>
      <c r="D8" s="36"/>
      <c r="E8" s="36"/>
      <c r="F8" s="36"/>
      <c r="G8" s="36"/>
      <c r="H8" s="41"/>
    </row>
    <row r="9" spans="1:8" s="11" customFormat="1" ht="29.25" customHeight="1">
      <c r="A9" s="152"/>
      <c r="B9" s="259"/>
      <c r="C9" s="260" t="s">
        <v>57</v>
      </c>
      <c r="D9" s="261" t="s">
        <v>58</v>
      </c>
      <c r="E9" s="261" t="s">
        <v>387</v>
      </c>
      <c r="F9" s="262" t="s">
        <v>3052</v>
      </c>
      <c r="G9" s="152"/>
      <c r="H9" s="259"/>
    </row>
    <row r="10" spans="1:8" s="2" customFormat="1" ht="26.45" customHeight="1">
      <c r="A10" s="36"/>
      <c r="B10" s="41"/>
      <c r="C10" s="263" t="s">
        <v>3053</v>
      </c>
      <c r="D10" s="263" t="s">
        <v>82</v>
      </c>
      <c r="E10" s="36"/>
      <c r="F10" s="36"/>
      <c r="G10" s="36"/>
      <c r="H10" s="41"/>
    </row>
    <row r="11" spans="1:8" s="2" customFormat="1" ht="16.9" customHeight="1">
      <c r="A11" s="36"/>
      <c r="B11" s="41"/>
      <c r="C11" s="264" t="s">
        <v>333</v>
      </c>
      <c r="D11" s="265" t="s">
        <v>334</v>
      </c>
      <c r="E11" s="266" t="s">
        <v>19</v>
      </c>
      <c r="F11" s="267">
        <v>884.21</v>
      </c>
      <c r="G11" s="36"/>
      <c r="H11" s="41"/>
    </row>
    <row r="12" spans="1:8" s="2" customFormat="1" ht="16.9" customHeight="1">
      <c r="A12" s="36"/>
      <c r="B12" s="41"/>
      <c r="C12" s="268" t="s">
        <v>19</v>
      </c>
      <c r="D12" s="268" t="s">
        <v>520</v>
      </c>
      <c r="E12" s="19" t="s">
        <v>19</v>
      </c>
      <c r="F12" s="269">
        <v>0</v>
      </c>
      <c r="G12" s="36"/>
      <c r="H12" s="41"/>
    </row>
    <row r="13" spans="1:8" s="2" customFormat="1" ht="16.9" customHeight="1">
      <c r="A13" s="36"/>
      <c r="B13" s="41"/>
      <c r="C13" s="268" t="s">
        <v>19</v>
      </c>
      <c r="D13" s="268" t="s">
        <v>2170</v>
      </c>
      <c r="E13" s="19" t="s">
        <v>19</v>
      </c>
      <c r="F13" s="269">
        <v>754</v>
      </c>
      <c r="G13" s="36"/>
      <c r="H13" s="41"/>
    </row>
    <row r="14" spans="1:8" s="2" customFormat="1" ht="16.9" customHeight="1">
      <c r="A14" s="36"/>
      <c r="B14" s="41"/>
      <c r="C14" s="268" t="s">
        <v>19</v>
      </c>
      <c r="D14" s="268" t="s">
        <v>2171</v>
      </c>
      <c r="E14" s="19" t="s">
        <v>19</v>
      </c>
      <c r="F14" s="269">
        <v>68</v>
      </c>
      <c r="G14" s="36"/>
      <c r="H14" s="41"/>
    </row>
    <row r="15" spans="1:8" s="2" customFormat="1" ht="16.9" customHeight="1">
      <c r="A15" s="36"/>
      <c r="B15" s="41"/>
      <c r="C15" s="268" t="s">
        <v>19</v>
      </c>
      <c r="D15" s="268" t="s">
        <v>565</v>
      </c>
      <c r="E15" s="19" t="s">
        <v>19</v>
      </c>
      <c r="F15" s="269">
        <v>16.65</v>
      </c>
      <c r="G15" s="36"/>
      <c r="H15" s="41"/>
    </row>
    <row r="16" spans="1:8" s="2" customFormat="1" ht="16.9" customHeight="1">
      <c r="A16" s="36"/>
      <c r="B16" s="41"/>
      <c r="C16" s="268" t="s">
        <v>19</v>
      </c>
      <c r="D16" s="268" t="s">
        <v>2172</v>
      </c>
      <c r="E16" s="19" t="s">
        <v>19</v>
      </c>
      <c r="F16" s="269">
        <v>20.4</v>
      </c>
      <c r="G16" s="36"/>
      <c r="H16" s="41"/>
    </row>
    <row r="17" spans="1:8" s="2" customFormat="1" ht="16.9" customHeight="1">
      <c r="A17" s="36"/>
      <c r="B17" s="41"/>
      <c r="C17" s="268" t="s">
        <v>19</v>
      </c>
      <c r="D17" s="268" t="s">
        <v>2173</v>
      </c>
      <c r="E17" s="19" t="s">
        <v>19</v>
      </c>
      <c r="F17" s="269">
        <v>25.16</v>
      </c>
      <c r="G17" s="36"/>
      <c r="H17" s="41"/>
    </row>
    <row r="18" spans="1:8" s="2" customFormat="1" ht="16.9" customHeight="1">
      <c r="A18" s="36"/>
      <c r="B18" s="41"/>
      <c r="C18" s="268" t="s">
        <v>333</v>
      </c>
      <c r="D18" s="268" t="s">
        <v>463</v>
      </c>
      <c r="E18" s="19" t="s">
        <v>19</v>
      </c>
      <c r="F18" s="269">
        <v>884.21</v>
      </c>
      <c r="G18" s="36"/>
      <c r="H18" s="41"/>
    </row>
    <row r="19" spans="1:8" s="2" customFormat="1" ht="16.9" customHeight="1">
      <c r="A19" s="36"/>
      <c r="B19" s="41"/>
      <c r="C19" s="270" t="s">
        <v>3054</v>
      </c>
      <c r="D19" s="36"/>
      <c r="E19" s="36"/>
      <c r="F19" s="36"/>
      <c r="G19" s="36"/>
      <c r="H19" s="41"/>
    </row>
    <row r="20" spans="1:8" s="2" customFormat="1" ht="16.9" customHeight="1">
      <c r="A20" s="36"/>
      <c r="B20" s="41"/>
      <c r="C20" s="268" t="s">
        <v>2165</v>
      </c>
      <c r="D20" s="268" t="s">
        <v>2166</v>
      </c>
      <c r="E20" s="19" t="s">
        <v>92</v>
      </c>
      <c r="F20" s="269">
        <v>884.21</v>
      </c>
      <c r="G20" s="36"/>
      <c r="H20" s="41"/>
    </row>
    <row r="21" spans="1:8" s="2" customFormat="1" ht="16.9" customHeight="1">
      <c r="A21" s="36"/>
      <c r="B21" s="41"/>
      <c r="C21" s="268" t="s">
        <v>2147</v>
      </c>
      <c r="D21" s="268" t="s">
        <v>2148</v>
      </c>
      <c r="E21" s="19" t="s">
        <v>92</v>
      </c>
      <c r="F21" s="269">
        <v>2631.898</v>
      </c>
      <c r="G21" s="36"/>
      <c r="H21" s="41"/>
    </row>
    <row r="22" spans="1:8" s="2" customFormat="1" ht="16.9" customHeight="1">
      <c r="A22" s="36"/>
      <c r="B22" s="41"/>
      <c r="C22" s="264" t="s">
        <v>336</v>
      </c>
      <c r="D22" s="265" t="s">
        <v>337</v>
      </c>
      <c r="E22" s="266" t="s">
        <v>92</v>
      </c>
      <c r="F22" s="267">
        <v>914.975</v>
      </c>
      <c r="G22" s="36"/>
      <c r="H22" s="41"/>
    </row>
    <row r="23" spans="1:8" s="2" customFormat="1" ht="16.9" customHeight="1">
      <c r="A23" s="36"/>
      <c r="B23" s="41"/>
      <c r="C23" s="268" t="s">
        <v>19</v>
      </c>
      <c r="D23" s="268" t="s">
        <v>520</v>
      </c>
      <c r="E23" s="19" t="s">
        <v>19</v>
      </c>
      <c r="F23" s="269">
        <v>0</v>
      </c>
      <c r="G23" s="36"/>
      <c r="H23" s="41"/>
    </row>
    <row r="24" spans="1:8" s="2" customFormat="1" ht="16.9" customHeight="1">
      <c r="A24" s="36"/>
      <c r="B24" s="41"/>
      <c r="C24" s="268" t="s">
        <v>19</v>
      </c>
      <c r="D24" s="268" t="s">
        <v>2180</v>
      </c>
      <c r="E24" s="19" t="s">
        <v>19</v>
      </c>
      <c r="F24" s="269">
        <v>799</v>
      </c>
      <c r="G24" s="36"/>
      <c r="H24" s="41"/>
    </row>
    <row r="25" spans="1:8" s="2" customFormat="1" ht="16.9" customHeight="1">
      <c r="A25" s="36"/>
      <c r="B25" s="41"/>
      <c r="C25" s="268" t="s">
        <v>19</v>
      </c>
      <c r="D25" s="268" t="s">
        <v>2181</v>
      </c>
      <c r="E25" s="19" t="s">
        <v>19</v>
      </c>
      <c r="F25" s="269">
        <v>72</v>
      </c>
      <c r="G25" s="36"/>
      <c r="H25" s="41"/>
    </row>
    <row r="26" spans="1:8" s="2" customFormat="1" ht="16.9" customHeight="1">
      <c r="A26" s="36"/>
      <c r="B26" s="41"/>
      <c r="C26" s="268" t="s">
        <v>19</v>
      </c>
      <c r="D26" s="268" t="s">
        <v>560</v>
      </c>
      <c r="E26" s="19" t="s">
        <v>19</v>
      </c>
      <c r="F26" s="269">
        <v>17.325</v>
      </c>
      <c r="G26" s="36"/>
      <c r="H26" s="41"/>
    </row>
    <row r="27" spans="1:8" s="2" customFormat="1" ht="16.9" customHeight="1">
      <c r="A27" s="36"/>
      <c r="B27" s="41"/>
      <c r="C27" s="268" t="s">
        <v>19</v>
      </c>
      <c r="D27" s="268" t="s">
        <v>2182</v>
      </c>
      <c r="E27" s="19" t="s">
        <v>19</v>
      </c>
      <c r="F27" s="269">
        <v>26.65</v>
      </c>
      <c r="G27" s="36"/>
      <c r="H27" s="41"/>
    </row>
    <row r="28" spans="1:8" s="2" customFormat="1" ht="16.9" customHeight="1">
      <c r="A28" s="36"/>
      <c r="B28" s="41"/>
      <c r="C28" s="268" t="s">
        <v>336</v>
      </c>
      <c r="D28" s="268" t="s">
        <v>463</v>
      </c>
      <c r="E28" s="19" t="s">
        <v>19</v>
      </c>
      <c r="F28" s="269">
        <v>914.975</v>
      </c>
      <c r="G28" s="36"/>
      <c r="H28" s="41"/>
    </row>
    <row r="29" spans="1:8" s="2" customFormat="1" ht="16.9" customHeight="1">
      <c r="A29" s="36"/>
      <c r="B29" s="41"/>
      <c r="C29" s="270" t="s">
        <v>3054</v>
      </c>
      <c r="D29" s="36"/>
      <c r="E29" s="36"/>
      <c r="F29" s="36"/>
      <c r="G29" s="36"/>
      <c r="H29" s="41"/>
    </row>
    <row r="30" spans="1:8" s="2" customFormat="1" ht="16.9" customHeight="1">
      <c r="A30" s="36"/>
      <c r="B30" s="41"/>
      <c r="C30" s="268" t="s">
        <v>2175</v>
      </c>
      <c r="D30" s="268" t="s">
        <v>2176</v>
      </c>
      <c r="E30" s="19" t="s">
        <v>92</v>
      </c>
      <c r="F30" s="269">
        <v>914.975</v>
      </c>
      <c r="G30" s="36"/>
      <c r="H30" s="41"/>
    </row>
    <row r="31" spans="1:8" s="2" customFormat="1" ht="16.9" customHeight="1">
      <c r="A31" s="36"/>
      <c r="B31" s="41"/>
      <c r="C31" s="268" t="s">
        <v>2147</v>
      </c>
      <c r="D31" s="268" t="s">
        <v>2148</v>
      </c>
      <c r="E31" s="19" t="s">
        <v>92</v>
      </c>
      <c r="F31" s="269">
        <v>2631.898</v>
      </c>
      <c r="G31" s="36"/>
      <c r="H31" s="41"/>
    </row>
    <row r="32" spans="1:8" s="2" customFormat="1" ht="16.9" customHeight="1">
      <c r="A32" s="36"/>
      <c r="B32" s="41"/>
      <c r="C32" s="264" t="s">
        <v>339</v>
      </c>
      <c r="D32" s="265" t="s">
        <v>340</v>
      </c>
      <c r="E32" s="266" t="s">
        <v>92</v>
      </c>
      <c r="F32" s="267">
        <v>812.413</v>
      </c>
      <c r="G32" s="36"/>
      <c r="H32" s="41"/>
    </row>
    <row r="33" spans="1:8" s="2" customFormat="1" ht="16.9" customHeight="1">
      <c r="A33" s="36"/>
      <c r="B33" s="41"/>
      <c r="C33" s="268" t="s">
        <v>19</v>
      </c>
      <c r="D33" s="268" t="s">
        <v>520</v>
      </c>
      <c r="E33" s="19" t="s">
        <v>19</v>
      </c>
      <c r="F33" s="269">
        <v>0</v>
      </c>
      <c r="G33" s="36"/>
      <c r="H33" s="41"/>
    </row>
    <row r="34" spans="1:8" s="2" customFormat="1" ht="16.9" customHeight="1">
      <c r="A34" s="36"/>
      <c r="B34" s="41"/>
      <c r="C34" s="268" t="s">
        <v>19</v>
      </c>
      <c r="D34" s="268" t="s">
        <v>2137</v>
      </c>
      <c r="E34" s="19" t="s">
        <v>19</v>
      </c>
      <c r="F34" s="269">
        <v>709</v>
      </c>
      <c r="G34" s="36"/>
      <c r="H34" s="41"/>
    </row>
    <row r="35" spans="1:8" s="2" customFormat="1" ht="16.9" customHeight="1">
      <c r="A35" s="36"/>
      <c r="B35" s="41"/>
      <c r="C35" s="268" t="s">
        <v>19</v>
      </c>
      <c r="D35" s="268" t="s">
        <v>2138</v>
      </c>
      <c r="E35" s="19" t="s">
        <v>19</v>
      </c>
      <c r="F35" s="269">
        <v>64</v>
      </c>
      <c r="G35" s="36"/>
      <c r="H35" s="41"/>
    </row>
    <row r="36" spans="1:8" s="2" customFormat="1" ht="16.9" customHeight="1">
      <c r="A36" s="36"/>
      <c r="B36" s="41"/>
      <c r="C36" s="268" t="s">
        <v>19</v>
      </c>
      <c r="D36" s="268" t="s">
        <v>571</v>
      </c>
      <c r="E36" s="19" t="s">
        <v>19</v>
      </c>
      <c r="F36" s="269">
        <v>15.75</v>
      </c>
      <c r="G36" s="36"/>
      <c r="H36" s="41"/>
    </row>
    <row r="37" spans="1:8" s="2" customFormat="1" ht="16.9" customHeight="1">
      <c r="A37" s="36"/>
      <c r="B37" s="41"/>
      <c r="C37" s="268" t="s">
        <v>19</v>
      </c>
      <c r="D37" s="268" t="s">
        <v>2139</v>
      </c>
      <c r="E37" s="19" t="s">
        <v>19</v>
      </c>
      <c r="F37" s="269">
        <v>23.663</v>
      </c>
      <c r="G37" s="36"/>
      <c r="H37" s="41"/>
    </row>
    <row r="38" spans="1:8" s="2" customFormat="1" ht="16.9" customHeight="1">
      <c r="A38" s="36"/>
      <c r="B38" s="41"/>
      <c r="C38" s="268" t="s">
        <v>339</v>
      </c>
      <c r="D38" s="268" t="s">
        <v>463</v>
      </c>
      <c r="E38" s="19" t="s">
        <v>19</v>
      </c>
      <c r="F38" s="269">
        <v>812.413</v>
      </c>
      <c r="G38" s="36"/>
      <c r="H38" s="41"/>
    </row>
    <row r="39" spans="1:8" s="2" customFormat="1" ht="16.9" customHeight="1">
      <c r="A39" s="36"/>
      <c r="B39" s="41"/>
      <c r="C39" s="270" t="s">
        <v>3054</v>
      </c>
      <c r="D39" s="36"/>
      <c r="E39" s="36"/>
      <c r="F39" s="36"/>
      <c r="G39" s="36"/>
      <c r="H39" s="41"/>
    </row>
    <row r="40" spans="1:8" s="2" customFormat="1" ht="16.9" customHeight="1">
      <c r="A40" s="36"/>
      <c r="B40" s="41"/>
      <c r="C40" s="268" t="s">
        <v>2132</v>
      </c>
      <c r="D40" s="268" t="s">
        <v>2133</v>
      </c>
      <c r="E40" s="19" t="s">
        <v>92</v>
      </c>
      <c r="F40" s="269">
        <v>812.413</v>
      </c>
      <c r="G40" s="36"/>
      <c r="H40" s="41"/>
    </row>
    <row r="41" spans="1:8" s="2" customFormat="1" ht="16.9" customHeight="1">
      <c r="A41" s="36"/>
      <c r="B41" s="41"/>
      <c r="C41" s="268" t="s">
        <v>2147</v>
      </c>
      <c r="D41" s="268" t="s">
        <v>2148</v>
      </c>
      <c r="E41" s="19" t="s">
        <v>92</v>
      </c>
      <c r="F41" s="269">
        <v>2631.898</v>
      </c>
      <c r="G41" s="36"/>
      <c r="H41" s="41"/>
    </row>
    <row r="42" spans="1:8" s="2" customFormat="1" ht="16.9" customHeight="1">
      <c r="A42" s="36"/>
      <c r="B42" s="41"/>
      <c r="C42" s="264" t="s">
        <v>377</v>
      </c>
      <c r="D42" s="265" t="s">
        <v>378</v>
      </c>
      <c r="E42" s="266" t="s">
        <v>110</v>
      </c>
      <c r="F42" s="267">
        <v>59</v>
      </c>
      <c r="G42" s="36"/>
      <c r="H42" s="41"/>
    </row>
    <row r="43" spans="1:8" s="2" customFormat="1" ht="16.9" customHeight="1">
      <c r="A43" s="36"/>
      <c r="B43" s="41"/>
      <c r="C43" s="268" t="s">
        <v>377</v>
      </c>
      <c r="D43" s="268" t="s">
        <v>1593</v>
      </c>
      <c r="E43" s="19" t="s">
        <v>19</v>
      </c>
      <c r="F43" s="269">
        <v>59</v>
      </c>
      <c r="G43" s="36"/>
      <c r="H43" s="41"/>
    </row>
    <row r="44" spans="1:8" s="2" customFormat="1" ht="16.9" customHeight="1">
      <c r="A44" s="36"/>
      <c r="B44" s="41"/>
      <c r="C44" s="270" t="s">
        <v>3054</v>
      </c>
      <c r="D44" s="36"/>
      <c r="E44" s="36"/>
      <c r="F44" s="36"/>
      <c r="G44" s="36"/>
      <c r="H44" s="41"/>
    </row>
    <row r="45" spans="1:8" s="2" customFormat="1" ht="16.9" customHeight="1">
      <c r="A45" s="36"/>
      <c r="B45" s="41"/>
      <c r="C45" s="268" t="s">
        <v>1588</v>
      </c>
      <c r="D45" s="268" t="s">
        <v>1589</v>
      </c>
      <c r="E45" s="19" t="s">
        <v>110</v>
      </c>
      <c r="F45" s="269">
        <v>59</v>
      </c>
      <c r="G45" s="36"/>
      <c r="H45" s="41"/>
    </row>
    <row r="46" spans="1:8" s="2" customFormat="1" ht="16.9" customHeight="1">
      <c r="A46" s="36"/>
      <c r="B46" s="41"/>
      <c r="C46" s="268" t="s">
        <v>1574</v>
      </c>
      <c r="D46" s="268" t="s">
        <v>1575</v>
      </c>
      <c r="E46" s="19" t="s">
        <v>106</v>
      </c>
      <c r="F46" s="269">
        <v>28.706</v>
      </c>
      <c r="G46" s="36"/>
      <c r="H46" s="41"/>
    </row>
    <row r="47" spans="1:8" s="2" customFormat="1" ht="16.9" customHeight="1">
      <c r="A47" s="36"/>
      <c r="B47" s="41"/>
      <c r="C47" s="264" t="s">
        <v>380</v>
      </c>
      <c r="D47" s="265" t="s">
        <v>381</v>
      </c>
      <c r="E47" s="266" t="s">
        <v>110</v>
      </c>
      <c r="F47" s="267">
        <v>46</v>
      </c>
      <c r="G47" s="36"/>
      <c r="H47" s="41"/>
    </row>
    <row r="48" spans="1:8" s="2" customFormat="1" ht="16.9" customHeight="1">
      <c r="A48" s="36"/>
      <c r="B48" s="41"/>
      <c r="C48" s="268" t="s">
        <v>380</v>
      </c>
      <c r="D48" s="268" t="s">
        <v>1599</v>
      </c>
      <c r="E48" s="19" t="s">
        <v>19</v>
      </c>
      <c r="F48" s="269">
        <v>46</v>
      </c>
      <c r="G48" s="36"/>
      <c r="H48" s="41"/>
    </row>
    <row r="49" spans="1:8" s="2" customFormat="1" ht="16.9" customHeight="1">
      <c r="A49" s="36"/>
      <c r="B49" s="41"/>
      <c r="C49" s="270" t="s">
        <v>3054</v>
      </c>
      <c r="D49" s="36"/>
      <c r="E49" s="36"/>
      <c r="F49" s="36"/>
      <c r="G49" s="36"/>
      <c r="H49" s="41"/>
    </row>
    <row r="50" spans="1:8" s="2" customFormat="1" ht="16.9" customHeight="1">
      <c r="A50" s="36"/>
      <c r="B50" s="41"/>
      <c r="C50" s="268" t="s">
        <v>1595</v>
      </c>
      <c r="D50" s="268" t="s">
        <v>1596</v>
      </c>
      <c r="E50" s="19" t="s">
        <v>110</v>
      </c>
      <c r="F50" s="269">
        <v>46</v>
      </c>
      <c r="G50" s="36"/>
      <c r="H50" s="41"/>
    </row>
    <row r="51" spans="1:8" s="2" customFormat="1" ht="16.9" customHeight="1">
      <c r="A51" s="36"/>
      <c r="B51" s="41"/>
      <c r="C51" s="268" t="s">
        <v>1574</v>
      </c>
      <c r="D51" s="268" t="s">
        <v>1575</v>
      </c>
      <c r="E51" s="19" t="s">
        <v>106</v>
      </c>
      <c r="F51" s="269">
        <v>28.706</v>
      </c>
      <c r="G51" s="36"/>
      <c r="H51" s="41"/>
    </row>
    <row r="52" spans="1:8" s="2" customFormat="1" ht="16.9" customHeight="1">
      <c r="A52" s="36"/>
      <c r="B52" s="41"/>
      <c r="C52" s="264" t="s">
        <v>383</v>
      </c>
      <c r="D52" s="265" t="s">
        <v>384</v>
      </c>
      <c r="E52" s="266" t="s">
        <v>110</v>
      </c>
      <c r="F52" s="267">
        <v>13</v>
      </c>
      <c r="G52" s="36"/>
      <c r="H52" s="41"/>
    </row>
    <row r="53" spans="1:8" s="2" customFormat="1" ht="16.9" customHeight="1">
      <c r="A53" s="36"/>
      <c r="B53" s="41"/>
      <c r="C53" s="268" t="s">
        <v>383</v>
      </c>
      <c r="D53" s="268" t="s">
        <v>1606</v>
      </c>
      <c r="E53" s="19" t="s">
        <v>19</v>
      </c>
      <c r="F53" s="269">
        <v>13</v>
      </c>
      <c r="G53" s="36"/>
      <c r="H53" s="41"/>
    </row>
    <row r="54" spans="1:8" s="2" customFormat="1" ht="16.9" customHeight="1">
      <c r="A54" s="36"/>
      <c r="B54" s="41"/>
      <c r="C54" s="270" t="s">
        <v>3054</v>
      </c>
      <c r="D54" s="36"/>
      <c r="E54" s="36"/>
      <c r="F54" s="36"/>
      <c r="G54" s="36"/>
      <c r="H54" s="41"/>
    </row>
    <row r="55" spans="1:8" s="2" customFormat="1" ht="16.9" customHeight="1">
      <c r="A55" s="36"/>
      <c r="B55" s="41"/>
      <c r="C55" s="268" t="s">
        <v>1601</v>
      </c>
      <c r="D55" s="268" t="s">
        <v>1602</v>
      </c>
      <c r="E55" s="19" t="s">
        <v>110</v>
      </c>
      <c r="F55" s="269">
        <v>13</v>
      </c>
      <c r="G55" s="36"/>
      <c r="H55" s="41"/>
    </row>
    <row r="56" spans="1:8" s="2" customFormat="1" ht="16.9" customHeight="1">
      <c r="A56" s="36"/>
      <c r="B56" s="41"/>
      <c r="C56" s="268" t="s">
        <v>1574</v>
      </c>
      <c r="D56" s="268" t="s">
        <v>1575</v>
      </c>
      <c r="E56" s="19" t="s">
        <v>106</v>
      </c>
      <c r="F56" s="269">
        <v>28.706</v>
      </c>
      <c r="G56" s="36"/>
      <c r="H56" s="41"/>
    </row>
    <row r="57" spans="1:8" s="2" customFormat="1" ht="16.9" customHeight="1">
      <c r="A57" s="36"/>
      <c r="B57" s="41"/>
      <c r="C57" s="264" t="s">
        <v>397</v>
      </c>
      <c r="D57" s="265" t="s">
        <v>398</v>
      </c>
      <c r="E57" s="266" t="s">
        <v>110</v>
      </c>
      <c r="F57" s="267">
        <v>1</v>
      </c>
      <c r="G57" s="36"/>
      <c r="H57" s="41"/>
    </row>
    <row r="58" spans="1:8" s="2" customFormat="1" ht="16.9" customHeight="1">
      <c r="A58" s="36"/>
      <c r="B58" s="41"/>
      <c r="C58" s="268" t="s">
        <v>397</v>
      </c>
      <c r="D58" s="268" t="s">
        <v>1613</v>
      </c>
      <c r="E58" s="19" t="s">
        <v>19</v>
      </c>
      <c r="F58" s="269">
        <v>1</v>
      </c>
      <c r="G58" s="36"/>
      <c r="H58" s="41"/>
    </row>
    <row r="59" spans="1:8" s="2" customFormat="1" ht="16.9" customHeight="1">
      <c r="A59" s="36"/>
      <c r="B59" s="41"/>
      <c r="C59" s="270" t="s">
        <v>3054</v>
      </c>
      <c r="D59" s="36"/>
      <c r="E59" s="36"/>
      <c r="F59" s="36"/>
      <c r="G59" s="36"/>
      <c r="H59" s="41"/>
    </row>
    <row r="60" spans="1:8" s="2" customFormat="1" ht="16.9" customHeight="1">
      <c r="A60" s="36"/>
      <c r="B60" s="41"/>
      <c r="C60" s="268" t="s">
        <v>1608</v>
      </c>
      <c r="D60" s="268" t="s">
        <v>1609</v>
      </c>
      <c r="E60" s="19" t="s">
        <v>110</v>
      </c>
      <c r="F60" s="269">
        <v>1</v>
      </c>
      <c r="G60" s="36"/>
      <c r="H60" s="41"/>
    </row>
    <row r="61" spans="1:8" s="2" customFormat="1" ht="16.9" customHeight="1">
      <c r="A61" s="36"/>
      <c r="B61" s="41"/>
      <c r="C61" s="268" t="s">
        <v>1574</v>
      </c>
      <c r="D61" s="268" t="s">
        <v>1575</v>
      </c>
      <c r="E61" s="19" t="s">
        <v>106</v>
      </c>
      <c r="F61" s="269">
        <v>28.706</v>
      </c>
      <c r="G61" s="36"/>
      <c r="H61" s="41"/>
    </row>
    <row r="62" spans="1:8" s="2" customFormat="1" ht="16.9" customHeight="1">
      <c r="A62" s="36"/>
      <c r="B62" s="41"/>
      <c r="C62" s="264" t="s">
        <v>400</v>
      </c>
      <c r="D62" s="265" t="s">
        <v>401</v>
      </c>
      <c r="E62" s="266" t="s">
        <v>110</v>
      </c>
      <c r="F62" s="267">
        <v>1</v>
      </c>
      <c r="G62" s="36"/>
      <c r="H62" s="41"/>
    </row>
    <row r="63" spans="1:8" s="2" customFormat="1" ht="16.9" customHeight="1">
      <c r="A63" s="36"/>
      <c r="B63" s="41"/>
      <c r="C63" s="270" t="s">
        <v>3054</v>
      </c>
      <c r="D63" s="36"/>
      <c r="E63" s="36"/>
      <c r="F63" s="36"/>
      <c r="G63" s="36"/>
      <c r="H63" s="41"/>
    </row>
    <row r="64" spans="1:8" s="2" customFormat="1" ht="16.9" customHeight="1">
      <c r="A64" s="36"/>
      <c r="B64" s="41"/>
      <c r="C64" s="268" t="s">
        <v>1608</v>
      </c>
      <c r="D64" s="268" t="s">
        <v>1609</v>
      </c>
      <c r="E64" s="19" t="s">
        <v>110</v>
      </c>
      <c r="F64" s="269">
        <v>1</v>
      </c>
      <c r="G64" s="36"/>
      <c r="H64" s="41"/>
    </row>
    <row r="65" spans="1:8" s="2" customFormat="1" ht="16.9" customHeight="1">
      <c r="A65" s="36"/>
      <c r="B65" s="41"/>
      <c r="C65" s="268" t="s">
        <v>1574</v>
      </c>
      <c r="D65" s="268" t="s">
        <v>1575</v>
      </c>
      <c r="E65" s="19" t="s">
        <v>106</v>
      </c>
      <c r="F65" s="269">
        <v>28.706</v>
      </c>
      <c r="G65" s="36"/>
      <c r="H65" s="41"/>
    </row>
    <row r="66" spans="1:8" s="2" customFormat="1" ht="16.9" customHeight="1">
      <c r="A66" s="36"/>
      <c r="B66" s="41"/>
      <c r="C66" s="264" t="s">
        <v>405</v>
      </c>
      <c r="D66" s="265" t="s">
        <v>406</v>
      </c>
      <c r="E66" s="266" t="s">
        <v>110</v>
      </c>
      <c r="F66" s="267">
        <v>1</v>
      </c>
      <c r="G66" s="36"/>
      <c r="H66" s="41"/>
    </row>
    <row r="67" spans="1:8" s="2" customFormat="1" ht="16.9" customHeight="1">
      <c r="A67" s="36"/>
      <c r="B67" s="41"/>
      <c r="C67" s="268" t="s">
        <v>405</v>
      </c>
      <c r="D67" s="268" t="s">
        <v>1613</v>
      </c>
      <c r="E67" s="19" t="s">
        <v>19</v>
      </c>
      <c r="F67" s="269">
        <v>1</v>
      </c>
      <c r="G67" s="36"/>
      <c r="H67" s="41"/>
    </row>
    <row r="68" spans="1:8" s="2" customFormat="1" ht="16.9" customHeight="1">
      <c r="A68" s="36"/>
      <c r="B68" s="41"/>
      <c r="C68" s="270" t="s">
        <v>3054</v>
      </c>
      <c r="D68" s="36"/>
      <c r="E68" s="36"/>
      <c r="F68" s="36"/>
      <c r="G68" s="36"/>
      <c r="H68" s="41"/>
    </row>
    <row r="69" spans="1:8" s="2" customFormat="1" ht="16.9" customHeight="1">
      <c r="A69" s="36"/>
      <c r="B69" s="41"/>
      <c r="C69" s="268" t="s">
        <v>1621</v>
      </c>
      <c r="D69" s="268" t="s">
        <v>1622</v>
      </c>
      <c r="E69" s="19" t="s">
        <v>110</v>
      </c>
      <c r="F69" s="269">
        <v>1</v>
      </c>
      <c r="G69" s="36"/>
      <c r="H69" s="41"/>
    </row>
    <row r="70" spans="1:8" s="2" customFormat="1" ht="16.9" customHeight="1">
      <c r="A70" s="36"/>
      <c r="B70" s="41"/>
      <c r="C70" s="268" t="s">
        <v>1574</v>
      </c>
      <c r="D70" s="268" t="s">
        <v>1575</v>
      </c>
      <c r="E70" s="19" t="s">
        <v>106</v>
      </c>
      <c r="F70" s="269">
        <v>28.706</v>
      </c>
      <c r="G70" s="36"/>
      <c r="H70" s="41"/>
    </row>
    <row r="71" spans="1:8" s="2" customFormat="1" ht="16.9" customHeight="1">
      <c r="A71" s="36"/>
      <c r="B71" s="41"/>
      <c r="C71" s="264" t="s">
        <v>408</v>
      </c>
      <c r="D71" s="265" t="s">
        <v>409</v>
      </c>
      <c r="E71" s="266" t="s">
        <v>110</v>
      </c>
      <c r="F71" s="267">
        <v>1</v>
      </c>
      <c r="G71" s="36"/>
      <c r="H71" s="41"/>
    </row>
    <row r="72" spans="1:8" s="2" customFormat="1" ht="16.9" customHeight="1">
      <c r="A72" s="36"/>
      <c r="B72" s="41"/>
      <c r="C72" s="268" t="s">
        <v>408</v>
      </c>
      <c r="D72" s="268" t="s">
        <v>1613</v>
      </c>
      <c r="E72" s="19" t="s">
        <v>19</v>
      </c>
      <c r="F72" s="269">
        <v>1</v>
      </c>
      <c r="G72" s="36"/>
      <c r="H72" s="41"/>
    </row>
    <row r="73" spans="1:8" s="2" customFormat="1" ht="16.9" customHeight="1">
      <c r="A73" s="36"/>
      <c r="B73" s="41"/>
      <c r="C73" s="270" t="s">
        <v>3054</v>
      </c>
      <c r="D73" s="36"/>
      <c r="E73" s="36"/>
      <c r="F73" s="36"/>
      <c r="G73" s="36"/>
      <c r="H73" s="41"/>
    </row>
    <row r="74" spans="1:8" s="2" customFormat="1" ht="16.9" customHeight="1">
      <c r="A74" s="36"/>
      <c r="B74" s="41"/>
      <c r="C74" s="268" t="s">
        <v>1627</v>
      </c>
      <c r="D74" s="268" t="s">
        <v>1628</v>
      </c>
      <c r="E74" s="19" t="s">
        <v>110</v>
      </c>
      <c r="F74" s="269">
        <v>1</v>
      </c>
      <c r="G74" s="36"/>
      <c r="H74" s="41"/>
    </row>
    <row r="75" spans="1:8" s="2" customFormat="1" ht="16.9" customHeight="1">
      <c r="A75" s="36"/>
      <c r="B75" s="41"/>
      <c r="C75" s="268" t="s">
        <v>1574</v>
      </c>
      <c r="D75" s="268" t="s">
        <v>1575</v>
      </c>
      <c r="E75" s="19" t="s">
        <v>106</v>
      </c>
      <c r="F75" s="269">
        <v>28.706</v>
      </c>
      <c r="G75" s="36"/>
      <c r="H75" s="41"/>
    </row>
    <row r="76" spans="1:8" s="2" customFormat="1" ht="16.9" customHeight="1">
      <c r="A76" s="36"/>
      <c r="B76" s="41"/>
      <c r="C76" s="264" t="s">
        <v>299</v>
      </c>
      <c r="D76" s="265" t="s">
        <v>300</v>
      </c>
      <c r="E76" s="266" t="s">
        <v>92</v>
      </c>
      <c r="F76" s="267">
        <v>786.25</v>
      </c>
      <c r="G76" s="36"/>
      <c r="H76" s="41"/>
    </row>
    <row r="77" spans="1:8" s="2" customFormat="1" ht="16.9" customHeight="1">
      <c r="A77" s="36"/>
      <c r="B77" s="41"/>
      <c r="C77" s="268" t="s">
        <v>19</v>
      </c>
      <c r="D77" s="268" t="s">
        <v>1825</v>
      </c>
      <c r="E77" s="19" t="s">
        <v>19</v>
      </c>
      <c r="F77" s="269">
        <v>0</v>
      </c>
      <c r="G77" s="36"/>
      <c r="H77" s="41"/>
    </row>
    <row r="78" spans="1:8" s="2" customFormat="1" ht="16.9" customHeight="1">
      <c r="A78" s="36"/>
      <c r="B78" s="41"/>
      <c r="C78" s="268" t="s">
        <v>19</v>
      </c>
      <c r="D78" s="268" t="s">
        <v>1855</v>
      </c>
      <c r="E78" s="19" t="s">
        <v>19</v>
      </c>
      <c r="F78" s="269">
        <v>0</v>
      </c>
      <c r="G78" s="36"/>
      <c r="H78" s="41"/>
    </row>
    <row r="79" spans="1:8" s="2" customFormat="1" ht="16.9" customHeight="1">
      <c r="A79" s="36"/>
      <c r="B79" s="41"/>
      <c r="C79" s="268" t="s">
        <v>19</v>
      </c>
      <c r="D79" s="268" t="s">
        <v>1856</v>
      </c>
      <c r="E79" s="19" t="s">
        <v>19</v>
      </c>
      <c r="F79" s="269">
        <v>331.64</v>
      </c>
      <c r="G79" s="36"/>
      <c r="H79" s="41"/>
    </row>
    <row r="80" spans="1:8" s="2" customFormat="1" ht="16.9" customHeight="1">
      <c r="A80" s="36"/>
      <c r="B80" s="41"/>
      <c r="C80" s="268" t="s">
        <v>19</v>
      </c>
      <c r="D80" s="268" t="s">
        <v>1857</v>
      </c>
      <c r="E80" s="19" t="s">
        <v>19</v>
      </c>
      <c r="F80" s="269">
        <v>0</v>
      </c>
      <c r="G80" s="36"/>
      <c r="H80" s="41"/>
    </row>
    <row r="81" spans="1:8" s="2" customFormat="1" ht="16.9" customHeight="1">
      <c r="A81" s="36"/>
      <c r="B81" s="41"/>
      <c r="C81" s="268" t="s">
        <v>19</v>
      </c>
      <c r="D81" s="268" t="s">
        <v>1858</v>
      </c>
      <c r="E81" s="19" t="s">
        <v>19</v>
      </c>
      <c r="F81" s="269">
        <v>181.98</v>
      </c>
      <c r="G81" s="36"/>
      <c r="H81" s="41"/>
    </row>
    <row r="82" spans="1:8" s="2" customFormat="1" ht="16.9" customHeight="1">
      <c r="A82" s="36"/>
      <c r="B82" s="41"/>
      <c r="C82" s="268" t="s">
        <v>19</v>
      </c>
      <c r="D82" s="268" t="s">
        <v>1859</v>
      </c>
      <c r="E82" s="19" t="s">
        <v>19</v>
      </c>
      <c r="F82" s="269">
        <v>0</v>
      </c>
      <c r="G82" s="36"/>
      <c r="H82" s="41"/>
    </row>
    <row r="83" spans="1:8" s="2" customFormat="1" ht="16.9" customHeight="1">
      <c r="A83" s="36"/>
      <c r="B83" s="41"/>
      <c r="C83" s="268" t="s">
        <v>19</v>
      </c>
      <c r="D83" s="268" t="s">
        <v>1860</v>
      </c>
      <c r="E83" s="19" t="s">
        <v>19</v>
      </c>
      <c r="F83" s="269">
        <v>176.16</v>
      </c>
      <c r="G83" s="36"/>
      <c r="H83" s="41"/>
    </row>
    <row r="84" spans="1:8" s="2" customFormat="1" ht="16.9" customHeight="1">
      <c r="A84" s="36"/>
      <c r="B84" s="41"/>
      <c r="C84" s="268" t="s">
        <v>19</v>
      </c>
      <c r="D84" s="268" t="s">
        <v>1861</v>
      </c>
      <c r="E84" s="19" t="s">
        <v>19</v>
      </c>
      <c r="F84" s="269">
        <v>0</v>
      </c>
      <c r="G84" s="36"/>
      <c r="H84" s="41"/>
    </row>
    <row r="85" spans="1:8" s="2" customFormat="1" ht="16.9" customHeight="1">
      <c r="A85" s="36"/>
      <c r="B85" s="41"/>
      <c r="C85" s="268" t="s">
        <v>19</v>
      </c>
      <c r="D85" s="268" t="s">
        <v>1862</v>
      </c>
      <c r="E85" s="19" t="s">
        <v>19</v>
      </c>
      <c r="F85" s="269">
        <v>83.84</v>
      </c>
      <c r="G85" s="36"/>
      <c r="H85" s="41"/>
    </row>
    <row r="86" spans="1:8" s="2" customFormat="1" ht="16.9" customHeight="1">
      <c r="A86" s="36"/>
      <c r="B86" s="41"/>
      <c r="C86" s="268" t="s">
        <v>19</v>
      </c>
      <c r="D86" s="268" t="s">
        <v>1863</v>
      </c>
      <c r="E86" s="19" t="s">
        <v>19</v>
      </c>
      <c r="F86" s="269">
        <v>0</v>
      </c>
      <c r="G86" s="36"/>
      <c r="H86" s="41"/>
    </row>
    <row r="87" spans="1:8" s="2" customFormat="1" ht="16.9" customHeight="1">
      <c r="A87" s="36"/>
      <c r="B87" s="41"/>
      <c r="C87" s="268" t="s">
        <v>19</v>
      </c>
      <c r="D87" s="268" t="s">
        <v>1864</v>
      </c>
      <c r="E87" s="19" t="s">
        <v>19</v>
      </c>
      <c r="F87" s="269">
        <v>0.528</v>
      </c>
      <c r="G87" s="36"/>
      <c r="H87" s="41"/>
    </row>
    <row r="88" spans="1:8" s="2" customFormat="1" ht="16.9" customHeight="1">
      <c r="A88" s="36"/>
      <c r="B88" s="41"/>
      <c r="C88" s="268" t="s">
        <v>19</v>
      </c>
      <c r="D88" s="268" t="s">
        <v>1865</v>
      </c>
      <c r="E88" s="19" t="s">
        <v>19</v>
      </c>
      <c r="F88" s="269">
        <v>0</v>
      </c>
      <c r="G88" s="36"/>
      <c r="H88" s="41"/>
    </row>
    <row r="89" spans="1:8" s="2" customFormat="1" ht="16.9" customHeight="1">
      <c r="A89" s="36"/>
      <c r="B89" s="41"/>
      <c r="C89" s="268" t="s">
        <v>19</v>
      </c>
      <c r="D89" s="268" t="s">
        <v>1866</v>
      </c>
      <c r="E89" s="19" t="s">
        <v>19</v>
      </c>
      <c r="F89" s="269">
        <v>12.102</v>
      </c>
      <c r="G89" s="36"/>
      <c r="H89" s="41"/>
    </row>
    <row r="90" spans="1:8" s="2" customFormat="1" ht="16.9" customHeight="1">
      <c r="A90" s="36"/>
      <c r="B90" s="41"/>
      <c r="C90" s="268" t="s">
        <v>299</v>
      </c>
      <c r="D90" s="268" t="s">
        <v>463</v>
      </c>
      <c r="E90" s="19" t="s">
        <v>19</v>
      </c>
      <c r="F90" s="269">
        <v>786.25</v>
      </c>
      <c r="G90" s="36"/>
      <c r="H90" s="41"/>
    </row>
    <row r="91" spans="1:8" s="2" customFormat="1" ht="16.9" customHeight="1">
      <c r="A91" s="36"/>
      <c r="B91" s="41"/>
      <c r="C91" s="270" t="s">
        <v>3054</v>
      </c>
      <c r="D91" s="36"/>
      <c r="E91" s="36"/>
      <c r="F91" s="36"/>
      <c r="G91" s="36"/>
      <c r="H91" s="41"/>
    </row>
    <row r="92" spans="1:8" s="2" customFormat="1" ht="16.9" customHeight="1">
      <c r="A92" s="36"/>
      <c r="B92" s="41"/>
      <c r="C92" s="268" t="s">
        <v>1851</v>
      </c>
      <c r="D92" s="268" t="s">
        <v>1852</v>
      </c>
      <c r="E92" s="19" t="s">
        <v>92</v>
      </c>
      <c r="F92" s="269">
        <v>786.25</v>
      </c>
      <c r="G92" s="36"/>
      <c r="H92" s="41"/>
    </row>
    <row r="93" spans="1:8" s="2" customFormat="1" ht="16.9" customHeight="1">
      <c r="A93" s="36"/>
      <c r="B93" s="41"/>
      <c r="C93" s="268" t="s">
        <v>1873</v>
      </c>
      <c r="D93" s="268" t="s">
        <v>1874</v>
      </c>
      <c r="E93" s="19" t="s">
        <v>92</v>
      </c>
      <c r="F93" s="269">
        <v>786.25</v>
      </c>
      <c r="G93" s="36"/>
      <c r="H93" s="41"/>
    </row>
    <row r="94" spans="1:8" s="2" customFormat="1" ht="16.9" customHeight="1">
      <c r="A94" s="36"/>
      <c r="B94" s="41"/>
      <c r="C94" s="264" t="s">
        <v>1478</v>
      </c>
      <c r="D94" s="265" t="s">
        <v>3055</v>
      </c>
      <c r="E94" s="266" t="s">
        <v>92</v>
      </c>
      <c r="F94" s="267">
        <v>13.8</v>
      </c>
      <c r="G94" s="36"/>
      <c r="H94" s="41"/>
    </row>
    <row r="95" spans="1:8" s="2" customFormat="1" ht="16.9" customHeight="1">
      <c r="A95" s="36"/>
      <c r="B95" s="41"/>
      <c r="C95" s="268" t="s">
        <v>19</v>
      </c>
      <c r="D95" s="268" t="s">
        <v>1474</v>
      </c>
      <c r="E95" s="19" t="s">
        <v>19</v>
      </c>
      <c r="F95" s="269">
        <v>0</v>
      </c>
      <c r="G95" s="36"/>
      <c r="H95" s="41"/>
    </row>
    <row r="96" spans="1:8" s="2" customFormat="1" ht="16.9" customHeight="1">
      <c r="A96" s="36"/>
      <c r="B96" s="41"/>
      <c r="C96" s="268" t="s">
        <v>19</v>
      </c>
      <c r="D96" s="268" t="s">
        <v>1475</v>
      </c>
      <c r="E96" s="19" t="s">
        <v>19</v>
      </c>
      <c r="F96" s="269">
        <v>3.84</v>
      </c>
      <c r="G96" s="36"/>
      <c r="H96" s="41"/>
    </row>
    <row r="97" spans="1:8" s="2" customFormat="1" ht="16.9" customHeight="1">
      <c r="A97" s="36"/>
      <c r="B97" s="41"/>
      <c r="C97" s="268" t="s">
        <v>19</v>
      </c>
      <c r="D97" s="268" t="s">
        <v>1476</v>
      </c>
      <c r="E97" s="19" t="s">
        <v>19</v>
      </c>
      <c r="F97" s="269">
        <v>2.4</v>
      </c>
      <c r="G97" s="36"/>
      <c r="H97" s="41"/>
    </row>
    <row r="98" spans="1:8" s="2" customFormat="1" ht="16.9" customHeight="1">
      <c r="A98" s="36"/>
      <c r="B98" s="41"/>
      <c r="C98" s="268" t="s">
        <v>19</v>
      </c>
      <c r="D98" s="268" t="s">
        <v>1477</v>
      </c>
      <c r="E98" s="19" t="s">
        <v>19</v>
      </c>
      <c r="F98" s="269">
        <v>7.56</v>
      </c>
      <c r="G98" s="36"/>
      <c r="H98" s="41"/>
    </row>
    <row r="99" spans="1:8" s="2" customFormat="1" ht="16.9" customHeight="1">
      <c r="A99" s="36"/>
      <c r="B99" s="41"/>
      <c r="C99" s="268" t="s">
        <v>1478</v>
      </c>
      <c r="D99" s="268" t="s">
        <v>463</v>
      </c>
      <c r="E99" s="19" t="s">
        <v>19</v>
      </c>
      <c r="F99" s="269">
        <v>13.8</v>
      </c>
      <c r="G99" s="36"/>
      <c r="H99" s="41"/>
    </row>
    <row r="100" spans="1:8" s="2" customFormat="1" ht="16.9" customHeight="1">
      <c r="A100" s="36"/>
      <c r="B100" s="41"/>
      <c r="C100" s="264" t="s">
        <v>295</v>
      </c>
      <c r="D100" s="265" t="s">
        <v>296</v>
      </c>
      <c r="E100" s="266" t="s">
        <v>92</v>
      </c>
      <c r="F100" s="267">
        <v>608.495</v>
      </c>
      <c r="G100" s="36"/>
      <c r="H100" s="41"/>
    </row>
    <row r="101" spans="1:8" s="2" customFormat="1" ht="16.9" customHeight="1">
      <c r="A101" s="36"/>
      <c r="B101" s="41"/>
      <c r="C101" s="268" t="s">
        <v>19</v>
      </c>
      <c r="D101" s="268" t="s">
        <v>1815</v>
      </c>
      <c r="E101" s="19" t="s">
        <v>19</v>
      </c>
      <c r="F101" s="269">
        <v>0</v>
      </c>
      <c r="G101" s="36"/>
      <c r="H101" s="41"/>
    </row>
    <row r="102" spans="1:8" s="2" customFormat="1" ht="16.9" customHeight="1">
      <c r="A102" s="36"/>
      <c r="B102" s="41"/>
      <c r="C102" s="268" t="s">
        <v>19</v>
      </c>
      <c r="D102" s="268" t="s">
        <v>1816</v>
      </c>
      <c r="E102" s="19" t="s">
        <v>19</v>
      </c>
      <c r="F102" s="269">
        <v>0</v>
      </c>
      <c r="G102" s="36"/>
      <c r="H102" s="41"/>
    </row>
    <row r="103" spans="1:8" s="2" customFormat="1" ht="16.9" customHeight="1">
      <c r="A103" s="36"/>
      <c r="B103" s="41"/>
      <c r="C103" s="268" t="s">
        <v>19</v>
      </c>
      <c r="D103" s="268" t="s">
        <v>1713</v>
      </c>
      <c r="E103" s="19" t="s">
        <v>19</v>
      </c>
      <c r="F103" s="269">
        <v>0</v>
      </c>
      <c r="G103" s="36"/>
      <c r="H103" s="41"/>
    </row>
    <row r="104" spans="1:8" s="2" customFormat="1" ht="16.9" customHeight="1">
      <c r="A104" s="36"/>
      <c r="B104" s="41"/>
      <c r="C104" s="268" t="s">
        <v>19</v>
      </c>
      <c r="D104" s="268" t="s">
        <v>1817</v>
      </c>
      <c r="E104" s="19" t="s">
        <v>19</v>
      </c>
      <c r="F104" s="269">
        <v>31.5</v>
      </c>
      <c r="G104" s="36"/>
      <c r="H104" s="41"/>
    </row>
    <row r="105" spans="1:8" s="2" customFormat="1" ht="16.9" customHeight="1">
      <c r="A105" s="36"/>
      <c r="B105" s="41"/>
      <c r="C105" s="268" t="s">
        <v>19</v>
      </c>
      <c r="D105" s="268" t="s">
        <v>1715</v>
      </c>
      <c r="E105" s="19" t="s">
        <v>19</v>
      </c>
      <c r="F105" s="269">
        <v>0</v>
      </c>
      <c r="G105" s="36"/>
      <c r="H105" s="41"/>
    </row>
    <row r="106" spans="1:8" s="2" customFormat="1" ht="16.9" customHeight="1">
      <c r="A106" s="36"/>
      <c r="B106" s="41"/>
      <c r="C106" s="268" t="s">
        <v>19</v>
      </c>
      <c r="D106" s="268" t="s">
        <v>1818</v>
      </c>
      <c r="E106" s="19" t="s">
        <v>19</v>
      </c>
      <c r="F106" s="269">
        <v>3.6</v>
      </c>
      <c r="G106" s="36"/>
      <c r="H106" s="41"/>
    </row>
    <row r="107" spans="1:8" s="2" customFormat="1" ht="16.9" customHeight="1">
      <c r="A107" s="36"/>
      <c r="B107" s="41"/>
      <c r="C107" s="268" t="s">
        <v>19</v>
      </c>
      <c r="D107" s="268" t="s">
        <v>1717</v>
      </c>
      <c r="E107" s="19" t="s">
        <v>19</v>
      </c>
      <c r="F107" s="269">
        <v>0</v>
      </c>
      <c r="G107" s="36"/>
      <c r="H107" s="41"/>
    </row>
    <row r="108" spans="1:8" s="2" customFormat="1" ht="16.9" customHeight="1">
      <c r="A108" s="36"/>
      <c r="B108" s="41"/>
      <c r="C108" s="268" t="s">
        <v>19</v>
      </c>
      <c r="D108" s="268" t="s">
        <v>1819</v>
      </c>
      <c r="E108" s="19" t="s">
        <v>19</v>
      </c>
      <c r="F108" s="269">
        <v>1.631</v>
      </c>
      <c r="G108" s="36"/>
      <c r="H108" s="41"/>
    </row>
    <row r="109" spans="1:8" s="2" customFormat="1" ht="16.9" customHeight="1">
      <c r="A109" s="36"/>
      <c r="B109" s="41"/>
      <c r="C109" s="268" t="s">
        <v>19</v>
      </c>
      <c r="D109" s="268" t="s">
        <v>1719</v>
      </c>
      <c r="E109" s="19" t="s">
        <v>19</v>
      </c>
      <c r="F109" s="269">
        <v>0</v>
      </c>
      <c r="G109" s="36"/>
      <c r="H109" s="41"/>
    </row>
    <row r="110" spans="1:8" s="2" customFormat="1" ht="16.9" customHeight="1">
      <c r="A110" s="36"/>
      <c r="B110" s="41"/>
      <c r="C110" s="268" t="s">
        <v>19</v>
      </c>
      <c r="D110" s="268" t="s">
        <v>1820</v>
      </c>
      <c r="E110" s="19" t="s">
        <v>19</v>
      </c>
      <c r="F110" s="269">
        <v>0.383</v>
      </c>
      <c r="G110" s="36"/>
      <c r="H110" s="41"/>
    </row>
    <row r="111" spans="1:8" s="2" customFormat="1" ht="16.9" customHeight="1">
      <c r="A111" s="36"/>
      <c r="B111" s="41"/>
      <c r="C111" s="268" t="s">
        <v>19</v>
      </c>
      <c r="D111" s="268" t="s">
        <v>1821</v>
      </c>
      <c r="E111" s="19" t="s">
        <v>19</v>
      </c>
      <c r="F111" s="269">
        <v>0</v>
      </c>
      <c r="G111" s="36"/>
      <c r="H111" s="41"/>
    </row>
    <row r="112" spans="1:8" s="2" customFormat="1" ht="16.9" customHeight="1">
      <c r="A112" s="36"/>
      <c r="B112" s="41"/>
      <c r="C112" s="268" t="s">
        <v>19</v>
      </c>
      <c r="D112" s="268" t="s">
        <v>1822</v>
      </c>
      <c r="E112" s="19" t="s">
        <v>19</v>
      </c>
      <c r="F112" s="269">
        <v>0.405</v>
      </c>
      <c r="G112" s="36"/>
      <c r="H112" s="41"/>
    </row>
    <row r="113" spans="1:8" s="2" customFormat="1" ht="16.9" customHeight="1">
      <c r="A113" s="36"/>
      <c r="B113" s="41"/>
      <c r="C113" s="268" t="s">
        <v>19</v>
      </c>
      <c r="D113" s="268" t="s">
        <v>1723</v>
      </c>
      <c r="E113" s="19" t="s">
        <v>19</v>
      </c>
      <c r="F113" s="269">
        <v>0</v>
      </c>
      <c r="G113" s="36"/>
      <c r="H113" s="41"/>
    </row>
    <row r="114" spans="1:8" s="2" customFormat="1" ht="16.9" customHeight="1">
      <c r="A114" s="36"/>
      <c r="B114" s="41"/>
      <c r="C114" s="268" t="s">
        <v>19</v>
      </c>
      <c r="D114" s="268" t="s">
        <v>1823</v>
      </c>
      <c r="E114" s="19" t="s">
        <v>19</v>
      </c>
      <c r="F114" s="269">
        <v>3.285</v>
      </c>
      <c r="G114" s="36"/>
      <c r="H114" s="41"/>
    </row>
    <row r="115" spans="1:8" s="2" customFormat="1" ht="16.9" customHeight="1">
      <c r="A115" s="36"/>
      <c r="B115" s="41"/>
      <c r="C115" s="268" t="s">
        <v>19</v>
      </c>
      <c r="D115" s="268" t="s">
        <v>1824</v>
      </c>
      <c r="E115" s="19" t="s">
        <v>19</v>
      </c>
      <c r="F115" s="269">
        <v>0</v>
      </c>
      <c r="G115" s="36"/>
      <c r="H115" s="41"/>
    </row>
    <row r="116" spans="1:8" s="2" customFormat="1" ht="16.9" customHeight="1">
      <c r="A116" s="36"/>
      <c r="B116" s="41"/>
      <c r="C116" s="268" t="s">
        <v>19</v>
      </c>
      <c r="D116" s="268" t="s">
        <v>1822</v>
      </c>
      <c r="E116" s="19" t="s">
        <v>19</v>
      </c>
      <c r="F116" s="269">
        <v>0.405</v>
      </c>
      <c r="G116" s="36"/>
      <c r="H116" s="41"/>
    </row>
    <row r="117" spans="1:8" s="2" customFormat="1" ht="16.9" customHeight="1">
      <c r="A117" s="36"/>
      <c r="B117" s="41"/>
      <c r="C117" s="268" t="s">
        <v>19</v>
      </c>
      <c r="D117" s="268" t="s">
        <v>1825</v>
      </c>
      <c r="E117" s="19" t="s">
        <v>19</v>
      </c>
      <c r="F117" s="269">
        <v>0</v>
      </c>
      <c r="G117" s="36"/>
      <c r="H117" s="41"/>
    </row>
    <row r="118" spans="1:8" s="2" customFormat="1" ht="16.9" customHeight="1">
      <c r="A118" s="36"/>
      <c r="B118" s="41"/>
      <c r="C118" s="268" t="s">
        <v>19</v>
      </c>
      <c r="D118" s="268" t="s">
        <v>1826</v>
      </c>
      <c r="E118" s="19" t="s">
        <v>19</v>
      </c>
      <c r="F118" s="269">
        <v>0</v>
      </c>
      <c r="G118" s="36"/>
      <c r="H118" s="41"/>
    </row>
    <row r="119" spans="1:8" s="2" customFormat="1" ht="16.9" customHeight="1">
      <c r="A119" s="36"/>
      <c r="B119" s="41"/>
      <c r="C119" s="268" t="s">
        <v>19</v>
      </c>
      <c r="D119" s="268" t="s">
        <v>1827</v>
      </c>
      <c r="E119" s="19" t="s">
        <v>19</v>
      </c>
      <c r="F119" s="269">
        <v>0</v>
      </c>
      <c r="G119" s="36"/>
      <c r="H119" s="41"/>
    </row>
    <row r="120" spans="1:8" s="2" customFormat="1" ht="16.9" customHeight="1">
      <c r="A120" s="36"/>
      <c r="B120" s="41"/>
      <c r="C120" s="268" t="s">
        <v>19</v>
      </c>
      <c r="D120" s="268" t="s">
        <v>1828</v>
      </c>
      <c r="E120" s="19" t="s">
        <v>19</v>
      </c>
      <c r="F120" s="269">
        <v>169.4</v>
      </c>
      <c r="G120" s="36"/>
      <c r="H120" s="41"/>
    </row>
    <row r="121" spans="1:8" s="2" customFormat="1" ht="16.9" customHeight="1">
      <c r="A121" s="36"/>
      <c r="B121" s="41"/>
      <c r="C121" s="268" t="s">
        <v>19</v>
      </c>
      <c r="D121" s="268" t="s">
        <v>1829</v>
      </c>
      <c r="E121" s="19" t="s">
        <v>19</v>
      </c>
      <c r="F121" s="269">
        <v>0</v>
      </c>
      <c r="G121" s="36"/>
      <c r="H121" s="41"/>
    </row>
    <row r="122" spans="1:8" s="2" customFormat="1" ht="16.9" customHeight="1">
      <c r="A122" s="36"/>
      <c r="B122" s="41"/>
      <c r="C122" s="268" t="s">
        <v>19</v>
      </c>
      <c r="D122" s="268" t="s">
        <v>1830</v>
      </c>
      <c r="E122" s="19" t="s">
        <v>19</v>
      </c>
      <c r="F122" s="269">
        <v>69.09</v>
      </c>
      <c r="G122" s="36"/>
      <c r="H122" s="41"/>
    </row>
    <row r="123" spans="1:8" s="2" customFormat="1" ht="16.9" customHeight="1">
      <c r="A123" s="36"/>
      <c r="B123" s="41"/>
      <c r="C123" s="268" t="s">
        <v>19</v>
      </c>
      <c r="D123" s="268" t="s">
        <v>1831</v>
      </c>
      <c r="E123" s="19" t="s">
        <v>19</v>
      </c>
      <c r="F123" s="269">
        <v>0</v>
      </c>
      <c r="G123" s="36"/>
      <c r="H123" s="41"/>
    </row>
    <row r="124" spans="1:8" s="2" customFormat="1" ht="16.9" customHeight="1">
      <c r="A124" s="36"/>
      <c r="B124" s="41"/>
      <c r="C124" s="268" t="s">
        <v>19</v>
      </c>
      <c r="D124" s="268" t="s">
        <v>1832</v>
      </c>
      <c r="E124" s="19" t="s">
        <v>19</v>
      </c>
      <c r="F124" s="269">
        <v>33.035</v>
      </c>
      <c r="G124" s="36"/>
      <c r="H124" s="41"/>
    </row>
    <row r="125" spans="1:8" s="2" customFormat="1" ht="16.9" customHeight="1">
      <c r="A125" s="36"/>
      <c r="B125" s="41"/>
      <c r="C125" s="268" t="s">
        <v>19</v>
      </c>
      <c r="D125" s="268" t="s">
        <v>1833</v>
      </c>
      <c r="E125" s="19" t="s">
        <v>19</v>
      </c>
      <c r="F125" s="269">
        <v>0</v>
      </c>
      <c r="G125" s="36"/>
      <c r="H125" s="41"/>
    </row>
    <row r="126" spans="1:8" s="2" customFormat="1" ht="16.9" customHeight="1">
      <c r="A126" s="36"/>
      <c r="B126" s="41"/>
      <c r="C126" s="268" t="s">
        <v>19</v>
      </c>
      <c r="D126" s="268" t="s">
        <v>1834</v>
      </c>
      <c r="E126" s="19" t="s">
        <v>19</v>
      </c>
      <c r="F126" s="269">
        <v>18.226</v>
      </c>
      <c r="G126" s="36"/>
      <c r="H126" s="41"/>
    </row>
    <row r="127" spans="1:8" s="2" customFormat="1" ht="16.9" customHeight="1">
      <c r="A127" s="36"/>
      <c r="B127" s="41"/>
      <c r="C127" s="268" t="s">
        <v>19</v>
      </c>
      <c r="D127" s="268" t="s">
        <v>1835</v>
      </c>
      <c r="E127" s="19" t="s">
        <v>19</v>
      </c>
      <c r="F127" s="269">
        <v>0</v>
      </c>
      <c r="G127" s="36"/>
      <c r="H127" s="41"/>
    </row>
    <row r="128" spans="1:8" s="2" customFormat="1" ht="16.9" customHeight="1">
      <c r="A128" s="36"/>
      <c r="B128" s="41"/>
      <c r="C128" s="268" t="s">
        <v>19</v>
      </c>
      <c r="D128" s="268" t="s">
        <v>1836</v>
      </c>
      <c r="E128" s="19" t="s">
        <v>19</v>
      </c>
      <c r="F128" s="269">
        <v>20.492</v>
      </c>
      <c r="G128" s="36"/>
      <c r="H128" s="41"/>
    </row>
    <row r="129" spans="1:8" s="2" customFormat="1" ht="16.9" customHeight="1">
      <c r="A129" s="36"/>
      <c r="B129" s="41"/>
      <c r="C129" s="268" t="s">
        <v>19</v>
      </c>
      <c r="D129" s="268" t="s">
        <v>1837</v>
      </c>
      <c r="E129" s="19" t="s">
        <v>19</v>
      </c>
      <c r="F129" s="269">
        <v>0</v>
      </c>
      <c r="G129" s="36"/>
      <c r="H129" s="41"/>
    </row>
    <row r="130" spans="1:8" s="2" customFormat="1" ht="16.9" customHeight="1">
      <c r="A130" s="36"/>
      <c r="B130" s="41"/>
      <c r="C130" s="268" t="s">
        <v>19</v>
      </c>
      <c r="D130" s="268" t="s">
        <v>1838</v>
      </c>
      <c r="E130" s="19" t="s">
        <v>19</v>
      </c>
      <c r="F130" s="269">
        <v>8.582</v>
      </c>
      <c r="G130" s="36"/>
      <c r="H130" s="41"/>
    </row>
    <row r="131" spans="1:8" s="2" customFormat="1" ht="16.9" customHeight="1">
      <c r="A131" s="36"/>
      <c r="B131" s="41"/>
      <c r="C131" s="268" t="s">
        <v>19</v>
      </c>
      <c r="D131" s="268" t="s">
        <v>1839</v>
      </c>
      <c r="E131" s="19" t="s">
        <v>19</v>
      </c>
      <c r="F131" s="269">
        <v>0</v>
      </c>
      <c r="G131" s="36"/>
      <c r="H131" s="41"/>
    </row>
    <row r="132" spans="1:8" s="2" customFormat="1" ht="16.9" customHeight="1">
      <c r="A132" s="36"/>
      <c r="B132" s="41"/>
      <c r="C132" s="268" t="s">
        <v>19</v>
      </c>
      <c r="D132" s="268" t="s">
        <v>1840</v>
      </c>
      <c r="E132" s="19" t="s">
        <v>19</v>
      </c>
      <c r="F132" s="269">
        <v>220</v>
      </c>
      <c r="G132" s="36"/>
      <c r="H132" s="41"/>
    </row>
    <row r="133" spans="1:8" s="2" customFormat="1" ht="16.9" customHeight="1">
      <c r="A133" s="36"/>
      <c r="B133" s="41"/>
      <c r="C133" s="268" t="s">
        <v>19</v>
      </c>
      <c r="D133" s="268" t="s">
        <v>1841</v>
      </c>
      <c r="E133" s="19" t="s">
        <v>19</v>
      </c>
      <c r="F133" s="269">
        <v>0</v>
      </c>
      <c r="G133" s="36"/>
      <c r="H133" s="41"/>
    </row>
    <row r="134" spans="1:8" s="2" customFormat="1" ht="16.9" customHeight="1">
      <c r="A134" s="36"/>
      <c r="B134" s="41"/>
      <c r="C134" s="268" t="s">
        <v>19</v>
      </c>
      <c r="D134" s="268" t="s">
        <v>372</v>
      </c>
      <c r="E134" s="19" t="s">
        <v>19</v>
      </c>
      <c r="F134" s="269">
        <v>22</v>
      </c>
      <c r="G134" s="36"/>
      <c r="H134" s="41"/>
    </row>
    <row r="135" spans="1:8" s="2" customFormat="1" ht="16.9" customHeight="1">
      <c r="A135" s="36"/>
      <c r="B135" s="41"/>
      <c r="C135" s="268" t="s">
        <v>19</v>
      </c>
      <c r="D135" s="268" t="s">
        <v>1842</v>
      </c>
      <c r="E135" s="19" t="s">
        <v>19</v>
      </c>
      <c r="F135" s="269">
        <v>0</v>
      </c>
      <c r="G135" s="36"/>
      <c r="H135" s="41"/>
    </row>
    <row r="136" spans="1:8" s="2" customFormat="1" ht="16.9" customHeight="1">
      <c r="A136" s="36"/>
      <c r="B136" s="41"/>
      <c r="C136" s="268" t="s">
        <v>19</v>
      </c>
      <c r="D136" s="268" t="s">
        <v>1843</v>
      </c>
      <c r="E136" s="19" t="s">
        <v>19</v>
      </c>
      <c r="F136" s="269">
        <v>0.311</v>
      </c>
      <c r="G136" s="36"/>
      <c r="H136" s="41"/>
    </row>
    <row r="137" spans="1:8" s="2" customFormat="1" ht="16.9" customHeight="1">
      <c r="A137" s="36"/>
      <c r="B137" s="41"/>
      <c r="C137" s="268" t="s">
        <v>19</v>
      </c>
      <c r="D137" s="268" t="s">
        <v>1844</v>
      </c>
      <c r="E137" s="19" t="s">
        <v>19</v>
      </c>
      <c r="F137" s="269">
        <v>0</v>
      </c>
      <c r="G137" s="36"/>
      <c r="H137" s="41"/>
    </row>
    <row r="138" spans="1:8" s="2" customFormat="1" ht="16.9" customHeight="1">
      <c r="A138" s="36"/>
      <c r="B138" s="41"/>
      <c r="C138" s="268" t="s">
        <v>19</v>
      </c>
      <c r="D138" s="268" t="s">
        <v>1845</v>
      </c>
      <c r="E138" s="19" t="s">
        <v>19</v>
      </c>
      <c r="F138" s="269">
        <v>0</v>
      </c>
      <c r="G138" s="36"/>
      <c r="H138" s="41"/>
    </row>
    <row r="139" spans="1:8" s="2" customFormat="1" ht="16.9" customHeight="1">
      <c r="A139" s="36"/>
      <c r="B139" s="41"/>
      <c r="C139" s="268" t="s">
        <v>19</v>
      </c>
      <c r="D139" s="268" t="s">
        <v>84</v>
      </c>
      <c r="E139" s="19" t="s">
        <v>19</v>
      </c>
      <c r="F139" s="269">
        <v>1</v>
      </c>
      <c r="G139" s="36"/>
      <c r="H139" s="41"/>
    </row>
    <row r="140" spans="1:8" s="2" customFormat="1" ht="16.9" customHeight="1">
      <c r="A140" s="36"/>
      <c r="B140" s="41"/>
      <c r="C140" s="268" t="s">
        <v>19</v>
      </c>
      <c r="D140" s="268" t="s">
        <v>1846</v>
      </c>
      <c r="E140" s="19" t="s">
        <v>19</v>
      </c>
      <c r="F140" s="269">
        <v>0</v>
      </c>
      <c r="G140" s="36"/>
      <c r="H140" s="41"/>
    </row>
    <row r="141" spans="1:8" s="2" customFormat="1" ht="16.9" customHeight="1">
      <c r="A141" s="36"/>
      <c r="B141" s="41"/>
      <c r="C141" s="268" t="s">
        <v>19</v>
      </c>
      <c r="D141" s="268" t="s">
        <v>1847</v>
      </c>
      <c r="E141" s="19" t="s">
        <v>19</v>
      </c>
      <c r="F141" s="269">
        <v>0.6</v>
      </c>
      <c r="G141" s="36"/>
      <c r="H141" s="41"/>
    </row>
    <row r="142" spans="1:8" s="2" customFormat="1" ht="16.9" customHeight="1">
      <c r="A142" s="36"/>
      <c r="B142" s="41"/>
      <c r="C142" s="268" t="s">
        <v>19</v>
      </c>
      <c r="D142" s="268" t="s">
        <v>1848</v>
      </c>
      <c r="E142" s="19" t="s">
        <v>19</v>
      </c>
      <c r="F142" s="269">
        <v>0</v>
      </c>
      <c r="G142" s="36"/>
      <c r="H142" s="41"/>
    </row>
    <row r="143" spans="1:8" s="2" customFormat="1" ht="16.9" customHeight="1">
      <c r="A143" s="36"/>
      <c r="B143" s="41"/>
      <c r="C143" s="268" t="s">
        <v>19</v>
      </c>
      <c r="D143" s="268" t="s">
        <v>1849</v>
      </c>
      <c r="E143" s="19" t="s">
        <v>19</v>
      </c>
      <c r="F143" s="269">
        <v>4.55</v>
      </c>
      <c r="G143" s="36"/>
      <c r="H143" s="41"/>
    </row>
    <row r="144" spans="1:8" s="2" customFormat="1" ht="16.9" customHeight="1">
      <c r="A144" s="36"/>
      <c r="B144" s="41"/>
      <c r="C144" s="268" t="s">
        <v>295</v>
      </c>
      <c r="D144" s="268" t="s">
        <v>463</v>
      </c>
      <c r="E144" s="19" t="s">
        <v>19</v>
      </c>
      <c r="F144" s="269">
        <v>608.495</v>
      </c>
      <c r="G144" s="36"/>
      <c r="H144" s="41"/>
    </row>
    <row r="145" spans="1:8" s="2" customFormat="1" ht="16.9" customHeight="1">
      <c r="A145" s="36"/>
      <c r="B145" s="41"/>
      <c r="C145" s="270" t="s">
        <v>3054</v>
      </c>
      <c r="D145" s="36"/>
      <c r="E145" s="36"/>
      <c r="F145" s="36"/>
      <c r="G145" s="36"/>
      <c r="H145" s="41"/>
    </row>
    <row r="146" spans="1:8" s="2" customFormat="1" ht="16.9" customHeight="1">
      <c r="A146" s="36"/>
      <c r="B146" s="41"/>
      <c r="C146" s="268" t="s">
        <v>1810</v>
      </c>
      <c r="D146" s="268" t="s">
        <v>1811</v>
      </c>
      <c r="E146" s="19" t="s">
        <v>92</v>
      </c>
      <c r="F146" s="269">
        <v>608.495</v>
      </c>
      <c r="G146" s="36"/>
      <c r="H146" s="41"/>
    </row>
    <row r="147" spans="1:8" s="2" customFormat="1" ht="16.9" customHeight="1">
      <c r="A147" s="36"/>
      <c r="B147" s="41"/>
      <c r="C147" s="268" t="s">
        <v>1868</v>
      </c>
      <c r="D147" s="268" t="s">
        <v>1869</v>
      </c>
      <c r="E147" s="19" t="s">
        <v>92</v>
      </c>
      <c r="F147" s="269">
        <v>608.495</v>
      </c>
      <c r="G147" s="36"/>
      <c r="H147" s="41"/>
    </row>
    <row r="148" spans="1:8" s="2" customFormat="1" ht="16.9" customHeight="1">
      <c r="A148" s="36"/>
      <c r="B148" s="41"/>
      <c r="C148" s="264" t="s">
        <v>414</v>
      </c>
      <c r="D148" s="265" t="s">
        <v>415</v>
      </c>
      <c r="E148" s="266" t="s">
        <v>110</v>
      </c>
      <c r="F148" s="267">
        <v>78</v>
      </c>
      <c r="G148" s="36"/>
      <c r="H148" s="41"/>
    </row>
    <row r="149" spans="1:8" s="2" customFormat="1" ht="16.9" customHeight="1">
      <c r="A149" s="36"/>
      <c r="B149" s="41"/>
      <c r="C149" s="268" t="s">
        <v>19</v>
      </c>
      <c r="D149" s="268" t="s">
        <v>2499</v>
      </c>
      <c r="E149" s="19" t="s">
        <v>19</v>
      </c>
      <c r="F149" s="269">
        <v>0</v>
      </c>
      <c r="G149" s="36"/>
      <c r="H149" s="41"/>
    </row>
    <row r="150" spans="1:8" s="2" customFormat="1" ht="16.9" customHeight="1">
      <c r="A150" s="36"/>
      <c r="B150" s="41"/>
      <c r="C150" s="268" t="s">
        <v>414</v>
      </c>
      <c r="D150" s="268" t="s">
        <v>2260</v>
      </c>
      <c r="E150" s="19" t="s">
        <v>19</v>
      </c>
      <c r="F150" s="269">
        <v>78</v>
      </c>
      <c r="G150" s="36"/>
      <c r="H150" s="41"/>
    </row>
    <row r="151" spans="1:8" s="2" customFormat="1" ht="16.9" customHeight="1">
      <c r="A151" s="36"/>
      <c r="B151" s="41"/>
      <c r="C151" s="270" t="s">
        <v>3054</v>
      </c>
      <c r="D151" s="36"/>
      <c r="E151" s="36"/>
      <c r="F151" s="36"/>
      <c r="G151" s="36"/>
      <c r="H151" s="41"/>
    </row>
    <row r="152" spans="1:8" s="2" customFormat="1" ht="16.9" customHeight="1">
      <c r="A152" s="36"/>
      <c r="B152" s="41"/>
      <c r="C152" s="268" t="s">
        <v>2495</v>
      </c>
      <c r="D152" s="268" t="s">
        <v>2496</v>
      </c>
      <c r="E152" s="19" t="s">
        <v>110</v>
      </c>
      <c r="F152" s="269">
        <v>78</v>
      </c>
      <c r="G152" s="36"/>
      <c r="H152" s="41"/>
    </row>
    <row r="153" spans="1:8" s="2" customFormat="1" ht="16.9" customHeight="1">
      <c r="A153" s="36"/>
      <c r="B153" s="41"/>
      <c r="C153" s="268" t="s">
        <v>2698</v>
      </c>
      <c r="D153" s="268" t="s">
        <v>2699</v>
      </c>
      <c r="E153" s="19" t="s">
        <v>127</v>
      </c>
      <c r="F153" s="269">
        <v>51.258</v>
      </c>
      <c r="G153" s="36"/>
      <c r="H153" s="41"/>
    </row>
    <row r="154" spans="1:8" s="2" customFormat="1" ht="16.9" customHeight="1">
      <c r="A154" s="36"/>
      <c r="B154" s="41"/>
      <c r="C154" s="268" t="s">
        <v>2715</v>
      </c>
      <c r="D154" s="268" t="s">
        <v>2716</v>
      </c>
      <c r="E154" s="19" t="s">
        <v>127</v>
      </c>
      <c r="F154" s="269">
        <v>4292.638</v>
      </c>
      <c r="G154" s="36"/>
      <c r="H154" s="41"/>
    </row>
    <row r="155" spans="1:8" s="2" customFormat="1" ht="16.9" customHeight="1">
      <c r="A155" s="36"/>
      <c r="B155" s="41"/>
      <c r="C155" s="268" t="s">
        <v>2746</v>
      </c>
      <c r="D155" s="268" t="s">
        <v>2747</v>
      </c>
      <c r="E155" s="19" t="s">
        <v>127</v>
      </c>
      <c r="F155" s="269">
        <v>50879.212</v>
      </c>
      <c r="G155" s="36"/>
      <c r="H155" s="41"/>
    </row>
    <row r="156" spans="1:8" s="2" customFormat="1" ht="16.9" customHeight="1">
      <c r="A156" s="36"/>
      <c r="B156" s="41"/>
      <c r="C156" s="264" t="s">
        <v>259</v>
      </c>
      <c r="D156" s="265" t="s">
        <v>260</v>
      </c>
      <c r="E156" s="266" t="s">
        <v>106</v>
      </c>
      <c r="F156" s="267">
        <v>980.874</v>
      </c>
      <c r="G156" s="36"/>
      <c r="H156" s="41"/>
    </row>
    <row r="157" spans="1:8" s="2" customFormat="1" ht="16.9" customHeight="1">
      <c r="A157" s="36"/>
      <c r="B157" s="41"/>
      <c r="C157" s="268" t="s">
        <v>19</v>
      </c>
      <c r="D157" s="268" t="s">
        <v>520</v>
      </c>
      <c r="E157" s="19" t="s">
        <v>19</v>
      </c>
      <c r="F157" s="269">
        <v>0</v>
      </c>
      <c r="G157" s="36"/>
      <c r="H157" s="41"/>
    </row>
    <row r="158" spans="1:8" s="2" customFormat="1" ht="16.9" customHeight="1">
      <c r="A158" s="36"/>
      <c r="B158" s="41"/>
      <c r="C158" s="268" t="s">
        <v>19</v>
      </c>
      <c r="D158" s="268" t="s">
        <v>2567</v>
      </c>
      <c r="E158" s="19" t="s">
        <v>19</v>
      </c>
      <c r="F158" s="269">
        <v>0</v>
      </c>
      <c r="G158" s="36"/>
      <c r="H158" s="41"/>
    </row>
    <row r="159" spans="1:8" s="2" customFormat="1" ht="16.9" customHeight="1">
      <c r="A159" s="36"/>
      <c r="B159" s="41"/>
      <c r="C159" s="268" t="s">
        <v>19</v>
      </c>
      <c r="D159" s="268" t="s">
        <v>2568</v>
      </c>
      <c r="E159" s="19" t="s">
        <v>19</v>
      </c>
      <c r="F159" s="269">
        <v>0</v>
      </c>
      <c r="G159" s="36"/>
      <c r="H159" s="41"/>
    </row>
    <row r="160" spans="1:8" s="2" customFormat="1" ht="16.9" customHeight="1">
      <c r="A160" s="36"/>
      <c r="B160" s="41"/>
      <c r="C160" s="268" t="s">
        <v>19</v>
      </c>
      <c r="D160" s="268" t="s">
        <v>2569</v>
      </c>
      <c r="E160" s="19" t="s">
        <v>19</v>
      </c>
      <c r="F160" s="269">
        <v>973.05</v>
      </c>
      <c r="G160" s="36"/>
      <c r="H160" s="41"/>
    </row>
    <row r="161" spans="1:8" s="2" customFormat="1" ht="16.9" customHeight="1">
      <c r="A161" s="36"/>
      <c r="B161" s="41"/>
      <c r="C161" s="268" t="s">
        <v>19</v>
      </c>
      <c r="D161" s="268" t="s">
        <v>1139</v>
      </c>
      <c r="E161" s="19" t="s">
        <v>19</v>
      </c>
      <c r="F161" s="269">
        <v>0</v>
      </c>
      <c r="G161" s="36"/>
      <c r="H161" s="41"/>
    </row>
    <row r="162" spans="1:8" s="2" customFormat="1" ht="16.9" customHeight="1">
      <c r="A162" s="36"/>
      <c r="B162" s="41"/>
      <c r="C162" s="268" t="s">
        <v>19</v>
      </c>
      <c r="D162" s="268" t="s">
        <v>1726</v>
      </c>
      <c r="E162" s="19" t="s">
        <v>19</v>
      </c>
      <c r="F162" s="269">
        <v>10.164</v>
      </c>
      <c r="G162" s="36"/>
      <c r="H162" s="41"/>
    </row>
    <row r="163" spans="1:8" s="2" customFormat="1" ht="16.9" customHeight="1">
      <c r="A163" s="36"/>
      <c r="B163" s="41"/>
      <c r="C163" s="268" t="s">
        <v>19</v>
      </c>
      <c r="D163" s="268" t="s">
        <v>2570</v>
      </c>
      <c r="E163" s="19" t="s">
        <v>19</v>
      </c>
      <c r="F163" s="269">
        <v>-2.34</v>
      </c>
      <c r="G163" s="36"/>
      <c r="H163" s="41"/>
    </row>
    <row r="164" spans="1:8" s="2" customFormat="1" ht="16.9" customHeight="1">
      <c r="A164" s="36"/>
      <c r="B164" s="41"/>
      <c r="C164" s="268" t="s">
        <v>259</v>
      </c>
      <c r="D164" s="268" t="s">
        <v>463</v>
      </c>
      <c r="E164" s="19" t="s">
        <v>19</v>
      </c>
      <c r="F164" s="269">
        <v>980.874</v>
      </c>
      <c r="G164" s="36"/>
      <c r="H164" s="41"/>
    </row>
    <row r="165" spans="1:8" s="2" customFormat="1" ht="16.9" customHeight="1">
      <c r="A165" s="36"/>
      <c r="B165" s="41"/>
      <c r="C165" s="270" t="s">
        <v>3054</v>
      </c>
      <c r="D165" s="36"/>
      <c r="E165" s="36"/>
      <c r="F165" s="36"/>
      <c r="G165" s="36"/>
      <c r="H165" s="41"/>
    </row>
    <row r="166" spans="1:8" s="2" customFormat="1" ht="16.9" customHeight="1">
      <c r="A166" s="36"/>
      <c r="B166" s="41"/>
      <c r="C166" s="268" t="s">
        <v>2562</v>
      </c>
      <c r="D166" s="268" t="s">
        <v>2563</v>
      </c>
      <c r="E166" s="19" t="s">
        <v>106</v>
      </c>
      <c r="F166" s="269">
        <v>980.874</v>
      </c>
      <c r="G166" s="36"/>
      <c r="H166" s="41"/>
    </row>
    <row r="167" spans="1:8" s="2" customFormat="1" ht="16.9" customHeight="1">
      <c r="A167" s="36"/>
      <c r="B167" s="41"/>
      <c r="C167" s="268" t="s">
        <v>2715</v>
      </c>
      <c r="D167" s="268" t="s">
        <v>2716</v>
      </c>
      <c r="E167" s="19" t="s">
        <v>127</v>
      </c>
      <c r="F167" s="269">
        <v>4292.638</v>
      </c>
      <c r="G167" s="36"/>
      <c r="H167" s="41"/>
    </row>
    <row r="168" spans="1:8" s="2" customFormat="1" ht="16.9" customHeight="1">
      <c r="A168" s="36"/>
      <c r="B168" s="41"/>
      <c r="C168" s="264" t="s">
        <v>263</v>
      </c>
      <c r="D168" s="265" t="s">
        <v>264</v>
      </c>
      <c r="E168" s="266" t="s">
        <v>106</v>
      </c>
      <c r="F168" s="267">
        <v>8.63</v>
      </c>
      <c r="G168" s="36"/>
      <c r="H168" s="41"/>
    </row>
    <row r="169" spans="1:8" s="2" customFormat="1" ht="16.9" customHeight="1">
      <c r="A169" s="36"/>
      <c r="B169" s="41"/>
      <c r="C169" s="268" t="s">
        <v>19</v>
      </c>
      <c r="D169" s="268" t="s">
        <v>2576</v>
      </c>
      <c r="E169" s="19" t="s">
        <v>19</v>
      </c>
      <c r="F169" s="269">
        <v>0</v>
      </c>
      <c r="G169" s="36"/>
      <c r="H169" s="41"/>
    </row>
    <row r="170" spans="1:8" s="2" customFormat="1" ht="16.9" customHeight="1">
      <c r="A170" s="36"/>
      <c r="B170" s="41"/>
      <c r="C170" s="268" t="s">
        <v>19</v>
      </c>
      <c r="D170" s="268" t="s">
        <v>2577</v>
      </c>
      <c r="E170" s="19" t="s">
        <v>19</v>
      </c>
      <c r="F170" s="269">
        <v>0</v>
      </c>
      <c r="G170" s="36"/>
      <c r="H170" s="41"/>
    </row>
    <row r="171" spans="1:8" s="2" customFormat="1" ht="16.9" customHeight="1">
      <c r="A171" s="36"/>
      <c r="B171" s="41"/>
      <c r="C171" s="268" t="s">
        <v>19</v>
      </c>
      <c r="D171" s="268" t="s">
        <v>2578</v>
      </c>
      <c r="E171" s="19" t="s">
        <v>19</v>
      </c>
      <c r="F171" s="269">
        <v>6.29</v>
      </c>
      <c r="G171" s="36"/>
      <c r="H171" s="41"/>
    </row>
    <row r="172" spans="1:8" s="2" customFormat="1" ht="16.9" customHeight="1">
      <c r="A172" s="36"/>
      <c r="B172" s="41"/>
      <c r="C172" s="268" t="s">
        <v>19</v>
      </c>
      <c r="D172" s="268" t="s">
        <v>2579</v>
      </c>
      <c r="E172" s="19" t="s">
        <v>19</v>
      </c>
      <c r="F172" s="269">
        <v>0</v>
      </c>
      <c r="G172" s="36"/>
      <c r="H172" s="41"/>
    </row>
    <row r="173" spans="1:8" s="2" customFormat="1" ht="16.9" customHeight="1">
      <c r="A173" s="36"/>
      <c r="B173" s="41"/>
      <c r="C173" s="268" t="s">
        <v>19</v>
      </c>
      <c r="D173" s="268" t="s">
        <v>2580</v>
      </c>
      <c r="E173" s="19" t="s">
        <v>19</v>
      </c>
      <c r="F173" s="269">
        <v>2.34</v>
      </c>
      <c r="G173" s="36"/>
      <c r="H173" s="41"/>
    </row>
    <row r="174" spans="1:8" s="2" customFormat="1" ht="16.9" customHeight="1">
      <c r="A174" s="36"/>
      <c r="B174" s="41"/>
      <c r="C174" s="268" t="s">
        <v>263</v>
      </c>
      <c r="D174" s="268" t="s">
        <v>463</v>
      </c>
      <c r="E174" s="19" t="s">
        <v>19</v>
      </c>
      <c r="F174" s="269">
        <v>8.63</v>
      </c>
      <c r="G174" s="36"/>
      <c r="H174" s="41"/>
    </row>
    <row r="175" spans="1:8" s="2" customFormat="1" ht="16.9" customHeight="1">
      <c r="A175" s="36"/>
      <c r="B175" s="41"/>
      <c r="C175" s="270" t="s">
        <v>3054</v>
      </c>
      <c r="D175" s="36"/>
      <c r="E175" s="36"/>
      <c r="F175" s="36"/>
      <c r="G175" s="36"/>
      <c r="H175" s="41"/>
    </row>
    <row r="176" spans="1:8" s="2" customFormat="1" ht="16.9" customHeight="1">
      <c r="A176" s="36"/>
      <c r="B176" s="41"/>
      <c r="C176" s="268" t="s">
        <v>2572</v>
      </c>
      <c r="D176" s="268" t="s">
        <v>2573</v>
      </c>
      <c r="E176" s="19" t="s">
        <v>106</v>
      </c>
      <c r="F176" s="269">
        <v>8.63</v>
      </c>
      <c r="G176" s="36"/>
      <c r="H176" s="41"/>
    </row>
    <row r="177" spans="1:8" s="2" customFormat="1" ht="16.9" customHeight="1">
      <c r="A177" s="36"/>
      <c r="B177" s="41"/>
      <c r="C177" s="268" t="s">
        <v>2715</v>
      </c>
      <c r="D177" s="268" t="s">
        <v>2716</v>
      </c>
      <c r="E177" s="19" t="s">
        <v>127</v>
      </c>
      <c r="F177" s="269">
        <v>4292.638</v>
      </c>
      <c r="G177" s="36"/>
      <c r="H177" s="41"/>
    </row>
    <row r="178" spans="1:8" s="2" customFormat="1" ht="16.9" customHeight="1">
      <c r="A178" s="36"/>
      <c r="B178" s="41"/>
      <c r="C178" s="264" t="s">
        <v>198</v>
      </c>
      <c r="D178" s="265" t="s">
        <v>199</v>
      </c>
      <c r="E178" s="266" t="s">
        <v>106</v>
      </c>
      <c r="F178" s="267">
        <v>15.44</v>
      </c>
      <c r="G178" s="36"/>
      <c r="H178" s="41"/>
    </row>
    <row r="179" spans="1:8" s="2" customFormat="1" ht="16.9" customHeight="1">
      <c r="A179" s="36"/>
      <c r="B179" s="41"/>
      <c r="C179" s="268" t="s">
        <v>19</v>
      </c>
      <c r="D179" s="268" t="s">
        <v>2586</v>
      </c>
      <c r="E179" s="19" t="s">
        <v>19</v>
      </c>
      <c r="F179" s="269">
        <v>0</v>
      </c>
      <c r="G179" s="36"/>
      <c r="H179" s="41"/>
    </row>
    <row r="180" spans="1:8" s="2" customFormat="1" ht="16.9" customHeight="1">
      <c r="A180" s="36"/>
      <c r="B180" s="41"/>
      <c r="C180" s="268" t="s">
        <v>19</v>
      </c>
      <c r="D180" s="268" t="s">
        <v>1393</v>
      </c>
      <c r="E180" s="19" t="s">
        <v>19</v>
      </c>
      <c r="F180" s="269">
        <v>0</v>
      </c>
      <c r="G180" s="36"/>
      <c r="H180" s="41"/>
    </row>
    <row r="181" spans="1:8" s="2" customFormat="1" ht="16.9" customHeight="1">
      <c r="A181" s="36"/>
      <c r="B181" s="41"/>
      <c r="C181" s="268" t="s">
        <v>19</v>
      </c>
      <c r="D181" s="268" t="s">
        <v>2587</v>
      </c>
      <c r="E181" s="19" t="s">
        <v>19</v>
      </c>
      <c r="F181" s="269">
        <v>13.2</v>
      </c>
      <c r="G181" s="36"/>
      <c r="H181" s="41"/>
    </row>
    <row r="182" spans="1:8" s="2" customFormat="1" ht="16.9" customHeight="1">
      <c r="A182" s="36"/>
      <c r="B182" s="41"/>
      <c r="C182" s="268" t="s">
        <v>19</v>
      </c>
      <c r="D182" s="268" t="s">
        <v>2588</v>
      </c>
      <c r="E182" s="19" t="s">
        <v>19</v>
      </c>
      <c r="F182" s="269">
        <v>0</v>
      </c>
      <c r="G182" s="36"/>
      <c r="H182" s="41"/>
    </row>
    <row r="183" spans="1:8" s="2" customFormat="1" ht="16.9" customHeight="1">
      <c r="A183" s="36"/>
      <c r="B183" s="41"/>
      <c r="C183" s="268" t="s">
        <v>19</v>
      </c>
      <c r="D183" s="268" t="s">
        <v>2589</v>
      </c>
      <c r="E183" s="19" t="s">
        <v>19</v>
      </c>
      <c r="F183" s="269">
        <v>2.24</v>
      </c>
      <c r="G183" s="36"/>
      <c r="H183" s="41"/>
    </row>
    <row r="184" spans="1:8" s="2" customFormat="1" ht="16.9" customHeight="1">
      <c r="A184" s="36"/>
      <c r="B184" s="41"/>
      <c r="C184" s="268" t="s">
        <v>198</v>
      </c>
      <c r="D184" s="268" t="s">
        <v>463</v>
      </c>
      <c r="E184" s="19" t="s">
        <v>19</v>
      </c>
      <c r="F184" s="269">
        <v>15.44</v>
      </c>
      <c r="G184" s="36"/>
      <c r="H184" s="41"/>
    </row>
    <row r="185" spans="1:8" s="2" customFormat="1" ht="16.9" customHeight="1">
      <c r="A185" s="36"/>
      <c r="B185" s="41"/>
      <c r="C185" s="270" t="s">
        <v>3054</v>
      </c>
      <c r="D185" s="36"/>
      <c r="E185" s="36"/>
      <c r="F185" s="36"/>
      <c r="G185" s="36"/>
      <c r="H185" s="41"/>
    </row>
    <row r="186" spans="1:8" s="2" customFormat="1" ht="16.9" customHeight="1">
      <c r="A186" s="36"/>
      <c r="B186" s="41"/>
      <c r="C186" s="268" t="s">
        <v>2582</v>
      </c>
      <c r="D186" s="268" t="s">
        <v>2583</v>
      </c>
      <c r="E186" s="19" t="s">
        <v>106</v>
      </c>
      <c r="F186" s="269">
        <v>15.44</v>
      </c>
      <c r="G186" s="36"/>
      <c r="H186" s="41"/>
    </row>
    <row r="187" spans="1:8" s="2" customFormat="1" ht="16.9" customHeight="1">
      <c r="A187" s="36"/>
      <c r="B187" s="41"/>
      <c r="C187" s="268" t="s">
        <v>2698</v>
      </c>
      <c r="D187" s="268" t="s">
        <v>2699</v>
      </c>
      <c r="E187" s="19" t="s">
        <v>127</v>
      </c>
      <c r="F187" s="269">
        <v>51.258</v>
      </c>
      <c r="G187" s="36"/>
      <c r="H187" s="41"/>
    </row>
    <row r="188" spans="1:8" s="2" customFormat="1" ht="16.9" customHeight="1">
      <c r="A188" s="36"/>
      <c r="B188" s="41"/>
      <c r="C188" s="268" t="s">
        <v>2715</v>
      </c>
      <c r="D188" s="268" t="s">
        <v>2716</v>
      </c>
      <c r="E188" s="19" t="s">
        <v>127</v>
      </c>
      <c r="F188" s="269">
        <v>4292.638</v>
      </c>
      <c r="G188" s="36"/>
      <c r="H188" s="41"/>
    </row>
    <row r="189" spans="1:8" s="2" customFormat="1" ht="16.9" customHeight="1">
      <c r="A189" s="36"/>
      <c r="B189" s="41"/>
      <c r="C189" s="268" t="s">
        <v>2746</v>
      </c>
      <c r="D189" s="268" t="s">
        <v>2747</v>
      </c>
      <c r="E189" s="19" t="s">
        <v>127</v>
      </c>
      <c r="F189" s="269">
        <v>50879.212</v>
      </c>
      <c r="G189" s="36"/>
      <c r="H189" s="41"/>
    </row>
    <row r="190" spans="1:8" s="2" customFormat="1" ht="16.9" customHeight="1">
      <c r="A190" s="36"/>
      <c r="B190" s="41"/>
      <c r="C190" s="264" t="s">
        <v>3056</v>
      </c>
      <c r="D190" s="265" t="s">
        <v>3057</v>
      </c>
      <c r="E190" s="266" t="s">
        <v>127</v>
      </c>
      <c r="F190" s="267">
        <v>0.9</v>
      </c>
      <c r="G190" s="36"/>
      <c r="H190" s="41"/>
    </row>
    <row r="191" spans="1:8" s="2" customFormat="1" ht="16.9" customHeight="1">
      <c r="A191" s="36"/>
      <c r="B191" s="41"/>
      <c r="C191" s="264" t="s">
        <v>213</v>
      </c>
      <c r="D191" s="265" t="s">
        <v>214</v>
      </c>
      <c r="E191" s="266" t="s">
        <v>127</v>
      </c>
      <c r="F191" s="267">
        <v>42.843</v>
      </c>
      <c r="G191" s="36"/>
      <c r="H191" s="41"/>
    </row>
    <row r="192" spans="1:8" s="2" customFormat="1" ht="16.9" customHeight="1">
      <c r="A192" s="36"/>
      <c r="B192" s="41"/>
      <c r="C192" s="268" t="s">
        <v>19</v>
      </c>
      <c r="D192" s="268" t="s">
        <v>1485</v>
      </c>
      <c r="E192" s="19" t="s">
        <v>19</v>
      </c>
      <c r="F192" s="269">
        <v>0</v>
      </c>
      <c r="G192" s="36"/>
      <c r="H192" s="41"/>
    </row>
    <row r="193" spans="1:8" s="2" customFormat="1" ht="16.9" customHeight="1">
      <c r="A193" s="36"/>
      <c r="B193" s="41"/>
      <c r="C193" s="268" t="s">
        <v>19</v>
      </c>
      <c r="D193" s="268" t="s">
        <v>1506</v>
      </c>
      <c r="E193" s="19" t="s">
        <v>19</v>
      </c>
      <c r="F193" s="269">
        <v>0.113</v>
      </c>
      <c r="G193" s="36"/>
      <c r="H193" s="41"/>
    </row>
    <row r="194" spans="1:8" s="2" customFormat="1" ht="16.9" customHeight="1">
      <c r="A194" s="36"/>
      <c r="B194" s="41"/>
      <c r="C194" s="268" t="s">
        <v>19</v>
      </c>
      <c r="D194" s="268" t="s">
        <v>1507</v>
      </c>
      <c r="E194" s="19" t="s">
        <v>19</v>
      </c>
      <c r="F194" s="269">
        <v>10.35</v>
      </c>
      <c r="G194" s="36"/>
      <c r="H194" s="41"/>
    </row>
    <row r="195" spans="1:8" s="2" customFormat="1" ht="16.9" customHeight="1">
      <c r="A195" s="36"/>
      <c r="B195" s="41"/>
      <c r="C195" s="268" t="s">
        <v>19</v>
      </c>
      <c r="D195" s="268" t="s">
        <v>1508</v>
      </c>
      <c r="E195" s="19" t="s">
        <v>19</v>
      </c>
      <c r="F195" s="269">
        <v>0.7</v>
      </c>
      <c r="G195" s="36"/>
      <c r="H195" s="41"/>
    </row>
    <row r="196" spans="1:8" s="2" customFormat="1" ht="16.9" customHeight="1">
      <c r="A196" s="36"/>
      <c r="B196" s="41"/>
      <c r="C196" s="268" t="s">
        <v>19</v>
      </c>
      <c r="D196" s="268" t="s">
        <v>1498</v>
      </c>
      <c r="E196" s="19" t="s">
        <v>19</v>
      </c>
      <c r="F196" s="269">
        <v>0</v>
      </c>
      <c r="G196" s="36"/>
      <c r="H196" s="41"/>
    </row>
    <row r="197" spans="1:8" s="2" customFormat="1" ht="16.9" customHeight="1">
      <c r="A197" s="36"/>
      <c r="B197" s="41"/>
      <c r="C197" s="268" t="s">
        <v>19</v>
      </c>
      <c r="D197" s="268" t="s">
        <v>1509</v>
      </c>
      <c r="E197" s="19" t="s">
        <v>19</v>
      </c>
      <c r="F197" s="269">
        <v>0.32</v>
      </c>
      <c r="G197" s="36"/>
      <c r="H197" s="41"/>
    </row>
    <row r="198" spans="1:8" s="2" customFormat="1" ht="16.9" customHeight="1">
      <c r="A198" s="36"/>
      <c r="B198" s="41"/>
      <c r="C198" s="268" t="s">
        <v>19</v>
      </c>
      <c r="D198" s="268" t="s">
        <v>1510</v>
      </c>
      <c r="E198" s="19" t="s">
        <v>19</v>
      </c>
      <c r="F198" s="269">
        <v>29.44</v>
      </c>
      <c r="G198" s="36"/>
      <c r="H198" s="41"/>
    </row>
    <row r="199" spans="1:8" s="2" customFormat="1" ht="16.9" customHeight="1">
      <c r="A199" s="36"/>
      <c r="B199" s="41"/>
      <c r="C199" s="268" t="s">
        <v>19</v>
      </c>
      <c r="D199" s="268" t="s">
        <v>1511</v>
      </c>
      <c r="E199" s="19" t="s">
        <v>19</v>
      </c>
      <c r="F199" s="269">
        <v>1.92</v>
      </c>
      <c r="G199" s="36"/>
      <c r="H199" s="41"/>
    </row>
    <row r="200" spans="1:8" s="2" customFormat="1" ht="16.9" customHeight="1">
      <c r="A200" s="36"/>
      <c r="B200" s="41"/>
      <c r="C200" s="268" t="s">
        <v>213</v>
      </c>
      <c r="D200" s="268" t="s">
        <v>463</v>
      </c>
      <c r="E200" s="19" t="s">
        <v>19</v>
      </c>
      <c r="F200" s="269">
        <v>42.843</v>
      </c>
      <c r="G200" s="36"/>
      <c r="H200" s="41"/>
    </row>
    <row r="201" spans="1:8" s="2" customFormat="1" ht="16.9" customHeight="1">
      <c r="A201" s="36"/>
      <c r="B201" s="41"/>
      <c r="C201" s="270" t="s">
        <v>3054</v>
      </c>
      <c r="D201" s="36"/>
      <c r="E201" s="36"/>
      <c r="F201" s="36"/>
      <c r="G201" s="36"/>
      <c r="H201" s="41"/>
    </row>
    <row r="202" spans="1:8" s="2" customFormat="1" ht="16.9" customHeight="1">
      <c r="A202" s="36"/>
      <c r="B202" s="41"/>
      <c r="C202" s="268" t="s">
        <v>1503</v>
      </c>
      <c r="D202" s="268" t="s">
        <v>1504</v>
      </c>
      <c r="E202" s="19" t="s">
        <v>127</v>
      </c>
      <c r="F202" s="269">
        <v>42.843</v>
      </c>
      <c r="G202" s="36"/>
      <c r="H202" s="41"/>
    </row>
    <row r="203" spans="1:8" s="2" customFormat="1" ht="16.9" customHeight="1">
      <c r="A203" s="36"/>
      <c r="B203" s="41"/>
      <c r="C203" s="268" t="s">
        <v>1513</v>
      </c>
      <c r="D203" s="268" t="s">
        <v>1514</v>
      </c>
      <c r="E203" s="19" t="s">
        <v>127</v>
      </c>
      <c r="F203" s="269">
        <v>2.142</v>
      </c>
      <c r="G203" s="36"/>
      <c r="H203" s="41"/>
    </row>
    <row r="204" spans="1:8" s="2" customFormat="1" ht="16.9" customHeight="1">
      <c r="A204" s="36"/>
      <c r="B204" s="41"/>
      <c r="C204" s="264" t="s">
        <v>241</v>
      </c>
      <c r="D204" s="265" t="s">
        <v>214</v>
      </c>
      <c r="E204" s="266" t="s">
        <v>127</v>
      </c>
      <c r="F204" s="267">
        <v>1.11</v>
      </c>
      <c r="G204" s="36"/>
      <c r="H204" s="41"/>
    </row>
    <row r="205" spans="1:8" s="2" customFormat="1" ht="16.9" customHeight="1">
      <c r="A205" s="36"/>
      <c r="B205" s="41"/>
      <c r="C205" s="268" t="s">
        <v>19</v>
      </c>
      <c r="D205" s="268" t="s">
        <v>1523</v>
      </c>
      <c r="E205" s="19" t="s">
        <v>19</v>
      </c>
      <c r="F205" s="269">
        <v>0</v>
      </c>
      <c r="G205" s="36"/>
      <c r="H205" s="41"/>
    </row>
    <row r="206" spans="1:8" s="2" customFormat="1" ht="16.9" customHeight="1">
      <c r="A206" s="36"/>
      <c r="B206" s="41"/>
      <c r="C206" s="268" t="s">
        <v>19</v>
      </c>
      <c r="D206" s="268" t="s">
        <v>1524</v>
      </c>
      <c r="E206" s="19" t="s">
        <v>19</v>
      </c>
      <c r="F206" s="269">
        <v>0.21</v>
      </c>
      <c r="G206" s="36"/>
      <c r="H206" s="41"/>
    </row>
    <row r="207" spans="1:8" s="2" customFormat="1" ht="16.9" customHeight="1">
      <c r="A207" s="36"/>
      <c r="B207" s="41"/>
      <c r="C207" s="268" t="s">
        <v>19</v>
      </c>
      <c r="D207" s="268" t="s">
        <v>1519</v>
      </c>
      <c r="E207" s="19" t="s">
        <v>19</v>
      </c>
      <c r="F207" s="269">
        <v>0</v>
      </c>
      <c r="G207" s="36"/>
      <c r="H207" s="41"/>
    </row>
    <row r="208" spans="1:8" s="2" customFormat="1" ht="16.9" customHeight="1">
      <c r="A208" s="36"/>
      <c r="B208" s="41"/>
      <c r="C208" s="268" t="s">
        <v>19</v>
      </c>
      <c r="D208" s="268" t="s">
        <v>1525</v>
      </c>
      <c r="E208" s="19" t="s">
        <v>19</v>
      </c>
      <c r="F208" s="269">
        <v>0.9</v>
      </c>
      <c r="G208" s="36"/>
      <c r="H208" s="41"/>
    </row>
    <row r="209" spans="1:8" s="2" customFormat="1" ht="16.9" customHeight="1">
      <c r="A209" s="36"/>
      <c r="B209" s="41"/>
      <c r="C209" s="268" t="s">
        <v>241</v>
      </c>
      <c r="D209" s="268" t="s">
        <v>463</v>
      </c>
      <c r="E209" s="19" t="s">
        <v>19</v>
      </c>
      <c r="F209" s="269">
        <v>1.11</v>
      </c>
      <c r="G209" s="36"/>
      <c r="H209" s="41"/>
    </row>
    <row r="210" spans="1:8" s="2" customFormat="1" ht="16.9" customHeight="1">
      <c r="A210" s="36"/>
      <c r="B210" s="41"/>
      <c r="C210" s="270" t="s">
        <v>3054</v>
      </c>
      <c r="D210" s="36"/>
      <c r="E210" s="36"/>
      <c r="F210" s="36"/>
      <c r="G210" s="36"/>
      <c r="H210" s="41"/>
    </row>
    <row r="211" spans="1:8" s="2" customFormat="1" ht="16.9" customHeight="1">
      <c r="A211" s="36"/>
      <c r="B211" s="41"/>
      <c r="C211" s="268" t="s">
        <v>1503</v>
      </c>
      <c r="D211" s="268" t="s">
        <v>1504</v>
      </c>
      <c r="E211" s="19" t="s">
        <v>127</v>
      </c>
      <c r="F211" s="269">
        <v>1.11</v>
      </c>
      <c r="G211" s="36"/>
      <c r="H211" s="41"/>
    </row>
    <row r="212" spans="1:8" s="2" customFormat="1" ht="16.9" customHeight="1">
      <c r="A212" s="36"/>
      <c r="B212" s="41"/>
      <c r="C212" s="268" t="s">
        <v>1513</v>
      </c>
      <c r="D212" s="268" t="s">
        <v>1514</v>
      </c>
      <c r="E212" s="19" t="s">
        <v>127</v>
      </c>
      <c r="F212" s="269">
        <v>0.056</v>
      </c>
      <c r="G212" s="36"/>
      <c r="H212" s="41"/>
    </row>
    <row r="213" spans="1:8" s="2" customFormat="1" ht="16.9" customHeight="1">
      <c r="A213" s="36"/>
      <c r="B213" s="41"/>
      <c r="C213" s="264" t="s">
        <v>460</v>
      </c>
      <c r="D213" s="265" t="s">
        <v>461</v>
      </c>
      <c r="E213" s="266" t="s">
        <v>127</v>
      </c>
      <c r="F213" s="267">
        <v>8.249</v>
      </c>
      <c r="G213" s="36"/>
      <c r="H213" s="41"/>
    </row>
    <row r="214" spans="1:8" s="2" customFormat="1" ht="16.9" customHeight="1">
      <c r="A214" s="36"/>
      <c r="B214" s="41"/>
      <c r="C214" s="268" t="s">
        <v>19</v>
      </c>
      <c r="D214" s="268" t="s">
        <v>2737</v>
      </c>
      <c r="E214" s="19" t="s">
        <v>19</v>
      </c>
      <c r="F214" s="269">
        <v>0</v>
      </c>
      <c r="G214" s="36"/>
      <c r="H214" s="41"/>
    </row>
    <row r="215" spans="1:8" s="2" customFormat="1" ht="16.9" customHeight="1">
      <c r="A215" s="36"/>
      <c r="B215" s="41"/>
      <c r="C215" s="268" t="s">
        <v>19</v>
      </c>
      <c r="D215" s="268" t="s">
        <v>2738</v>
      </c>
      <c r="E215" s="19" t="s">
        <v>19</v>
      </c>
      <c r="F215" s="269">
        <v>24.022</v>
      </c>
      <c r="G215" s="36"/>
      <c r="H215" s="41"/>
    </row>
    <row r="216" spans="1:8" s="2" customFormat="1" ht="16.9" customHeight="1">
      <c r="A216" s="36"/>
      <c r="B216" s="41"/>
      <c r="C216" s="268" t="s">
        <v>19</v>
      </c>
      <c r="D216" s="268" t="s">
        <v>2739</v>
      </c>
      <c r="E216" s="19" t="s">
        <v>19</v>
      </c>
      <c r="F216" s="269">
        <v>-15.773</v>
      </c>
      <c r="G216" s="36"/>
      <c r="H216" s="41"/>
    </row>
    <row r="217" spans="1:8" s="2" customFormat="1" ht="16.9" customHeight="1">
      <c r="A217" s="36"/>
      <c r="B217" s="41"/>
      <c r="C217" s="268" t="s">
        <v>460</v>
      </c>
      <c r="D217" s="268" t="s">
        <v>534</v>
      </c>
      <c r="E217" s="19" t="s">
        <v>19</v>
      </c>
      <c r="F217" s="269">
        <v>8.249</v>
      </c>
      <c r="G217" s="36"/>
      <c r="H217" s="41"/>
    </row>
    <row r="218" spans="1:8" s="2" customFormat="1" ht="16.9" customHeight="1">
      <c r="A218" s="36"/>
      <c r="B218" s="41"/>
      <c r="C218" s="270" t="s">
        <v>3054</v>
      </c>
      <c r="D218" s="36"/>
      <c r="E218" s="36"/>
      <c r="F218" s="36"/>
      <c r="G218" s="36"/>
      <c r="H218" s="41"/>
    </row>
    <row r="219" spans="1:8" s="2" customFormat="1" ht="16.9" customHeight="1">
      <c r="A219" s="36"/>
      <c r="B219" s="41"/>
      <c r="C219" s="268" t="s">
        <v>2715</v>
      </c>
      <c r="D219" s="268" t="s">
        <v>2716</v>
      </c>
      <c r="E219" s="19" t="s">
        <v>127</v>
      </c>
      <c r="F219" s="269">
        <v>4292.638</v>
      </c>
      <c r="G219" s="36"/>
      <c r="H219" s="41"/>
    </row>
    <row r="220" spans="1:8" s="2" customFormat="1" ht="16.9" customHeight="1">
      <c r="A220" s="36"/>
      <c r="B220" s="41"/>
      <c r="C220" s="268" t="s">
        <v>2705</v>
      </c>
      <c r="D220" s="268" t="s">
        <v>1284</v>
      </c>
      <c r="E220" s="19" t="s">
        <v>127</v>
      </c>
      <c r="F220" s="269">
        <v>1828.162</v>
      </c>
      <c r="G220" s="36"/>
      <c r="H220" s="41"/>
    </row>
    <row r="221" spans="1:8" s="2" customFormat="1" ht="16.9" customHeight="1">
      <c r="A221" s="36"/>
      <c r="B221" s="41"/>
      <c r="C221" s="268" t="s">
        <v>2746</v>
      </c>
      <c r="D221" s="268" t="s">
        <v>2747</v>
      </c>
      <c r="E221" s="19" t="s">
        <v>127</v>
      </c>
      <c r="F221" s="269">
        <v>50879.212</v>
      </c>
      <c r="G221" s="36"/>
      <c r="H221" s="41"/>
    </row>
    <row r="222" spans="1:8" s="2" customFormat="1" ht="16.9" customHeight="1">
      <c r="A222" s="36"/>
      <c r="B222" s="41"/>
      <c r="C222" s="268" t="s">
        <v>2765</v>
      </c>
      <c r="D222" s="268" t="s">
        <v>2766</v>
      </c>
      <c r="E222" s="19" t="s">
        <v>127</v>
      </c>
      <c r="F222" s="269">
        <v>345.882</v>
      </c>
      <c r="G222" s="36"/>
      <c r="H222" s="41"/>
    </row>
    <row r="223" spans="1:8" s="2" customFormat="1" ht="16.9" customHeight="1">
      <c r="A223" s="36"/>
      <c r="B223" s="41"/>
      <c r="C223" s="264" t="s">
        <v>327</v>
      </c>
      <c r="D223" s="265" t="s">
        <v>328</v>
      </c>
      <c r="E223" s="266" t="s">
        <v>92</v>
      </c>
      <c r="F223" s="267">
        <v>2536.125</v>
      </c>
      <c r="G223" s="36"/>
      <c r="H223" s="41"/>
    </row>
    <row r="224" spans="1:8" s="2" customFormat="1" ht="16.9" customHeight="1">
      <c r="A224" s="36"/>
      <c r="B224" s="41"/>
      <c r="C224" s="268" t="s">
        <v>19</v>
      </c>
      <c r="D224" s="268" t="s">
        <v>556</v>
      </c>
      <c r="E224" s="19" t="s">
        <v>19</v>
      </c>
      <c r="F224" s="269">
        <v>0</v>
      </c>
      <c r="G224" s="36"/>
      <c r="H224" s="41"/>
    </row>
    <row r="225" spans="1:8" s="2" customFormat="1" ht="16.9" customHeight="1">
      <c r="A225" s="36"/>
      <c r="B225" s="41"/>
      <c r="C225" s="268" t="s">
        <v>19</v>
      </c>
      <c r="D225" s="268" t="s">
        <v>557</v>
      </c>
      <c r="E225" s="19" t="s">
        <v>19</v>
      </c>
      <c r="F225" s="269">
        <v>492</v>
      </c>
      <c r="G225" s="36"/>
      <c r="H225" s="41"/>
    </row>
    <row r="226" spans="1:8" s="2" customFormat="1" ht="16.9" customHeight="1">
      <c r="A226" s="36"/>
      <c r="B226" s="41"/>
      <c r="C226" s="268" t="s">
        <v>19</v>
      </c>
      <c r="D226" s="268" t="s">
        <v>558</v>
      </c>
      <c r="E226" s="19" t="s">
        <v>19</v>
      </c>
      <c r="F226" s="269">
        <v>307</v>
      </c>
      <c r="G226" s="36"/>
      <c r="H226" s="41"/>
    </row>
    <row r="227" spans="1:8" s="2" customFormat="1" ht="16.9" customHeight="1">
      <c r="A227" s="36"/>
      <c r="B227" s="41"/>
      <c r="C227" s="268" t="s">
        <v>19</v>
      </c>
      <c r="D227" s="268" t="s">
        <v>559</v>
      </c>
      <c r="E227" s="19" t="s">
        <v>19</v>
      </c>
      <c r="F227" s="269">
        <v>72</v>
      </c>
      <c r="G227" s="36"/>
      <c r="H227" s="41"/>
    </row>
    <row r="228" spans="1:8" s="2" customFormat="1" ht="16.9" customHeight="1">
      <c r="A228" s="36"/>
      <c r="B228" s="41"/>
      <c r="C228" s="268" t="s">
        <v>19</v>
      </c>
      <c r="D228" s="268" t="s">
        <v>560</v>
      </c>
      <c r="E228" s="19" t="s">
        <v>19</v>
      </c>
      <c r="F228" s="269">
        <v>17.325</v>
      </c>
      <c r="G228" s="36"/>
      <c r="H228" s="41"/>
    </row>
    <row r="229" spans="1:8" s="2" customFormat="1" ht="16.9" customHeight="1">
      <c r="A229" s="36"/>
      <c r="B229" s="41"/>
      <c r="C229" s="268" t="s">
        <v>19</v>
      </c>
      <c r="D229" s="268" t="s">
        <v>561</v>
      </c>
      <c r="E229" s="19" t="s">
        <v>19</v>
      </c>
      <c r="F229" s="269">
        <v>0</v>
      </c>
      <c r="G229" s="36"/>
      <c r="H229" s="41"/>
    </row>
    <row r="230" spans="1:8" s="2" customFormat="1" ht="16.9" customHeight="1">
      <c r="A230" s="36"/>
      <c r="B230" s="41"/>
      <c r="C230" s="268" t="s">
        <v>19</v>
      </c>
      <c r="D230" s="268" t="s">
        <v>562</v>
      </c>
      <c r="E230" s="19" t="s">
        <v>19</v>
      </c>
      <c r="F230" s="269">
        <v>490</v>
      </c>
      <c r="G230" s="36"/>
      <c r="H230" s="41"/>
    </row>
    <row r="231" spans="1:8" s="2" customFormat="1" ht="16.9" customHeight="1">
      <c r="A231" s="36"/>
      <c r="B231" s="41"/>
      <c r="C231" s="268" t="s">
        <v>19</v>
      </c>
      <c r="D231" s="268" t="s">
        <v>563</v>
      </c>
      <c r="E231" s="19" t="s">
        <v>19</v>
      </c>
      <c r="F231" s="269">
        <v>264</v>
      </c>
      <c r="G231" s="36"/>
      <c r="H231" s="41"/>
    </row>
    <row r="232" spans="1:8" s="2" customFormat="1" ht="16.9" customHeight="1">
      <c r="A232" s="36"/>
      <c r="B232" s="41"/>
      <c r="C232" s="268" t="s">
        <v>19</v>
      </c>
      <c r="D232" s="268" t="s">
        <v>564</v>
      </c>
      <c r="E232" s="19" t="s">
        <v>19</v>
      </c>
      <c r="F232" s="269">
        <v>68</v>
      </c>
      <c r="G232" s="36"/>
      <c r="H232" s="41"/>
    </row>
    <row r="233" spans="1:8" s="2" customFormat="1" ht="16.9" customHeight="1">
      <c r="A233" s="36"/>
      <c r="B233" s="41"/>
      <c r="C233" s="268" t="s">
        <v>19</v>
      </c>
      <c r="D233" s="268" t="s">
        <v>565</v>
      </c>
      <c r="E233" s="19" t="s">
        <v>19</v>
      </c>
      <c r="F233" s="269">
        <v>16.65</v>
      </c>
      <c r="G233" s="36"/>
      <c r="H233" s="41"/>
    </row>
    <row r="234" spans="1:8" s="2" customFormat="1" ht="16.9" customHeight="1">
      <c r="A234" s="36"/>
      <c r="B234" s="41"/>
      <c r="C234" s="268" t="s">
        <v>19</v>
      </c>
      <c r="D234" s="268" t="s">
        <v>566</v>
      </c>
      <c r="E234" s="19" t="s">
        <v>19</v>
      </c>
      <c r="F234" s="269">
        <v>20.4</v>
      </c>
      <c r="G234" s="36"/>
      <c r="H234" s="41"/>
    </row>
    <row r="235" spans="1:8" s="2" customFormat="1" ht="16.9" customHeight="1">
      <c r="A235" s="36"/>
      <c r="B235" s="41"/>
      <c r="C235" s="268" t="s">
        <v>19</v>
      </c>
      <c r="D235" s="268" t="s">
        <v>567</v>
      </c>
      <c r="E235" s="19" t="s">
        <v>19</v>
      </c>
      <c r="F235" s="269">
        <v>0</v>
      </c>
      <c r="G235" s="36"/>
      <c r="H235" s="41"/>
    </row>
    <row r="236" spans="1:8" s="2" customFormat="1" ht="16.9" customHeight="1">
      <c r="A236" s="36"/>
      <c r="B236" s="41"/>
      <c r="C236" s="268" t="s">
        <v>19</v>
      </c>
      <c r="D236" s="268" t="s">
        <v>568</v>
      </c>
      <c r="E236" s="19" t="s">
        <v>19</v>
      </c>
      <c r="F236" s="269">
        <v>488</v>
      </c>
      <c r="G236" s="36"/>
      <c r="H236" s="41"/>
    </row>
    <row r="237" spans="1:8" s="2" customFormat="1" ht="16.9" customHeight="1">
      <c r="A237" s="36"/>
      <c r="B237" s="41"/>
      <c r="C237" s="268" t="s">
        <v>19</v>
      </c>
      <c r="D237" s="268" t="s">
        <v>569</v>
      </c>
      <c r="E237" s="19" t="s">
        <v>19</v>
      </c>
      <c r="F237" s="269">
        <v>221</v>
      </c>
      <c r="G237" s="36"/>
      <c r="H237" s="41"/>
    </row>
    <row r="238" spans="1:8" s="2" customFormat="1" ht="16.9" customHeight="1">
      <c r="A238" s="36"/>
      <c r="B238" s="41"/>
      <c r="C238" s="268" t="s">
        <v>19</v>
      </c>
      <c r="D238" s="268" t="s">
        <v>570</v>
      </c>
      <c r="E238" s="19" t="s">
        <v>19</v>
      </c>
      <c r="F238" s="269">
        <v>64</v>
      </c>
      <c r="G238" s="36"/>
      <c r="H238" s="41"/>
    </row>
    <row r="239" spans="1:8" s="2" customFormat="1" ht="16.9" customHeight="1">
      <c r="A239" s="36"/>
      <c r="B239" s="41"/>
      <c r="C239" s="268" t="s">
        <v>19</v>
      </c>
      <c r="D239" s="268" t="s">
        <v>571</v>
      </c>
      <c r="E239" s="19" t="s">
        <v>19</v>
      </c>
      <c r="F239" s="269">
        <v>15.75</v>
      </c>
      <c r="G239" s="36"/>
      <c r="H239" s="41"/>
    </row>
    <row r="240" spans="1:8" s="2" customFormat="1" ht="16.9" customHeight="1">
      <c r="A240" s="36"/>
      <c r="B240" s="41"/>
      <c r="C240" s="268" t="s">
        <v>327</v>
      </c>
      <c r="D240" s="268" t="s">
        <v>463</v>
      </c>
      <c r="E240" s="19" t="s">
        <v>19</v>
      </c>
      <c r="F240" s="269">
        <v>2536.125</v>
      </c>
      <c r="G240" s="36"/>
      <c r="H240" s="41"/>
    </row>
    <row r="241" spans="1:8" s="2" customFormat="1" ht="16.9" customHeight="1">
      <c r="A241" s="36"/>
      <c r="B241" s="41"/>
      <c r="C241" s="270" t="s">
        <v>3054</v>
      </c>
      <c r="D241" s="36"/>
      <c r="E241" s="36"/>
      <c r="F241" s="36"/>
      <c r="G241" s="36"/>
      <c r="H241" s="41"/>
    </row>
    <row r="242" spans="1:8" s="2" customFormat="1" ht="16.9" customHeight="1">
      <c r="A242" s="36"/>
      <c r="B242" s="41"/>
      <c r="C242" s="268" t="s">
        <v>552</v>
      </c>
      <c r="D242" s="268" t="s">
        <v>553</v>
      </c>
      <c r="E242" s="19" t="s">
        <v>92</v>
      </c>
      <c r="F242" s="269">
        <v>2536.125</v>
      </c>
      <c r="G242" s="36"/>
      <c r="H242" s="41"/>
    </row>
    <row r="243" spans="1:8" s="2" customFormat="1" ht="16.9" customHeight="1">
      <c r="A243" s="36"/>
      <c r="B243" s="41"/>
      <c r="C243" s="268" t="s">
        <v>2709</v>
      </c>
      <c r="D243" s="268" t="s">
        <v>2710</v>
      </c>
      <c r="E243" s="19" t="s">
        <v>127</v>
      </c>
      <c r="F243" s="269">
        <v>693.514</v>
      </c>
      <c r="G243" s="36"/>
      <c r="H243" s="41"/>
    </row>
    <row r="244" spans="1:8" s="2" customFormat="1" ht="16.9" customHeight="1">
      <c r="A244" s="36"/>
      <c r="B244" s="41"/>
      <c r="C244" s="268" t="s">
        <v>2715</v>
      </c>
      <c r="D244" s="268" t="s">
        <v>2716</v>
      </c>
      <c r="E244" s="19" t="s">
        <v>127</v>
      </c>
      <c r="F244" s="269">
        <v>4292.638</v>
      </c>
      <c r="G244" s="36"/>
      <c r="H244" s="41"/>
    </row>
    <row r="245" spans="1:8" s="2" customFormat="1" ht="16.9" customHeight="1">
      <c r="A245" s="36"/>
      <c r="B245" s="41"/>
      <c r="C245" s="268" t="s">
        <v>2746</v>
      </c>
      <c r="D245" s="268" t="s">
        <v>2747</v>
      </c>
      <c r="E245" s="19" t="s">
        <v>127</v>
      </c>
      <c r="F245" s="269">
        <v>50879.212</v>
      </c>
      <c r="G245" s="36"/>
      <c r="H245" s="41"/>
    </row>
    <row r="246" spans="1:8" s="2" customFormat="1" ht="16.9" customHeight="1">
      <c r="A246" s="36"/>
      <c r="B246" s="41"/>
      <c r="C246" s="264" t="s">
        <v>323</v>
      </c>
      <c r="D246" s="265" t="s">
        <v>324</v>
      </c>
      <c r="E246" s="266" t="s">
        <v>92</v>
      </c>
      <c r="F246" s="267">
        <v>958.3</v>
      </c>
      <c r="G246" s="36"/>
      <c r="H246" s="41"/>
    </row>
    <row r="247" spans="1:8" s="2" customFormat="1" ht="16.9" customHeight="1">
      <c r="A247" s="36"/>
      <c r="B247" s="41"/>
      <c r="C247" s="268" t="s">
        <v>19</v>
      </c>
      <c r="D247" s="268" t="s">
        <v>546</v>
      </c>
      <c r="E247" s="19" t="s">
        <v>19</v>
      </c>
      <c r="F247" s="269">
        <v>0</v>
      </c>
      <c r="G247" s="36"/>
      <c r="H247" s="41"/>
    </row>
    <row r="248" spans="1:8" s="2" customFormat="1" ht="16.9" customHeight="1">
      <c r="A248" s="36"/>
      <c r="B248" s="41"/>
      <c r="C248" s="268" t="s">
        <v>19</v>
      </c>
      <c r="D248" s="268" t="s">
        <v>547</v>
      </c>
      <c r="E248" s="19" t="s">
        <v>19</v>
      </c>
      <c r="F248" s="269">
        <v>494</v>
      </c>
      <c r="G248" s="36"/>
      <c r="H248" s="41"/>
    </row>
    <row r="249" spans="1:8" s="2" customFormat="1" ht="16.9" customHeight="1">
      <c r="A249" s="36"/>
      <c r="B249" s="41"/>
      <c r="C249" s="268" t="s">
        <v>19</v>
      </c>
      <c r="D249" s="268" t="s">
        <v>548</v>
      </c>
      <c r="E249" s="19" t="s">
        <v>19</v>
      </c>
      <c r="F249" s="269">
        <v>351</v>
      </c>
      <c r="G249" s="36"/>
      <c r="H249" s="41"/>
    </row>
    <row r="250" spans="1:8" s="2" customFormat="1" ht="16.9" customHeight="1">
      <c r="A250" s="36"/>
      <c r="B250" s="41"/>
      <c r="C250" s="268" t="s">
        <v>19</v>
      </c>
      <c r="D250" s="268" t="s">
        <v>549</v>
      </c>
      <c r="E250" s="19" t="s">
        <v>19</v>
      </c>
      <c r="F250" s="269">
        <v>75</v>
      </c>
      <c r="G250" s="36"/>
      <c r="H250" s="41"/>
    </row>
    <row r="251" spans="1:8" s="2" customFormat="1" ht="16.9" customHeight="1">
      <c r="A251" s="36"/>
      <c r="B251" s="41"/>
      <c r="C251" s="268" t="s">
        <v>19</v>
      </c>
      <c r="D251" s="268" t="s">
        <v>550</v>
      </c>
      <c r="E251" s="19" t="s">
        <v>19</v>
      </c>
      <c r="F251" s="269">
        <v>18</v>
      </c>
      <c r="G251" s="36"/>
      <c r="H251" s="41"/>
    </row>
    <row r="252" spans="1:8" s="2" customFormat="1" ht="16.9" customHeight="1">
      <c r="A252" s="36"/>
      <c r="B252" s="41"/>
      <c r="C252" s="268" t="s">
        <v>19</v>
      </c>
      <c r="D252" s="268" t="s">
        <v>551</v>
      </c>
      <c r="E252" s="19" t="s">
        <v>19</v>
      </c>
      <c r="F252" s="269">
        <v>20.3</v>
      </c>
      <c r="G252" s="36"/>
      <c r="H252" s="41"/>
    </row>
    <row r="253" spans="1:8" s="2" customFormat="1" ht="16.9" customHeight="1">
      <c r="A253" s="36"/>
      <c r="B253" s="41"/>
      <c r="C253" s="268" t="s">
        <v>323</v>
      </c>
      <c r="D253" s="268" t="s">
        <v>463</v>
      </c>
      <c r="E253" s="19" t="s">
        <v>19</v>
      </c>
      <c r="F253" s="269">
        <v>958.3</v>
      </c>
      <c r="G253" s="36"/>
      <c r="H253" s="41"/>
    </row>
    <row r="254" spans="1:8" s="2" customFormat="1" ht="16.9" customHeight="1">
      <c r="A254" s="36"/>
      <c r="B254" s="41"/>
      <c r="C254" s="270" t="s">
        <v>3054</v>
      </c>
      <c r="D254" s="36"/>
      <c r="E254" s="36"/>
      <c r="F254" s="36"/>
      <c r="G254" s="36"/>
      <c r="H254" s="41"/>
    </row>
    <row r="255" spans="1:8" s="2" customFormat="1" ht="16.9" customHeight="1">
      <c r="A255" s="36"/>
      <c r="B255" s="41"/>
      <c r="C255" s="268" t="s">
        <v>541</v>
      </c>
      <c r="D255" s="268" t="s">
        <v>542</v>
      </c>
      <c r="E255" s="19" t="s">
        <v>92</v>
      </c>
      <c r="F255" s="269">
        <v>958.3</v>
      </c>
      <c r="G255" s="36"/>
      <c r="H255" s="41"/>
    </row>
    <row r="256" spans="1:8" s="2" customFormat="1" ht="16.9" customHeight="1">
      <c r="A256" s="36"/>
      <c r="B256" s="41"/>
      <c r="C256" s="268" t="s">
        <v>2709</v>
      </c>
      <c r="D256" s="268" t="s">
        <v>2710</v>
      </c>
      <c r="E256" s="19" t="s">
        <v>127</v>
      </c>
      <c r="F256" s="269">
        <v>693.514</v>
      </c>
      <c r="G256" s="36"/>
      <c r="H256" s="41"/>
    </row>
    <row r="257" spans="1:8" s="2" customFormat="1" ht="16.9" customHeight="1">
      <c r="A257" s="36"/>
      <c r="B257" s="41"/>
      <c r="C257" s="268" t="s">
        <v>2715</v>
      </c>
      <c r="D257" s="268" t="s">
        <v>2716</v>
      </c>
      <c r="E257" s="19" t="s">
        <v>127</v>
      </c>
      <c r="F257" s="269">
        <v>4292.638</v>
      </c>
      <c r="G257" s="36"/>
      <c r="H257" s="41"/>
    </row>
    <row r="258" spans="1:8" s="2" customFormat="1" ht="16.9" customHeight="1">
      <c r="A258" s="36"/>
      <c r="B258" s="41"/>
      <c r="C258" s="268" t="s">
        <v>2746</v>
      </c>
      <c r="D258" s="268" t="s">
        <v>2747</v>
      </c>
      <c r="E258" s="19" t="s">
        <v>127</v>
      </c>
      <c r="F258" s="269">
        <v>50879.212</v>
      </c>
      <c r="G258" s="36"/>
      <c r="H258" s="41"/>
    </row>
    <row r="259" spans="1:8" s="2" customFormat="1" ht="16.9" customHeight="1">
      <c r="A259" s="36"/>
      <c r="B259" s="41"/>
      <c r="C259" s="264" t="s">
        <v>125</v>
      </c>
      <c r="D259" s="265" t="s">
        <v>126</v>
      </c>
      <c r="E259" s="266" t="s">
        <v>127</v>
      </c>
      <c r="F259" s="267">
        <v>0.005</v>
      </c>
      <c r="G259" s="36"/>
      <c r="H259" s="41"/>
    </row>
    <row r="260" spans="1:8" s="2" customFormat="1" ht="16.9" customHeight="1">
      <c r="A260" s="36"/>
      <c r="B260" s="41"/>
      <c r="C260" s="268" t="s">
        <v>19</v>
      </c>
      <c r="D260" s="268" t="s">
        <v>1342</v>
      </c>
      <c r="E260" s="19" t="s">
        <v>19</v>
      </c>
      <c r="F260" s="269">
        <v>0.005</v>
      </c>
      <c r="G260" s="36"/>
      <c r="H260" s="41"/>
    </row>
    <row r="261" spans="1:8" s="2" customFormat="1" ht="16.9" customHeight="1">
      <c r="A261" s="36"/>
      <c r="B261" s="41"/>
      <c r="C261" s="268" t="s">
        <v>125</v>
      </c>
      <c r="D261" s="268" t="s">
        <v>463</v>
      </c>
      <c r="E261" s="19" t="s">
        <v>19</v>
      </c>
      <c r="F261" s="269">
        <v>0.005</v>
      </c>
      <c r="G261" s="36"/>
      <c r="H261" s="41"/>
    </row>
    <row r="262" spans="1:8" s="2" customFormat="1" ht="16.9" customHeight="1">
      <c r="A262" s="36"/>
      <c r="B262" s="41"/>
      <c r="C262" s="270" t="s">
        <v>3054</v>
      </c>
      <c r="D262" s="36"/>
      <c r="E262" s="36"/>
      <c r="F262" s="36"/>
      <c r="G262" s="36"/>
      <c r="H262" s="41"/>
    </row>
    <row r="263" spans="1:8" s="2" customFormat="1" ht="16.9" customHeight="1">
      <c r="A263" s="36"/>
      <c r="B263" s="41"/>
      <c r="C263" s="268" t="s">
        <v>1337</v>
      </c>
      <c r="D263" s="268" t="s">
        <v>1338</v>
      </c>
      <c r="E263" s="19" t="s">
        <v>127</v>
      </c>
      <c r="F263" s="269">
        <v>0.005</v>
      </c>
      <c r="G263" s="36"/>
      <c r="H263" s="41"/>
    </row>
    <row r="264" spans="1:8" s="2" customFormat="1" ht="16.9" customHeight="1">
      <c r="A264" s="36"/>
      <c r="B264" s="41"/>
      <c r="C264" s="268" t="s">
        <v>1344</v>
      </c>
      <c r="D264" s="268" t="s">
        <v>1345</v>
      </c>
      <c r="E264" s="19" t="s">
        <v>375</v>
      </c>
      <c r="F264" s="269">
        <v>5</v>
      </c>
      <c r="G264" s="36"/>
      <c r="H264" s="41"/>
    </row>
    <row r="265" spans="1:8" s="2" customFormat="1" ht="16.9" customHeight="1">
      <c r="A265" s="36"/>
      <c r="B265" s="41"/>
      <c r="C265" s="264" t="s">
        <v>177</v>
      </c>
      <c r="D265" s="265" t="s">
        <v>178</v>
      </c>
      <c r="E265" s="266" t="s">
        <v>106</v>
      </c>
      <c r="F265" s="267">
        <v>242</v>
      </c>
      <c r="G265" s="36"/>
      <c r="H265" s="41"/>
    </row>
    <row r="266" spans="1:8" s="2" customFormat="1" ht="16.9" customHeight="1">
      <c r="A266" s="36"/>
      <c r="B266" s="41"/>
      <c r="C266" s="268" t="s">
        <v>19</v>
      </c>
      <c r="D266" s="268" t="s">
        <v>1073</v>
      </c>
      <c r="E266" s="19" t="s">
        <v>19</v>
      </c>
      <c r="F266" s="269">
        <v>242</v>
      </c>
      <c r="G266" s="36"/>
      <c r="H266" s="41"/>
    </row>
    <row r="267" spans="1:8" s="2" customFormat="1" ht="16.9" customHeight="1">
      <c r="A267" s="36"/>
      <c r="B267" s="41"/>
      <c r="C267" s="268" t="s">
        <v>177</v>
      </c>
      <c r="D267" s="268" t="s">
        <v>463</v>
      </c>
      <c r="E267" s="19" t="s">
        <v>19</v>
      </c>
      <c r="F267" s="269">
        <v>242</v>
      </c>
      <c r="G267" s="36"/>
      <c r="H267" s="41"/>
    </row>
    <row r="268" spans="1:8" s="2" customFormat="1" ht="16.9" customHeight="1">
      <c r="A268" s="36"/>
      <c r="B268" s="41"/>
      <c r="C268" s="270" t="s">
        <v>3054</v>
      </c>
      <c r="D268" s="36"/>
      <c r="E268" s="36"/>
      <c r="F268" s="36"/>
      <c r="G268" s="36"/>
      <c r="H268" s="41"/>
    </row>
    <row r="269" spans="1:8" s="2" customFormat="1" ht="16.9" customHeight="1">
      <c r="A269" s="36"/>
      <c r="B269" s="41"/>
      <c r="C269" s="268" t="s">
        <v>1062</v>
      </c>
      <c r="D269" s="268" t="s">
        <v>1063</v>
      </c>
      <c r="E269" s="19" t="s">
        <v>106</v>
      </c>
      <c r="F269" s="269">
        <v>242</v>
      </c>
      <c r="G269" s="36"/>
      <c r="H269" s="41"/>
    </row>
    <row r="270" spans="1:8" s="2" customFormat="1" ht="16.9" customHeight="1">
      <c r="A270" s="36"/>
      <c r="B270" s="41"/>
      <c r="C270" s="268" t="s">
        <v>660</v>
      </c>
      <c r="D270" s="268" t="s">
        <v>661</v>
      </c>
      <c r="E270" s="19" t="s">
        <v>106</v>
      </c>
      <c r="F270" s="269">
        <v>288.8</v>
      </c>
      <c r="G270" s="36"/>
      <c r="H270" s="41"/>
    </row>
    <row r="271" spans="1:8" s="2" customFormat="1" ht="16.9" customHeight="1">
      <c r="A271" s="36"/>
      <c r="B271" s="41"/>
      <c r="C271" s="268" t="s">
        <v>674</v>
      </c>
      <c r="D271" s="268" t="s">
        <v>675</v>
      </c>
      <c r="E271" s="19" t="s">
        <v>106</v>
      </c>
      <c r="F271" s="269">
        <v>145.2</v>
      </c>
      <c r="G271" s="36"/>
      <c r="H271" s="41"/>
    </row>
    <row r="272" spans="1:8" s="2" customFormat="1" ht="16.9" customHeight="1">
      <c r="A272" s="36"/>
      <c r="B272" s="41"/>
      <c r="C272" s="264" t="s">
        <v>420</v>
      </c>
      <c r="D272" s="265" t="s">
        <v>421</v>
      </c>
      <c r="E272" s="266" t="s">
        <v>106</v>
      </c>
      <c r="F272" s="267">
        <v>5.366</v>
      </c>
      <c r="G272" s="36"/>
      <c r="H272" s="41"/>
    </row>
    <row r="273" spans="1:8" s="2" customFormat="1" ht="16.9" customHeight="1">
      <c r="A273" s="36"/>
      <c r="B273" s="41"/>
      <c r="C273" s="268" t="s">
        <v>19</v>
      </c>
      <c r="D273" s="268" t="s">
        <v>695</v>
      </c>
      <c r="E273" s="19" t="s">
        <v>19</v>
      </c>
      <c r="F273" s="269">
        <v>0</v>
      </c>
      <c r="G273" s="36"/>
      <c r="H273" s="41"/>
    </row>
    <row r="274" spans="1:8" s="2" customFormat="1" ht="16.9" customHeight="1">
      <c r="A274" s="36"/>
      <c r="B274" s="41"/>
      <c r="C274" s="268" t="s">
        <v>19</v>
      </c>
      <c r="D274" s="268" t="s">
        <v>696</v>
      </c>
      <c r="E274" s="19" t="s">
        <v>19</v>
      </c>
      <c r="F274" s="269">
        <v>0</v>
      </c>
      <c r="G274" s="36"/>
      <c r="H274" s="41"/>
    </row>
    <row r="275" spans="1:8" s="2" customFormat="1" ht="16.9" customHeight="1">
      <c r="A275" s="36"/>
      <c r="B275" s="41"/>
      <c r="C275" s="268" t="s">
        <v>19</v>
      </c>
      <c r="D275" s="268" t="s">
        <v>697</v>
      </c>
      <c r="E275" s="19" t="s">
        <v>19</v>
      </c>
      <c r="F275" s="269">
        <v>2.683</v>
      </c>
      <c r="G275" s="36"/>
      <c r="H275" s="41"/>
    </row>
    <row r="276" spans="1:8" s="2" customFormat="1" ht="16.9" customHeight="1">
      <c r="A276" s="36"/>
      <c r="B276" s="41"/>
      <c r="C276" s="268" t="s">
        <v>19</v>
      </c>
      <c r="D276" s="268" t="s">
        <v>698</v>
      </c>
      <c r="E276" s="19" t="s">
        <v>19</v>
      </c>
      <c r="F276" s="269">
        <v>2.683</v>
      </c>
      <c r="G276" s="36"/>
      <c r="H276" s="41"/>
    </row>
    <row r="277" spans="1:8" s="2" customFormat="1" ht="16.9" customHeight="1">
      <c r="A277" s="36"/>
      <c r="B277" s="41"/>
      <c r="C277" s="268" t="s">
        <v>420</v>
      </c>
      <c r="D277" s="268" t="s">
        <v>463</v>
      </c>
      <c r="E277" s="19" t="s">
        <v>19</v>
      </c>
      <c r="F277" s="269">
        <v>5.366</v>
      </c>
      <c r="G277" s="36"/>
      <c r="H277" s="41"/>
    </row>
    <row r="278" spans="1:8" s="2" customFormat="1" ht="16.9" customHeight="1">
      <c r="A278" s="36"/>
      <c r="B278" s="41"/>
      <c r="C278" s="270" t="s">
        <v>3054</v>
      </c>
      <c r="D278" s="36"/>
      <c r="E278" s="36"/>
      <c r="F278" s="36"/>
      <c r="G278" s="36"/>
      <c r="H278" s="41"/>
    </row>
    <row r="279" spans="1:8" s="2" customFormat="1" ht="16.9" customHeight="1">
      <c r="A279" s="36"/>
      <c r="B279" s="41"/>
      <c r="C279" s="268" t="s">
        <v>691</v>
      </c>
      <c r="D279" s="268" t="s">
        <v>692</v>
      </c>
      <c r="E279" s="19" t="s">
        <v>106</v>
      </c>
      <c r="F279" s="269">
        <v>5.366</v>
      </c>
      <c r="G279" s="36"/>
      <c r="H279" s="41"/>
    </row>
    <row r="280" spans="1:8" s="2" customFormat="1" ht="16.9" customHeight="1">
      <c r="A280" s="36"/>
      <c r="B280" s="41"/>
      <c r="C280" s="268" t="s">
        <v>972</v>
      </c>
      <c r="D280" s="268" t="s">
        <v>973</v>
      </c>
      <c r="E280" s="19" t="s">
        <v>106</v>
      </c>
      <c r="F280" s="269">
        <v>1022.587</v>
      </c>
      <c r="G280" s="36"/>
      <c r="H280" s="41"/>
    </row>
    <row r="281" spans="1:8" s="2" customFormat="1" ht="16.9" customHeight="1">
      <c r="A281" s="36"/>
      <c r="B281" s="41"/>
      <c r="C281" s="264" t="s">
        <v>287</v>
      </c>
      <c r="D281" s="265" t="s">
        <v>288</v>
      </c>
      <c r="E281" s="266" t="s">
        <v>106</v>
      </c>
      <c r="F281" s="267">
        <v>64.533</v>
      </c>
      <c r="G281" s="36"/>
      <c r="H281" s="41"/>
    </row>
    <row r="282" spans="1:8" s="2" customFormat="1" ht="16.9" customHeight="1">
      <c r="A282" s="36"/>
      <c r="B282" s="41"/>
      <c r="C282" s="268" t="s">
        <v>19</v>
      </c>
      <c r="D282" s="268" t="s">
        <v>520</v>
      </c>
      <c r="E282" s="19" t="s">
        <v>19</v>
      </c>
      <c r="F282" s="269">
        <v>0</v>
      </c>
      <c r="G282" s="36"/>
      <c r="H282" s="41"/>
    </row>
    <row r="283" spans="1:8" s="2" customFormat="1" ht="16.9" customHeight="1">
      <c r="A283" s="36"/>
      <c r="B283" s="41"/>
      <c r="C283" s="268" t="s">
        <v>19</v>
      </c>
      <c r="D283" s="268" t="s">
        <v>719</v>
      </c>
      <c r="E283" s="19" t="s">
        <v>19</v>
      </c>
      <c r="F283" s="269">
        <v>0</v>
      </c>
      <c r="G283" s="36"/>
      <c r="H283" s="41"/>
    </row>
    <row r="284" spans="1:8" s="2" customFormat="1" ht="16.9" customHeight="1">
      <c r="A284" s="36"/>
      <c r="B284" s="41"/>
      <c r="C284" s="268" t="s">
        <v>19</v>
      </c>
      <c r="D284" s="268" t="s">
        <v>720</v>
      </c>
      <c r="E284" s="19" t="s">
        <v>19</v>
      </c>
      <c r="F284" s="269">
        <v>0</v>
      </c>
      <c r="G284" s="36"/>
      <c r="H284" s="41"/>
    </row>
    <row r="285" spans="1:8" s="2" customFormat="1" ht="16.9" customHeight="1">
      <c r="A285" s="36"/>
      <c r="B285" s="41"/>
      <c r="C285" s="268" t="s">
        <v>19</v>
      </c>
      <c r="D285" s="268" t="s">
        <v>721</v>
      </c>
      <c r="E285" s="19" t="s">
        <v>19</v>
      </c>
      <c r="F285" s="269">
        <v>4.5</v>
      </c>
      <c r="G285" s="36"/>
      <c r="H285" s="41"/>
    </row>
    <row r="286" spans="1:8" s="2" customFormat="1" ht="16.9" customHeight="1">
      <c r="A286" s="36"/>
      <c r="B286" s="41"/>
      <c r="C286" s="268" t="s">
        <v>19</v>
      </c>
      <c r="D286" s="268" t="s">
        <v>722</v>
      </c>
      <c r="E286" s="19" t="s">
        <v>19</v>
      </c>
      <c r="F286" s="269">
        <v>0</v>
      </c>
      <c r="G286" s="36"/>
      <c r="H286" s="41"/>
    </row>
    <row r="287" spans="1:8" s="2" customFormat="1" ht="16.9" customHeight="1">
      <c r="A287" s="36"/>
      <c r="B287" s="41"/>
      <c r="C287" s="268" t="s">
        <v>19</v>
      </c>
      <c r="D287" s="268" t="s">
        <v>723</v>
      </c>
      <c r="E287" s="19" t="s">
        <v>19</v>
      </c>
      <c r="F287" s="269">
        <v>12.96</v>
      </c>
      <c r="G287" s="36"/>
      <c r="H287" s="41"/>
    </row>
    <row r="288" spans="1:8" s="2" customFormat="1" ht="16.9" customHeight="1">
      <c r="A288" s="36"/>
      <c r="B288" s="41"/>
      <c r="C288" s="268" t="s">
        <v>19</v>
      </c>
      <c r="D288" s="268" t="s">
        <v>520</v>
      </c>
      <c r="E288" s="19" t="s">
        <v>19</v>
      </c>
      <c r="F288" s="269">
        <v>0</v>
      </c>
      <c r="G288" s="36"/>
      <c r="H288" s="41"/>
    </row>
    <row r="289" spans="1:8" s="2" customFormat="1" ht="16.9" customHeight="1">
      <c r="A289" s="36"/>
      <c r="B289" s="41"/>
      <c r="C289" s="268" t="s">
        <v>19</v>
      </c>
      <c r="D289" s="268" t="s">
        <v>724</v>
      </c>
      <c r="E289" s="19" t="s">
        <v>19</v>
      </c>
      <c r="F289" s="269">
        <v>0</v>
      </c>
      <c r="G289" s="36"/>
      <c r="H289" s="41"/>
    </row>
    <row r="290" spans="1:8" s="2" customFormat="1" ht="16.9" customHeight="1">
      <c r="A290" s="36"/>
      <c r="B290" s="41"/>
      <c r="C290" s="268" t="s">
        <v>19</v>
      </c>
      <c r="D290" s="268" t="s">
        <v>725</v>
      </c>
      <c r="E290" s="19" t="s">
        <v>19</v>
      </c>
      <c r="F290" s="269">
        <v>5</v>
      </c>
      <c r="G290" s="36"/>
      <c r="H290" s="41"/>
    </row>
    <row r="291" spans="1:8" s="2" customFormat="1" ht="16.9" customHeight="1">
      <c r="A291" s="36"/>
      <c r="B291" s="41"/>
      <c r="C291" s="268" t="s">
        <v>19</v>
      </c>
      <c r="D291" s="268" t="s">
        <v>726</v>
      </c>
      <c r="E291" s="19" t="s">
        <v>19</v>
      </c>
      <c r="F291" s="269">
        <v>0</v>
      </c>
      <c r="G291" s="36"/>
      <c r="H291" s="41"/>
    </row>
    <row r="292" spans="1:8" s="2" customFormat="1" ht="16.9" customHeight="1">
      <c r="A292" s="36"/>
      <c r="B292" s="41"/>
      <c r="C292" s="268" t="s">
        <v>19</v>
      </c>
      <c r="D292" s="268" t="s">
        <v>727</v>
      </c>
      <c r="E292" s="19" t="s">
        <v>19</v>
      </c>
      <c r="F292" s="269">
        <v>1.8</v>
      </c>
      <c r="G292" s="36"/>
      <c r="H292" s="41"/>
    </row>
    <row r="293" spans="1:8" s="2" customFormat="1" ht="16.9" customHeight="1">
      <c r="A293" s="36"/>
      <c r="B293" s="41"/>
      <c r="C293" s="268" t="s">
        <v>19</v>
      </c>
      <c r="D293" s="268" t="s">
        <v>728</v>
      </c>
      <c r="E293" s="19" t="s">
        <v>19</v>
      </c>
      <c r="F293" s="269">
        <v>0</v>
      </c>
      <c r="G293" s="36"/>
      <c r="H293" s="41"/>
    </row>
    <row r="294" spans="1:8" s="2" customFormat="1" ht="16.9" customHeight="1">
      <c r="A294" s="36"/>
      <c r="B294" s="41"/>
      <c r="C294" s="268" t="s">
        <v>19</v>
      </c>
      <c r="D294" s="268" t="s">
        <v>729</v>
      </c>
      <c r="E294" s="19" t="s">
        <v>19</v>
      </c>
      <c r="F294" s="269">
        <v>4.32</v>
      </c>
      <c r="G294" s="36"/>
      <c r="H294" s="41"/>
    </row>
    <row r="295" spans="1:8" s="2" customFormat="1" ht="16.9" customHeight="1">
      <c r="A295" s="36"/>
      <c r="B295" s="41"/>
      <c r="C295" s="268" t="s">
        <v>19</v>
      </c>
      <c r="D295" s="268" t="s">
        <v>730</v>
      </c>
      <c r="E295" s="19" t="s">
        <v>19</v>
      </c>
      <c r="F295" s="269">
        <v>0</v>
      </c>
      <c r="G295" s="36"/>
      <c r="H295" s="41"/>
    </row>
    <row r="296" spans="1:8" s="2" customFormat="1" ht="16.9" customHeight="1">
      <c r="A296" s="36"/>
      <c r="B296" s="41"/>
      <c r="C296" s="268" t="s">
        <v>19</v>
      </c>
      <c r="D296" s="268" t="s">
        <v>731</v>
      </c>
      <c r="E296" s="19" t="s">
        <v>19</v>
      </c>
      <c r="F296" s="269">
        <v>4.68</v>
      </c>
      <c r="G296" s="36"/>
      <c r="H296" s="41"/>
    </row>
    <row r="297" spans="1:8" s="2" customFormat="1" ht="16.9" customHeight="1">
      <c r="A297" s="36"/>
      <c r="B297" s="41"/>
      <c r="C297" s="268" t="s">
        <v>19</v>
      </c>
      <c r="D297" s="268" t="s">
        <v>732</v>
      </c>
      <c r="E297" s="19" t="s">
        <v>19</v>
      </c>
      <c r="F297" s="269">
        <v>0</v>
      </c>
      <c r="G297" s="36"/>
      <c r="H297" s="41"/>
    </row>
    <row r="298" spans="1:8" s="2" customFormat="1" ht="16.9" customHeight="1">
      <c r="A298" s="36"/>
      <c r="B298" s="41"/>
      <c r="C298" s="268" t="s">
        <v>19</v>
      </c>
      <c r="D298" s="268" t="s">
        <v>733</v>
      </c>
      <c r="E298" s="19" t="s">
        <v>19</v>
      </c>
      <c r="F298" s="269">
        <v>2.88</v>
      </c>
      <c r="G298" s="36"/>
      <c r="H298" s="41"/>
    </row>
    <row r="299" spans="1:8" s="2" customFormat="1" ht="16.9" customHeight="1">
      <c r="A299" s="36"/>
      <c r="B299" s="41"/>
      <c r="C299" s="268" t="s">
        <v>19</v>
      </c>
      <c r="D299" s="268" t="s">
        <v>734</v>
      </c>
      <c r="E299" s="19" t="s">
        <v>19</v>
      </c>
      <c r="F299" s="269">
        <v>0</v>
      </c>
      <c r="G299" s="36"/>
      <c r="H299" s="41"/>
    </row>
    <row r="300" spans="1:8" s="2" customFormat="1" ht="16.9" customHeight="1">
      <c r="A300" s="36"/>
      <c r="B300" s="41"/>
      <c r="C300" s="268" t="s">
        <v>19</v>
      </c>
      <c r="D300" s="268" t="s">
        <v>729</v>
      </c>
      <c r="E300" s="19" t="s">
        <v>19</v>
      </c>
      <c r="F300" s="269">
        <v>4.32</v>
      </c>
      <c r="G300" s="36"/>
      <c r="H300" s="41"/>
    </row>
    <row r="301" spans="1:8" s="2" customFormat="1" ht="16.9" customHeight="1">
      <c r="A301" s="36"/>
      <c r="B301" s="41"/>
      <c r="C301" s="268" t="s">
        <v>19</v>
      </c>
      <c r="D301" s="268" t="s">
        <v>735</v>
      </c>
      <c r="E301" s="19" t="s">
        <v>19</v>
      </c>
      <c r="F301" s="269">
        <v>0</v>
      </c>
      <c r="G301" s="36"/>
      <c r="H301" s="41"/>
    </row>
    <row r="302" spans="1:8" s="2" customFormat="1" ht="16.9" customHeight="1">
      <c r="A302" s="36"/>
      <c r="B302" s="41"/>
      <c r="C302" s="268" t="s">
        <v>19</v>
      </c>
      <c r="D302" s="268" t="s">
        <v>736</v>
      </c>
      <c r="E302" s="19" t="s">
        <v>19</v>
      </c>
      <c r="F302" s="269">
        <v>4.2</v>
      </c>
      <c r="G302" s="36"/>
      <c r="H302" s="41"/>
    </row>
    <row r="303" spans="1:8" s="2" customFormat="1" ht="16.9" customHeight="1">
      <c r="A303" s="36"/>
      <c r="B303" s="41"/>
      <c r="C303" s="268" t="s">
        <v>19</v>
      </c>
      <c r="D303" s="268" t="s">
        <v>737</v>
      </c>
      <c r="E303" s="19" t="s">
        <v>19</v>
      </c>
      <c r="F303" s="269">
        <v>0</v>
      </c>
      <c r="G303" s="36"/>
      <c r="H303" s="41"/>
    </row>
    <row r="304" spans="1:8" s="2" customFormat="1" ht="16.9" customHeight="1">
      <c r="A304" s="36"/>
      <c r="B304" s="41"/>
      <c r="C304" s="268" t="s">
        <v>19</v>
      </c>
      <c r="D304" s="268" t="s">
        <v>738</v>
      </c>
      <c r="E304" s="19" t="s">
        <v>19</v>
      </c>
      <c r="F304" s="269">
        <v>5.7</v>
      </c>
      <c r="G304" s="36"/>
      <c r="H304" s="41"/>
    </row>
    <row r="305" spans="1:8" s="2" customFormat="1" ht="16.9" customHeight="1">
      <c r="A305" s="36"/>
      <c r="B305" s="41"/>
      <c r="C305" s="268" t="s">
        <v>19</v>
      </c>
      <c r="D305" s="268" t="s">
        <v>739</v>
      </c>
      <c r="E305" s="19" t="s">
        <v>19</v>
      </c>
      <c r="F305" s="269">
        <v>0</v>
      </c>
      <c r="G305" s="36"/>
      <c r="H305" s="41"/>
    </row>
    <row r="306" spans="1:8" s="2" customFormat="1" ht="16.9" customHeight="1">
      <c r="A306" s="36"/>
      <c r="B306" s="41"/>
      <c r="C306" s="268" t="s">
        <v>19</v>
      </c>
      <c r="D306" s="268" t="s">
        <v>740</v>
      </c>
      <c r="E306" s="19" t="s">
        <v>19</v>
      </c>
      <c r="F306" s="269">
        <v>6.24</v>
      </c>
      <c r="G306" s="36"/>
      <c r="H306" s="41"/>
    </row>
    <row r="307" spans="1:8" s="2" customFormat="1" ht="16.9" customHeight="1">
      <c r="A307" s="36"/>
      <c r="B307" s="41"/>
      <c r="C307" s="268" t="s">
        <v>19</v>
      </c>
      <c r="D307" s="268" t="s">
        <v>741</v>
      </c>
      <c r="E307" s="19" t="s">
        <v>19</v>
      </c>
      <c r="F307" s="269">
        <v>0</v>
      </c>
      <c r="G307" s="36"/>
      <c r="H307" s="41"/>
    </row>
    <row r="308" spans="1:8" s="2" customFormat="1" ht="16.9" customHeight="1">
      <c r="A308" s="36"/>
      <c r="B308" s="41"/>
      <c r="C308" s="268" t="s">
        <v>19</v>
      </c>
      <c r="D308" s="268" t="s">
        <v>742</v>
      </c>
      <c r="E308" s="19" t="s">
        <v>19</v>
      </c>
      <c r="F308" s="269">
        <v>4.86</v>
      </c>
      <c r="G308" s="36"/>
      <c r="H308" s="41"/>
    </row>
    <row r="309" spans="1:8" s="2" customFormat="1" ht="16.9" customHeight="1">
      <c r="A309" s="36"/>
      <c r="B309" s="41"/>
      <c r="C309" s="268" t="s">
        <v>19</v>
      </c>
      <c r="D309" s="268" t="s">
        <v>743</v>
      </c>
      <c r="E309" s="19" t="s">
        <v>19</v>
      </c>
      <c r="F309" s="269">
        <v>3.073</v>
      </c>
      <c r="G309" s="36"/>
      <c r="H309" s="41"/>
    </row>
    <row r="310" spans="1:8" s="2" customFormat="1" ht="16.9" customHeight="1">
      <c r="A310" s="36"/>
      <c r="B310" s="41"/>
      <c r="C310" s="268" t="s">
        <v>287</v>
      </c>
      <c r="D310" s="268" t="s">
        <v>534</v>
      </c>
      <c r="E310" s="19" t="s">
        <v>19</v>
      </c>
      <c r="F310" s="269">
        <v>64.533</v>
      </c>
      <c r="G310" s="36"/>
      <c r="H310" s="41"/>
    </row>
    <row r="311" spans="1:8" s="2" customFormat="1" ht="16.9" customHeight="1">
      <c r="A311" s="36"/>
      <c r="B311" s="41"/>
      <c r="C311" s="270" t="s">
        <v>3054</v>
      </c>
      <c r="D311" s="36"/>
      <c r="E311" s="36"/>
      <c r="F311" s="36"/>
      <c r="G311" s="36"/>
      <c r="H311" s="41"/>
    </row>
    <row r="312" spans="1:8" s="2" customFormat="1" ht="16.9" customHeight="1">
      <c r="A312" s="36"/>
      <c r="B312" s="41"/>
      <c r="C312" s="268" t="s">
        <v>716</v>
      </c>
      <c r="D312" s="268" t="s">
        <v>692</v>
      </c>
      <c r="E312" s="19" t="s">
        <v>106</v>
      </c>
      <c r="F312" s="269">
        <v>71.883</v>
      </c>
      <c r="G312" s="36"/>
      <c r="H312" s="41"/>
    </row>
    <row r="313" spans="1:8" s="2" customFormat="1" ht="16.9" customHeight="1">
      <c r="A313" s="36"/>
      <c r="B313" s="41"/>
      <c r="C313" s="268" t="s">
        <v>941</v>
      </c>
      <c r="D313" s="268" t="s">
        <v>942</v>
      </c>
      <c r="E313" s="19" t="s">
        <v>106</v>
      </c>
      <c r="F313" s="269">
        <v>1661.648</v>
      </c>
      <c r="G313" s="36"/>
      <c r="H313" s="41"/>
    </row>
    <row r="314" spans="1:8" s="2" customFormat="1" ht="16.9" customHeight="1">
      <c r="A314" s="36"/>
      <c r="B314" s="41"/>
      <c r="C314" s="268" t="s">
        <v>972</v>
      </c>
      <c r="D314" s="268" t="s">
        <v>973</v>
      </c>
      <c r="E314" s="19" t="s">
        <v>106</v>
      </c>
      <c r="F314" s="269">
        <v>1022.587</v>
      </c>
      <c r="G314" s="36"/>
      <c r="H314" s="41"/>
    </row>
    <row r="315" spans="1:8" s="2" customFormat="1" ht="16.9" customHeight="1">
      <c r="A315" s="36"/>
      <c r="B315" s="41"/>
      <c r="C315" s="268" t="s">
        <v>997</v>
      </c>
      <c r="D315" s="268" t="s">
        <v>998</v>
      </c>
      <c r="E315" s="19" t="s">
        <v>106</v>
      </c>
      <c r="F315" s="269">
        <v>968.005</v>
      </c>
      <c r="G315" s="36"/>
      <c r="H315" s="41"/>
    </row>
    <row r="316" spans="1:8" s="2" customFormat="1" ht="16.9" customHeight="1">
      <c r="A316" s="36"/>
      <c r="B316" s="41"/>
      <c r="C316" s="268" t="s">
        <v>1082</v>
      </c>
      <c r="D316" s="268" t="s">
        <v>1083</v>
      </c>
      <c r="E316" s="19" t="s">
        <v>106</v>
      </c>
      <c r="F316" s="269">
        <v>1162.175</v>
      </c>
      <c r="G316" s="36"/>
      <c r="H316" s="41"/>
    </row>
    <row r="317" spans="1:8" s="2" customFormat="1" ht="16.9" customHeight="1">
      <c r="A317" s="36"/>
      <c r="B317" s="41"/>
      <c r="C317" s="264" t="s">
        <v>291</v>
      </c>
      <c r="D317" s="265" t="s">
        <v>292</v>
      </c>
      <c r="E317" s="266" t="s">
        <v>106</v>
      </c>
      <c r="F317" s="267">
        <v>384.198</v>
      </c>
      <c r="G317" s="36"/>
      <c r="H317" s="41"/>
    </row>
    <row r="318" spans="1:8" s="2" customFormat="1" ht="16.9" customHeight="1">
      <c r="A318" s="36"/>
      <c r="B318" s="41"/>
      <c r="C318" s="268" t="s">
        <v>19</v>
      </c>
      <c r="D318" s="268" t="s">
        <v>520</v>
      </c>
      <c r="E318" s="19" t="s">
        <v>19</v>
      </c>
      <c r="F318" s="269">
        <v>0</v>
      </c>
      <c r="G318" s="36"/>
      <c r="H318" s="41"/>
    </row>
    <row r="319" spans="1:8" s="2" customFormat="1" ht="16.9" customHeight="1">
      <c r="A319" s="36"/>
      <c r="B319" s="41"/>
      <c r="C319" s="268" t="s">
        <v>19</v>
      </c>
      <c r="D319" s="268" t="s">
        <v>719</v>
      </c>
      <c r="E319" s="19" t="s">
        <v>19</v>
      </c>
      <c r="F319" s="269">
        <v>0</v>
      </c>
      <c r="G319" s="36"/>
      <c r="H319" s="41"/>
    </row>
    <row r="320" spans="1:8" s="2" customFormat="1" ht="16.9" customHeight="1">
      <c r="A320" s="36"/>
      <c r="B320" s="41"/>
      <c r="C320" s="268" t="s">
        <v>19</v>
      </c>
      <c r="D320" s="268" t="s">
        <v>776</v>
      </c>
      <c r="E320" s="19" t="s">
        <v>19</v>
      </c>
      <c r="F320" s="269">
        <v>0</v>
      </c>
      <c r="G320" s="36"/>
      <c r="H320" s="41"/>
    </row>
    <row r="321" spans="1:8" s="2" customFormat="1" ht="16.9" customHeight="1">
      <c r="A321" s="36"/>
      <c r="B321" s="41"/>
      <c r="C321" s="268" t="s">
        <v>19</v>
      </c>
      <c r="D321" s="268" t="s">
        <v>777</v>
      </c>
      <c r="E321" s="19" t="s">
        <v>19</v>
      </c>
      <c r="F321" s="269">
        <v>1.813</v>
      </c>
      <c r="G321" s="36"/>
      <c r="H321" s="41"/>
    </row>
    <row r="322" spans="1:8" s="2" customFormat="1" ht="16.9" customHeight="1">
      <c r="A322" s="36"/>
      <c r="B322" s="41"/>
      <c r="C322" s="268" t="s">
        <v>19</v>
      </c>
      <c r="D322" s="268" t="s">
        <v>778</v>
      </c>
      <c r="E322" s="19" t="s">
        <v>19</v>
      </c>
      <c r="F322" s="269">
        <v>0</v>
      </c>
      <c r="G322" s="36"/>
      <c r="H322" s="41"/>
    </row>
    <row r="323" spans="1:8" s="2" customFormat="1" ht="16.9" customHeight="1">
      <c r="A323" s="36"/>
      <c r="B323" s="41"/>
      <c r="C323" s="268" t="s">
        <v>19</v>
      </c>
      <c r="D323" s="268" t="s">
        <v>779</v>
      </c>
      <c r="E323" s="19" t="s">
        <v>19</v>
      </c>
      <c r="F323" s="269">
        <v>384.025</v>
      </c>
      <c r="G323" s="36"/>
      <c r="H323" s="41"/>
    </row>
    <row r="324" spans="1:8" s="2" customFormat="1" ht="16.9" customHeight="1">
      <c r="A324" s="36"/>
      <c r="B324" s="41"/>
      <c r="C324" s="268" t="s">
        <v>19</v>
      </c>
      <c r="D324" s="268" t="s">
        <v>780</v>
      </c>
      <c r="E324" s="19" t="s">
        <v>19</v>
      </c>
      <c r="F324" s="269">
        <v>0</v>
      </c>
      <c r="G324" s="36"/>
      <c r="H324" s="41"/>
    </row>
    <row r="325" spans="1:8" s="2" customFormat="1" ht="16.9" customHeight="1">
      <c r="A325" s="36"/>
      <c r="B325" s="41"/>
      <c r="C325" s="268" t="s">
        <v>19</v>
      </c>
      <c r="D325" s="268" t="s">
        <v>781</v>
      </c>
      <c r="E325" s="19" t="s">
        <v>19</v>
      </c>
      <c r="F325" s="269">
        <v>-1.775</v>
      </c>
      <c r="G325" s="36"/>
      <c r="H325" s="41"/>
    </row>
    <row r="326" spans="1:8" s="2" customFormat="1" ht="16.9" customHeight="1">
      <c r="A326" s="36"/>
      <c r="B326" s="41"/>
      <c r="C326" s="268" t="s">
        <v>19</v>
      </c>
      <c r="D326" s="268" t="s">
        <v>782</v>
      </c>
      <c r="E326" s="19" t="s">
        <v>19</v>
      </c>
      <c r="F326" s="269">
        <v>0</v>
      </c>
      <c r="G326" s="36"/>
      <c r="H326" s="41"/>
    </row>
    <row r="327" spans="1:8" s="2" customFormat="1" ht="16.9" customHeight="1">
      <c r="A327" s="36"/>
      <c r="B327" s="41"/>
      <c r="C327" s="268" t="s">
        <v>19</v>
      </c>
      <c r="D327" s="268" t="s">
        <v>783</v>
      </c>
      <c r="E327" s="19" t="s">
        <v>19</v>
      </c>
      <c r="F327" s="269">
        <v>10.8</v>
      </c>
      <c r="G327" s="36"/>
      <c r="H327" s="41"/>
    </row>
    <row r="328" spans="1:8" s="2" customFormat="1" ht="16.9" customHeight="1">
      <c r="A328" s="36"/>
      <c r="B328" s="41"/>
      <c r="C328" s="268" t="s">
        <v>19</v>
      </c>
      <c r="D328" s="268" t="s">
        <v>767</v>
      </c>
      <c r="E328" s="19" t="s">
        <v>19</v>
      </c>
      <c r="F328" s="269">
        <v>0</v>
      </c>
      <c r="G328" s="36"/>
      <c r="H328" s="41"/>
    </row>
    <row r="329" spans="1:8" s="2" customFormat="1" ht="16.9" customHeight="1">
      <c r="A329" s="36"/>
      <c r="B329" s="41"/>
      <c r="C329" s="268" t="s">
        <v>19</v>
      </c>
      <c r="D329" s="268" t="s">
        <v>784</v>
      </c>
      <c r="E329" s="19" t="s">
        <v>19</v>
      </c>
      <c r="F329" s="269">
        <v>-12.96</v>
      </c>
      <c r="G329" s="36"/>
      <c r="H329" s="41"/>
    </row>
    <row r="330" spans="1:8" s="2" customFormat="1" ht="16.9" customHeight="1">
      <c r="A330" s="36"/>
      <c r="B330" s="41"/>
      <c r="C330" s="268" t="s">
        <v>19</v>
      </c>
      <c r="D330" s="268" t="s">
        <v>785</v>
      </c>
      <c r="E330" s="19" t="s">
        <v>19</v>
      </c>
      <c r="F330" s="269">
        <v>-5</v>
      </c>
      <c r="G330" s="36"/>
      <c r="H330" s="41"/>
    </row>
    <row r="331" spans="1:8" s="2" customFormat="1" ht="16.9" customHeight="1">
      <c r="A331" s="36"/>
      <c r="B331" s="41"/>
      <c r="C331" s="268" t="s">
        <v>19</v>
      </c>
      <c r="D331" s="268" t="s">
        <v>786</v>
      </c>
      <c r="E331" s="19" t="s">
        <v>19</v>
      </c>
      <c r="F331" s="269">
        <v>0</v>
      </c>
      <c r="G331" s="36"/>
      <c r="H331" s="41"/>
    </row>
    <row r="332" spans="1:8" s="2" customFormat="1" ht="16.9" customHeight="1">
      <c r="A332" s="36"/>
      <c r="B332" s="41"/>
      <c r="C332" s="268" t="s">
        <v>19</v>
      </c>
      <c r="D332" s="268" t="s">
        <v>787</v>
      </c>
      <c r="E332" s="19" t="s">
        <v>19</v>
      </c>
      <c r="F332" s="269">
        <v>-11</v>
      </c>
      <c r="G332" s="36"/>
      <c r="H332" s="41"/>
    </row>
    <row r="333" spans="1:8" s="2" customFormat="1" ht="16.9" customHeight="1">
      <c r="A333" s="36"/>
      <c r="B333" s="41"/>
      <c r="C333" s="268" t="s">
        <v>19</v>
      </c>
      <c r="D333" s="268" t="s">
        <v>788</v>
      </c>
      <c r="E333" s="19" t="s">
        <v>19</v>
      </c>
      <c r="F333" s="269">
        <v>18.295</v>
      </c>
      <c r="G333" s="36"/>
      <c r="H333" s="41"/>
    </row>
    <row r="334" spans="1:8" s="2" customFormat="1" ht="16.9" customHeight="1">
      <c r="A334" s="36"/>
      <c r="B334" s="41"/>
      <c r="C334" s="268" t="s">
        <v>291</v>
      </c>
      <c r="D334" s="268" t="s">
        <v>534</v>
      </c>
      <c r="E334" s="19" t="s">
        <v>19</v>
      </c>
      <c r="F334" s="269">
        <v>384.198</v>
      </c>
      <c r="G334" s="36"/>
      <c r="H334" s="41"/>
    </row>
    <row r="335" spans="1:8" s="2" customFormat="1" ht="16.9" customHeight="1">
      <c r="A335" s="36"/>
      <c r="B335" s="41"/>
      <c r="C335" s="270" t="s">
        <v>3054</v>
      </c>
      <c r="D335" s="36"/>
      <c r="E335" s="36"/>
      <c r="F335" s="36"/>
      <c r="G335" s="36"/>
      <c r="H335" s="41"/>
    </row>
    <row r="336" spans="1:8" s="2" customFormat="1" ht="16.9" customHeight="1">
      <c r="A336" s="36"/>
      <c r="B336" s="41"/>
      <c r="C336" s="268" t="s">
        <v>774</v>
      </c>
      <c r="D336" s="268" t="s">
        <v>750</v>
      </c>
      <c r="E336" s="19" t="s">
        <v>106</v>
      </c>
      <c r="F336" s="269">
        <v>442.289</v>
      </c>
      <c r="G336" s="36"/>
      <c r="H336" s="41"/>
    </row>
    <row r="337" spans="1:8" s="2" customFormat="1" ht="16.9" customHeight="1">
      <c r="A337" s="36"/>
      <c r="B337" s="41"/>
      <c r="C337" s="268" t="s">
        <v>941</v>
      </c>
      <c r="D337" s="268" t="s">
        <v>942</v>
      </c>
      <c r="E337" s="19" t="s">
        <v>106</v>
      </c>
      <c r="F337" s="269">
        <v>1661.648</v>
      </c>
      <c r="G337" s="36"/>
      <c r="H337" s="41"/>
    </row>
    <row r="338" spans="1:8" s="2" customFormat="1" ht="16.9" customHeight="1">
      <c r="A338" s="36"/>
      <c r="B338" s="41"/>
      <c r="C338" s="268" t="s">
        <v>972</v>
      </c>
      <c r="D338" s="268" t="s">
        <v>973</v>
      </c>
      <c r="E338" s="19" t="s">
        <v>106</v>
      </c>
      <c r="F338" s="269">
        <v>1022.587</v>
      </c>
      <c r="G338" s="36"/>
      <c r="H338" s="41"/>
    </row>
    <row r="339" spans="1:8" s="2" customFormat="1" ht="16.9" customHeight="1">
      <c r="A339" s="36"/>
      <c r="B339" s="41"/>
      <c r="C339" s="268" t="s">
        <v>997</v>
      </c>
      <c r="D339" s="268" t="s">
        <v>998</v>
      </c>
      <c r="E339" s="19" t="s">
        <v>106</v>
      </c>
      <c r="F339" s="269">
        <v>968.005</v>
      </c>
      <c r="G339" s="36"/>
      <c r="H339" s="41"/>
    </row>
    <row r="340" spans="1:8" s="2" customFormat="1" ht="16.9" customHeight="1">
      <c r="A340" s="36"/>
      <c r="B340" s="41"/>
      <c r="C340" s="268" t="s">
        <v>1082</v>
      </c>
      <c r="D340" s="268" t="s">
        <v>1083</v>
      </c>
      <c r="E340" s="19" t="s">
        <v>106</v>
      </c>
      <c r="F340" s="269">
        <v>1162.175</v>
      </c>
      <c r="G340" s="36"/>
      <c r="H340" s="41"/>
    </row>
    <row r="341" spans="1:8" s="2" customFormat="1" ht="16.9" customHeight="1">
      <c r="A341" s="36"/>
      <c r="B341" s="41"/>
      <c r="C341" s="264" t="s">
        <v>256</v>
      </c>
      <c r="D341" s="265" t="s">
        <v>257</v>
      </c>
      <c r="E341" s="266" t="s">
        <v>106</v>
      </c>
      <c r="F341" s="267">
        <v>7.35</v>
      </c>
      <c r="G341" s="36"/>
      <c r="H341" s="41"/>
    </row>
    <row r="342" spans="1:8" s="2" customFormat="1" ht="16.9" customHeight="1">
      <c r="A342" s="36"/>
      <c r="B342" s="41"/>
      <c r="C342" s="268" t="s">
        <v>19</v>
      </c>
      <c r="D342" s="268" t="s">
        <v>744</v>
      </c>
      <c r="E342" s="19" t="s">
        <v>19</v>
      </c>
      <c r="F342" s="269">
        <v>0</v>
      </c>
      <c r="G342" s="36"/>
      <c r="H342" s="41"/>
    </row>
    <row r="343" spans="1:8" s="2" customFormat="1" ht="16.9" customHeight="1">
      <c r="A343" s="36"/>
      <c r="B343" s="41"/>
      <c r="C343" s="268" t="s">
        <v>19</v>
      </c>
      <c r="D343" s="268" t="s">
        <v>745</v>
      </c>
      <c r="E343" s="19" t="s">
        <v>19</v>
      </c>
      <c r="F343" s="269">
        <v>0</v>
      </c>
      <c r="G343" s="36"/>
      <c r="H343" s="41"/>
    </row>
    <row r="344" spans="1:8" s="2" customFormat="1" ht="16.9" customHeight="1">
      <c r="A344" s="36"/>
      <c r="B344" s="41"/>
      <c r="C344" s="268" t="s">
        <v>19</v>
      </c>
      <c r="D344" s="268" t="s">
        <v>746</v>
      </c>
      <c r="E344" s="19" t="s">
        <v>19</v>
      </c>
      <c r="F344" s="269">
        <v>7</v>
      </c>
      <c r="G344" s="36"/>
      <c r="H344" s="41"/>
    </row>
    <row r="345" spans="1:8" s="2" customFormat="1" ht="16.9" customHeight="1">
      <c r="A345" s="36"/>
      <c r="B345" s="41"/>
      <c r="C345" s="268" t="s">
        <v>19</v>
      </c>
      <c r="D345" s="268" t="s">
        <v>747</v>
      </c>
      <c r="E345" s="19" t="s">
        <v>19</v>
      </c>
      <c r="F345" s="269">
        <v>0.35</v>
      </c>
      <c r="G345" s="36"/>
      <c r="H345" s="41"/>
    </row>
    <row r="346" spans="1:8" s="2" customFormat="1" ht="16.9" customHeight="1">
      <c r="A346" s="36"/>
      <c r="B346" s="41"/>
      <c r="C346" s="268" t="s">
        <v>256</v>
      </c>
      <c r="D346" s="268" t="s">
        <v>534</v>
      </c>
      <c r="E346" s="19" t="s">
        <v>19</v>
      </c>
      <c r="F346" s="269">
        <v>7.35</v>
      </c>
      <c r="G346" s="36"/>
      <c r="H346" s="41"/>
    </row>
    <row r="347" spans="1:8" s="2" customFormat="1" ht="16.9" customHeight="1">
      <c r="A347" s="36"/>
      <c r="B347" s="41"/>
      <c r="C347" s="270" t="s">
        <v>3054</v>
      </c>
      <c r="D347" s="36"/>
      <c r="E347" s="36"/>
      <c r="F347" s="36"/>
      <c r="G347" s="36"/>
      <c r="H347" s="41"/>
    </row>
    <row r="348" spans="1:8" s="2" customFormat="1" ht="16.9" customHeight="1">
      <c r="A348" s="36"/>
      <c r="B348" s="41"/>
      <c r="C348" s="268" t="s">
        <v>716</v>
      </c>
      <c r="D348" s="268" t="s">
        <v>692</v>
      </c>
      <c r="E348" s="19" t="s">
        <v>106</v>
      </c>
      <c r="F348" s="269">
        <v>71.883</v>
      </c>
      <c r="G348" s="36"/>
      <c r="H348" s="41"/>
    </row>
    <row r="349" spans="1:8" s="2" customFormat="1" ht="16.9" customHeight="1">
      <c r="A349" s="36"/>
      <c r="B349" s="41"/>
      <c r="C349" s="268" t="s">
        <v>941</v>
      </c>
      <c r="D349" s="268" t="s">
        <v>942</v>
      </c>
      <c r="E349" s="19" t="s">
        <v>106</v>
      </c>
      <c r="F349" s="269">
        <v>1661.648</v>
      </c>
      <c r="G349" s="36"/>
      <c r="H349" s="41"/>
    </row>
    <row r="350" spans="1:8" s="2" customFormat="1" ht="16.9" customHeight="1">
      <c r="A350" s="36"/>
      <c r="B350" s="41"/>
      <c r="C350" s="268" t="s">
        <v>972</v>
      </c>
      <c r="D350" s="268" t="s">
        <v>973</v>
      </c>
      <c r="E350" s="19" t="s">
        <v>106</v>
      </c>
      <c r="F350" s="269">
        <v>1022.587</v>
      </c>
      <c r="G350" s="36"/>
      <c r="H350" s="41"/>
    </row>
    <row r="351" spans="1:8" s="2" customFormat="1" ht="16.9" customHeight="1">
      <c r="A351" s="36"/>
      <c r="B351" s="41"/>
      <c r="C351" s="268" t="s">
        <v>997</v>
      </c>
      <c r="D351" s="268" t="s">
        <v>998</v>
      </c>
      <c r="E351" s="19" t="s">
        <v>106</v>
      </c>
      <c r="F351" s="269">
        <v>968.005</v>
      </c>
      <c r="G351" s="36"/>
      <c r="H351" s="41"/>
    </row>
    <row r="352" spans="1:8" s="2" customFormat="1" ht="16.9" customHeight="1">
      <c r="A352" s="36"/>
      <c r="B352" s="41"/>
      <c r="C352" s="268" t="s">
        <v>1082</v>
      </c>
      <c r="D352" s="268" t="s">
        <v>1083</v>
      </c>
      <c r="E352" s="19" t="s">
        <v>106</v>
      </c>
      <c r="F352" s="269">
        <v>1162.175</v>
      </c>
      <c r="G352" s="36"/>
      <c r="H352" s="41"/>
    </row>
    <row r="353" spans="1:8" s="2" customFormat="1" ht="16.9" customHeight="1">
      <c r="A353" s="36"/>
      <c r="B353" s="41"/>
      <c r="C353" s="264" t="s">
        <v>251</v>
      </c>
      <c r="D353" s="265" t="s">
        <v>252</v>
      </c>
      <c r="E353" s="266" t="s">
        <v>106</v>
      </c>
      <c r="F353" s="267">
        <v>58.091</v>
      </c>
      <c r="G353" s="36"/>
      <c r="H353" s="41"/>
    </row>
    <row r="354" spans="1:8" s="2" customFormat="1" ht="16.9" customHeight="1">
      <c r="A354" s="36"/>
      <c r="B354" s="41"/>
      <c r="C354" s="268" t="s">
        <v>19</v>
      </c>
      <c r="D354" s="268" t="s">
        <v>744</v>
      </c>
      <c r="E354" s="19" t="s">
        <v>19</v>
      </c>
      <c r="F354" s="269">
        <v>0</v>
      </c>
      <c r="G354" s="36"/>
      <c r="H354" s="41"/>
    </row>
    <row r="355" spans="1:8" s="2" customFormat="1" ht="16.9" customHeight="1">
      <c r="A355" s="36"/>
      <c r="B355" s="41"/>
      <c r="C355" s="268" t="s">
        <v>19</v>
      </c>
      <c r="D355" s="268" t="s">
        <v>789</v>
      </c>
      <c r="E355" s="19" t="s">
        <v>19</v>
      </c>
      <c r="F355" s="269">
        <v>0</v>
      </c>
      <c r="G355" s="36"/>
      <c r="H355" s="41"/>
    </row>
    <row r="356" spans="1:8" s="2" customFormat="1" ht="16.9" customHeight="1">
      <c r="A356" s="36"/>
      <c r="B356" s="41"/>
      <c r="C356" s="268" t="s">
        <v>19</v>
      </c>
      <c r="D356" s="268" t="s">
        <v>790</v>
      </c>
      <c r="E356" s="19" t="s">
        <v>19</v>
      </c>
      <c r="F356" s="269">
        <v>87.4</v>
      </c>
      <c r="G356" s="36"/>
      <c r="H356" s="41"/>
    </row>
    <row r="357" spans="1:8" s="2" customFormat="1" ht="16.9" customHeight="1">
      <c r="A357" s="36"/>
      <c r="B357" s="41"/>
      <c r="C357" s="268" t="s">
        <v>19</v>
      </c>
      <c r="D357" s="268" t="s">
        <v>791</v>
      </c>
      <c r="E357" s="19" t="s">
        <v>19</v>
      </c>
      <c r="F357" s="269">
        <v>0</v>
      </c>
      <c r="G357" s="36"/>
      <c r="H357" s="41"/>
    </row>
    <row r="358" spans="1:8" s="2" customFormat="1" ht="16.9" customHeight="1">
      <c r="A358" s="36"/>
      <c r="B358" s="41"/>
      <c r="C358" s="268" t="s">
        <v>19</v>
      </c>
      <c r="D358" s="268" t="s">
        <v>792</v>
      </c>
      <c r="E358" s="19" t="s">
        <v>19</v>
      </c>
      <c r="F358" s="269">
        <v>2.925</v>
      </c>
      <c r="G358" s="36"/>
      <c r="H358" s="41"/>
    </row>
    <row r="359" spans="1:8" s="2" customFormat="1" ht="16.9" customHeight="1">
      <c r="A359" s="36"/>
      <c r="B359" s="41"/>
      <c r="C359" s="268" t="s">
        <v>19</v>
      </c>
      <c r="D359" s="268" t="s">
        <v>745</v>
      </c>
      <c r="E359" s="19" t="s">
        <v>19</v>
      </c>
      <c r="F359" s="269">
        <v>0</v>
      </c>
      <c r="G359" s="36"/>
      <c r="H359" s="41"/>
    </row>
    <row r="360" spans="1:8" s="2" customFormat="1" ht="16.9" customHeight="1">
      <c r="A360" s="36"/>
      <c r="B360" s="41"/>
      <c r="C360" s="268" t="s">
        <v>19</v>
      </c>
      <c r="D360" s="268" t="s">
        <v>746</v>
      </c>
      <c r="E360" s="19" t="s">
        <v>19</v>
      </c>
      <c r="F360" s="269">
        <v>7</v>
      </c>
      <c r="G360" s="36"/>
      <c r="H360" s="41"/>
    </row>
    <row r="361" spans="1:8" s="2" customFormat="1" ht="16.9" customHeight="1">
      <c r="A361" s="36"/>
      <c r="B361" s="41"/>
      <c r="C361" s="268" t="s">
        <v>19</v>
      </c>
      <c r="D361" s="268" t="s">
        <v>793</v>
      </c>
      <c r="E361" s="19" t="s">
        <v>19</v>
      </c>
      <c r="F361" s="269">
        <v>0</v>
      </c>
      <c r="G361" s="36"/>
      <c r="H361" s="41"/>
    </row>
    <row r="362" spans="1:8" s="2" customFormat="1" ht="16.9" customHeight="1">
      <c r="A362" s="36"/>
      <c r="B362" s="41"/>
      <c r="C362" s="268" t="s">
        <v>19</v>
      </c>
      <c r="D362" s="268" t="s">
        <v>794</v>
      </c>
      <c r="E362" s="19" t="s">
        <v>19</v>
      </c>
      <c r="F362" s="269">
        <v>-42</v>
      </c>
      <c r="G362" s="36"/>
      <c r="H362" s="41"/>
    </row>
    <row r="363" spans="1:8" s="2" customFormat="1" ht="16.9" customHeight="1">
      <c r="A363" s="36"/>
      <c r="B363" s="41"/>
      <c r="C363" s="268" t="s">
        <v>19</v>
      </c>
      <c r="D363" s="268" t="s">
        <v>795</v>
      </c>
      <c r="E363" s="19" t="s">
        <v>19</v>
      </c>
      <c r="F363" s="269">
        <v>2.766</v>
      </c>
      <c r="G363" s="36"/>
      <c r="H363" s="41"/>
    </row>
    <row r="364" spans="1:8" s="2" customFormat="1" ht="16.9" customHeight="1">
      <c r="A364" s="36"/>
      <c r="B364" s="41"/>
      <c r="C364" s="268" t="s">
        <v>251</v>
      </c>
      <c r="D364" s="268" t="s">
        <v>534</v>
      </c>
      <c r="E364" s="19" t="s">
        <v>19</v>
      </c>
      <c r="F364" s="269">
        <v>58.091</v>
      </c>
      <c r="G364" s="36"/>
      <c r="H364" s="41"/>
    </row>
    <row r="365" spans="1:8" s="2" customFormat="1" ht="16.9" customHeight="1">
      <c r="A365" s="36"/>
      <c r="B365" s="41"/>
      <c r="C365" s="270" t="s">
        <v>3054</v>
      </c>
      <c r="D365" s="36"/>
      <c r="E365" s="36"/>
      <c r="F365" s="36"/>
      <c r="G365" s="36"/>
      <c r="H365" s="41"/>
    </row>
    <row r="366" spans="1:8" s="2" customFormat="1" ht="16.9" customHeight="1">
      <c r="A366" s="36"/>
      <c r="B366" s="41"/>
      <c r="C366" s="268" t="s">
        <v>774</v>
      </c>
      <c r="D366" s="268" t="s">
        <v>750</v>
      </c>
      <c r="E366" s="19" t="s">
        <v>106</v>
      </c>
      <c r="F366" s="269">
        <v>442.289</v>
      </c>
      <c r="G366" s="36"/>
      <c r="H366" s="41"/>
    </row>
    <row r="367" spans="1:8" s="2" customFormat="1" ht="16.9" customHeight="1">
      <c r="A367" s="36"/>
      <c r="B367" s="41"/>
      <c r="C367" s="268" t="s">
        <v>941</v>
      </c>
      <c r="D367" s="268" t="s">
        <v>942</v>
      </c>
      <c r="E367" s="19" t="s">
        <v>106</v>
      </c>
      <c r="F367" s="269">
        <v>1661.648</v>
      </c>
      <c r="G367" s="36"/>
      <c r="H367" s="41"/>
    </row>
    <row r="368" spans="1:8" s="2" customFormat="1" ht="16.9" customHeight="1">
      <c r="A368" s="36"/>
      <c r="B368" s="41"/>
      <c r="C368" s="268" t="s">
        <v>972</v>
      </c>
      <c r="D368" s="268" t="s">
        <v>973</v>
      </c>
      <c r="E368" s="19" t="s">
        <v>106</v>
      </c>
      <c r="F368" s="269">
        <v>1022.587</v>
      </c>
      <c r="G368" s="36"/>
      <c r="H368" s="41"/>
    </row>
    <row r="369" spans="1:8" s="2" customFormat="1" ht="16.9" customHeight="1">
      <c r="A369" s="36"/>
      <c r="B369" s="41"/>
      <c r="C369" s="268" t="s">
        <v>997</v>
      </c>
      <c r="D369" s="268" t="s">
        <v>998</v>
      </c>
      <c r="E369" s="19" t="s">
        <v>106</v>
      </c>
      <c r="F369" s="269">
        <v>968.005</v>
      </c>
      <c r="G369" s="36"/>
      <c r="H369" s="41"/>
    </row>
    <row r="370" spans="1:8" s="2" customFormat="1" ht="16.9" customHeight="1">
      <c r="A370" s="36"/>
      <c r="B370" s="41"/>
      <c r="C370" s="268" t="s">
        <v>1082</v>
      </c>
      <c r="D370" s="268" t="s">
        <v>1083</v>
      </c>
      <c r="E370" s="19" t="s">
        <v>106</v>
      </c>
      <c r="F370" s="269">
        <v>1162.175</v>
      </c>
      <c r="G370" s="36"/>
      <c r="H370" s="41"/>
    </row>
    <row r="371" spans="1:8" s="2" customFormat="1" ht="16.9" customHeight="1">
      <c r="A371" s="36"/>
      <c r="B371" s="41"/>
      <c r="C371" s="264" t="s">
        <v>248</v>
      </c>
      <c r="D371" s="265" t="s">
        <v>249</v>
      </c>
      <c r="E371" s="266" t="s">
        <v>106</v>
      </c>
      <c r="F371" s="267">
        <v>52.644</v>
      </c>
      <c r="G371" s="36"/>
      <c r="H371" s="41"/>
    </row>
    <row r="372" spans="1:8" s="2" customFormat="1" ht="16.9" customHeight="1">
      <c r="A372" s="36"/>
      <c r="B372" s="41"/>
      <c r="C372" s="268" t="s">
        <v>19</v>
      </c>
      <c r="D372" s="268" t="s">
        <v>520</v>
      </c>
      <c r="E372" s="19" t="s">
        <v>19</v>
      </c>
      <c r="F372" s="269">
        <v>0</v>
      </c>
      <c r="G372" s="36"/>
      <c r="H372" s="41"/>
    </row>
    <row r="373" spans="1:8" s="2" customFormat="1" ht="16.9" customHeight="1">
      <c r="A373" s="36"/>
      <c r="B373" s="41"/>
      <c r="C373" s="268" t="s">
        <v>19</v>
      </c>
      <c r="D373" s="268" t="s">
        <v>703</v>
      </c>
      <c r="E373" s="19" t="s">
        <v>19</v>
      </c>
      <c r="F373" s="269">
        <v>0</v>
      </c>
      <c r="G373" s="36"/>
      <c r="H373" s="41"/>
    </row>
    <row r="374" spans="1:8" s="2" customFormat="1" ht="16.9" customHeight="1">
      <c r="A374" s="36"/>
      <c r="B374" s="41"/>
      <c r="C374" s="268" t="s">
        <v>19</v>
      </c>
      <c r="D374" s="268" t="s">
        <v>704</v>
      </c>
      <c r="E374" s="19" t="s">
        <v>19</v>
      </c>
      <c r="F374" s="269">
        <v>17.64</v>
      </c>
      <c r="G374" s="36"/>
      <c r="H374" s="41"/>
    </row>
    <row r="375" spans="1:8" s="2" customFormat="1" ht="16.9" customHeight="1">
      <c r="A375" s="36"/>
      <c r="B375" s="41"/>
      <c r="C375" s="268" t="s">
        <v>19</v>
      </c>
      <c r="D375" s="268" t="s">
        <v>705</v>
      </c>
      <c r="E375" s="19" t="s">
        <v>19</v>
      </c>
      <c r="F375" s="269">
        <v>0</v>
      </c>
      <c r="G375" s="36"/>
      <c r="H375" s="41"/>
    </row>
    <row r="376" spans="1:8" s="2" customFormat="1" ht="16.9" customHeight="1">
      <c r="A376" s="36"/>
      <c r="B376" s="41"/>
      <c r="C376" s="268" t="s">
        <v>19</v>
      </c>
      <c r="D376" s="268" t="s">
        <v>706</v>
      </c>
      <c r="E376" s="19" t="s">
        <v>19</v>
      </c>
      <c r="F376" s="269">
        <v>5.375</v>
      </c>
      <c r="G376" s="36"/>
      <c r="H376" s="41"/>
    </row>
    <row r="377" spans="1:8" s="2" customFormat="1" ht="16.9" customHeight="1">
      <c r="A377" s="36"/>
      <c r="B377" s="41"/>
      <c r="C377" s="268" t="s">
        <v>19</v>
      </c>
      <c r="D377" s="268" t="s">
        <v>707</v>
      </c>
      <c r="E377" s="19" t="s">
        <v>19</v>
      </c>
      <c r="F377" s="269">
        <v>0</v>
      </c>
      <c r="G377" s="36"/>
      <c r="H377" s="41"/>
    </row>
    <row r="378" spans="1:8" s="2" customFormat="1" ht="16.9" customHeight="1">
      <c r="A378" s="36"/>
      <c r="B378" s="41"/>
      <c r="C378" s="268" t="s">
        <v>19</v>
      </c>
      <c r="D378" s="268" t="s">
        <v>708</v>
      </c>
      <c r="E378" s="19" t="s">
        <v>19</v>
      </c>
      <c r="F378" s="269">
        <v>3.2</v>
      </c>
      <c r="G378" s="36"/>
      <c r="H378" s="41"/>
    </row>
    <row r="379" spans="1:8" s="2" customFormat="1" ht="16.9" customHeight="1">
      <c r="A379" s="36"/>
      <c r="B379" s="41"/>
      <c r="C379" s="268" t="s">
        <v>19</v>
      </c>
      <c r="D379" s="268" t="s">
        <v>709</v>
      </c>
      <c r="E379" s="19" t="s">
        <v>19</v>
      </c>
      <c r="F379" s="269">
        <v>0</v>
      </c>
      <c r="G379" s="36"/>
      <c r="H379" s="41"/>
    </row>
    <row r="380" spans="1:8" s="2" customFormat="1" ht="16.9" customHeight="1">
      <c r="A380" s="36"/>
      <c r="B380" s="41"/>
      <c r="C380" s="268" t="s">
        <v>19</v>
      </c>
      <c r="D380" s="268" t="s">
        <v>710</v>
      </c>
      <c r="E380" s="19" t="s">
        <v>19</v>
      </c>
      <c r="F380" s="269">
        <v>21.417</v>
      </c>
      <c r="G380" s="36"/>
      <c r="H380" s="41"/>
    </row>
    <row r="381" spans="1:8" s="2" customFormat="1" ht="16.9" customHeight="1">
      <c r="A381" s="36"/>
      <c r="B381" s="41"/>
      <c r="C381" s="268" t="s">
        <v>19</v>
      </c>
      <c r="D381" s="268" t="s">
        <v>711</v>
      </c>
      <c r="E381" s="19" t="s">
        <v>19</v>
      </c>
      <c r="F381" s="269">
        <v>0</v>
      </c>
      <c r="G381" s="36"/>
      <c r="H381" s="41"/>
    </row>
    <row r="382" spans="1:8" s="2" customFormat="1" ht="16.9" customHeight="1">
      <c r="A382" s="36"/>
      <c r="B382" s="41"/>
      <c r="C382" s="268" t="s">
        <v>19</v>
      </c>
      <c r="D382" s="268" t="s">
        <v>712</v>
      </c>
      <c r="E382" s="19" t="s">
        <v>19</v>
      </c>
      <c r="F382" s="269">
        <v>0.6</v>
      </c>
      <c r="G382" s="36"/>
      <c r="H382" s="41"/>
    </row>
    <row r="383" spans="1:8" s="2" customFormat="1" ht="16.9" customHeight="1">
      <c r="A383" s="36"/>
      <c r="B383" s="41"/>
      <c r="C383" s="268" t="s">
        <v>19</v>
      </c>
      <c r="D383" s="268" t="s">
        <v>713</v>
      </c>
      <c r="E383" s="19" t="s">
        <v>19</v>
      </c>
      <c r="F383" s="269">
        <v>0</v>
      </c>
      <c r="G383" s="36"/>
      <c r="H383" s="41"/>
    </row>
    <row r="384" spans="1:8" s="2" customFormat="1" ht="16.9" customHeight="1">
      <c r="A384" s="36"/>
      <c r="B384" s="41"/>
      <c r="C384" s="268" t="s">
        <v>19</v>
      </c>
      <c r="D384" s="268" t="s">
        <v>86</v>
      </c>
      <c r="E384" s="19" t="s">
        <v>19</v>
      </c>
      <c r="F384" s="269">
        <v>2</v>
      </c>
      <c r="G384" s="36"/>
      <c r="H384" s="41"/>
    </row>
    <row r="385" spans="1:8" s="2" customFormat="1" ht="16.9" customHeight="1">
      <c r="A385" s="36"/>
      <c r="B385" s="41"/>
      <c r="C385" s="268" t="s">
        <v>19</v>
      </c>
      <c r="D385" s="268" t="s">
        <v>714</v>
      </c>
      <c r="E385" s="19" t="s">
        <v>19</v>
      </c>
      <c r="F385" s="269">
        <v>2.412</v>
      </c>
      <c r="G385" s="36"/>
      <c r="H385" s="41"/>
    </row>
    <row r="386" spans="1:8" s="2" customFormat="1" ht="16.9" customHeight="1">
      <c r="A386" s="36"/>
      <c r="B386" s="41"/>
      <c r="C386" s="268" t="s">
        <v>248</v>
      </c>
      <c r="D386" s="268" t="s">
        <v>463</v>
      </c>
      <c r="E386" s="19" t="s">
        <v>19</v>
      </c>
      <c r="F386" s="269">
        <v>52.644</v>
      </c>
      <c r="G386" s="36"/>
      <c r="H386" s="41"/>
    </row>
    <row r="387" spans="1:8" s="2" customFormat="1" ht="16.9" customHeight="1">
      <c r="A387" s="36"/>
      <c r="B387" s="41"/>
      <c r="C387" s="270" t="s">
        <v>3054</v>
      </c>
      <c r="D387" s="36"/>
      <c r="E387" s="36"/>
      <c r="F387" s="36"/>
      <c r="G387" s="36"/>
      <c r="H387" s="41"/>
    </row>
    <row r="388" spans="1:8" s="2" customFormat="1" ht="16.9" customHeight="1">
      <c r="A388" s="36"/>
      <c r="B388" s="41"/>
      <c r="C388" s="268" t="s">
        <v>700</v>
      </c>
      <c r="D388" s="268" t="s">
        <v>692</v>
      </c>
      <c r="E388" s="19" t="s">
        <v>106</v>
      </c>
      <c r="F388" s="269">
        <v>52.644</v>
      </c>
      <c r="G388" s="36"/>
      <c r="H388" s="41"/>
    </row>
    <row r="389" spans="1:8" s="2" customFormat="1" ht="16.9" customHeight="1">
      <c r="A389" s="36"/>
      <c r="B389" s="41"/>
      <c r="C389" s="268" t="s">
        <v>941</v>
      </c>
      <c r="D389" s="268" t="s">
        <v>942</v>
      </c>
      <c r="E389" s="19" t="s">
        <v>106</v>
      </c>
      <c r="F389" s="269">
        <v>1661.648</v>
      </c>
      <c r="G389" s="36"/>
      <c r="H389" s="41"/>
    </row>
    <row r="390" spans="1:8" s="2" customFormat="1" ht="16.9" customHeight="1">
      <c r="A390" s="36"/>
      <c r="B390" s="41"/>
      <c r="C390" s="268" t="s">
        <v>972</v>
      </c>
      <c r="D390" s="268" t="s">
        <v>973</v>
      </c>
      <c r="E390" s="19" t="s">
        <v>106</v>
      </c>
      <c r="F390" s="269">
        <v>1022.587</v>
      </c>
      <c r="G390" s="36"/>
      <c r="H390" s="41"/>
    </row>
    <row r="391" spans="1:8" s="2" customFormat="1" ht="16.9" customHeight="1">
      <c r="A391" s="36"/>
      <c r="B391" s="41"/>
      <c r="C391" s="268" t="s">
        <v>997</v>
      </c>
      <c r="D391" s="268" t="s">
        <v>998</v>
      </c>
      <c r="E391" s="19" t="s">
        <v>106</v>
      </c>
      <c r="F391" s="269">
        <v>968.005</v>
      </c>
      <c r="G391" s="36"/>
      <c r="H391" s="41"/>
    </row>
    <row r="392" spans="1:8" s="2" customFormat="1" ht="16.9" customHeight="1">
      <c r="A392" s="36"/>
      <c r="B392" s="41"/>
      <c r="C392" s="268" t="s">
        <v>1082</v>
      </c>
      <c r="D392" s="268" t="s">
        <v>1083</v>
      </c>
      <c r="E392" s="19" t="s">
        <v>106</v>
      </c>
      <c r="F392" s="269">
        <v>1162.175</v>
      </c>
      <c r="G392" s="36"/>
      <c r="H392" s="41"/>
    </row>
    <row r="393" spans="1:8" s="2" customFormat="1" ht="16.9" customHeight="1">
      <c r="A393" s="36"/>
      <c r="B393" s="41"/>
      <c r="C393" s="264" t="s">
        <v>245</v>
      </c>
      <c r="D393" s="265" t="s">
        <v>246</v>
      </c>
      <c r="E393" s="266" t="s">
        <v>106</v>
      </c>
      <c r="F393" s="267">
        <v>950.736</v>
      </c>
      <c r="G393" s="36"/>
      <c r="H393" s="41"/>
    </row>
    <row r="394" spans="1:8" s="2" customFormat="1" ht="16.9" customHeight="1">
      <c r="A394" s="36"/>
      <c r="B394" s="41"/>
      <c r="C394" s="268" t="s">
        <v>19</v>
      </c>
      <c r="D394" s="268" t="s">
        <v>520</v>
      </c>
      <c r="E394" s="19" t="s">
        <v>19</v>
      </c>
      <c r="F394" s="269">
        <v>0</v>
      </c>
      <c r="G394" s="36"/>
      <c r="H394" s="41"/>
    </row>
    <row r="395" spans="1:8" s="2" customFormat="1" ht="16.9" customHeight="1">
      <c r="A395" s="36"/>
      <c r="B395" s="41"/>
      <c r="C395" s="268" t="s">
        <v>19</v>
      </c>
      <c r="D395" s="268" t="s">
        <v>755</v>
      </c>
      <c r="E395" s="19" t="s">
        <v>19</v>
      </c>
      <c r="F395" s="269">
        <v>0</v>
      </c>
      <c r="G395" s="36"/>
      <c r="H395" s="41"/>
    </row>
    <row r="396" spans="1:8" s="2" customFormat="1" ht="16.9" customHeight="1">
      <c r="A396" s="36"/>
      <c r="B396" s="41"/>
      <c r="C396" s="268" t="s">
        <v>19</v>
      </c>
      <c r="D396" s="268" t="s">
        <v>756</v>
      </c>
      <c r="E396" s="19" t="s">
        <v>19</v>
      </c>
      <c r="F396" s="269">
        <v>14.24</v>
      </c>
      <c r="G396" s="36"/>
      <c r="H396" s="41"/>
    </row>
    <row r="397" spans="1:8" s="2" customFormat="1" ht="16.9" customHeight="1">
      <c r="A397" s="36"/>
      <c r="B397" s="41"/>
      <c r="C397" s="268" t="s">
        <v>19</v>
      </c>
      <c r="D397" s="268" t="s">
        <v>757</v>
      </c>
      <c r="E397" s="19" t="s">
        <v>19</v>
      </c>
      <c r="F397" s="269">
        <v>0</v>
      </c>
      <c r="G397" s="36"/>
      <c r="H397" s="41"/>
    </row>
    <row r="398" spans="1:8" s="2" customFormat="1" ht="16.9" customHeight="1">
      <c r="A398" s="36"/>
      <c r="B398" s="41"/>
      <c r="C398" s="268" t="s">
        <v>19</v>
      </c>
      <c r="D398" s="268" t="s">
        <v>758</v>
      </c>
      <c r="E398" s="19" t="s">
        <v>19</v>
      </c>
      <c r="F398" s="269">
        <v>819.325</v>
      </c>
      <c r="G398" s="36"/>
      <c r="H398" s="41"/>
    </row>
    <row r="399" spans="1:8" s="2" customFormat="1" ht="16.9" customHeight="1">
      <c r="A399" s="36"/>
      <c r="B399" s="41"/>
      <c r="C399" s="268" t="s">
        <v>19</v>
      </c>
      <c r="D399" s="268" t="s">
        <v>759</v>
      </c>
      <c r="E399" s="19" t="s">
        <v>19</v>
      </c>
      <c r="F399" s="269">
        <v>0</v>
      </c>
      <c r="G399" s="36"/>
      <c r="H399" s="41"/>
    </row>
    <row r="400" spans="1:8" s="2" customFormat="1" ht="16.9" customHeight="1">
      <c r="A400" s="36"/>
      <c r="B400" s="41"/>
      <c r="C400" s="268" t="s">
        <v>19</v>
      </c>
      <c r="D400" s="268" t="s">
        <v>760</v>
      </c>
      <c r="E400" s="19" t="s">
        <v>19</v>
      </c>
      <c r="F400" s="269">
        <v>13.05</v>
      </c>
      <c r="G400" s="36"/>
      <c r="H400" s="41"/>
    </row>
    <row r="401" spans="1:8" s="2" customFormat="1" ht="16.9" customHeight="1">
      <c r="A401" s="36"/>
      <c r="B401" s="41"/>
      <c r="C401" s="268" t="s">
        <v>19</v>
      </c>
      <c r="D401" s="268" t="s">
        <v>761</v>
      </c>
      <c r="E401" s="19" t="s">
        <v>19</v>
      </c>
      <c r="F401" s="269">
        <v>0</v>
      </c>
      <c r="G401" s="36"/>
      <c r="H401" s="41"/>
    </row>
    <row r="402" spans="1:8" s="2" customFormat="1" ht="16.9" customHeight="1">
      <c r="A402" s="36"/>
      <c r="B402" s="41"/>
      <c r="C402" s="268" t="s">
        <v>19</v>
      </c>
      <c r="D402" s="268" t="s">
        <v>762</v>
      </c>
      <c r="E402" s="19" t="s">
        <v>19</v>
      </c>
      <c r="F402" s="269">
        <v>12.36</v>
      </c>
      <c r="G402" s="36"/>
      <c r="H402" s="41"/>
    </row>
    <row r="403" spans="1:8" s="2" customFormat="1" ht="16.9" customHeight="1">
      <c r="A403" s="36"/>
      <c r="B403" s="41"/>
      <c r="C403" s="268" t="s">
        <v>19</v>
      </c>
      <c r="D403" s="268" t="s">
        <v>763</v>
      </c>
      <c r="E403" s="19" t="s">
        <v>19</v>
      </c>
      <c r="F403" s="269">
        <v>0</v>
      </c>
      <c r="G403" s="36"/>
      <c r="H403" s="41"/>
    </row>
    <row r="404" spans="1:8" s="2" customFormat="1" ht="16.9" customHeight="1">
      <c r="A404" s="36"/>
      <c r="B404" s="41"/>
      <c r="C404" s="268" t="s">
        <v>19</v>
      </c>
      <c r="D404" s="268" t="s">
        <v>764</v>
      </c>
      <c r="E404" s="19" t="s">
        <v>19</v>
      </c>
      <c r="F404" s="269">
        <v>62.552</v>
      </c>
      <c r="G404" s="36"/>
      <c r="H404" s="41"/>
    </row>
    <row r="405" spans="1:8" s="2" customFormat="1" ht="16.9" customHeight="1">
      <c r="A405" s="36"/>
      <c r="B405" s="41"/>
      <c r="C405" s="268" t="s">
        <v>19</v>
      </c>
      <c r="D405" s="268" t="s">
        <v>765</v>
      </c>
      <c r="E405" s="19" t="s">
        <v>19</v>
      </c>
      <c r="F405" s="269">
        <v>0</v>
      </c>
      <c r="G405" s="36"/>
      <c r="H405" s="41"/>
    </row>
    <row r="406" spans="1:8" s="2" customFormat="1" ht="16.9" customHeight="1">
      <c r="A406" s="36"/>
      <c r="B406" s="41"/>
      <c r="C406" s="268" t="s">
        <v>19</v>
      </c>
      <c r="D406" s="268" t="s">
        <v>766</v>
      </c>
      <c r="E406" s="19" t="s">
        <v>19</v>
      </c>
      <c r="F406" s="269">
        <v>8</v>
      </c>
      <c r="G406" s="36"/>
      <c r="H406" s="41"/>
    </row>
    <row r="407" spans="1:8" s="2" customFormat="1" ht="16.9" customHeight="1">
      <c r="A407" s="36"/>
      <c r="B407" s="41"/>
      <c r="C407" s="268" t="s">
        <v>19</v>
      </c>
      <c r="D407" s="268" t="s">
        <v>767</v>
      </c>
      <c r="E407" s="19" t="s">
        <v>19</v>
      </c>
      <c r="F407" s="269">
        <v>0</v>
      </c>
      <c r="G407" s="36"/>
      <c r="H407" s="41"/>
    </row>
    <row r="408" spans="1:8" s="2" customFormat="1" ht="16.9" customHeight="1">
      <c r="A408" s="36"/>
      <c r="B408" s="41"/>
      <c r="C408" s="268" t="s">
        <v>19</v>
      </c>
      <c r="D408" s="268" t="s">
        <v>768</v>
      </c>
      <c r="E408" s="19" t="s">
        <v>19</v>
      </c>
      <c r="F408" s="269">
        <v>-17.64</v>
      </c>
      <c r="G408" s="36"/>
      <c r="H408" s="41"/>
    </row>
    <row r="409" spans="1:8" s="2" customFormat="1" ht="16.9" customHeight="1">
      <c r="A409" s="36"/>
      <c r="B409" s="41"/>
      <c r="C409" s="268" t="s">
        <v>19</v>
      </c>
      <c r="D409" s="268" t="s">
        <v>769</v>
      </c>
      <c r="E409" s="19" t="s">
        <v>19</v>
      </c>
      <c r="F409" s="269">
        <v>-3.2</v>
      </c>
      <c r="G409" s="36"/>
      <c r="H409" s="41"/>
    </row>
    <row r="410" spans="1:8" s="2" customFormat="1" ht="16.9" customHeight="1">
      <c r="A410" s="36"/>
      <c r="B410" s="41"/>
      <c r="C410" s="268" t="s">
        <v>19</v>
      </c>
      <c r="D410" s="268" t="s">
        <v>770</v>
      </c>
      <c r="E410" s="19" t="s">
        <v>19</v>
      </c>
      <c r="F410" s="269">
        <v>0</v>
      </c>
      <c r="G410" s="36"/>
      <c r="H410" s="41"/>
    </row>
    <row r="411" spans="1:8" s="2" customFormat="1" ht="16.9" customHeight="1">
      <c r="A411" s="36"/>
      <c r="B411" s="41"/>
      <c r="C411" s="268" t="s">
        <v>19</v>
      </c>
      <c r="D411" s="268" t="s">
        <v>771</v>
      </c>
      <c r="E411" s="19" t="s">
        <v>19</v>
      </c>
      <c r="F411" s="269">
        <v>-0.9</v>
      </c>
      <c r="G411" s="36"/>
      <c r="H411" s="41"/>
    </row>
    <row r="412" spans="1:8" s="2" customFormat="1" ht="16.9" customHeight="1">
      <c r="A412" s="36"/>
      <c r="B412" s="41"/>
      <c r="C412" s="268" t="s">
        <v>19</v>
      </c>
      <c r="D412" s="268" t="s">
        <v>772</v>
      </c>
      <c r="E412" s="19" t="s">
        <v>19</v>
      </c>
      <c r="F412" s="269">
        <v>42.949</v>
      </c>
      <c r="G412" s="36"/>
      <c r="H412" s="41"/>
    </row>
    <row r="413" spans="1:8" s="2" customFormat="1" ht="16.9" customHeight="1">
      <c r="A413" s="36"/>
      <c r="B413" s="41"/>
      <c r="C413" s="268" t="s">
        <v>245</v>
      </c>
      <c r="D413" s="268" t="s">
        <v>463</v>
      </c>
      <c r="E413" s="19" t="s">
        <v>19</v>
      </c>
      <c r="F413" s="269">
        <v>950.736</v>
      </c>
      <c r="G413" s="36"/>
      <c r="H413" s="41"/>
    </row>
    <row r="414" spans="1:8" s="2" customFormat="1" ht="16.9" customHeight="1">
      <c r="A414" s="36"/>
      <c r="B414" s="41"/>
      <c r="C414" s="270" t="s">
        <v>3054</v>
      </c>
      <c r="D414" s="36"/>
      <c r="E414" s="36"/>
      <c r="F414" s="36"/>
      <c r="G414" s="36"/>
      <c r="H414" s="41"/>
    </row>
    <row r="415" spans="1:8" s="2" customFormat="1" ht="16.9" customHeight="1">
      <c r="A415" s="36"/>
      <c r="B415" s="41"/>
      <c r="C415" s="268" t="s">
        <v>749</v>
      </c>
      <c r="D415" s="268" t="s">
        <v>750</v>
      </c>
      <c r="E415" s="19" t="s">
        <v>106</v>
      </c>
      <c r="F415" s="269">
        <v>950.736</v>
      </c>
      <c r="G415" s="36"/>
      <c r="H415" s="41"/>
    </row>
    <row r="416" spans="1:8" s="2" customFormat="1" ht="16.9" customHeight="1">
      <c r="A416" s="36"/>
      <c r="B416" s="41"/>
      <c r="C416" s="268" t="s">
        <v>941</v>
      </c>
      <c r="D416" s="268" t="s">
        <v>942</v>
      </c>
      <c r="E416" s="19" t="s">
        <v>106</v>
      </c>
      <c r="F416" s="269">
        <v>1661.648</v>
      </c>
      <c r="G416" s="36"/>
      <c r="H416" s="41"/>
    </row>
    <row r="417" spans="1:8" s="2" customFormat="1" ht="16.9" customHeight="1">
      <c r="A417" s="36"/>
      <c r="B417" s="41"/>
      <c r="C417" s="268" t="s">
        <v>972</v>
      </c>
      <c r="D417" s="268" t="s">
        <v>973</v>
      </c>
      <c r="E417" s="19" t="s">
        <v>106</v>
      </c>
      <c r="F417" s="269">
        <v>1022.587</v>
      </c>
      <c r="G417" s="36"/>
      <c r="H417" s="41"/>
    </row>
    <row r="418" spans="1:8" s="2" customFormat="1" ht="16.9" customHeight="1">
      <c r="A418" s="36"/>
      <c r="B418" s="41"/>
      <c r="C418" s="268" t="s">
        <v>997</v>
      </c>
      <c r="D418" s="268" t="s">
        <v>998</v>
      </c>
      <c r="E418" s="19" t="s">
        <v>106</v>
      </c>
      <c r="F418" s="269">
        <v>968.005</v>
      </c>
      <c r="G418" s="36"/>
      <c r="H418" s="41"/>
    </row>
    <row r="419" spans="1:8" s="2" customFormat="1" ht="16.9" customHeight="1">
      <c r="A419" s="36"/>
      <c r="B419" s="41"/>
      <c r="C419" s="268" t="s">
        <v>1082</v>
      </c>
      <c r="D419" s="268" t="s">
        <v>1083</v>
      </c>
      <c r="E419" s="19" t="s">
        <v>106</v>
      </c>
      <c r="F419" s="269">
        <v>1162.175</v>
      </c>
      <c r="G419" s="36"/>
      <c r="H419" s="41"/>
    </row>
    <row r="420" spans="1:8" s="2" customFormat="1" ht="16.9" customHeight="1">
      <c r="A420" s="36"/>
      <c r="B420" s="41"/>
      <c r="C420" s="264" t="s">
        <v>108</v>
      </c>
      <c r="D420" s="265" t="s">
        <v>109</v>
      </c>
      <c r="E420" s="266" t="s">
        <v>110</v>
      </c>
      <c r="F420" s="267">
        <v>28</v>
      </c>
      <c r="G420" s="36"/>
      <c r="H420" s="41"/>
    </row>
    <row r="421" spans="1:8" s="2" customFormat="1" ht="16.9" customHeight="1">
      <c r="A421" s="36"/>
      <c r="B421" s="41"/>
      <c r="C421" s="268" t="s">
        <v>108</v>
      </c>
      <c r="D421" s="268" t="s">
        <v>475</v>
      </c>
      <c r="E421" s="19" t="s">
        <v>19</v>
      </c>
      <c r="F421" s="269">
        <v>28</v>
      </c>
      <c r="G421" s="36"/>
      <c r="H421" s="41"/>
    </row>
    <row r="422" spans="1:8" s="2" customFormat="1" ht="16.9" customHeight="1">
      <c r="A422" s="36"/>
      <c r="B422" s="41"/>
      <c r="C422" s="270" t="s">
        <v>3054</v>
      </c>
      <c r="D422" s="36"/>
      <c r="E422" s="36"/>
      <c r="F422" s="36"/>
      <c r="G422" s="36"/>
      <c r="H422" s="41"/>
    </row>
    <row r="423" spans="1:8" s="2" customFormat="1" ht="16.9" customHeight="1">
      <c r="A423" s="36"/>
      <c r="B423" s="41"/>
      <c r="C423" s="268" t="s">
        <v>468</v>
      </c>
      <c r="D423" s="268" t="s">
        <v>469</v>
      </c>
      <c r="E423" s="19" t="s">
        <v>110</v>
      </c>
      <c r="F423" s="269">
        <v>28</v>
      </c>
      <c r="G423" s="36"/>
      <c r="H423" s="41"/>
    </row>
    <row r="424" spans="1:8" s="2" customFormat="1" ht="16.9" customHeight="1">
      <c r="A424" s="36"/>
      <c r="B424" s="41"/>
      <c r="C424" s="268" t="s">
        <v>433</v>
      </c>
      <c r="D424" s="268" t="s">
        <v>434</v>
      </c>
      <c r="E424" s="19" t="s">
        <v>106</v>
      </c>
      <c r="F424" s="269">
        <v>2.721</v>
      </c>
      <c r="G424" s="36"/>
      <c r="H424" s="41"/>
    </row>
    <row r="425" spans="1:8" s="2" customFormat="1" ht="16.9" customHeight="1">
      <c r="A425" s="36"/>
      <c r="B425" s="41"/>
      <c r="C425" s="268" t="s">
        <v>499</v>
      </c>
      <c r="D425" s="268" t="s">
        <v>500</v>
      </c>
      <c r="E425" s="19" t="s">
        <v>110</v>
      </c>
      <c r="F425" s="269">
        <v>28</v>
      </c>
      <c r="G425" s="36"/>
      <c r="H425" s="41"/>
    </row>
    <row r="426" spans="1:8" s="2" customFormat="1" ht="16.9" customHeight="1">
      <c r="A426" s="36"/>
      <c r="B426" s="41"/>
      <c r="C426" s="268" t="s">
        <v>910</v>
      </c>
      <c r="D426" s="268" t="s">
        <v>911</v>
      </c>
      <c r="E426" s="19" t="s">
        <v>110</v>
      </c>
      <c r="F426" s="269">
        <v>28</v>
      </c>
      <c r="G426" s="36"/>
      <c r="H426" s="41"/>
    </row>
    <row r="427" spans="1:8" s="2" customFormat="1" ht="16.9" customHeight="1">
      <c r="A427" s="36"/>
      <c r="B427" s="41"/>
      <c r="C427" s="268" t="s">
        <v>928</v>
      </c>
      <c r="D427" s="268" t="s">
        <v>929</v>
      </c>
      <c r="E427" s="19" t="s">
        <v>110</v>
      </c>
      <c r="F427" s="269">
        <v>532</v>
      </c>
      <c r="G427" s="36"/>
      <c r="H427" s="41"/>
    </row>
    <row r="428" spans="1:8" s="2" customFormat="1" ht="16.9" customHeight="1">
      <c r="A428" s="36"/>
      <c r="B428" s="41"/>
      <c r="C428" s="268" t="s">
        <v>1186</v>
      </c>
      <c r="D428" s="268" t="s">
        <v>1187</v>
      </c>
      <c r="E428" s="19" t="s">
        <v>110</v>
      </c>
      <c r="F428" s="269">
        <v>28</v>
      </c>
      <c r="G428" s="36"/>
      <c r="H428" s="41"/>
    </row>
    <row r="429" spans="1:8" s="2" customFormat="1" ht="16.9" customHeight="1">
      <c r="A429" s="36"/>
      <c r="B429" s="41"/>
      <c r="C429" s="264" t="s">
        <v>113</v>
      </c>
      <c r="D429" s="265" t="s">
        <v>114</v>
      </c>
      <c r="E429" s="266" t="s">
        <v>110</v>
      </c>
      <c r="F429" s="267">
        <v>1</v>
      </c>
      <c r="G429" s="36"/>
      <c r="H429" s="41"/>
    </row>
    <row r="430" spans="1:8" s="2" customFormat="1" ht="16.9" customHeight="1">
      <c r="A430" s="36"/>
      <c r="B430" s="41"/>
      <c r="C430" s="268" t="s">
        <v>113</v>
      </c>
      <c r="D430" s="268" t="s">
        <v>481</v>
      </c>
      <c r="E430" s="19" t="s">
        <v>19</v>
      </c>
      <c r="F430" s="269">
        <v>1</v>
      </c>
      <c r="G430" s="36"/>
      <c r="H430" s="41"/>
    </row>
    <row r="431" spans="1:8" s="2" customFormat="1" ht="16.9" customHeight="1">
      <c r="A431" s="36"/>
      <c r="B431" s="41"/>
      <c r="C431" s="270" t="s">
        <v>3054</v>
      </c>
      <c r="D431" s="36"/>
      <c r="E431" s="36"/>
      <c r="F431" s="36"/>
      <c r="G431" s="36"/>
      <c r="H431" s="41"/>
    </row>
    <row r="432" spans="1:8" s="2" customFormat="1" ht="16.9" customHeight="1">
      <c r="A432" s="36"/>
      <c r="B432" s="41"/>
      <c r="C432" s="268" t="s">
        <v>476</v>
      </c>
      <c r="D432" s="268" t="s">
        <v>477</v>
      </c>
      <c r="E432" s="19" t="s">
        <v>110</v>
      </c>
      <c r="F432" s="269">
        <v>1</v>
      </c>
      <c r="G432" s="36"/>
      <c r="H432" s="41"/>
    </row>
    <row r="433" spans="1:8" s="2" customFormat="1" ht="16.9" customHeight="1">
      <c r="A433" s="36"/>
      <c r="B433" s="41"/>
      <c r="C433" s="268" t="s">
        <v>433</v>
      </c>
      <c r="D433" s="268" t="s">
        <v>434</v>
      </c>
      <c r="E433" s="19" t="s">
        <v>106</v>
      </c>
      <c r="F433" s="269">
        <v>2.721</v>
      </c>
      <c r="G433" s="36"/>
      <c r="H433" s="41"/>
    </row>
    <row r="434" spans="1:8" s="2" customFormat="1" ht="16.9" customHeight="1">
      <c r="A434" s="36"/>
      <c r="B434" s="41"/>
      <c r="C434" s="268" t="s">
        <v>488</v>
      </c>
      <c r="D434" s="268" t="s">
        <v>489</v>
      </c>
      <c r="E434" s="19" t="s">
        <v>110</v>
      </c>
      <c r="F434" s="269">
        <v>1</v>
      </c>
      <c r="G434" s="36"/>
      <c r="H434" s="41"/>
    </row>
    <row r="435" spans="1:8" s="2" customFormat="1" ht="16.9" customHeight="1">
      <c r="A435" s="36"/>
      <c r="B435" s="41"/>
      <c r="C435" s="268" t="s">
        <v>916</v>
      </c>
      <c r="D435" s="268" t="s">
        <v>917</v>
      </c>
      <c r="E435" s="19" t="s">
        <v>110</v>
      </c>
      <c r="F435" s="269">
        <v>2</v>
      </c>
      <c r="G435" s="36"/>
      <c r="H435" s="41"/>
    </row>
    <row r="436" spans="1:8" s="2" customFormat="1" ht="16.9" customHeight="1">
      <c r="A436" s="36"/>
      <c r="B436" s="41"/>
      <c r="C436" s="268" t="s">
        <v>934</v>
      </c>
      <c r="D436" s="268" t="s">
        <v>935</v>
      </c>
      <c r="E436" s="19" t="s">
        <v>110</v>
      </c>
      <c r="F436" s="269">
        <v>38</v>
      </c>
      <c r="G436" s="36"/>
      <c r="H436" s="41"/>
    </row>
    <row r="437" spans="1:8" s="2" customFormat="1" ht="16.9" customHeight="1">
      <c r="A437" s="36"/>
      <c r="B437" s="41"/>
      <c r="C437" s="268" t="s">
        <v>1191</v>
      </c>
      <c r="D437" s="268" t="s">
        <v>1192</v>
      </c>
      <c r="E437" s="19" t="s">
        <v>110</v>
      </c>
      <c r="F437" s="269">
        <v>2</v>
      </c>
      <c r="G437" s="36"/>
      <c r="H437" s="41"/>
    </row>
    <row r="438" spans="1:8" s="2" customFormat="1" ht="16.9" customHeight="1">
      <c r="A438" s="36"/>
      <c r="B438" s="41"/>
      <c r="C438" s="264" t="s">
        <v>116</v>
      </c>
      <c r="D438" s="265" t="s">
        <v>117</v>
      </c>
      <c r="E438" s="266" t="s">
        <v>110</v>
      </c>
      <c r="F438" s="267">
        <v>1</v>
      </c>
      <c r="G438" s="36"/>
      <c r="H438" s="41"/>
    </row>
    <row r="439" spans="1:8" s="2" customFormat="1" ht="16.9" customHeight="1">
      <c r="A439" s="36"/>
      <c r="B439" s="41"/>
      <c r="C439" s="268" t="s">
        <v>116</v>
      </c>
      <c r="D439" s="268" t="s">
        <v>481</v>
      </c>
      <c r="E439" s="19" t="s">
        <v>19</v>
      </c>
      <c r="F439" s="269">
        <v>1</v>
      </c>
      <c r="G439" s="36"/>
      <c r="H439" s="41"/>
    </row>
    <row r="440" spans="1:8" s="2" customFormat="1" ht="16.9" customHeight="1">
      <c r="A440" s="36"/>
      <c r="B440" s="41"/>
      <c r="C440" s="270" t="s">
        <v>3054</v>
      </c>
      <c r="D440" s="36"/>
      <c r="E440" s="36"/>
      <c r="F440" s="36"/>
      <c r="G440" s="36"/>
      <c r="H440" s="41"/>
    </row>
    <row r="441" spans="1:8" s="2" customFormat="1" ht="16.9" customHeight="1">
      <c r="A441" s="36"/>
      <c r="B441" s="41"/>
      <c r="C441" s="268" t="s">
        <v>483</v>
      </c>
      <c r="D441" s="268" t="s">
        <v>484</v>
      </c>
      <c r="E441" s="19" t="s">
        <v>110</v>
      </c>
      <c r="F441" s="269">
        <v>1</v>
      </c>
      <c r="G441" s="36"/>
      <c r="H441" s="41"/>
    </row>
    <row r="442" spans="1:8" s="2" customFormat="1" ht="16.9" customHeight="1">
      <c r="A442" s="36"/>
      <c r="B442" s="41"/>
      <c r="C442" s="268" t="s">
        <v>433</v>
      </c>
      <c r="D442" s="268" t="s">
        <v>434</v>
      </c>
      <c r="E442" s="19" t="s">
        <v>106</v>
      </c>
      <c r="F442" s="269">
        <v>2.721</v>
      </c>
      <c r="G442" s="36"/>
      <c r="H442" s="41"/>
    </row>
    <row r="443" spans="1:8" s="2" customFormat="1" ht="16.9" customHeight="1">
      <c r="A443" s="36"/>
      <c r="B443" s="41"/>
      <c r="C443" s="268" t="s">
        <v>495</v>
      </c>
      <c r="D443" s="268" t="s">
        <v>496</v>
      </c>
      <c r="E443" s="19" t="s">
        <v>110</v>
      </c>
      <c r="F443" s="269">
        <v>1</v>
      </c>
      <c r="G443" s="36"/>
      <c r="H443" s="41"/>
    </row>
    <row r="444" spans="1:8" s="2" customFormat="1" ht="16.9" customHeight="1">
      <c r="A444" s="36"/>
      <c r="B444" s="41"/>
      <c r="C444" s="268" t="s">
        <v>916</v>
      </c>
      <c r="D444" s="268" t="s">
        <v>917</v>
      </c>
      <c r="E444" s="19" t="s">
        <v>110</v>
      </c>
      <c r="F444" s="269">
        <v>2</v>
      </c>
      <c r="G444" s="36"/>
      <c r="H444" s="41"/>
    </row>
    <row r="445" spans="1:8" s="2" customFormat="1" ht="16.9" customHeight="1">
      <c r="A445" s="36"/>
      <c r="B445" s="41"/>
      <c r="C445" s="268" t="s">
        <v>934</v>
      </c>
      <c r="D445" s="268" t="s">
        <v>935</v>
      </c>
      <c r="E445" s="19" t="s">
        <v>110</v>
      </c>
      <c r="F445" s="269">
        <v>38</v>
      </c>
      <c r="G445" s="36"/>
      <c r="H445" s="41"/>
    </row>
    <row r="446" spans="1:8" s="2" customFormat="1" ht="16.9" customHeight="1">
      <c r="A446" s="36"/>
      <c r="B446" s="41"/>
      <c r="C446" s="268" t="s">
        <v>1191</v>
      </c>
      <c r="D446" s="268" t="s">
        <v>1192</v>
      </c>
      <c r="E446" s="19" t="s">
        <v>110</v>
      </c>
      <c r="F446" s="269">
        <v>2</v>
      </c>
      <c r="G446" s="36"/>
      <c r="H446" s="41"/>
    </row>
    <row r="447" spans="1:8" s="2" customFormat="1" ht="16.9" customHeight="1">
      <c r="A447" s="36"/>
      <c r="B447" s="41"/>
      <c r="C447" s="264" t="s">
        <v>452</v>
      </c>
      <c r="D447" s="265" t="s">
        <v>453</v>
      </c>
      <c r="E447" s="266" t="s">
        <v>127</v>
      </c>
      <c r="F447" s="267">
        <v>1239.822</v>
      </c>
      <c r="G447" s="36"/>
      <c r="H447" s="41"/>
    </row>
    <row r="448" spans="1:8" s="2" customFormat="1" ht="16.9" customHeight="1">
      <c r="A448" s="36"/>
      <c r="B448" s="41"/>
      <c r="C448" s="268" t="s">
        <v>19</v>
      </c>
      <c r="D448" s="268" t="s">
        <v>2725</v>
      </c>
      <c r="E448" s="19" t="s">
        <v>19</v>
      </c>
      <c r="F448" s="269">
        <v>1051.104</v>
      </c>
      <c r="G448" s="36"/>
      <c r="H448" s="41"/>
    </row>
    <row r="449" spans="1:8" s="2" customFormat="1" ht="16.9" customHeight="1">
      <c r="A449" s="36"/>
      <c r="B449" s="41"/>
      <c r="C449" s="268" t="s">
        <v>19</v>
      </c>
      <c r="D449" s="268" t="s">
        <v>2726</v>
      </c>
      <c r="E449" s="19" t="s">
        <v>19</v>
      </c>
      <c r="F449" s="269">
        <v>157.49</v>
      </c>
      <c r="G449" s="36"/>
      <c r="H449" s="41"/>
    </row>
    <row r="450" spans="1:8" s="2" customFormat="1" ht="16.9" customHeight="1">
      <c r="A450" s="36"/>
      <c r="B450" s="41"/>
      <c r="C450" s="268" t="s">
        <v>19</v>
      </c>
      <c r="D450" s="268" t="s">
        <v>2727</v>
      </c>
      <c r="E450" s="19" t="s">
        <v>19</v>
      </c>
      <c r="F450" s="269">
        <v>15.455</v>
      </c>
      <c r="G450" s="36"/>
      <c r="H450" s="41"/>
    </row>
    <row r="451" spans="1:8" s="2" customFormat="1" ht="16.9" customHeight="1">
      <c r="A451" s="36"/>
      <c r="B451" s="41"/>
      <c r="C451" s="268" t="s">
        <v>19</v>
      </c>
      <c r="D451" s="268" t="s">
        <v>2728</v>
      </c>
      <c r="E451" s="19" t="s">
        <v>19</v>
      </c>
      <c r="F451" s="269">
        <v>15.773</v>
      </c>
      <c r="G451" s="36"/>
      <c r="H451" s="41"/>
    </row>
    <row r="452" spans="1:8" s="2" customFormat="1" ht="16.9" customHeight="1">
      <c r="A452" s="36"/>
      <c r="B452" s="41"/>
      <c r="C452" s="268" t="s">
        <v>452</v>
      </c>
      <c r="D452" s="268" t="s">
        <v>534</v>
      </c>
      <c r="E452" s="19" t="s">
        <v>19</v>
      </c>
      <c r="F452" s="269">
        <v>1239.822</v>
      </c>
      <c r="G452" s="36"/>
      <c r="H452" s="41"/>
    </row>
    <row r="453" spans="1:8" s="2" customFormat="1" ht="16.9" customHeight="1">
      <c r="A453" s="36"/>
      <c r="B453" s="41"/>
      <c r="C453" s="270" t="s">
        <v>3054</v>
      </c>
      <c r="D453" s="36"/>
      <c r="E453" s="36"/>
      <c r="F453" s="36"/>
      <c r="G453" s="36"/>
      <c r="H453" s="41"/>
    </row>
    <row r="454" spans="1:8" s="2" customFormat="1" ht="16.9" customHeight="1">
      <c r="A454" s="36"/>
      <c r="B454" s="41"/>
      <c r="C454" s="268" t="s">
        <v>2715</v>
      </c>
      <c r="D454" s="268" t="s">
        <v>2716</v>
      </c>
      <c r="E454" s="19" t="s">
        <v>127</v>
      </c>
      <c r="F454" s="269">
        <v>4292.638</v>
      </c>
      <c r="G454" s="36"/>
      <c r="H454" s="41"/>
    </row>
    <row r="455" spans="1:8" s="2" customFormat="1" ht="16.9" customHeight="1">
      <c r="A455" s="36"/>
      <c r="B455" s="41"/>
      <c r="C455" s="268" t="s">
        <v>588</v>
      </c>
      <c r="D455" s="268" t="s">
        <v>589</v>
      </c>
      <c r="E455" s="19" t="s">
        <v>106</v>
      </c>
      <c r="F455" s="269">
        <v>467.857</v>
      </c>
      <c r="G455" s="36"/>
      <c r="H455" s="41"/>
    </row>
    <row r="456" spans="1:8" s="2" customFormat="1" ht="16.9" customHeight="1">
      <c r="A456" s="36"/>
      <c r="B456" s="41"/>
      <c r="C456" s="268" t="s">
        <v>596</v>
      </c>
      <c r="D456" s="268" t="s">
        <v>597</v>
      </c>
      <c r="E456" s="19" t="s">
        <v>106</v>
      </c>
      <c r="F456" s="269">
        <v>467.857</v>
      </c>
      <c r="G456" s="36"/>
      <c r="H456" s="41"/>
    </row>
    <row r="457" spans="1:8" s="2" customFormat="1" ht="16.9" customHeight="1">
      <c r="A457" s="36"/>
      <c r="B457" s="41"/>
      <c r="C457" s="268" t="s">
        <v>602</v>
      </c>
      <c r="D457" s="268" t="s">
        <v>603</v>
      </c>
      <c r="E457" s="19" t="s">
        <v>106</v>
      </c>
      <c r="F457" s="269">
        <v>467.857</v>
      </c>
      <c r="G457" s="36"/>
      <c r="H457" s="41"/>
    </row>
    <row r="458" spans="1:8" s="2" customFormat="1" ht="16.9" customHeight="1">
      <c r="A458" s="36"/>
      <c r="B458" s="41"/>
      <c r="C458" s="268" t="s">
        <v>608</v>
      </c>
      <c r="D458" s="268" t="s">
        <v>609</v>
      </c>
      <c r="E458" s="19" t="s">
        <v>106</v>
      </c>
      <c r="F458" s="269">
        <v>467.857</v>
      </c>
      <c r="G458" s="36"/>
      <c r="H458" s="41"/>
    </row>
    <row r="459" spans="1:8" s="2" customFormat="1" ht="16.9" customHeight="1">
      <c r="A459" s="36"/>
      <c r="B459" s="41"/>
      <c r="C459" s="264" t="s">
        <v>456</v>
      </c>
      <c r="D459" s="265" t="s">
        <v>457</v>
      </c>
      <c r="E459" s="266" t="s">
        <v>127</v>
      </c>
      <c r="F459" s="267">
        <v>1398.137</v>
      </c>
      <c r="G459" s="36"/>
      <c r="H459" s="41"/>
    </row>
    <row r="460" spans="1:8" s="2" customFormat="1" ht="16.9" customHeight="1">
      <c r="A460" s="36"/>
      <c r="B460" s="41"/>
      <c r="C460" s="268" t="s">
        <v>19</v>
      </c>
      <c r="D460" s="268" t="s">
        <v>2733</v>
      </c>
      <c r="E460" s="19" t="s">
        <v>19</v>
      </c>
      <c r="F460" s="269">
        <v>0</v>
      </c>
      <c r="G460" s="36"/>
      <c r="H460" s="41"/>
    </row>
    <row r="461" spans="1:8" s="2" customFormat="1" ht="16.9" customHeight="1">
      <c r="A461" s="36"/>
      <c r="B461" s="41"/>
      <c r="C461" s="268" t="s">
        <v>19</v>
      </c>
      <c r="D461" s="268" t="s">
        <v>2734</v>
      </c>
      <c r="E461" s="19" t="s">
        <v>19</v>
      </c>
      <c r="F461" s="269">
        <v>2599.316</v>
      </c>
      <c r="G461" s="36"/>
      <c r="H461" s="41"/>
    </row>
    <row r="462" spans="1:8" s="2" customFormat="1" ht="16.9" customHeight="1">
      <c r="A462" s="36"/>
      <c r="B462" s="41"/>
      <c r="C462" s="268" t="s">
        <v>19</v>
      </c>
      <c r="D462" s="268" t="s">
        <v>2735</v>
      </c>
      <c r="E462" s="19" t="s">
        <v>19</v>
      </c>
      <c r="F462" s="269">
        <v>22.87</v>
      </c>
      <c r="G462" s="36"/>
      <c r="H462" s="41"/>
    </row>
    <row r="463" spans="1:8" s="2" customFormat="1" ht="16.9" customHeight="1">
      <c r="A463" s="36"/>
      <c r="B463" s="41"/>
      <c r="C463" s="268" t="s">
        <v>19</v>
      </c>
      <c r="D463" s="268" t="s">
        <v>2736</v>
      </c>
      <c r="E463" s="19" t="s">
        <v>19</v>
      </c>
      <c r="F463" s="269">
        <v>-1224.049</v>
      </c>
      <c r="G463" s="36"/>
      <c r="H463" s="41"/>
    </row>
    <row r="464" spans="1:8" s="2" customFormat="1" ht="16.9" customHeight="1">
      <c r="A464" s="36"/>
      <c r="B464" s="41"/>
      <c r="C464" s="268" t="s">
        <v>456</v>
      </c>
      <c r="D464" s="268" t="s">
        <v>534</v>
      </c>
      <c r="E464" s="19" t="s">
        <v>19</v>
      </c>
      <c r="F464" s="269">
        <v>1398.137</v>
      </c>
      <c r="G464" s="36"/>
      <c r="H464" s="41"/>
    </row>
    <row r="465" spans="1:8" s="2" customFormat="1" ht="16.9" customHeight="1">
      <c r="A465" s="36"/>
      <c r="B465" s="41"/>
      <c r="C465" s="270" t="s">
        <v>3054</v>
      </c>
      <c r="D465" s="36"/>
      <c r="E465" s="36"/>
      <c r="F465" s="36"/>
      <c r="G465" s="36"/>
      <c r="H465" s="41"/>
    </row>
    <row r="466" spans="1:8" s="2" customFormat="1" ht="16.9" customHeight="1">
      <c r="A466" s="36"/>
      <c r="B466" s="41"/>
      <c r="C466" s="268" t="s">
        <v>2715</v>
      </c>
      <c r="D466" s="268" t="s">
        <v>2716</v>
      </c>
      <c r="E466" s="19" t="s">
        <v>127</v>
      </c>
      <c r="F466" s="269">
        <v>4292.638</v>
      </c>
      <c r="G466" s="36"/>
      <c r="H466" s="41"/>
    </row>
    <row r="467" spans="1:8" s="2" customFormat="1" ht="16.9" customHeight="1">
      <c r="A467" s="36"/>
      <c r="B467" s="41"/>
      <c r="C467" s="268" t="s">
        <v>2705</v>
      </c>
      <c r="D467" s="268" t="s">
        <v>1284</v>
      </c>
      <c r="E467" s="19" t="s">
        <v>127</v>
      </c>
      <c r="F467" s="269">
        <v>1828.162</v>
      </c>
      <c r="G467" s="36"/>
      <c r="H467" s="41"/>
    </row>
    <row r="468" spans="1:8" s="2" customFormat="1" ht="16.9" customHeight="1">
      <c r="A468" s="36"/>
      <c r="B468" s="41"/>
      <c r="C468" s="268" t="s">
        <v>2746</v>
      </c>
      <c r="D468" s="268" t="s">
        <v>2747</v>
      </c>
      <c r="E468" s="19" t="s">
        <v>127</v>
      </c>
      <c r="F468" s="269">
        <v>50879.212</v>
      </c>
      <c r="G468" s="36"/>
      <c r="H468" s="41"/>
    </row>
    <row r="469" spans="1:8" s="2" customFormat="1" ht="16.9" customHeight="1">
      <c r="A469" s="36"/>
      <c r="B469" s="41"/>
      <c r="C469" s="268" t="s">
        <v>2765</v>
      </c>
      <c r="D469" s="268" t="s">
        <v>2766</v>
      </c>
      <c r="E469" s="19" t="s">
        <v>127</v>
      </c>
      <c r="F469" s="269">
        <v>345.882</v>
      </c>
      <c r="G469" s="36"/>
      <c r="H469" s="41"/>
    </row>
    <row r="470" spans="1:8" s="2" customFormat="1" ht="16.9" customHeight="1">
      <c r="A470" s="36"/>
      <c r="B470" s="41"/>
      <c r="C470" s="264" t="s">
        <v>218</v>
      </c>
      <c r="D470" s="265" t="s">
        <v>219</v>
      </c>
      <c r="E470" s="266" t="s">
        <v>134</v>
      </c>
      <c r="F470" s="267">
        <v>8.5</v>
      </c>
      <c r="G470" s="36"/>
      <c r="H470" s="41"/>
    </row>
    <row r="471" spans="1:8" s="2" customFormat="1" ht="16.9" customHeight="1">
      <c r="A471" s="36"/>
      <c r="B471" s="41"/>
      <c r="C471" s="268" t="s">
        <v>19</v>
      </c>
      <c r="D471" s="268" t="s">
        <v>876</v>
      </c>
      <c r="E471" s="19" t="s">
        <v>19</v>
      </c>
      <c r="F471" s="269">
        <v>0</v>
      </c>
      <c r="G471" s="36"/>
      <c r="H471" s="41"/>
    </row>
    <row r="472" spans="1:8" s="2" customFormat="1" ht="16.9" customHeight="1">
      <c r="A472" s="36"/>
      <c r="B472" s="41"/>
      <c r="C472" s="268" t="s">
        <v>19</v>
      </c>
      <c r="D472" s="268" t="s">
        <v>877</v>
      </c>
      <c r="E472" s="19" t="s">
        <v>19</v>
      </c>
      <c r="F472" s="269">
        <v>0</v>
      </c>
      <c r="G472" s="36"/>
      <c r="H472" s="41"/>
    </row>
    <row r="473" spans="1:8" s="2" customFormat="1" ht="16.9" customHeight="1">
      <c r="A473" s="36"/>
      <c r="B473" s="41"/>
      <c r="C473" s="268" t="s">
        <v>218</v>
      </c>
      <c r="D473" s="268" t="s">
        <v>878</v>
      </c>
      <c r="E473" s="19" t="s">
        <v>19</v>
      </c>
      <c r="F473" s="269">
        <v>8.5</v>
      </c>
      <c r="G473" s="36"/>
      <c r="H473" s="41"/>
    </row>
    <row r="474" spans="1:8" s="2" customFormat="1" ht="16.9" customHeight="1">
      <c r="A474" s="36"/>
      <c r="B474" s="41"/>
      <c r="C474" s="270" t="s">
        <v>3054</v>
      </c>
      <c r="D474" s="36"/>
      <c r="E474" s="36"/>
      <c r="F474" s="36"/>
      <c r="G474" s="36"/>
      <c r="H474" s="41"/>
    </row>
    <row r="475" spans="1:8" s="2" customFormat="1" ht="16.9" customHeight="1">
      <c r="A475" s="36"/>
      <c r="B475" s="41"/>
      <c r="C475" s="268" t="s">
        <v>871</v>
      </c>
      <c r="D475" s="268" t="s">
        <v>872</v>
      </c>
      <c r="E475" s="19" t="s">
        <v>134</v>
      </c>
      <c r="F475" s="269">
        <v>842.5</v>
      </c>
      <c r="G475" s="36"/>
      <c r="H475" s="41"/>
    </row>
    <row r="476" spans="1:8" s="2" customFormat="1" ht="16.9" customHeight="1">
      <c r="A476" s="36"/>
      <c r="B476" s="41"/>
      <c r="C476" s="268" t="s">
        <v>1430</v>
      </c>
      <c r="D476" s="268" t="s">
        <v>1431</v>
      </c>
      <c r="E476" s="19" t="s">
        <v>134</v>
      </c>
      <c r="F476" s="269">
        <v>842.5</v>
      </c>
      <c r="G476" s="36"/>
      <c r="H476" s="41"/>
    </row>
    <row r="477" spans="1:8" s="2" customFormat="1" ht="16.9" customHeight="1">
      <c r="A477" s="36"/>
      <c r="B477" s="41"/>
      <c r="C477" s="268" t="s">
        <v>883</v>
      </c>
      <c r="D477" s="268" t="s">
        <v>884</v>
      </c>
      <c r="E477" s="19" t="s">
        <v>134</v>
      </c>
      <c r="F477" s="269">
        <v>8.5</v>
      </c>
      <c r="G477" s="36"/>
      <c r="H477" s="41"/>
    </row>
    <row r="478" spans="1:8" s="2" customFormat="1" ht="16.9" customHeight="1">
      <c r="A478" s="36"/>
      <c r="B478" s="41"/>
      <c r="C478" s="264" t="s">
        <v>216</v>
      </c>
      <c r="D478" s="265" t="s">
        <v>217</v>
      </c>
      <c r="E478" s="266" t="s">
        <v>110</v>
      </c>
      <c r="F478" s="267">
        <v>1</v>
      </c>
      <c r="G478" s="36"/>
      <c r="H478" s="41"/>
    </row>
    <row r="479" spans="1:8" s="2" customFormat="1" ht="16.9" customHeight="1">
      <c r="A479" s="36"/>
      <c r="B479" s="41"/>
      <c r="C479" s="268" t="s">
        <v>19</v>
      </c>
      <c r="D479" s="268" t="s">
        <v>899</v>
      </c>
      <c r="E479" s="19" t="s">
        <v>19</v>
      </c>
      <c r="F479" s="269">
        <v>0</v>
      </c>
      <c r="G479" s="36"/>
      <c r="H479" s="41"/>
    </row>
    <row r="480" spans="1:8" s="2" customFormat="1" ht="16.9" customHeight="1">
      <c r="A480" s="36"/>
      <c r="B480" s="41"/>
      <c r="C480" s="268" t="s">
        <v>19</v>
      </c>
      <c r="D480" s="268" t="s">
        <v>900</v>
      </c>
      <c r="E480" s="19" t="s">
        <v>19</v>
      </c>
      <c r="F480" s="269">
        <v>1</v>
      </c>
      <c r="G480" s="36"/>
      <c r="H480" s="41"/>
    </row>
    <row r="481" spans="1:8" s="2" customFormat="1" ht="16.9" customHeight="1">
      <c r="A481" s="36"/>
      <c r="B481" s="41"/>
      <c r="C481" s="268" t="s">
        <v>216</v>
      </c>
      <c r="D481" s="268" t="s">
        <v>534</v>
      </c>
      <c r="E481" s="19" t="s">
        <v>19</v>
      </c>
      <c r="F481" s="269">
        <v>1</v>
      </c>
      <c r="G481" s="36"/>
      <c r="H481" s="41"/>
    </row>
    <row r="482" spans="1:8" s="2" customFormat="1" ht="16.9" customHeight="1">
      <c r="A482" s="36"/>
      <c r="B482" s="41"/>
      <c r="C482" s="270" t="s">
        <v>3054</v>
      </c>
      <c r="D482" s="36"/>
      <c r="E482" s="36"/>
      <c r="F482" s="36"/>
      <c r="G482" s="36"/>
      <c r="H482" s="41"/>
    </row>
    <row r="483" spans="1:8" s="2" customFormat="1" ht="16.9" customHeight="1">
      <c r="A483" s="36"/>
      <c r="B483" s="41"/>
      <c r="C483" s="268" t="s">
        <v>894</v>
      </c>
      <c r="D483" s="268" t="s">
        <v>895</v>
      </c>
      <c r="E483" s="19" t="s">
        <v>110</v>
      </c>
      <c r="F483" s="269">
        <v>101</v>
      </c>
      <c r="G483" s="36"/>
      <c r="H483" s="41"/>
    </row>
    <row r="484" spans="1:8" s="2" customFormat="1" ht="16.9" customHeight="1">
      <c r="A484" s="36"/>
      <c r="B484" s="41"/>
      <c r="C484" s="268" t="s">
        <v>871</v>
      </c>
      <c r="D484" s="268" t="s">
        <v>872</v>
      </c>
      <c r="E484" s="19" t="s">
        <v>134</v>
      </c>
      <c r="F484" s="269">
        <v>842.5</v>
      </c>
      <c r="G484" s="36"/>
      <c r="H484" s="41"/>
    </row>
    <row r="485" spans="1:8" s="2" customFormat="1" ht="16.9" customHeight="1">
      <c r="A485" s="36"/>
      <c r="B485" s="41"/>
      <c r="C485" s="268" t="s">
        <v>1480</v>
      </c>
      <c r="D485" s="268" t="s">
        <v>1481</v>
      </c>
      <c r="E485" s="19" t="s">
        <v>627</v>
      </c>
      <c r="F485" s="269">
        <v>66.975</v>
      </c>
      <c r="G485" s="36"/>
      <c r="H485" s="41"/>
    </row>
    <row r="486" spans="1:8" s="2" customFormat="1" ht="16.9" customHeight="1">
      <c r="A486" s="36"/>
      <c r="B486" s="41"/>
      <c r="C486" s="268" t="s">
        <v>1494</v>
      </c>
      <c r="D486" s="268" t="s">
        <v>1495</v>
      </c>
      <c r="E486" s="19" t="s">
        <v>627</v>
      </c>
      <c r="F486" s="269">
        <v>396</v>
      </c>
      <c r="G486" s="36"/>
      <c r="H486" s="41"/>
    </row>
    <row r="487" spans="1:8" s="2" customFormat="1" ht="16.9" customHeight="1">
      <c r="A487" s="36"/>
      <c r="B487" s="41"/>
      <c r="C487" s="268" t="s">
        <v>1503</v>
      </c>
      <c r="D487" s="268" t="s">
        <v>1504</v>
      </c>
      <c r="E487" s="19" t="s">
        <v>127</v>
      </c>
      <c r="F487" s="269">
        <v>42.843</v>
      </c>
      <c r="G487" s="36"/>
      <c r="H487" s="41"/>
    </row>
    <row r="488" spans="1:8" s="2" customFormat="1" ht="16.9" customHeight="1">
      <c r="A488" s="36"/>
      <c r="B488" s="41"/>
      <c r="C488" s="264" t="s">
        <v>225</v>
      </c>
      <c r="D488" s="265" t="s">
        <v>226</v>
      </c>
      <c r="E488" s="266" t="s">
        <v>134</v>
      </c>
      <c r="F488" s="267">
        <v>52</v>
      </c>
      <c r="G488" s="36"/>
      <c r="H488" s="41"/>
    </row>
    <row r="489" spans="1:8" s="2" customFormat="1" ht="16.9" customHeight="1">
      <c r="A489" s="36"/>
      <c r="B489" s="41"/>
      <c r="C489" s="268" t="s">
        <v>19</v>
      </c>
      <c r="D489" s="268" t="s">
        <v>879</v>
      </c>
      <c r="E489" s="19" t="s">
        <v>19</v>
      </c>
      <c r="F489" s="269">
        <v>0</v>
      </c>
      <c r="G489" s="36"/>
      <c r="H489" s="41"/>
    </row>
    <row r="490" spans="1:8" s="2" customFormat="1" ht="16.9" customHeight="1">
      <c r="A490" s="36"/>
      <c r="B490" s="41"/>
      <c r="C490" s="268" t="s">
        <v>225</v>
      </c>
      <c r="D490" s="268" t="s">
        <v>881</v>
      </c>
      <c r="E490" s="19" t="s">
        <v>19</v>
      </c>
      <c r="F490" s="269">
        <v>52</v>
      </c>
      <c r="G490" s="36"/>
      <c r="H490" s="41"/>
    </row>
    <row r="491" spans="1:8" s="2" customFormat="1" ht="16.9" customHeight="1">
      <c r="A491" s="36"/>
      <c r="B491" s="41"/>
      <c r="C491" s="270" t="s">
        <v>3054</v>
      </c>
      <c r="D491" s="36"/>
      <c r="E491" s="36"/>
      <c r="F491" s="36"/>
      <c r="G491" s="36"/>
      <c r="H491" s="41"/>
    </row>
    <row r="492" spans="1:8" s="2" customFormat="1" ht="16.9" customHeight="1">
      <c r="A492" s="36"/>
      <c r="B492" s="41"/>
      <c r="C492" s="268" t="s">
        <v>871</v>
      </c>
      <c r="D492" s="268" t="s">
        <v>872</v>
      </c>
      <c r="E492" s="19" t="s">
        <v>134</v>
      </c>
      <c r="F492" s="269">
        <v>842.5</v>
      </c>
      <c r="G492" s="36"/>
      <c r="H492" s="41"/>
    </row>
    <row r="493" spans="1:8" s="2" customFormat="1" ht="16.9" customHeight="1">
      <c r="A493" s="36"/>
      <c r="B493" s="41"/>
      <c r="C493" s="268" t="s">
        <v>1430</v>
      </c>
      <c r="D493" s="268" t="s">
        <v>1431</v>
      </c>
      <c r="E493" s="19" t="s">
        <v>134</v>
      </c>
      <c r="F493" s="269">
        <v>842.5</v>
      </c>
      <c r="G493" s="36"/>
      <c r="H493" s="41"/>
    </row>
    <row r="494" spans="1:8" s="2" customFormat="1" ht="16.9" customHeight="1">
      <c r="A494" s="36"/>
      <c r="B494" s="41"/>
      <c r="C494" s="268" t="s">
        <v>891</v>
      </c>
      <c r="D494" s="268" t="s">
        <v>892</v>
      </c>
      <c r="E494" s="19" t="s">
        <v>134</v>
      </c>
      <c r="F494" s="269">
        <v>52</v>
      </c>
      <c r="G494" s="36"/>
      <c r="H494" s="41"/>
    </row>
    <row r="495" spans="1:8" s="2" customFormat="1" ht="16.9" customHeight="1">
      <c r="A495" s="36"/>
      <c r="B495" s="41"/>
      <c r="C495" s="264" t="s">
        <v>222</v>
      </c>
      <c r="D495" s="265" t="s">
        <v>223</v>
      </c>
      <c r="E495" s="266" t="s">
        <v>110</v>
      </c>
      <c r="F495" s="267">
        <v>8</v>
      </c>
      <c r="G495" s="36"/>
      <c r="H495" s="41"/>
    </row>
    <row r="496" spans="1:8" s="2" customFormat="1" ht="16.9" customHeight="1">
      <c r="A496" s="36"/>
      <c r="B496" s="41"/>
      <c r="C496" s="268" t="s">
        <v>19</v>
      </c>
      <c r="D496" s="268" t="s">
        <v>906</v>
      </c>
      <c r="E496" s="19" t="s">
        <v>19</v>
      </c>
      <c r="F496" s="269">
        <v>0</v>
      </c>
      <c r="G496" s="36"/>
      <c r="H496" s="41"/>
    </row>
    <row r="497" spans="1:8" s="2" customFormat="1" ht="16.9" customHeight="1">
      <c r="A497" s="36"/>
      <c r="B497" s="41"/>
      <c r="C497" s="268" t="s">
        <v>19</v>
      </c>
      <c r="D497" s="268" t="s">
        <v>907</v>
      </c>
      <c r="E497" s="19" t="s">
        <v>19</v>
      </c>
      <c r="F497" s="269">
        <v>7</v>
      </c>
      <c r="G497" s="36"/>
      <c r="H497" s="41"/>
    </row>
    <row r="498" spans="1:8" s="2" customFormat="1" ht="16.9" customHeight="1">
      <c r="A498" s="36"/>
      <c r="B498" s="41"/>
      <c r="C498" s="268" t="s">
        <v>19</v>
      </c>
      <c r="D498" s="268" t="s">
        <v>908</v>
      </c>
      <c r="E498" s="19" t="s">
        <v>19</v>
      </c>
      <c r="F498" s="269">
        <v>1</v>
      </c>
      <c r="G498" s="36"/>
      <c r="H498" s="41"/>
    </row>
    <row r="499" spans="1:8" s="2" customFormat="1" ht="16.9" customHeight="1">
      <c r="A499" s="36"/>
      <c r="B499" s="41"/>
      <c r="C499" s="268" t="s">
        <v>222</v>
      </c>
      <c r="D499" s="268" t="s">
        <v>534</v>
      </c>
      <c r="E499" s="19" t="s">
        <v>19</v>
      </c>
      <c r="F499" s="269">
        <v>8</v>
      </c>
      <c r="G499" s="36"/>
      <c r="H499" s="41"/>
    </row>
    <row r="500" spans="1:8" s="2" customFormat="1" ht="16.9" customHeight="1">
      <c r="A500" s="36"/>
      <c r="B500" s="41"/>
      <c r="C500" s="270" t="s">
        <v>3054</v>
      </c>
      <c r="D500" s="36"/>
      <c r="E500" s="36"/>
      <c r="F500" s="36"/>
      <c r="G500" s="36"/>
      <c r="H500" s="41"/>
    </row>
    <row r="501" spans="1:8" s="2" customFormat="1" ht="16.9" customHeight="1">
      <c r="A501" s="36"/>
      <c r="B501" s="41"/>
      <c r="C501" s="268" t="s">
        <v>894</v>
      </c>
      <c r="D501" s="268" t="s">
        <v>895</v>
      </c>
      <c r="E501" s="19" t="s">
        <v>110</v>
      </c>
      <c r="F501" s="269">
        <v>101</v>
      </c>
      <c r="G501" s="36"/>
      <c r="H501" s="41"/>
    </row>
    <row r="502" spans="1:8" s="2" customFormat="1" ht="16.9" customHeight="1">
      <c r="A502" s="36"/>
      <c r="B502" s="41"/>
      <c r="C502" s="268" t="s">
        <v>871</v>
      </c>
      <c r="D502" s="268" t="s">
        <v>872</v>
      </c>
      <c r="E502" s="19" t="s">
        <v>134</v>
      </c>
      <c r="F502" s="269">
        <v>842.5</v>
      </c>
      <c r="G502" s="36"/>
      <c r="H502" s="41"/>
    </row>
    <row r="503" spans="1:8" s="2" customFormat="1" ht="16.9" customHeight="1">
      <c r="A503" s="36"/>
      <c r="B503" s="41"/>
      <c r="C503" s="268" t="s">
        <v>1480</v>
      </c>
      <c r="D503" s="268" t="s">
        <v>1481</v>
      </c>
      <c r="E503" s="19" t="s">
        <v>627</v>
      </c>
      <c r="F503" s="269">
        <v>66.975</v>
      </c>
      <c r="G503" s="36"/>
      <c r="H503" s="41"/>
    </row>
    <row r="504" spans="1:8" s="2" customFormat="1" ht="16.9" customHeight="1">
      <c r="A504" s="36"/>
      <c r="B504" s="41"/>
      <c r="C504" s="268" t="s">
        <v>1494</v>
      </c>
      <c r="D504" s="268" t="s">
        <v>1495</v>
      </c>
      <c r="E504" s="19" t="s">
        <v>627</v>
      </c>
      <c r="F504" s="269">
        <v>396</v>
      </c>
      <c r="G504" s="36"/>
      <c r="H504" s="41"/>
    </row>
    <row r="505" spans="1:8" s="2" customFormat="1" ht="16.9" customHeight="1">
      <c r="A505" s="36"/>
      <c r="B505" s="41"/>
      <c r="C505" s="268" t="s">
        <v>1503</v>
      </c>
      <c r="D505" s="268" t="s">
        <v>1504</v>
      </c>
      <c r="E505" s="19" t="s">
        <v>127</v>
      </c>
      <c r="F505" s="269">
        <v>42.843</v>
      </c>
      <c r="G505" s="36"/>
      <c r="H505" s="41"/>
    </row>
    <row r="506" spans="1:8" s="2" customFormat="1" ht="16.9" customHeight="1">
      <c r="A506" s="36"/>
      <c r="B506" s="41"/>
      <c r="C506" s="264" t="s">
        <v>210</v>
      </c>
      <c r="D506" s="265" t="s">
        <v>211</v>
      </c>
      <c r="E506" s="266" t="s">
        <v>134</v>
      </c>
      <c r="F506" s="267">
        <v>782</v>
      </c>
      <c r="G506" s="36"/>
      <c r="H506" s="41"/>
    </row>
    <row r="507" spans="1:8" s="2" customFormat="1" ht="16.9" customHeight="1">
      <c r="A507" s="36"/>
      <c r="B507" s="41"/>
      <c r="C507" s="268" t="s">
        <v>19</v>
      </c>
      <c r="D507" s="268" t="s">
        <v>879</v>
      </c>
      <c r="E507" s="19" t="s">
        <v>19</v>
      </c>
      <c r="F507" s="269">
        <v>0</v>
      </c>
      <c r="G507" s="36"/>
      <c r="H507" s="41"/>
    </row>
    <row r="508" spans="1:8" s="2" customFormat="1" ht="16.9" customHeight="1">
      <c r="A508" s="36"/>
      <c r="B508" s="41"/>
      <c r="C508" s="268" t="s">
        <v>210</v>
      </c>
      <c r="D508" s="268" t="s">
        <v>880</v>
      </c>
      <c r="E508" s="19" t="s">
        <v>19</v>
      </c>
      <c r="F508" s="269">
        <v>782</v>
      </c>
      <c r="G508" s="36"/>
      <c r="H508" s="41"/>
    </row>
    <row r="509" spans="1:8" s="2" customFormat="1" ht="16.9" customHeight="1">
      <c r="A509" s="36"/>
      <c r="B509" s="41"/>
      <c r="C509" s="270" t="s">
        <v>3054</v>
      </c>
      <c r="D509" s="36"/>
      <c r="E509" s="36"/>
      <c r="F509" s="36"/>
      <c r="G509" s="36"/>
      <c r="H509" s="41"/>
    </row>
    <row r="510" spans="1:8" s="2" customFormat="1" ht="16.9" customHeight="1">
      <c r="A510" s="36"/>
      <c r="B510" s="41"/>
      <c r="C510" s="268" t="s">
        <v>871</v>
      </c>
      <c r="D510" s="268" t="s">
        <v>872</v>
      </c>
      <c r="E510" s="19" t="s">
        <v>134</v>
      </c>
      <c r="F510" s="269">
        <v>842.5</v>
      </c>
      <c r="G510" s="36"/>
      <c r="H510" s="41"/>
    </row>
    <row r="511" spans="1:8" s="2" customFormat="1" ht="16.9" customHeight="1">
      <c r="A511" s="36"/>
      <c r="B511" s="41"/>
      <c r="C511" s="268" t="s">
        <v>1430</v>
      </c>
      <c r="D511" s="268" t="s">
        <v>1431</v>
      </c>
      <c r="E511" s="19" t="s">
        <v>134</v>
      </c>
      <c r="F511" s="269">
        <v>842.5</v>
      </c>
      <c r="G511" s="36"/>
      <c r="H511" s="41"/>
    </row>
    <row r="512" spans="1:8" s="2" customFormat="1" ht="16.9" customHeight="1">
      <c r="A512" s="36"/>
      <c r="B512" s="41"/>
      <c r="C512" s="268" t="s">
        <v>887</v>
      </c>
      <c r="D512" s="268" t="s">
        <v>888</v>
      </c>
      <c r="E512" s="19" t="s">
        <v>134</v>
      </c>
      <c r="F512" s="269">
        <v>782</v>
      </c>
      <c r="G512" s="36"/>
      <c r="H512" s="41"/>
    </row>
    <row r="513" spans="1:8" s="2" customFormat="1" ht="16.9" customHeight="1">
      <c r="A513" s="36"/>
      <c r="B513" s="41"/>
      <c r="C513" s="264" t="s">
        <v>207</v>
      </c>
      <c r="D513" s="265" t="s">
        <v>208</v>
      </c>
      <c r="E513" s="266" t="s">
        <v>110</v>
      </c>
      <c r="F513" s="267">
        <v>92</v>
      </c>
      <c r="G513" s="36"/>
      <c r="H513" s="41"/>
    </row>
    <row r="514" spans="1:8" s="2" customFormat="1" ht="16.9" customHeight="1">
      <c r="A514" s="36"/>
      <c r="B514" s="41"/>
      <c r="C514" s="268" t="s">
        <v>19</v>
      </c>
      <c r="D514" s="268" t="s">
        <v>901</v>
      </c>
      <c r="E514" s="19" t="s">
        <v>19</v>
      </c>
      <c r="F514" s="269">
        <v>0</v>
      </c>
      <c r="G514" s="36"/>
      <c r="H514" s="41"/>
    </row>
    <row r="515" spans="1:8" s="2" customFormat="1" ht="16.9" customHeight="1">
      <c r="A515" s="36"/>
      <c r="B515" s="41"/>
      <c r="C515" s="268" t="s">
        <v>19</v>
      </c>
      <c r="D515" s="268" t="s">
        <v>902</v>
      </c>
      <c r="E515" s="19" t="s">
        <v>19</v>
      </c>
      <c r="F515" s="269">
        <v>79</v>
      </c>
      <c r="G515" s="36"/>
      <c r="H515" s="41"/>
    </row>
    <row r="516" spans="1:8" s="2" customFormat="1" ht="16.9" customHeight="1">
      <c r="A516" s="36"/>
      <c r="B516" s="41"/>
      <c r="C516" s="268" t="s">
        <v>19</v>
      </c>
      <c r="D516" s="268" t="s">
        <v>903</v>
      </c>
      <c r="E516" s="19" t="s">
        <v>19</v>
      </c>
      <c r="F516" s="269">
        <v>6</v>
      </c>
      <c r="G516" s="36"/>
      <c r="H516" s="41"/>
    </row>
    <row r="517" spans="1:8" s="2" customFormat="1" ht="16.9" customHeight="1">
      <c r="A517" s="36"/>
      <c r="B517" s="41"/>
      <c r="C517" s="268" t="s">
        <v>19</v>
      </c>
      <c r="D517" s="268" t="s">
        <v>904</v>
      </c>
      <c r="E517" s="19" t="s">
        <v>19</v>
      </c>
      <c r="F517" s="269">
        <v>3</v>
      </c>
      <c r="G517" s="36"/>
      <c r="H517" s="41"/>
    </row>
    <row r="518" spans="1:8" s="2" customFormat="1" ht="16.9" customHeight="1">
      <c r="A518" s="36"/>
      <c r="B518" s="41"/>
      <c r="C518" s="268" t="s">
        <v>19</v>
      </c>
      <c r="D518" s="268" t="s">
        <v>905</v>
      </c>
      <c r="E518" s="19" t="s">
        <v>19</v>
      </c>
      <c r="F518" s="269">
        <v>4</v>
      </c>
      <c r="G518" s="36"/>
      <c r="H518" s="41"/>
    </row>
    <row r="519" spans="1:8" s="2" customFormat="1" ht="16.9" customHeight="1">
      <c r="A519" s="36"/>
      <c r="B519" s="41"/>
      <c r="C519" s="268" t="s">
        <v>207</v>
      </c>
      <c r="D519" s="268" t="s">
        <v>534</v>
      </c>
      <c r="E519" s="19" t="s">
        <v>19</v>
      </c>
      <c r="F519" s="269">
        <v>92</v>
      </c>
      <c r="G519" s="36"/>
      <c r="H519" s="41"/>
    </row>
    <row r="520" spans="1:8" s="2" customFormat="1" ht="16.9" customHeight="1">
      <c r="A520" s="36"/>
      <c r="B520" s="41"/>
      <c r="C520" s="270" t="s">
        <v>3054</v>
      </c>
      <c r="D520" s="36"/>
      <c r="E520" s="36"/>
      <c r="F520" s="36"/>
      <c r="G520" s="36"/>
      <c r="H520" s="41"/>
    </row>
    <row r="521" spans="1:8" s="2" customFormat="1" ht="16.9" customHeight="1">
      <c r="A521" s="36"/>
      <c r="B521" s="41"/>
      <c r="C521" s="264" t="s">
        <v>307</v>
      </c>
      <c r="D521" s="265" t="s">
        <v>308</v>
      </c>
      <c r="E521" s="266" t="s">
        <v>134</v>
      </c>
      <c r="F521" s="267">
        <v>492.3</v>
      </c>
      <c r="G521" s="36"/>
      <c r="H521" s="41"/>
    </row>
    <row r="522" spans="1:8" s="2" customFormat="1" ht="16.9" customHeight="1">
      <c r="A522" s="36"/>
      <c r="B522" s="41"/>
      <c r="C522" s="268" t="s">
        <v>19</v>
      </c>
      <c r="D522" s="268" t="s">
        <v>1825</v>
      </c>
      <c r="E522" s="19" t="s">
        <v>19</v>
      </c>
      <c r="F522" s="269">
        <v>0</v>
      </c>
      <c r="G522" s="36"/>
      <c r="H522" s="41"/>
    </row>
    <row r="523" spans="1:8" s="2" customFormat="1" ht="16.9" customHeight="1">
      <c r="A523" s="36"/>
      <c r="B523" s="41"/>
      <c r="C523" s="268" t="s">
        <v>19</v>
      </c>
      <c r="D523" s="268" t="s">
        <v>2412</v>
      </c>
      <c r="E523" s="19" t="s">
        <v>19</v>
      </c>
      <c r="F523" s="269">
        <v>0</v>
      </c>
      <c r="G523" s="36"/>
      <c r="H523" s="41"/>
    </row>
    <row r="524" spans="1:8" s="2" customFormat="1" ht="16.9" customHeight="1">
      <c r="A524" s="36"/>
      <c r="B524" s="41"/>
      <c r="C524" s="268" t="s">
        <v>19</v>
      </c>
      <c r="D524" s="268" t="s">
        <v>2456</v>
      </c>
      <c r="E524" s="19" t="s">
        <v>19</v>
      </c>
      <c r="F524" s="269">
        <v>120.7</v>
      </c>
      <c r="G524" s="36"/>
      <c r="H524" s="41"/>
    </row>
    <row r="525" spans="1:8" s="2" customFormat="1" ht="16.9" customHeight="1">
      <c r="A525" s="36"/>
      <c r="B525" s="41"/>
      <c r="C525" s="268" t="s">
        <v>19</v>
      </c>
      <c r="D525" s="268" t="s">
        <v>1857</v>
      </c>
      <c r="E525" s="19" t="s">
        <v>19</v>
      </c>
      <c r="F525" s="269">
        <v>0</v>
      </c>
      <c r="G525" s="36"/>
      <c r="H525" s="41"/>
    </row>
    <row r="526" spans="1:8" s="2" customFormat="1" ht="16.9" customHeight="1">
      <c r="A526" s="36"/>
      <c r="B526" s="41"/>
      <c r="C526" s="268" t="s">
        <v>19</v>
      </c>
      <c r="D526" s="268" t="s">
        <v>2457</v>
      </c>
      <c r="E526" s="19" t="s">
        <v>19</v>
      </c>
      <c r="F526" s="269">
        <v>65.7</v>
      </c>
      <c r="G526" s="36"/>
      <c r="H526" s="41"/>
    </row>
    <row r="527" spans="1:8" s="2" customFormat="1" ht="16.9" customHeight="1">
      <c r="A527" s="36"/>
      <c r="B527" s="41"/>
      <c r="C527" s="268" t="s">
        <v>19</v>
      </c>
      <c r="D527" s="268" t="s">
        <v>1859</v>
      </c>
      <c r="E527" s="19" t="s">
        <v>19</v>
      </c>
      <c r="F527" s="269">
        <v>0</v>
      </c>
      <c r="G527" s="36"/>
      <c r="H527" s="41"/>
    </row>
    <row r="528" spans="1:8" s="2" customFormat="1" ht="16.9" customHeight="1">
      <c r="A528" s="36"/>
      <c r="B528" s="41"/>
      <c r="C528" s="268" t="s">
        <v>19</v>
      </c>
      <c r="D528" s="268" t="s">
        <v>2458</v>
      </c>
      <c r="E528" s="19" t="s">
        <v>19</v>
      </c>
      <c r="F528" s="269">
        <v>68.4</v>
      </c>
      <c r="G528" s="36"/>
      <c r="H528" s="41"/>
    </row>
    <row r="529" spans="1:8" s="2" customFormat="1" ht="16.9" customHeight="1">
      <c r="A529" s="36"/>
      <c r="B529" s="41"/>
      <c r="C529" s="268" t="s">
        <v>19</v>
      </c>
      <c r="D529" s="268" t="s">
        <v>1861</v>
      </c>
      <c r="E529" s="19" t="s">
        <v>19</v>
      </c>
      <c r="F529" s="269">
        <v>0</v>
      </c>
      <c r="G529" s="36"/>
      <c r="H529" s="41"/>
    </row>
    <row r="530" spans="1:8" s="2" customFormat="1" ht="16.9" customHeight="1">
      <c r="A530" s="36"/>
      <c r="B530" s="41"/>
      <c r="C530" s="268" t="s">
        <v>19</v>
      </c>
      <c r="D530" s="268" t="s">
        <v>2459</v>
      </c>
      <c r="E530" s="19" t="s">
        <v>19</v>
      </c>
      <c r="F530" s="269">
        <v>26</v>
      </c>
      <c r="G530" s="36"/>
      <c r="H530" s="41"/>
    </row>
    <row r="531" spans="1:8" s="2" customFormat="1" ht="16.9" customHeight="1">
      <c r="A531" s="36"/>
      <c r="B531" s="41"/>
      <c r="C531" s="268" t="s">
        <v>19</v>
      </c>
      <c r="D531" s="268" t="s">
        <v>2417</v>
      </c>
      <c r="E531" s="19" t="s">
        <v>19</v>
      </c>
      <c r="F531" s="269">
        <v>0</v>
      </c>
      <c r="G531" s="36"/>
      <c r="H531" s="41"/>
    </row>
    <row r="532" spans="1:8" s="2" customFormat="1" ht="16.9" customHeight="1">
      <c r="A532" s="36"/>
      <c r="B532" s="41"/>
      <c r="C532" s="268" t="s">
        <v>19</v>
      </c>
      <c r="D532" s="268" t="s">
        <v>2460</v>
      </c>
      <c r="E532" s="19" t="s">
        <v>19</v>
      </c>
      <c r="F532" s="269">
        <v>106.2</v>
      </c>
      <c r="G532" s="36"/>
      <c r="H532" s="41"/>
    </row>
    <row r="533" spans="1:8" s="2" customFormat="1" ht="16.9" customHeight="1">
      <c r="A533" s="36"/>
      <c r="B533" s="41"/>
      <c r="C533" s="268" t="s">
        <v>19</v>
      </c>
      <c r="D533" s="268" t="s">
        <v>2419</v>
      </c>
      <c r="E533" s="19" t="s">
        <v>19</v>
      </c>
      <c r="F533" s="269">
        <v>0</v>
      </c>
      <c r="G533" s="36"/>
      <c r="H533" s="41"/>
    </row>
    <row r="534" spans="1:8" s="2" customFormat="1" ht="16.9" customHeight="1">
      <c r="A534" s="36"/>
      <c r="B534" s="41"/>
      <c r="C534" s="268" t="s">
        <v>19</v>
      </c>
      <c r="D534" s="268" t="s">
        <v>2461</v>
      </c>
      <c r="E534" s="19" t="s">
        <v>19</v>
      </c>
      <c r="F534" s="269">
        <v>52.5</v>
      </c>
      <c r="G534" s="36"/>
      <c r="H534" s="41"/>
    </row>
    <row r="535" spans="1:8" s="2" customFormat="1" ht="16.9" customHeight="1">
      <c r="A535" s="36"/>
      <c r="B535" s="41"/>
      <c r="C535" s="268" t="s">
        <v>19</v>
      </c>
      <c r="D535" s="268" t="s">
        <v>2421</v>
      </c>
      <c r="E535" s="19" t="s">
        <v>19</v>
      </c>
      <c r="F535" s="269">
        <v>0</v>
      </c>
      <c r="G535" s="36"/>
      <c r="H535" s="41"/>
    </row>
    <row r="536" spans="1:8" s="2" customFormat="1" ht="16.9" customHeight="1">
      <c r="A536" s="36"/>
      <c r="B536" s="41"/>
      <c r="C536" s="268" t="s">
        <v>19</v>
      </c>
      <c r="D536" s="268" t="s">
        <v>2462</v>
      </c>
      <c r="E536" s="19" t="s">
        <v>19</v>
      </c>
      <c r="F536" s="269">
        <v>46.8</v>
      </c>
      <c r="G536" s="36"/>
      <c r="H536" s="41"/>
    </row>
    <row r="537" spans="1:8" s="2" customFormat="1" ht="16.9" customHeight="1">
      <c r="A537" s="36"/>
      <c r="B537" s="41"/>
      <c r="C537" s="268" t="s">
        <v>19</v>
      </c>
      <c r="D537" s="268" t="s">
        <v>2423</v>
      </c>
      <c r="E537" s="19" t="s">
        <v>19</v>
      </c>
      <c r="F537" s="269">
        <v>0</v>
      </c>
      <c r="G537" s="36"/>
      <c r="H537" s="41"/>
    </row>
    <row r="538" spans="1:8" s="2" customFormat="1" ht="16.9" customHeight="1">
      <c r="A538" s="36"/>
      <c r="B538" s="41"/>
      <c r="C538" s="268" t="s">
        <v>19</v>
      </c>
      <c r="D538" s="268" t="s">
        <v>273</v>
      </c>
      <c r="E538" s="19" t="s">
        <v>19</v>
      </c>
      <c r="F538" s="269">
        <v>4</v>
      </c>
      <c r="G538" s="36"/>
      <c r="H538" s="41"/>
    </row>
    <row r="539" spans="1:8" s="2" customFormat="1" ht="16.9" customHeight="1">
      <c r="A539" s="36"/>
      <c r="B539" s="41"/>
      <c r="C539" s="268" t="s">
        <v>19</v>
      </c>
      <c r="D539" s="268" t="s">
        <v>2463</v>
      </c>
      <c r="E539" s="19" t="s">
        <v>19</v>
      </c>
      <c r="F539" s="269">
        <v>2</v>
      </c>
      <c r="G539" s="36"/>
      <c r="H539" s="41"/>
    </row>
    <row r="540" spans="1:8" s="2" customFormat="1" ht="16.9" customHeight="1">
      <c r="A540" s="36"/>
      <c r="B540" s="41"/>
      <c r="C540" s="268" t="s">
        <v>307</v>
      </c>
      <c r="D540" s="268" t="s">
        <v>463</v>
      </c>
      <c r="E540" s="19" t="s">
        <v>19</v>
      </c>
      <c r="F540" s="269">
        <v>492.3</v>
      </c>
      <c r="G540" s="36"/>
      <c r="H540" s="41"/>
    </row>
    <row r="541" spans="1:8" s="2" customFormat="1" ht="16.9" customHeight="1">
      <c r="A541" s="36"/>
      <c r="B541" s="41"/>
      <c r="C541" s="270" t="s">
        <v>3054</v>
      </c>
      <c r="D541" s="36"/>
      <c r="E541" s="36"/>
      <c r="F541" s="36"/>
      <c r="G541" s="36"/>
      <c r="H541" s="41"/>
    </row>
    <row r="542" spans="1:8" s="2" customFormat="1" ht="16.9" customHeight="1">
      <c r="A542" s="36"/>
      <c r="B542" s="41"/>
      <c r="C542" s="268" t="s">
        <v>2451</v>
      </c>
      <c r="D542" s="268" t="s">
        <v>2452</v>
      </c>
      <c r="E542" s="19" t="s">
        <v>134</v>
      </c>
      <c r="F542" s="269">
        <v>492.3</v>
      </c>
      <c r="G542" s="36"/>
      <c r="H542" s="41"/>
    </row>
    <row r="543" spans="1:8" s="2" customFormat="1" ht="16.9" customHeight="1">
      <c r="A543" s="36"/>
      <c r="B543" s="41"/>
      <c r="C543" s="268" t="s">
        <v>2521</v>
      </c>
      <c r="D543" s="268" t="s">
        <v>2522</v>
      </c>
      <c r="E543" s="19" t="s">
        <v>134</v>
      </c>
      <c r="F543" s="269">
        <v>492.3</v>
      </c>
      <c r="G543" s="36"/>
      <c r="H543" s="41"/>
    </row>
    <row r="544" spans="1:8" s="2" customFormat="1" ht="16.9" customHeight="1">
      <c r="A544" s="36"/>
      <c r="B544" s="41"/>
      <c r="C544" s="268" t="s">
        <v>2515</v>
      </c>
      <c r="D544" s="268" t="s">
        <v>2516</v>
      </c>
      <c r="E544" s="19" t="s">
        <v>134</v>
      </c>
      <c r="F544" s="269">
        <v>492.3</v>
      </c>
      <c r="G544" s="36"/>
      <c r="H544" s="41"/>
    </row>
    <row r="545" spans="1:8" s="2" customFormat="1" ht="16.9" customHeight="1">
      <c r="A545" s="36"/>
      <c r="B545" s="41"/>
      <c r="C545" s="264" t="s">
        <v>237</v>
      </c>
      <c r="D545" s="265" t="s">
        <v>238</v>
      </c>
      <c r="E545" s="266" t="s">
        <v>134</v>
      </c>
      <c r="F545" s="267">
        <v>6</v>
      </c>
      <c r="G545" s="36"/>
      <c r="H545" s="41"/>
    </row>
    <row r="546" spans="1:8" s="2" customFormat="1" ht="16.9" customHeight="1">
      <c r="A546" s="36"/>
      <c r="B546" s="41"/>
      <c r="C546" s="268" t="s">
        <v>19</v>
      </c>
      <c r="D546" s="268" t="s">
        <v>1438</v>
      </c>
      <c r="E546" s="19" t="s">
        <v>19</v>
      </c>
      <c r="F546" s="269">
        <v>0</v>
      </c>
      <c r="G546" s="36"/>
      <c r="H546" s="41"/>
    </row>
    <row r="547" spans="1:8" s="2" customFormat="1" ht="16.9" customHeight="1">
      <c r="A547" s="36"/>
      <c r="B547" s="41"/>
      <c r="C547" s="268" t="s">
        <v>237</v>
      </c>
      <c r="D547" s="268" t="s">
        <v>1535</v>
      </c>
      <c r="E547" s="19" t="s">
        <v>19</v>
      </c>
      <c r="F547" s="269">
        <v>6</v>
      </c>
      <c r="G547" s="36"/>
      <c r="H547" s="41"/>
    </row>
    <row r="548" spans="1:8" s="2" customFormat="1" ht="16.9" customHeight="1">
      <c r="A548" s="36"/>
      <c r="B548" s="41"/>
      <c r="C548" s="270" t="s">
        <v>3054</v>
      </c>
      <c r="D548" s="36"/>
      <c r="E548" s="36"/>
      <c r="F548" s="36"/>
      <c r="G548" s="36"/>
      <c r="H548" s="41"/>
    </row>
    <row r="549" spans="1:8" s="2" customFormat="1" ht="16.9" customHeight="1">
      <c r="A549" s="36"/>
      <c r="B549" s="41"/>
      <c r="C549" s="268" t="s">
        <v>1530</v>
      </c>
      <c r="D549" s="268" t="s">
        <v>1531</v>
      </c>
      <c r="E549" s="19" t="s">
        <v>134</v>
      </c>
      <c r="F549" s="269">
        <v>6</v>
      </c>
      <c r="G549" s="36"/>
      <c r="H549" s="41"/>
    </row>
    <row r="550" spans="1:8" s="2" customFormat="1" ht="16.9" customHeight="1">
      <c r="A550" s="36"/>
      <c r="B550" s="41"/>
      <c r="C550" s="268" t="s">
        <v>1480</v>
      </c>
      <c r="D550" s="268" t="s">
        <v>1481</v>
      </c>
      <c r="E550" s="19" t="s">
        <v>627</v>
      </c>
      <c r="F550" s="269">
        <v>1.5</v>
      </c>
      <c r="G550" s="36"/>
      <c r="H550" s="41"/>
    </row>
    <row r="551" spans="1:8" s="2" customFormat="1" ht="16.9" customHeight="1">
      <c r="A551" s="36"/>
      <c r="B551" s="41"/>
      <c r="C551" s="268" t="s">
        <v>1503</v>
      </c>
      <c r="D551" s="268" t="s">
        <v>1504</v>
      </c>
      <c r="E551" s="19" t="s">
        <v>127</v>
      </c>
      <c r="F551" s="269">
        <v>1.11</v>
      </c>
      <c r="G551" s="36"/>
      <c r="H551" s="41"/>
    </row>
    <row r="552" spans="1:8" s="2" customFormat="1" ht="16.9" customHeight="1">
      <c r="A552" s="36"/>
      <c r="B552" s="41"/>
      <c r="C552" s="268" t="s">
        <v>1537</v>
      </c>
      <c r="D552" s="268" t="s">
        <v>1538</v>
      </c>
      <c r="E552" s="19" t="s">
        <v>134</v>
      </c>
      <c r="F552" s="269">
        <v>6</v>
      </c>
      <c r="G552" s="36"/>
      <c r="H552" s="41"/>
    </row>
    <row r="553" spans="1:8" s="2" customFormat="1" ht="16.9" customHeight="1">
      <c r="A553" s="36"/>
      <c r="B553" s="41"/>
      <c r="C553" s="264" t="s">
        <v>239</v>
      </c>
      <c r="D553" s="265" t="s">
        <v>240</v>
      </c>
      <c r="E553" s="266" t="s">
        <v>134</v>
      </c>
      <c r="F553" s="267">
        <v>6</v>
      </c>
      <c r="G553" s="36"/>
      <c r="H553" s="41"/>
    </row>
    <row r="554" spans="1:8" s="2" customFormat="1" ht="16.9" customHeight="1">
      <c r="A554" s="36"/>
      <c r="B554" s="41"/>
      <c r="C554" s="268" t="s">
        <v>19</v>
      </c>
      <c r="D554" s="268" t="s">
        <v>1438</v>
      </c>
      <c r="E554" s="19" t="s">
        <v>19</v>
      </c>
      <c r="F554" s="269">
        <v>0</v>
      </c>
      <c r="G554" s="36"/>
      <c r="H554" s="41"/>
    </row>
    <row r="555" spans="1:8" s="2" customFormat="1" ht="16.9" customHeight="1">
      <c r="A555" s="36"/>
      <c r="B555" s="41"/>
      <c r="C555" s="268" t="s">
        <v>239</v>
      </c>
      <c r="D555" s="268" t="s">
        <v>1535</v>
      </c>
      <c r="E555" s="19" t="s">
        <v>19</v>
      </c>
      <c r="F555" s="269">
        <v>6</v>
      </c>
      <c r="G555" s="36"/>
      <c r="H555" s="41"/>
    </row>
    <row r="556" spans="1:8" s="2" customFormat="1" ht="16.9" customHeight="1">
      <c r="A556" s="36"/>
      <c r="B556" s="41"/>
      <c r="C556" s="270" t="s">
        <v>3054</v>
      </c>
      <c r="D556" s="36"/>
      <c r="E556" s="36"/>
      <c r="F556" s="36"/>
      <c r="G556" s="36"/>
      <c r="H556" s="41"/>
    </row>
    <row r="557" spans="1:8" s="2" customFormat="1" ht="16.9" customHeight="1">
      <c r="A557" s="36"/>
      <c r="B557" s="41"/>
      <c r="C557" s="268" t="s">
        <v>1541</v>
      </c>
      <c r="D557" s="268" t="s">
        <v>1542</v>
      </c>
      <c r="E557" s="19" t="s">
        <v>134</v>
      </c>
      <c r="F557" s="269">
        <v>6</v>
      </c>
      <c r="G557" s="36"/>
      <c r="H557" s="41"/>
    </row>
    <row r="558" spans="1:8" s="2" customFormat="1" ht="16.9" customHeight="1">
      <c r="A558" s="36"/>
      <c r="B558" s="41"/>
      <c r="C558" s="268" t="s">
        <v>1494</v>
      </c>
      <c r="D558" s="268" t="s">
        <v>1495</v>
      </c>
      <c r="E558" s="19" t="s">
        <v>627</v>
      </c>
      <c r="F558" s="269">
        <v>6</v>
      </c>
      <c r="G558" s="36"/>
      <c r="H558" s="41"/>
    </row>
    <row r="559" spans="1:8" s="2" customFormat="1" ht="16.9" customHeight="1">
      <c r="A559" s="36"/>
      <c r="B559" s="41"/>
      <c r="C559" s="268" t="s">
        <v>1503</v>
      </c>
      <c r="D559" s="268" t="s">
        <v>1504</v>
      </c>
      <c r="E559" s="19" t="s">
        <v>127</v>
      </c>
      <c r="F559" s="269">
        <v>1.11</v>
      </c>
      <c r="G559" s="36"/>
      <c r="H559" s="41"/>
    </row>
    <row r="560" spans="1:8" s="2" customFormat="1" ht="16.9" customHeight="1">
      <c r="A560" s="36"/>
      <c r="B560" s="41"/>
      <c r="C560" s="268" t="s">
        <v>1546</v>
      </c>
      <c r="D560" s="268" t="s">
        <v>1547</v>
      </c>
      <c r="E560" s="19" t="s">
        <v>134</v>
      </c>
      <c r="F560" s="269">
        <v>6</v>
      </c>
      <c r="G560" s="36"/>
      <c r="H560" s="41"/>
    </row>
    <row r="561" spans="1:8" s="2" customFormat="1" ht="16.9" customHeight="1">
      <c r="A561" s="36"/>
      <c r="B561" s="41"/>
      <c r="C561" s="264" t="s">
        <v>123</v>
      </c>
      <c r="D561" s="265" t="s">
        <v>124</v>
      </c>
      <c r="E561" s="266" t="s">
        <v>92</v>
      </c>
      <c r="F561" s="267">
        <v>20</v>
      </c>
      <c r="G561" s="36"/>
      <c r="H561" s="41"/>
    </row>
    <row r="562" spans="1:8" s="2" customFormat="1" ht="16.9" customHeight="1">
      <c r="A562" s="36"/>
      <c r="B562" s="41"/>
      <c r="C562" s="268" t="s">
        <v>123</v>
      </c>
      <c r="D562" s="268" t="s">
        <v>1274</v>
      </c>
      <c r="E562" s="19" t="s">
        <v>19</v>
      </c>
      <c r="F562" s="269">
        <v>20</v>
      </c>
      <c r="G562" s="36"/>
      <c r="H562" s="41"/>
    </row>
    <row r="563" spans="1:8" s="2" customFormat="1" ht="16.9" customHeight="1">
      <c r="A563" s="36"/>
      <c r="B563" s="41"/>
      <c r="C563" s="270" t="s">
        <v>3054</v>
      </c>
      <c r="D563" s="36"/>
      <c r="E563" s="36"/>
      <c r="F563" s="36"/>
      <c r="G563" s="36"/>
      <c r="H563" s="41"/>
    </row>
    <row r="564" spans="1:8" s="2" customFormat="1" ht="16.9" customHeight="1">
      <c r="A564" s="36"/>
      <c r="B564" s="41"/>
      <c r="C564" s="268" t="s">
        <v>1326</v>
      </c>
      <c r="D564" s="268" t="s">
        <v>1327</v>
      </c>
      <c r="E564" s="19" t="s">
        <v>92</v>
      </c>
      <c r="F564" s="269">
        <v>20</v>
      </c>
      <c r="G564" s="36"/>
      <c r="H564" s="41"/>
    </row>
    <row r="565" spans="1:8" s="2" customFormat="1" ht="16.9" customHeight="1">
      <c r="A565" s="36"/>
      <c r="B565" s="41"/>
      <c r="C565" s="268" t="s">
        <v>1332</v>
      </c>
      <c r="D565" s="268" t="s">
        <v>1333</v>
      </c>
      <c r="E565" s="19" t="s">
        <v>106</v>
      </c>
      <c r="F565" s="269">
        <v>3</v>
      </c>
      <c r="G565" s="36"/>
      <c r="H565" s="41"/>
    </row>
    <row r="566" spans="1:8" s="2" customFormat="1" ht="16.9" customHeight="1">
      <c r="A566" s="36"/>
      <c r="B566" s="41"/>
      <c r="C566" s="264" t="s">
        <v>367</v>
      </c>
      <c r="D566" s="265" t="s">
        <v>368</v>
      </c>
      <c r="E566" s="266" t="s">
        <v>106</v>
      </c>
      <c r="F566" s="267">
        <v>55.078</v>
      </c>
      <c r="G566" s="36"/>
      <c r="H566" s="41"/>
    </row>
    <row r="567" spans="1:8" s="2" customFormat="1" ht="16.9" customHeight="1">
      <c r="A567" s="36"/>
      <c r="B567" s="41"/>
      <c r="C567" s="268" t="s">
        <v>19</v>
      </c>
      <c r="D567" s="268" t="s">
        <v>1637</v>
      </c>
      <c r="E567" s="19" t="s">
        <v>19</v>
      </c>
      <c r="F567" s="269">
        <v>0</v>
      </c>
      <c r="G567" s="36"/>
      <c r="H567" s="41"/>
    </row>
    <row r="568" spans="1:8" s="2" customFormat="1" ht="16.9" customHeight="1">
      <c r="A568" s="36"/>
      <c r="B568" s="41"/>
      <c r="C568" s="268" t="s">
        <v>19</v>
      </c>
      <c r="D568" s="268" t="s">
        <v>1695</v>
      </c>
      <c r="E568" s="19" t="s">
        <v>19</v>
      </c>
      <c r="F568" s="269">
        <v>0</v>
      </c>
      <c r="G568" s="36"/>
      <c r="H568" s="41"/>
    </row>
    <row r="569" spans="1:8" s="2" customFormat="1" ht="16.9" customHeight="1">
      <c r="A569" s="36"/>
      <c r="B569" s="41"/>
      <c r="C569" s="268" t="s">
        <v>19</v>
      </c>
      <c r="D569" s="268" t="s">
        <v>1696</v>
      </c>
      <c r="E569" s="19" t="s">
        <v>19</v>
      </c>
      <c r="F569" s="269">
        <v>55.078</v>
      </c>
      <c r="G569" s="36"/>
      <c r="H569" s="41"/>
    </row>
    <row r="570" spans="1:8" s="2" customFormat="1" ht="16.9" customHeight="1">
      <c r="A570" s="36"/>
      <c r="B570" s="41"/>
      <c r="C570" s="268" t="s">
        <v>367</v>
      </c>
      <c r="D570" s="268" t="s">
        <v>463</v>
      </c>
      <c r="E570" s="19" t="s">
        <v>19</v>
      </c>
      <c r="F570" s="269">
        <v>55.078</v>
      </c>
      <c r="G570" s="36"/>
      <c r="H570" s="41"/>
    </row>
    <row r="571" spans="1:8" s="2" customFormat="1" ht="16.9" customHeight="1">
      <c r="A571" s="36"/>
      <c r="B571" s="41"/>
      <c r="C571" s="270" t="s">
        <v>3054</v>
      </c>
      <c r="D571" s="36"/>
      <c r="E571" s="36"/>
      <c r="F571" s="36"/>
      <c r="G571" s="36"/>
      <c r="H571" s="41"/>
    </row>
    <row r="572" spans="1:8" s="2" customFormat="1" ht="16.9" customHeight="1">
      <c r="A572" s="36"/>
      <c r="B572" s="41"/>
      <c r="C572" s="268" t="s">
        <v>1691</v>
      </c>
      <c r="D572" s="268" t="s">
        <v>1692</v>
      </c>
      <c r="E572" s="19" t="s">
        <v>106</v>
      </c>
      <c r="F572" s="269">
        <v>55.078</v>
      </c>
      <c r="G572" s="36"/>
      <c r="H572" s="41"/>
    </row>
    <row r="573" spans="1:8" s="2" customFormat="1" ht="16.9" customHeight="1">
      <c r="A573" s="36"/>
      <c r="B573" s="41"/>
      <c r="C573" s="268" t="s">
        <v>1685</v>
      </c>
      <c r="D573" s="268" t="s">
        <v>1686</v>
      </c>
      <c r="E573" s="19" t="s">
        <v>127</v>
      </c>
      <c r="F573" s="269">
        <v>158.203</v>
      </c>
      <c r="G573" s="36"/>
      <c r="H573" s="41"/>
    </row>
    <row r="574" spans="1:8" s="2" customFormat="1" ht="16.9" customHeight="1">
      <c r="A574" s="36"/>
      <c r="B574" s="41"/>
      <c r="C574" s="264" t="s">
        <v>275</v>
      </c>
      <c r="D574" s="265" t="s">
        <v>276</v>
      </c>
      <c r="E574" s="266" t="s">
        <v>106</v>
      </c>
      <c r="F574" s="267">
        <v>381.019</v>
      </c>
      <c r="G574" s="36"/>
      <c r="H574" s="41"/>
    </row>
    <row r="575" spans="1:8" s="2" customFormat="1" ht="16.9" customHeight="1">
      <c r="A575" s="36"/>
      <c r="B575" s="41"/>
      <c r="C575" s="268" t="s">
        <v>19</v>
      </c>
      <c r="D575" s="268" t="s">
        <v>520</v>
      </c>
      <c r="E575" s="19" t="s">
        <v>19</v>
      </c>
      <c r="F575" s="269">
        <v>0</v>
      </c>
      <c r="G575" s="36"/>
      <c r="H575" s="41"/>
    </row>
    <row r="576" spans="1:8" s="2" customFormat="1" ht="16.9" customHeight="1">
      <c r="A576" s="36"/>
      <c r="B576" s="41"/>
      <c r="C576" s="268" t="s">
        <v>19</v>
      </c>
      <c r="D576" s="268" t="s">
        <v>1016</v>
      </c>
      <c r="E576" s="19" t="s">
        <v>19</v>
      </c>
      <c r="F576" s="269">
        <v>0</v>
      </c>
      <c r="G576" s="36"/>
      <c r="H576" s="41"/>
    </row>
    <row r="577" spans="1:8" s="2" customFormat="1" ht="16.9" customHeight="1">
      <c r="A577" s="36"/>
      <c r="B577" s="41"/>
      <c r="C577" s="268" t="s">
        <v>19</v>
      </c>
      <c r="D577" s="268" t="s">
        <v>1017</v>
      </c>
      <c r="E577" s="19" t="s">
        <v>19</v>
      </c>
      <c r="F577" s="269">
        <v>1.287</v>
      </c>
      <c r="G577" s="36"/>
      <c r="H577" s="41"/>
    </row>
    <row r="578" spans="1:8" s="2" customFormat="1" ht="16.9" customHeight="1">
      <c r="A578" s="36"/>
      <c r="B578" s="41"/>
      <c r="C578" s="268" t="s">
        <v>19</v>
      </c>
      <c r="D578" s="268" t="s">
        <v>1018</v>
      </c>
      <c r="E578" s="19" t="s">
        <v>19</v>
      </c>
      <c r="F578" s="269">
        <v>0</v>
      </c>
      <c r="G578" s="36"/>
      <c r="H578" s="41"/>
    </row>
    <row r="579" spans="1:8" s="2" customFormat="1" ht="16.9" customHeight="1">
      <c r="A579" s="36"/>
      <c r="B579" s="41"/>
      <c r="C579" s="268" t="s">
        <v>19</v>
      </c>
      <c r="D579" s="268" t="s">
        <v>1019</v>
      </c>
      <c r="E579" s="19" t="s">
        <v>19</v>
      </c>
      <c r="F579" s="269">
        <v>361.095</v>
      </c>
      <c r="G579" s="36"/>
      <c r="H579" s="41"/>
    </row>
    <row r="580" spans="1:8" s="2" customFormat="1" ht="16.9" customHeight="1">
      <c r="A580" s="36"/>
      <c r="B580" s="41"/>
      <c r="C580" s="268" t="s">
        <v>19</v>
      </c>
      <c r="D580" s="268" t="s">
        <v>1020</v>
      </c>
      <c r="E580" s="19" t="s">
        <v>19</v>
      </c>
      <c r="F580" s="269">
        <v>0</v>
      </c>
      <c r="G580" s="36"/>
      <c r="H580" s="41"/>
    </row>
    <row r="581" spans="1:8" s="2" customFormat="1" ht="16.9" customHeight="1">
      <c r="A581" s="36"/>
      <c r="B581" s="41"/>
      <c r="C581" s="268" t="s">
        <v>19</v>
      </c>
      <c r="D581" s="268" t="s">
        <v>783</v>
      </c>
      <c r="E581" s="19" t="s">
        <v>19</v>
      </c>
      <c r="F581" s="269">
        <v>10.8</v>
      </c>
      <c r="G581" s="36"/>
      <c r="H581" s="41"/>
    </row>
    <row r="582" spans="1:8" s="2" customFormat="1" ht="16.9" customHeight="1">
      <c r="A582" s="36"/>
      <c r="B582" s="41"/>
      <c r="C582" s="268" t="s">
        <v>19</v>
      </c>
      <c r="D582" s="268" t="s">
        <v>730</v>
      </c>
      <c r="E582" s="19" t="s">
        <v>19</v>
      </c>
      <c r="F582" s="269">
        <v>0</v>
      </c>
      <c r="G582" s="36"/>
      <c r="H582" s="41"/>
    </row>
    <row r="583" spans="1:8" s="2" customFormat="1" ht="16.9" customHeight="1">
      <c r="A583" s="36"/>
      <c r="B583" s="41"/>
      <c r="C583" s="268" t="s">
        <v>19</v>
      </c>
      <c r="D583" s="268" t="s">
        <v>1021</v>
      </c>
      <c r="E583" s="19" t="s">
        <v>19</v>
      </c>
      <c r="F583" s="269">
        <v>2.484</v>
      </c>
      <c r="G583" s="36"/>
      <c r="H583" s="41"/>
    </row>
    <row r="584" spans="1:8" s="2" customFormat="1" ht="16.9" customHeight="1">
      <c r="A584" s="36"/>
      <c r="B584" s="41"/>
      <c r="C584" s="268" t="s">
        <v>19</v>
      </c>
      <c r="D584" s="268" t="s">
        <v>735</v>
      </c>
      <c r="E584" s="19" t="s">
        <v>19</v>
      </c>
      <c r="F584" s="269">
        <v>0</v>
      </c>
      <c r="G584" s="36"/>
      <c r="H584" s="41"/>
    </row>
    <row r="585" spans="1:8" s="2" customFormat="1" ht="16.9" customHeight="1">
      <c r="A585" s="36"/>
      <c r="B585" s="41"/>
      <c r="C585" s="268" t="s">
        <v>19</v>
      </c>
      <c r="D585" s="268" t="s">
        <v>1022</v>
      </c>
      <c r="E585" s="19" t="s">
        <v>19</v>
      </c>
      <c r="F585" s="269">
        <v>0.882</v>
      </c>
      <c r="G585" s="36"/>
      <c r="H585" s="41"/>
    </row>
    <row r="586" spans="1:8" s="2" customFormat="1" ht="16.9" customHeight="1">
      <c r="A586" s="36"/>
      <c r="B586" s="41"/>
      <c r="C586" s="268" t="s">
        <v>19</v>
      </c>
      <c r="D586" s="268" t="s">
        <v>737</v>
      </c>
      <c r="E586" s="19" t="s">
        <v>19</v>
      </c>
      <c r="F586" s="269">
        <v>0</v>
      </c>
      <c r="G586" s="36"/>
      <c r="H586" s="41"/>
    </row>
    <row r="587" spans="1:8" s="2" customFormat="1" ht="16.9" customHeight="1">
      <c r="A587" s="36"/>
      <c r="B587" s="41"/>
      <c r="C587" s="268" t="s">
        <v>19</v>
      </c>
      <c r="D587" s="268" t="s">
        <v>1023</v>
      </c>
      <c r="E587" s="19" t="s">
        <v>19</v>
      </c>
      <c r="F587" s="269">
        <v>1.197</v>
      </c>
      <c r="G587" s="36"/>
      <c r="H587" s="41"/>
    </row>
    <row r="588" spans="1:8" s="2" customFormat="1" ht="16.9" customHeight="1">
      <c r="A588" s="36"/>
      <c r="B588" s="41"/>
      <c r="C588" s="268" t="s">
        <v>19</v>
      </c>
      <c r="D588" s="268" t="s">
        <v>741</v>
      </c>
      <c r="E588" s="19" t="s">
        <v>19</v>
      </c>
      <c r="F588" s="269">
        <v>0</v>
      </c>
      <c r="G588" s="36"/>
      <c r="H588" s="41"/>
    </row>
    <row r="589" spans="1:8" s="2" customFormat="1" ht="16.9" customHeight="1">
      <c r="A589" s="36"/>
      <c r="B589" s="41"/>
      <c r="C589" s="268" t="s">
        <v>19</v>
      </c>
      <c r="D589" s="268" t="s">
        <v>1024</v>
      </c>
      <c r="E589" s="19" t="s">
        <v>19</v>
      </c>
      <c r="F589" s="269">
        <v>0.594</v>
      </c>
      <c r="G589" s="36"/>
      <c r="H589" s="41"/>
    </row>
    <row r="590" spans="1:8" s="2" customFormat="1" ht="16.9" customHeight="1">
      <c r="A590" s="36"/>
      <c r="B590" s="41"/>
      <c r="C590" s="268" t="s">
        <v>19</v>
      </c>
      <c r="D590" s="268" t="s">
        <v>1025</v>
      </c>
      <c r="E590" s="19" t="s">
        <v>19</v>
      </c>
      <c r="F590" s="269">
        <v>0</v>
      </c>
      <c r="G590" s="36"/>
      <c r="H590" s="41"/>
    </row>
    <row r="591" spans="1:8" s="2" customFormat="1" ht="16.9" customHeight="1">
      <c r="A591" s="36"/>
      <c r="B591" s="41"/>
      <c r="C591" s="268" t="s">
        <v>19</v>
      </c>
      <c r="D591" s="268" t="s">
        <v>1026</v>
      </c>
      <c r="E591" s="19" t="s">
        <v>19</v>
      </c>
      <c r="F591" s="269">
        <v>3.12</v>
      </c>
      <c r="G591" s="36"/>
      <c r="H591" s="41"/>
    </row>
    <row r="592" spans="1:8" s="2" customFormat="1" ht="16.9" customHeight="1">
      <c r="A592" s="36"/>
      <c r="B592" s="41"/>
      <c r="C592" s="268" t="s">
        <v>19</v>
      </c>
      <c r="D592" s="268" t="s">
        <v>1027</v>
      </c>
      <c r="E592" s="19" t="s">
        <v>19</v>
      </c>
      <c r="F592" s="269">
        <v>0</v>
      </c>
      <c r="G592" s="36"/>
      <c r="H592" s="41"/>
    </row>
    <row r="593" spans="1:8" s="2" customFormat="1" ht="16.9" customHeight="1">
      <c r="A593" s="36"/>
      <c r="B593" s="41"/>
      <c r="C593" s="268" t="s">
        <v>19</v>
      </c>
      <c r="D593" s="268" t="s">
        <v>1028</v>
      </c>
      <c r="E593" s="19" t="s">
        <v>19</v>
      </c>
      <c r="F593" s="269">
        <v>-0.44</v>
      </c>
      <c r="G593" s="36"/>
      <c r="H593" s="41"/>
    </row>
    <row r="594" spans="1:8" s="2" customFormat="1" ht="16.9" customHeight="1">
      <c r="A594" s="36"/>
      <c r="B594" s="41"/>
      <c r="C594" s="268" t="s">
        <v>275</v>
      </c>
      <c r="D594" s="268" t="s">
        <v>463</v>
      </c>
      <c r="E594" s="19" t="s">
        <v>19</v>
      </c>
      <c r="F594" s="269">
        <v>381.019</v>
      </c>
      <c r="G594" s="36"/>
      <c r="H594" s="41"/>
    </row>
    <row r="595" spans="1:8" s="2" customFormat="1" ht="16.9" customHeight="1">
      <c r="A595" s="36"/>
      <c r="B595" s="41"/>
      <c r="C595" s="270" t="s">
        <v>3054</v>
      </c>
      <c r="D595" s="36"/>
      <c r="E595" s="36"/>
      <c r="F595" s="36"/>
      <c r="G595" s="36"/>
      <c r="H595" s="41"/>
    </row>
    <row r="596" spans="1:8" s="2" customFormat="1" ht="16.9" customHeight="1">
      <c r="A596" s="36"/>
      <c r="B596" s="41"/>
      <c r="C596" s="268" t="s">
        <v>1011</v>
      </c>
      <c r="D596" s="268" t="s">
        <v>1012</v>
      </c>
      <c r="E596" s="19" t="s">
        <v>106</v>
      </c>
      <c r="F596" s="269">
        <v>381.019</v>
      </c>
      <c r="G596" s="36"/>
      <c r="H596" s="41"/>
    </row>
    <row r="597" spans="1:8" s="2" customFormat="1" ht="16.9" customHeight="1">
      <c r="A597" s="36"/>
      <c r="B597" s="41"/>
      <c r="C597" s="268" t="s">
        <v>941</v>
      </c>
      <c r="D597" s="268" t="s">
        <v>942</v>
      </c>
      <c r="E597" s="19" t="s">
        <v>106</v>
      </c>
      <c r="F597" s="269">
        <v>1661.648</v>
      </c>
      <c r="G597" s="36"/>
      <c r="H597" s="41"/>
    </row>
    <row r="598" spans="1:8" s="2" customFormat="1" ht="16.9" customHeight="1">
      <c r="A598" s="36"/>
      <c r="B598" s="41"/>
      <c r="C598" s="268" t="s">
        <v>972</v>
      </c>
      <c r="D598" s="268" t="s">
        <v>973</v>
      </c>
      <c r="E598" s="19" t="s">
        <v>106</v>
      </c>
      <c r="F598" s="269">
        <v>1022.587</v>
      </c>
      <c r="G598" s="36"/>
      <c r="H598" s="41"/>
    </row>
    <row r="599" spans="1:8" s="2" customFormat="1" ht="16.9" customHeight="1">
      <c r="A599" s="36"/>
      <c r="B599" s="41"/>
      <c r="C599" s="268" t="s">
        <v>997</v>
      </c>
      <c r="D599" s="268" t="s">
        <v>998</v>
      </c>
      <c r="E599" s="19" t="s">
        <v>106</v>
      </c>
      <c r="F599" s="269">
        <v>968.005</v>
      </c>
      <c r="G599" s="36"/>
      <c r="H599" s="41"/>
    </row>
    <row r="600" spans="1:8" s="2" customFormat="1" ht="16.9" customHeight="1">
      <c r="A600" s="36"/>
      <c r="B600" s="41"/>
      <c r="C600" s="268" t="s">
        <v>1082</v>
      </c>
      <c r="D600" s="268" t="s">
        <v>1083</v>
      </c>
      <c r="E600" s="19" t="s">
        <v>106</v>
      </c>
      <c r="F600" s="269">
        <v>1162.175</v>
      </c>
      <c r="G600" s="36"/>
      <c r="H600" s="41"/>
    </row>
    <row r="601" spans="1:8" s="2" customFormat="1" ht="16.9" customHeight="1">
      <c r="A601" s="36"/>
      <c r="B601" s="41"/>
      <c r="C601" s="264" t="s">
        <v>186</v>
      </c>
      <c r="D601" s="265" t="s">
        <v>187</v>
      </c>
      <c r="E601" s="266" t="s">
        <v>106</v>
      </c>
      <c r="F601" s="267">
        <v>1414.419</v>
      </c>
      <c r="G601" s="36"/>
      <c r="H601" s="41"/>
    </row>
    <row r="602" spans="1:8" s="2" customFormat="1" ht="16.9" customHeight="1">
      <c r="A602" s="36"/>
      <c r="B602" s="41"/>
      <c r="C602" s="268" t="s">
        <v>19</v>
      </c>
      <c r="D602" s="268" t="s">
        <v>1034</v>
      </c>
      <c r="E602" s="19" t="s">
        <v>19</v>
      </c>
      <c r="F602" s="269">
        <v>0</v>
      </c>
      <c r="G602" s="36"/>
      <c r="H602" s="41"/>
    </row>
    <row r="603" spans="1:8" s="2" customFormat="1" ht="16.9" customHeight="1">
      <c r="A603" s="36"/>
      <c r="B603" s="41"/>
      <c r="C603" s="268" t="s">
        <v>19</v>
      </c>
      <c r="D603" s="268" t="s">
        <v>1035</v>
      </c>
      <c r="E603" s="19" t="s">
        <v>19</v>
      </c>
      <c r="F603" s="269">
        <v>0</v>
      </c>
      <c r="G603" s="36"/>
      <c r="H603" s="41"/>
    </row>
    <row r="604" spans="1:8" s="2" customFormat="1" ht="16.9" customHeight="1">
      <c r="A604" s="36"/>
      <c r="B604" s="41"/>
      <c r="C604" s="268" t="s">
        <v>19</v>
      </c>
      <c r="D604" s="268" t="s">
        <v>1036</v>
      </c>
      <c r="E604" s="19" t="s">
        <v>19</v>
      </c>
      <c r="F604" s="269">
        <v>0</v>
      </c>
      <c r="G604" s="36"/>
      <c r="H604" s="41"/>
    </row>
    <row r="605" spans="1:8" s="2" customFormat="1" ht="16.9" customHeight="1">
      <c r="A605" s="36"/>
      <c r="B605" s="41"/>
      <c r="C605" s="268" t="s">
        <v>19</v>
      </c>
      <c r="D605" s="268" t="s">
        <v>1037</v>
      </c>
      <c r="E605" s="19" t="s">
        <v>19</v>
      </c>
      <c r="F605" s="269">
        <v>1222.419</v>
      </c>
      <c r="G605" s="36"/>
      <c r="H605" s="41"/>
    </row>
    <row r="606" spans="1:8" s="2" customFormat="1" ht="16.9" customHeight="1">
      <c r="A606" s="36"/>
      <c r="B606" s="41"/>
      <c r="C606" s="268" t="s">
        <v>19</v>
      </c>
      <c r="D606" s="268" t="s">
        <v>1038</v>
      </c>
      <c r="E606" s="19" t="s">
        <v>19</v>
      </c>
      <c r="F606" s="269">
        <v>0</v>
      </c>
      <c r="G606" s="36"/>
      <c r="H606" s="41"/>
    </row>
    <row r="607" spans="1:8" s="2" customFormat="1" ht="16.9" customHeight="1">
      <c r="A607" s="36"/>
      <c r="B607" s="41"/>
      <c r="C607" s="268" t="s">
        <v>19</v>
      </c>
      <c r="D607" s="268" t="s">
        <v>1039</v>
      </c>
      <c r="E607" s="19" t="s">
        <v>19</v>
      </c>
      <c r="F607" s="269">
        <v>192</v>
      </c>
      <c r="G607" s="36"/>
      <c r="H607" s="41"/>
    </row>
    <row r="608" spans="1:8" s="2" customFormat="1" ht="16.9" customHeight="1">
      <c r="A608" s="36"/>
      <c r="B608" s="41"/>
      <c r="C608" s="268" t="s">
        <v>186</v>
      </c>
      <c r="D608" s="268" t="s">
        <v>463</v>
      </c>
      <c r="E608" s="19" t="s">
        <v>19</v>
      </c>
      <c r="F608" s="269">
        <v>1414.419</v>
      </c>
      <c r="G608" s="36"/>
      <c r="H608" s="41"/>
    </row>
    <row r="609" spans="1:8" s="2" customFormat="1" ht="16.9" customHeight="1">
      <c r="A609" s="36"/>
      <c r="B609" s="41"/>
      <c r="C609" s="270" t="s">
        <v>3054</v>
      </c>
      <c r="D609" s="36"/>
      <c r="E609" s="36"/>
      <c r="F609" s="36"/>
      <c r="G609" s="36"/>
      <c r="H609" s="41"/>
    </row>
    <row r="610" spans="1:8" s="2" customFormat="1" ht="16.9" customHeight="1">
      <c r="A610" s="36"/>
      <c r="B610" s="41"/>
      <c r="C610" s="268" t="s">
        <v>1030</v>
      </c>
      <c r="D610" s="268" t="s">
        <v>1031</v>
      </c>
      <c r="E610" s="19" t="s">
        <v>106</v>
      </c>
      <c r="F610" s="269">
        <v>1414.419</v>
      </c>
      <c r="G610" s="36"/>
      <c r="H610" s="41"/>
    </row>
    <row r="611" spans="1:8" s="2" customFormat="1" ht="16.9" customHeight="1">
      <c r="A611" s="36"/>
      <c r="B611" s="41"/>
      <c r="C611" s="268" t="s">
        <v>669</v>
      </c>
      <c r="D611" s="268" t="s">
        <v>670</v>
      </c>
      <c r="E611" s="19" t="s">
        <v>106</v>
      </c>
      <c r="F611" s="269">
        <v>1414.419</v>
      </c>
      <c r="G611" s="36"/>
      <c r="H611" s="41"/>
    </row>
    <row r="612" spans="1:8" s="2" customFormat="1" ht="16.9" customHeight="1">
      <c r="A612" s="36"/>
      <c r="B612" s="41"/>
      <c r="C612" s="268" t="s">
        <v>921</v>
      </c>
      <c r="D612" s="268" t="s">
        <v>922</v>
      </c>
      <c r="E612" s="19" t="s">
        <v>106</v>
      </c>
      <c r="F612" s="269">
        <v>1414.419</v>
      </c>
      <c r="G612" s="36"/>
      <c r="H612" s="41"/>
    </row>
    <row r="613" spans="1:8" s="2" customFormat="1" ht="16.9" customHeight="1">
      <c r="A613" s="36"/>
      <c r="B613" s="41"/>
      <c r="C613" s="264" t="s">
        <v>154</v>
      </c>
      <c r="D613" s="265" t="s">
        <v>155</v>
      </c>
      <c r="E613" s="266" t="s">
        <v>92</v>
      </c>
      <c r="F613" s="267">
        <v>252.789</v>
      </c>
      <c r="G613" s="36"/>
      <c r="H613" s="41"/>
    </row>
    <row r="614" spans="1:8" s="2" customFormat="1" ht="16.9" customHeight="1">
      <c r="A614" s="36"/>
      <c r="B614" s="41"/>
      <c r="C614" s="268" t="s">
        <v>19</v>
      </c>
      <c r="D614" s="268" t="s">
        <v>2872</v>
      </c>
      <c r="E614" s="19" t="s">
        <v>19</v>
      </c>
      <c r="F614" s="269">
        <v>56.1</v>
      </c>
      <c r="G614" s="36"/>
      <c r="H614" s="41"/>
    </row>
    <row r="615" spans="1:8" s="2" customFormat="1" ht="16.9" customHeight="1">
      <c r="A615" s="36"/>
      <c r="B615" s="41"/>
      <c r="C615" s="268" t="s">
        <v>19</v>
      </c>
      <c r="D615" s="268" t="s">
        <v>2873</v>
      </c>
      <c r="E615" s="19" t="s">
        <v>19</v>
      </c>
      <c r="F615" s="269">
        <v>10.308</v>
      </c>
      <c r="G615" s="36"/>
      <c r="H615" s="41"/>
    </row>
    <row r="616" spans="1:8" s="2" customFormat="1" ht="16.9" customHeight="1">
      <c r="A616" s="36"/>
      <c r="B616" s="41"/>
      <c r="C616" s="268" t="s">
        <v>19</v>
      </c>
      <c r="D616" s="268" t="s">
        <v>2874</v>
      </c>
      <c r="E616" s="19" t="s">
        <v>19</v>
      </c>
      <c r="F616" s="269">
        <v>40.896</v>
      </c>
      <c r="G616" s="36"/>
      <c r="H616" s="41"/>
    </row>
    <row r="617" spans="1:8" s="2" customFormat="1" ht="16.9" customHeight="1">
      <c r="A617" s="36"/>
      <c r="B617" s="41"/>
      <c r="C617" s="268" t="s">
        <v>19</v>
      </c>
      <c r="D617" s="268" t="s">
        <v>2875</v>
      </c>
      <c r="E617" s="19" t="s">
        <v>19</v>
      </c>
      <c r="F617" s="269">
        <v>145.485</v>
      </c>
      <c r="G617" s="36"/>
      <c r="H617" s="41"/>
    </row>
    <row r="618" spans="1:8" s="2" customFormat="1" ht="16.9" customHeight="1">
      <c r="A618" s="36"/>
      <c r="B618" s="41"/>
      <c r="C618" s="268" t="s">
        <v>154</v>
      </c>
      <c r="D618" s="268" t="s">
        <v>463</v>
      </c>
      <c r="E618" s="19" t="s">
        <v>19</v>
      </c>
      <c r="F618" s="269">
        <v>252.789</v>
      </c>
      <c r="G618" s="36"/>
      <c r="H618" s="41"/>
    </row>
    <row r="619" spans="1:8" s="2" customFormat="1" ht="16.9" customHeight="1">
      <c r="A619" s="36"/>
      <c r="B619" s="41"/>
      <c r="C619" s="270" t="s">
        <v>3054</v>
      </c>
      <c r="D619" s="36"/>
      <c r="E619" s="36"/>
      <c r="F619" s="36"/>
      <c r="G619" s="36"/>
      <c r="H619" s="41"/>
    </row>
    <row r="620" spans="1:8" s="2" customFormat="1" ht="16.9" customHeight="1">
      <c r="A620" s="36"/>
      <c r="B620" s="41"/>
      <c r="C620" s="268" t="s">
        <v>2868</v>
      </c>
      <c r="D620" s="268" t="s">
        <v>2869</v>
      </c>
      <c r="E620" s="19" t="s">
        <v>92</v>
      </c>
      <c r="F620" s="269">
        <v>252.789</v>
      </c>
      <c r="G620" s="36"/>
      <c r="H620" s="41"/>
    </row>
    <row r="621" spans="1:8" s="2" customFormat="1" ht="16.9" customHeight="1">
      <c r="A621" s="36"/>
      <c r="B621" s="41"/>
      <c r="C621" s="268" t="s">
        <v>2863</v>
      </c>
      <c r="D621" s="268" t="s">
        <v>2864</v>
      </c>
      <c r="E621" s="19" t="s">
        <v>92</v>
      </c>
      <c r="F621" s="269">
        <v>252.789</v>
      </c>
      <c r="G621" s="36"/>
      <c r="H621" s="41"/>
    </row>
    <row r="622" spans="1:8" s="2" customFormat="1" ht="16.9" customHeight="1">
      <c r="A622" s="36"/>
      <c r="B622" s="41"/>
      <c r="C622" s="264" t="s">
        <v>121</v>
      </c>
      <c r="D622" s="265" t="s">
        <v>122</v>
      </c>
      <c r="E622" s="266" t="s">
        <v>92</v>
      </c>
      <c r="F622" s="267">
        <v>20</v>
      </c>
      <c r="G622" s="36"/>
      <c r="H622" s="41"/>
    </row>
    <row r="623" spans="1:8" s="2" customFormat="1" ht="16.9" customHeight="1">
      <c r="A623" s="36"/>
      <c r="B623" s="41"/>
      <c r="C623" s="268" t="s">
        <v>121</v>
      </c>
      <c r="D623" s="268" t="s">
        <v>1274</v>
      </c>
      <c r="E623" s="19" t="s">
        <v>19</v>
      </c>
      <c r="F623" s="269">
        <v>20</v>
      </c>
      <c r="G623" s="36"/>
      <c r="H623" s="41"/>
    </row>
    <row r="624" spans="1:8" s="2" customFormat="1" ht="16.9" customHeight="1">
      <c r="A624" s="36"/>
      <c r="B624" s="41"/>
      <c r="C624" s="270" t="s">
        <v>3054</v>
      </c>
      <c r="D624" s="36"/>
      <c r="E624" s="36"/>
      <c r="F624" s="36"/>
      <c r="G624" s="36"/>
      <c r="H624" s="41"/>
    </row>
    <row r="625" spans="1:8" s="2" customFormat="1" ht="16.9" customHeight="1">
      <c r="A625" s="36"/>
      <c r="B625" s="41"/>
      <c r="C625" s="268" t="s">
        <v>894</v>
      </c>
      <c r="D625" s="268" t="s">
        <v>895</v>
      </c>
      <c r="E625" s="19" t="s">
        <v>110</v>
      </c>
      <c r="F625" s="269">
        <v>101</v>
      </c>
      <c r="G625" s="36"/>
      <c r="H625" s="41"/>
    </row>
    <row r="626" spans="1:8" s="2" customFormat="1" ht="16.9" customHeight="1">
      <c r="A626" s="36"/>
      <c r="B626" s="41"/>
      <c r="C626" s="268" t="s">
        <v>871</v>
      </c>
      <c r="D626" s="268" t="s">
        <v>872</v>
      </c>
      <c r="E626" s="19" t="s">
        <v>134</v>
      </c>
      <c r="F626" s="269">
        <v>842.5</v>
      </c>
      <c r="G626" s="36"/>
      <c r="H626" s="41"/>
    </row>
    <row r="627" spans="1:8" s="2" customFormat="1" ht="16.9" customHeight="1">
      <c r="A627" s="36"/>
      <c r="B627" s="41"/>
      <c r="C627" s="268" t="s">
        <v>1480</v>
      </c>
      <c r="D627" s="268" t="s">
        <v>1481</v>
      </c>
      <c r="E627" s="19" t="s">
        <v>627</v>
      </c>
      <c r="F627" s="269">
        <v>66.975</v>
      </c>
      <c r="G627" s="36"/>
      <c r="H627" s="41"/>
    </row>
    <row r="628" spans="1:8" s="2" customFormat="1" ht="16.9" customHeight="1">
      <c r="A628" s="36"/>
      <c r="B628" s="41"/>
      <c r="C628" s="268" t="s">
        <v>1494</v>
      </c>
      <c r="D628" s="268" t="s">
        <v>1495</v>
      </c>
      <c r="E628" s="19" t="s">
        <v>627</v>
      </c>
      <c r="F628" s="269">
        <v>396</v>
      </c>
      <c r="G628" s="36"/>
      <c r="H628" s="41"/>
    </row>
    <row r="629" spans="1:8" s="2" customFormat="1" ht="16.9" customHeight="1">
      <c r="A629" s="36"/>
      <c r="B629" s="41"/>
      <c r="C629" s="268" t="s">
        <v>1503</v>
      </c>
      <c r="D629" s="268" t="s">
        <v>1504</v>
      </c>
      <c r="E629" s="19" t="s">
        <v>127</v>
      </c>
      <c r="F629" s="269">
        <v>42.843</v>
      </c>
      <c r="G629" s="36"/>
      <c r="H629" s="41"/>
    </row>
    <row r="630" spans="1:8" s="2" customFormat="1" ht="16.9" customHeight="1">
      <c r="A630" s="36"/>
      <c r="B630" s="41"/>
      <c r="C630" s="264" t="s">
        <v>303</v>
      </c>
      <c r="D630" s="265" t="s">
        <v>304</v>
      </c>
      <c r="E630" s="266" t="s">
        <v>92</v>
      </c>
      <c r="F630" s="267">
        <v>909.983</v>
      </c>
      <c r="G630" s="36"/>
      <c r="H630" s="41"/>
    </row>
    <row r="631" spans="1:8" s="2" customFormat="1" ht="16.9" customHeight="1">
      <c r="A631" s="36"/>
      <c r="B631" s="41"/>
      <c r="C631" s="268" t="s">
        <v>19</v>
      </c>
      <c r="D631" s="268" t="s">
        <v>2531</v>
      </c>
      <c r="E631" s="19" t="s">
        <v>19</v>
      </c>
      <c r="F631" s="269">
        <v>0</v>
      </c>
      <c r="G631" s="36"/>
      <c r="H631" s="41"/>
    </row>
    <row r="632" spans="1:8" s="2" customFormat="1" ht="16.9" customHeight="1">
      <c r="A632" s="36"/>
      <c r="B632" s="41"/>
      <c r="C632" s="268" t="s">
        <v>19</v>
      </c>
      <c r="D632" s="268" t="s">
        <v>2532</v>
      </c>
      <c r="E632" s="19" t="s">
        <v>19</v>
      </c>
      <c r="F632" s="269">
        <v>395.807</v>
      </c>
      <c r="G632" s="36"/>
      <c r="H632" s="41"/>
    </row>
    <row r="633" spans="1:8" s="2" customFormat="1" ht="16.9" customHeight="1">
      <c r="A633" s="36"/>
      <c r="B633" s="41"/>
      <c r="C633" s="268" t="s">
        <v>19</v>
      </c>
      <c r="D633" s="268" t="s">
        <v>2533</v>
      </c>
      <c r="E633" s="19" t="s">
        <v>19</v>
      </c>
      <c r="F633" s="269">
        <v>0</v>
      </c>
      <c r="G633" s="36"/>
      <c r="H633" s="41"/>
    </row>
    <row r="634" spans="1:8" s="2" customFormat="1" ht="16.9" customHeight="1">
      <c r="A634" s="36"/>
      <c r="B634" s="41"/>
      <c r="C634" s="268" t="s">
        <v>19</v>
      </c>
      <c r="D634" s="268" t="s">
        <v>2534</v>
      </c>
      <c r="E634" s="19" t="s">
        <v>19</v>
      </c>
      <c r="F634" s="269">
        <v>214.056</v>
      </c>
      <c r="G634" s="36"/>
      <c r="H634" s="41"/>
    </row>
    <row r="635" spans="1:8" s="2" customFormat="1" ht="16.9" customHeight="1">
      <c r="A635" s="36"/>
      <c r="B635" s="41"/>
      <c r="C635" s="268" t="s">
        <v>19</v>
      </c>
      <c r="D635" s="268" t="s">
        <v>2535</v>
      </c>
      <c r="E635" s="19" t="s">
        <v>19</v>
      </c>
      <c r="F635" s="269">
        <v>0</v>
      </c>
      <c r="G635" s="36"/>
      <c r="H635" s="41"/>
    </row>
    <row r="636" spans="1:8" s="2" customFormat="1" ht="16.9" customHeight="1">
      <c r="A636" s="36"/>
      <c r="B636" s="41"/>
      <c r="C636" s="268" t="s">
        <v>19</v>
      </c>
      <c r="D636" s="268" t="s">
        <v>2536</v>
      </c>
      <c r="E636" s="19" t="s">
        <v>19</v>
      </c>
      <c r="F636" s="269">
        <v>204.672</v>
      </c>
      <c r="G636" s="36"/>
      <c r="H636" s="41"/>
    </row>
    <row r="637" spans="1:8" s="2" customFormat="1" ht="16.9" customHeight="1">
      <c r="A637" s="36"/>
      <c r="B637" s="41"/>
      <c r="C637" s="268" t="s">
        <v>19</v>
      </c>
      <c r="D637" s="268" t="s">
        <v>2537</v>
      </c>
      <c r="E637" s="19" t="s">
        <v>19</v>
      </c>
      <c r="F637" s="269">
        <v>0</v>
      </c>
      <c r="G637" s="36"/>
      <c r="H637" s="41"/>
    </row>
    <row r="638" spans="1:8" s="2" customFormat="1" ht="16.9" customHeight="1">
      <c r="A638" s="36"/>
      <c r="B638" s="41"/>
      <c r="C638" s="268" t="s">
        <v>19</v>
      </c>
      <c r="D638" s="268" t="s">
        <v>2538</v>
      </c>
      <c r="E638" s="19" t="s">
        <v>19</v>
      </c>
      <c r="F638" s="269">
        <v>88.448</v>
      </c>
      <c r="G638" s="36"/>
      <c r="H638" s="41"/>
    </row>
    <row r="639" spans="1:8" s="2" customFormat="1" ht="16.9" customHeight="1">
      <c r="A639" s="36"/>
      <c r="B639" s="41"/>
      <c r="C639" s="268" t="s">
        <v>19</v>
      </c>
      <c r="D639" s="268" t="s">
        <v>2539</v>
      </c>
      <c r="E639" s="19" t="s">
        <v>19</v>
      </c>
      <c r="F639" s="269">
        <v>0</v>
      </c>
      <c r="G639" s="36"/>
      <c r="H639" s="41"/>
    </row>
    <row r="640" spans="1:8" s="2" customFormat="1" ht="16.9" customHeight="1">
      <c r="A640" s="36"/>
      <c r="B640" s="41"/>
      <c r="C640" s="268" t="s">
        <v>19</v>
      </c>
      <c r="D640" s="268" t="s">
        <v>2540</v>
      </c>
      <c r="E640" s="19" t="s">
        <v>19</v>
      </c>
      <c r="F640" s="269">
        <v>7</v>
      </c>
      <c r="G640" s="36"/>
      <c r="H640" s="41"/>
    </row>
    <row r="641" spans="1:8" s="2" customFormat="1" ht="16.9" customHeight="1">
      <c r="A641" s="36"/>
      <c r="B641" s="41"/>
      <c r="C641" s="268" t="s">
        <v>303</v>
      </c>
      <c r="D641" s="268" t="s">
        <v>463</v>
      </c>
      <c r="E641" s="19" t="s">
        <v>19</v>
      </c>
      <c r="F641" s="269">
        <v>909.983</v>
      </c>
      <c r="G641" s="36"/>
      <c r="H641" s="41"/>
    </row>
    <row r="642" spans="1:8" s="2" customFormat="1" ht="16.9" customHeight="1">
      <c r="A642" s="36"/>
      <c r="B642" s="41"/>
      <c r="C642" s="270" t="s">
        <v>3054</v>
      </c>
      <c r="D642" s="36"/>
      <c r="E642" s="36"/>
      <c r="F642" s="36"/>
      <c r="G642" s="36"/>
      <c r="H642" s="41"/>
    </row>
    <row r="643" spans="1:8" s="2" customFormat="1" ht="16.9" customHeight="1">
      <c r="A643" s="36"/>
      <c r="B643" s="41"/>
      <c r="C643" s="268" t="s">
        <v>2526</v>
      </c>
      <c r="D643" s="268" t="s">
        <v>2527</v>
      </c>
      <c r="E643" s="19" t="s">
        <v>92</v>
      </c>
      <c r="F643" s="269">
        <v>909.983</v>
      </c>
      <c r="G643" s="36"/>
      <c r="H643" s="41"/>
    </row>
    <row r="644" spans="1:8" s="2" customFormat="1" ht="16.9" customHeight="1">
      <c r="A644" s="36"/>
      <c r="B644" s="41"/>
      <c r="C644" s="268" t="s">
        <v>2542</v>
      </c>
      <c r="D644" s="268" t="s">
        <v>2543</v>
      </c>
      <c r="E644" s="19" t="s">
        <v>92</v>
      </c>
      <c r="F644" s="269">
        <v>68248.725</v>
      </c>
      <c r="G644" s="36"/>
      <c r="H644" s="41"/>
    </row>
    <row r="645" spans="1:8" s="2" customFormat="1" ht="16.9" customHeight="1">
      <c r="A645" s="36"/>
      <c r="B645" s="41"/>
      <c r="C645" s="268" t="s">
        <v>2548</v>
      </c>
      <c r="D645" s="268" t="s">
        <v>2549</v>
      </c>
      <c r="E645" s="19" t="s">
        <v>92</v>
      </c>
      <c r="F645" s="269">
        <v>909.983</v>
      </c>
      <c r="G645" s="36"/>
      <c r="H645" s="41"/>
    </row>
    <row r="646" spans="1:8" s="2" customFormat="1" ht="16.9" customHeight="1">
      <c r="A646" s="36"/>
      <c r="B646" s="41"/>
      <c r="C646" s="268" t="s">
        <v>19</v>
      </c>
      <c r="D646" s="268" t="s">
        <v>513</v>
      </c>
      <c r="E646" s="19" t="s">
        <v>19</v>
      </c>
      <c r="F646" s="269">
        <v>1.9</v>
      </c>
      <c r="G646" s="36"/>
      <c r="H646" s="41"/>
    </row>
    <row r="647" spans="1:8" s="2" customFormat="1" ht="16.9" customHeight="1">
      <c r="A647" s="36"/>
      <c r="B647" s="41"/>
      <c r="C647" s="268" t="s">
        <v>319</v>
      </c>
      <c r="D647" s="268" t="s">
        <v>463</v>
      </c>
      <c r="E647" s="19" t="s">
        <v>19</v>
      </c>
      <c r="F647" s="269">
        <v>5.1</v>
      </c>
      <c r="G647" s="36"/>
      <c r="H647" s="41"/>
    </row>
    <row r="648" spans="1:8" s="2" customFormat="1" ht="16.9" customHeight="1">
      <c r="A648" s="36"/>
      <c r="B648" s="41"/>
      <c r="C648" s="270" t="s">
        <v>3054</v>
      </c>
      <c r="D648" s="36"/>
      <c r="E648" s="36"/>
      <c r="F648" s="36"/>
      <c r="G648" s="36"/>
      <c r="H648" s="41"/>
    </row>
    <row r="649" spans="1:8" s="2" customFormat="1" ht="16.9" customHeight="1">
      <c r="A649" s="36"/>
      <c r="B649" s="41"/>
      <c r="C649" s="268" t="s">
        <v>505</v>
      </c>
      <c r="D649" s="268" t="s">
        <v>506</v>
      </c>
      <c r="E649" s="19" t="s">
        <v>92</v>
      </c>
      <c r="F649" s="269">
        <v>5.1</v>
      </c>
      <c r="G649" s="36"/>
      <c r="H649" s="41"/>
    </row>
    <row r="650" spans="1:8" s="2" customFormat="1" ht="16.9" customHeight="1">
      <c r="A650" s="36"/>
      <c r="B650" s="41"/>
      <c r="C650" s="268" t="s">
        <v>2509</v>
      </c>
      <c r="D650" s="268" t="s">
        <v>2510</v>
      </c>
      <c r="E650" s="19" t="s">
        <v>92</v>
      </c>
      <c r="F650" s="269">
        <v>5.1</v>
      </c>
      <c r="G650" s="36"/>
      <c r="H650" s="41"/>
    </row>
    <row r="651" spans="1:8" s="2" customFormat="1" ht="16.9" customHeight="1">
      <c r="A651" s="36"/>
      <c r="B651" s="41"/>
      <c r="C651" s="268" t="s">
        <v>2715</v>
      </c>
      <c r="D651" s="268" t="s">
        <v>2716</v>
      </c>
      <c r="E651" s="19" t="s">
        <v>127</v>
      </c>
      <c r="F651" s="269">
        <v>4292.638</v>
      </c>
      <c r="G651" s="36"/>
      <c r="H651" s="41"/>
    </row>
    <row r="652" spans="1:8" s="2" customFormat="1" ht="16.9" customHeight="1">
      <c r="A652" s="36"/>
      <c r="B652" s="41"/>
      <c r="C652" s="268" t="s">
        <v>2765</v>
      </c>
      <c r="D652" s="268" t="s">
        <v>2766</v>
      </c>
      <c r="E652" s="19" t="s">
        <v>127</v>
      </c>
      <c r="F652" s="269">
        <v>345.882</v>
      </c>
      <c r="G652" s="36"/>
      <c r="H652" s="41"/>
    </row>
    <row r="653" spans="1:8" s="2" customFormat="1" ht="16.9" customHeight="1">
      <c r="A653" s="36"/>
      <c r="B653" s="41"/>
      <c r="C653" s="264" t="s">
        <v>311</v>
      </c>
      <c r="D653" s="265" t="s">
        <v>312</v>
      </c>
      <c r="E653" s="266" t="s">
        <v>134</v>
      </c>
      <c r="F653" s="267">
        <v>192.5</v>
      </c>
      <c r="G653" s="36"/>
      <c r="H653" s="41"/>
    </row>
    <row r="654" spans="1:8" s="2" customFormat="1" ht="16.9" customHeight="1">
      <c r="A654" s="36"/>
      <c r="B654" s="41"/>
      <c r="C654" s="268" t="s">
        <v>19</v>
      </c>
      <c r="D654" s="268" t="s">
        <v>520</v>
      </c>
      <c r="E654" s="19" t="s">
        <v>19</v>
      </c>
      <c r="F654" s="269">
        <v>0</v>
      </c>
      <c r="G654" s="36"/>
      <c r="H654" s="41"/>
    </row>
    <row r="655" spans="1:8" s="2" customFormat="1" ht="16.9" customHeight="1">
      <c r="A655" s="36"/>
      <c r="B655" s="41"/>
      <c r="C655" s="268" t="s">
        <v>19</v>
      </c>
      <c r="D655" s="268" t="s">
        <v>2492</v>
      </c>
      <c r="E655" s="19" t="s">
        <v>19</v>
      </c>
      <c r="F655" s="269">
        <v>187.5</v>
      </c>
      <c r="G655" s="36"/>
      <c r="H655" s="41"/>
    </row>
    <row r="656" spans="1:8" s="2" customFormat="1" ht="16.9" customHeight="1">
      <c r="A656" s="36"/>
      <c r="B656" s="41"/>
      <c r="C656" s="268" t="s">
        <v>19</v>
      </c>
      <c r="D656" s="268" t="s">
        <v>2493</v>
      </c>
      <c r="E656" s="19" t="s">
        <v>19</v>
      </c>
      <c r="F656" s="269">
        <v>5</v>
      </c>
      <c r="G656" s="36"/>
      <c r="H656" s="41"/>
    </row>
    <row r="657" spans="1:8" s="2" customFormat="1" ht="16.9" customHeight="1">
      <c r="A657" s="36"/>
      <c r="B657" s="41"/>
      <c r="C657" s="268" t="s">
        <v>311</v>
      </c>
      <c r="D657" s="268" t="s">
        <v>463</v>
      </c>
      <c r="E657" s="19" t="s">
        <v>19</v>
      </c>
      <c r="F657" s="269">
        <v>192.5</v>
      </c>
      <c r="G657" s="36"/>
      <c r="H657" s="41"/>
    </row>
    <row r="658" spans="1:8" s="2" customFormat="1" ht="16.9" customHeight="1">
      <c r="A658" s="36"/>
      <c r="B658" s="41"/>
      <c r="C658" s="270" t="s">
        <v>3054</v>
      </c>
      <c r="D658" s="36"/>
      <c r="E658" s="36"/>
      <c r="F658" s="36"/>
      <c r="G658" s="36"/>
      <c r="H658" s="41"/>
    </row>
    <row r="659" spans="1:8" s="2" customFormat="1" ht="16.9" customHeight="1">
      <c r="A659" s="36"/>
      <c r="B659" s="41"/>
      <c r="C659" s="268" t="s">
        <v>2487</v>
      </c>
      <c r="D659" s="268" t="s">
        <v>2488</v>
      </c>
      <c r="E659" s="19" t="s">
        <v>134</v>
      </c>
      <c r="F659" s="269">
        <v>192.5</v>
      </c>
      <c r="G659" s="36"/>
      <c r="H659" s="41"/>
    </row>
    <row r="660" spans="1:8" s="2" customFormat="1" ht="16.9" customHeight="1">
      <c r="A660" s="36"/>
      <c r="B660" s="41"/>
      <c r="C660" s="268" t="s">
        <v>2501</v>
      </c>
      <c r="D660" s="268" t="s">
        <v>2502</v>
      </c>
      <c r="E660" s="19" t="s">
        <v>92</v>
      </c>
      <c r="F660" s="269">
        <v>67.375</v>
      </c>
      <c r="G660" s="36"/>
      <c r="H660" s="41"/>
    </row>
    <row r="661" spans="1:8" s="2" customFormat="1" ht="16.9" customHeight="1">
      <c r="A661" s="36"/>
      <c r="B661" s="41"/>
      <c r="C661" s="268" t="s">
        <v>2690</v>
      </c>
      <c r="D661" s="268" t="s">
        <v>2691</v>
      </c>
      <c r="E661" s="19" t="s">
        <v>127</v>
      </c>
      <c r="F661" s="269">
        <v>100.221</v>
      </c>
      <c r="G661" s="36"/>
      <c r="H661" s="41"/>
    </row>
    <row r="662" spans="1:8" s="2" customFormat="1" ht="16.9" customHeight="1">
      <c r="A662" s="36"/>
      <c r="B662" s="41"/>
      <c r="C662" s="268" t="s">
        <v>2715</v>
      </c>
      <c r="D662" s="268" t="s">
        <v>2716</v>
      </c>
      <c r="E662" s="19" t="s">
        <v>127</v>
      </c>
      <c r="F662" s="269">
        <v>4292.638</v>
      </c>
      <c r="G662" s="36"/>
      <c r="H662" s="41"/>
    </row>
    <row r="663" spans="1:8" s="2" customFormat="1" ht="16.9" customHeight="1">
      <c r="A663" s="36"/>
      <c r="B663" s="41"/>
      <c r="C663" s="268" t="s">
        <v>2746</v>
      </c>
      <c r="D663" s="268" t="s">
        <v>2747</v>
      </c>
      <c r="E663" s="19" t="s">
        <v>127</v>
      </c>
      <c r="F663" s="269">
        <v>50879.212</v>
      </c>
      <c r="G663" s="36"/>
      <c r="H663" s="41"/>
    </row>
    <row r="664" spans="1:8" s="2" customFormat="1" ht="16.9" customHeight="1">
      <c r="A664" s="36"/>
      <c r="B664" s="41"/>
      <c r="C664" s="268" t="s">
        <v>2765</v>
      </c>
      <c r="D664" s="268" t="s">
        <v>2766</v>
      </c>
      <c r="E664" s="19" t="s">
        <v>127</v>
      </c>
      <c r="F664" s="269">
        <v>345.882</v>
      </c>
      <c r="G664" s="36"/>
      <c r="H664" s="41"/>
    </row>
    <row r="665" spans="1:8" s="2" customFormat="1" ht="16.9" customHeight="1">
      <c r="A665" s="36"/>
      <c r="B665" s="41"/>
      <c r="C665" s="264" t="s">
        <v>94</v>
      </c>
      <c r="D665" s="265" t="s">
        <v>95</v>
      </c>
      <c r="E665" s="266" t="s">
        <v>92</v>
      </c>
      <c r="F665" s="267">
        <v>450</v>
      </c>
      <c r="G665" s="36"/>
      <c r="H665" s="41"/>
    </row>
    <row r="666" spans="1:8" s="2" customFormat="1" ht="16.9" customHeight="1">
      <c r="A666" s="36"/>
      <c r="B666" s="41"/>
      <c r="C666" s="268" t="s">
        <v>19</v>
      </c>
      <c r="D666" s="268" t="s">
        <v>656</v>
      </c>
      <c r="E666" s="19" t="s">
        <v>19</v>
      </c>
      <c r="F666" s="269">
        <v>0</v>
      </c>
      <c r="G666" s="36"/>
      <c r="H666" s="41"/>
    </row>
    <row r="667" spans="1:8" s="2" customFormat="1" ht="16.9" customHeight="1">
      <c r="A667" s="36"/>
      <c r="B667" s="41"/>
      <c r="C667" s="268" t="s">
        <v>19</v>
      </c>
      <c r="D667" s="268" t="s">
        <v>657</v>
      </c>
      <c r="E667" s="19" t="s">
        <v>19</v>
      </c>
      <c r="F667" s="269">
        <v>450</v>
      </c>
      <c r="G667" s="36"/>
      <c r="H667" s="41"/>
    </row>
    <row r="668" spans="1:8" s="2" customFormat="1" ht="16.9" customHeight="1">
      <c r="A668" s="36"/>
      <c r="B668" s="41"/>
      <c r="C668" s="268" t="s">
        <v>94</v>
      </c>
      <c r="D668" s="268" t="s">
        <v>534</v>
      </c>
      <c r="E668" s="19" t="s">
        <v>19</v>
      </c>
      <c r="F668" s="269">
        <v>450</v>
      </c>
      <c r="G668" s="36"/>
      <c r="H668" s="41"/>
    </row>
    <row r="669" spans="1:8" s="2" customFormat="1" ht="16.9" customHeight="1">
      <c r="A669" s="36"/>
      <c r="B669" s="41"/>
      <c r="C669" s="270" t="s">
        <v>3054</v>
      </c>
      <c r="D669" s="36"/>
      <c r="E669" s="36"/>
      <c r="F669" s="36"/>
      <c r="G669" s="36"/>
      <c r="H669" s="41"/>
    </row>
    <row r="670" spans="1:8" s="2" customFormat="1" ht="16.9" customHeight="1">
      <c r="A670" s="36"/>
      <c r="B670" s="41"/>
      <c r="C670" s="268" t="s">
        <v>652</v>
      </c>
      <c r="D670" s="268" t="s">
        <v>653</v>
      </c>
      <c r="E670" s="19" t="s">
        <v>92</v>
      </c>
      <c r="F670" s="269">
        <v>660</v>
      </c>
      <c r="G670" s="36"/>
      <c r="H670" s="41"/>
    </row>
    <row r="671" spans="1:8" s="2" customFormat="1" ht="16.9" customHeight="1">
      <c r="A671" s="36"/>
      <c r="B671" s="41"/>
      <c r="C671" s="268" t="s">
        <v>954</v>
      </c>
      <c r="D671" s="268" t="s">
        <v>955</v>
      </c>
      <c r="E671" s="19" t="s">
        <v>106</v>
      </c>
      <c r="F671" s="269">
        <v>208.3</v>
      </c>
      <c r="G671" s="36"/>
      <c r="H671" s="41"/>
    </row>
    <row r="672" spans="1:8" s="2" customFormat="1" ht="16.9" customHeight="1">
      <c r="A672" s="36"/>
      <c r="B672" s="41"/>
      <c r="C672" s="268" t="s">
        <v>1082</v>
      </c>
      <c r="D672" s="268" t="s">
        <v>1083</v>
      </c>
      <c r="E672" s="19" t="s">
        <v>106</v>
      </c>
      <c r="F672" s="269">
        <v>1162.175</v>
      </c>
      <c r="G672" s="36"/>
      <c r="H672" s="41"/>
    </row>
    <row r="673" spans="1:8" s="2" customFormat="1" ht="16.9" customHeight="1">
      <c r="A673" s="36"/>
      <c r="B673" s="41"/>
      <c r="C673" s="264" t="s">
        <v>98</v>
      </c>
      <c r="D673" s="265" t="s">
        <v>99</v>
      </c>
      <c r="E673" s="266" t="s">
        <v>92</v>
      </c>
      <c r="F673" s="267">
        <v>210</v>
      </c>
      <c r="G673" s="36"/>
      <c r="H673" s="41"/>
    </row>
    <row r="674" spans="1:8" s="2" customFormat="1" ht="16.9" customHeight="1">
      <c r="A674" s="36"/>
      <c r="B674" s="41"/>
      <c r="C674" s="268" t="s">
        <v>19</v>
      </c>
      <c r="D674" s="268" t="s">
        <v>658</v>
      </c>
      <c r="E674" s="19" t="s">
        <v>19</v>
      </c>
      <c r="F674" s="269">
        <v>210</v>
      </c>
      <c r="G674" s="36"/>
      <c r="H674" s="41"/>
    </row>
    <row r="675" spans="1:8" s="2" customFormat="1" ht="16.9" customHeight="1">
      <c r="A675" s="36"/>
      <c r="B675" s="41"/>
      <c r="C675" s="268" t="s">
        <v>98</v>
      </c>
      <c r="D675" s="268" t="s">
        <v>534</v>
      </c>
      <c r="E675" s="19" t="s">
        <v>19</v>
      </c>
      <c r="F675" s="269">
        <v>210</v>
      </c>
      <c r="G675" s="36"/>
      <c r="H675" s="41"/>
    </row>
    <row r="676" spans="1:8" s="2" customFormat="1" ht="16.9" customHeight="1">
      <c r="A676" s="36"/>
      <c r="B676" s="41"/>
      <c r="C676" s="270" t="s">
        <v>3054</v>
      </c>
      <c r="D676" s="36"/>
      <c r="E676" s="36"/>
      <c r="F676" s="36"/>
      <c r="G676" s="36"/>
      <c r="H676" s="41"/>
    </row>
    <row r="677" spans="1:8" s="2" customFormat="1" ht="16.9" customHeight="1">
      <c r="A677" s="36"/>
      <c r="B677" s="41"/>
      <c r="C677" s="268" t="s">
        <v>652</v>
      </c>
      <c r="D677" s="268" t="s">
        <v>653</v>
      </c>
      <c r="E677" s="19" t="s">
        <v>92</v>
      </c>
      <c r="F677" s="269">
        <v>660</v>
      </c>
      <c r="G677" s="36"/>
      <c r="H677" s="41"/>
    </row>
    <row r="678" spans="1:8" s="2" customFormat="1" ht="16.9" customHeight="1">
      <c r="A678" s="36"/>
      <c r="B678" s="41"/>
      <c r="C678" s="268" t="s">
        <v>954</v>
      </c>
      <c r="D678" s="268" t="s">
        <v>955</v>
      </c>
      <c r="E678" s="19" t="s">
        <v>106</v>
      </c>
      <c r="F678" s="269">
        <v>208.3</v>
      </c>
      <c r="G678" s="36"/>
      <c r="H678" s="41"/>
    </row>
    <row r="679" spans="1:8" s="2" customFormat="1" ht="16.9" customHeight="1">
      <c r="A679" s="36"/>
      <c r="B679" s="41"/>
      <c r="C679" s="268" t="s">
        <v>1082</v>
      </c>
      <c r="D679" s="268" t="s">
        <v>1083</v>
      </c>
      <c r="E679" s="19" t="s">
        <v>106</v>
      </c>
      <c r="F679" s="269">
        <v>1162.175</v>
      </c>
      <c r="G679" s="36"/>
      <c r="H679" s="41"/>
    </row>
    <row r="680" spans="1:8" s="2" customFormat="1" ht="16.9" customHeight="1">
      <c r="A680" s="36"/>
      <c r="B680" s="41"/>
      <c r="C680" s="264" t="s">
        <v>195</v>
      </c>
      <c r="D680" s="265" t="s">
        <v>196</v>
      </c>
      <c r="E680" s="266" t="s">
        <v>92</v>
      </c>
      <c r="F680" s="267">
        <v>194.7</v>
      </c>
      <c r="G680" s="36"/>
      <c r="H680" s="41"/>
    </row>
    <row r="681" spans="1:8" s="2" customFormat="1" ht="16.9" customHeight="1">
      <c r="A681" s="36"/>
      <c r="B681" s="41"/>
      <c r="C681" s="268" t="s">
        <v>19</v>
      </c>
      <c r="D681" s="268" t="s">
        <v>1384</v>
      </c>
      <c r="E681" s="19" t="s">
        <v>19</v>
      </c>
      <c r="F681" s="269">
        <v>0</v>
      </c>
      <c r="G681" s="36"/>
      <c r="H681" s="41"/>
    </row>
    <row r="682" spans="1:8" s="2" customFormat="1" ht="16.9" customHeight="1">
      <c r="A682" s="36"/>
      <c r="B682" s="41"/>
      <c r="C682" s="268" t="s">
        <v>19</v>
      </c>
      <c r="D682" s="268" t="s">
        <v>1393</v>
      </c>
      <c r="E682" s="19" t="s">
        <v>19</v>
      </c>
      <c r="F682" s="269">
        <v>0</v>
      </c>
      <c r="G682" s="36"/>
      <c r="H682" s="41"/>
    </row>
    <row r="683" spans="1:8" s="2" customFormat="1" ht="16.9" customHeight="1">
      <c r="A683" s="36"/>
      <c r="B683" s="41"/>
      <c r="C683" s="268" t="s">
        <v>19</v>
      </c>
      <c r="D683" s="268" t="s">
        <v>1394</v>
      </c>
      <c r="E683" s="19" t="s">
        <v>19</v>
      </c>
      <c r="F683" s="269">
        <v>20.1</v>
      </c>
      <c r="G683" s="36"/>
      <c r="H683" s="41"/>
    </row>
    <row r="684" spans="1:8" s="2" customFormat="1" ht="16.9" customHeight="1">
      <c r="A684" s="36"/>
      <c r="B684" s="41"/>
      <c r="C684" s="268" t="s">
        <v>192</v>
      </c>
      <c r="D684" s="268" t="s">
        <v>463</v>
      </c>
      <c r="E684" s="19" t="s">
        <v>19</v>
      </c>
      <c r="F684" s="269">
        <v>791.9</v>
      </c>
      <c r="G684" s="36"/>
      <c r="H684" s="41"/>
    </row>
    <row r="685" spans="1:8" s="2" customFormat="1" ht="16.9" customHeight="1">
      <c r="A685" s="36"/>
      <c r="B685" s="41"/>
      <c r="C685" s="270" t="s">
        <v>3054</v>
      </c>
      <c r="D685" s="36"/>
      <c r="E685" s="36"/>
      <c r="F685" s="36"/>
      <c r="G685" s="36"/>
      <c r="H685" s="41"/>
    </row>
    <row r="686" spans="1:8" s="2" customFormat="1" ht="16.9" customHeight="1">
      <c r="A686" s="36"/>
      <c r="B686" s="41"/>
      <c r="C686" s="268" t="s">
        <v>1378</v>
      </c>
      <c r="D686" s="268" t="s">
        <v>1379</v>
      </c>
      <c r="E686" s="19" t="s">
        <v>92</v>
      </c>
      <c r="F686" s="269">
        <v>791.9</v>
      </c>
      <c r="G686" s="36"/>
      <c r="H686" s="41"/>
    </row>
    <row r="687" spans="1:8" s="2" customFormat="1" ht="16.9" customHeight="1">
      <c r="A687" s="36"/>
      <c r="B687" s="41"/>
      <c r="C687" s="268" t="s">
        <v>1423</v>
      </c>
      <c r="D687" s="268" t="s">
        <v>1424</v>
      </c>
      <c r="E687" s="19" t="s">
        <v>92</v>
      </c>
      <c r="F687" s="269">
        <v>950.28</v>
      </c>
      <c r="G687" s="36"/>
      <c r="H687" s="41"/>
    </row>
    <row r="688" spans="1:8" s="2" customFormat="1" ht="16.9" customHeight="1">
      <c r="A688" s="36"/>
      <c r="B688" s="41"/>
      <c r="C688" s="268" t="s">
        <v>1396</v>
      </c>
      <c r="D688" s="268" t="s">
        <v>1397</v>
      </c>
      <c r="E688" s="19" t="s">
        <v>106</v>
      </c>
      <c r="F688" s="269">
        <v>69.687</v>
      </c>
      <c r="G688" s="36"/>
      <c r="H688" s="41"/>
    </row>
    <row r="689" spans="1:8" s="2" customFormat="1" ht="16.9" customHeight="1">
      <c r="A689" s="36"/>
      <c r="B689" s="41"/>
      <c r="C689" s="264" t="s">
        <v>345</v>
      </c>
      <c r="D689" s="265" t="s">
        <v>346</v>
      </c>
      <c r="E689" s="266" t="s">
        <v>92</v>
      </c>
      <c r="F689" s="267">
        <v>715.799</v>
      </c>
      <c r="G689" s="36"/>
      <c r="H689" s="41"/>
    </row>
    <row r="690" spans="1:8" s="2" customFormat="1" ht="16.9" customHeight="1">
      <c r="A690" s="36"/>
      <c r="B690" s="41"/>
      <c r="C690" s="268" t="s">
        <v>19</v>
      </c>
      <c r="D690" s="268" t="s">
        <v>520</v>
      </c>
      <c r="E690" s="19" t="s">
        <v>19</v>
      </c>
      <c r="F690" s="269">
        <v>0</v>
      </c>
      <c r="G690" s="36"/>
      <c r="H690" s="41"/>
    </row>
    <row r="691" spans="1:8" s="2" customFormat="1" ht="16.9" customHeight="1">
      <c r="A691" s="36"/>
      <c r="B691" s="41"/>
      <c r="C691" s="268" t="s">
        <v>19</v>
      </c>
      <c r="D691" s="268" t="s">
        <v>2119</v>
      </c>
      <c r="E691" s="19" t="s">
        <v>19</v>
      </c>
      <c r="F691" s="269">
        <v>621</v>
      </c>
      <c r="G691" s="36"/>
      <c r="H691" s="41"/>
    </row>
    <row r="692" spans="1:8" s="2" customFormat="1" ht="16.9" customHeight="1">
      <c r="A692" s="36"/>
      <c r="B692" s="41"/>
      <c r="C692" s="268" t="s">
        <v>19</v>
      </c>
      <c r="D692" s="268" t="s">
        <v>2120</v>
      </c>
      <c r="E692" s="19" t="s">
        <v>19</v>
      </c>
      <c r="F692" s="269">
        <v>60</v>
      </c>
      <c r="G692" s="36"/>
      <c r="H692" s="41"/>
    </row>
    <row r="693" spans="1:8" s="2" customFormat="1" ht="16.9" customHeight="1">
      <c r="A693" s="36"/>
      <c r="B693" s="41"/>
      <c r="C693" s="268" t="s">
        <v>19</v>
      </c>
      <c r="D693" s="268" t="s">
        <v>539</v>
      </c>
      <c r="E693" s="19" t="s">
        <v>19</v>
      </c>
      <c r="F693" s="269">
        <v>13.95</v>
      </c>
      <c r="G693" s="36"/>
      <c r="H693" s="41"/>
    </row>
    <row r="694" spans="1:8" s="2" customFormat="1" ht="16.9" customHeight="1">
      <c r="A694" s="36"/>
      <c r="B694" s="41"/>
      <c r="C694" s="268" t="s">
        <v>19</v>
      </c>
      <c r="D694" s="268" t="s">
        <v>2121</v>
      </c>
      <c r="E694" s="19" t="s">
        <v>19</v>
      </c>
      <c r="F694" s="269">
        <v>20.849</v>
      </c>
      <c r="G694" s="36"/>
      <c r="H694" s="41"/>
    </row>
    <row r="695" spans="1:8" s="2" customFormat="1" ht="16.9" customHeight="1">
      <c r="A695" s="36"/>
      <c r="B695" s="41"/>
      <c r="C695" s="268" t="s">
        <v>345</v>
      </c>
      <c r="D695" s="268" t="s">
        <v>463</v>
      </c>
      <c r="E695" s="19" t="s">
        <v>19</v>
      </c>
      <c r="F695" s="269">
        <v>715.799</v>
      </c>
      <c r="G695" s="36"/>
      <c r="H695" s="41"/>
    </row>
    <row r="696" spans="1:8" s="2" customFormat="1" ht="16.9" customHeight="1">
      <c r="A696" s="36"/>
      <c r="B696" s="41"/>
      <c r="C696" s="270" t="s">
        <v>3054</v>
      </c>
      <c r="D696" s="36"/>
      <c r="E696" s="36"/>
      <c r="F696" s="36"/>
      <c r="G696" s="36"/>
      <c r="H696" s="41"/>
    </row>
    <row r="697" spans="1:8" s="2" customFormat="1" ht="16.9" customHeight="1">
      <c r="A697" s="36"/>
      <c r="B697" s="41"/>
      <c r="C697" s="268" t="s">
        <v>2115</v>
      </c>
      <c r="D697" s="268" t="s">
        <v>2116</v>
      </c>
      <c r="E697" s="19" t="s">
        <v>92</v>
      </c>
      <c r="F697" s="269">
        <v>715.799</v>
      </c>
      <c r="G697" s="36"/>
      <c r="H697" s="41"/>
    </row>
    <row r="698" spans="1:8" s="2" customFormat="1" ht="16.9" customHeight="1">
      <c r="A698" s="36"/>
      <c r="B698" s="41"/>
      <c r="C698" s="268" t="s">
        <v>1249</v>
      </c>
      <c r="D698" s="268" t="s">
        <v>1250</v>
      </c>
      <c r="E698" s="19" t="s">
        <v>92</v>
      </c>
      <c r="F698" s="269">
        <v>715.799</v>
      </c>
      <c r="G698" s="36"/>
      <c r="H698" s="41"/>
    </row>
    <row r="699" spans="1:8" s="2" customFormat="1" ht="16.9" customHeight="1">
      <c r="A699" s="36"/>
      <c r="B699" s="41"/>
      <c r="C699" s="264" t="s">
        <v>342</v>
      </c>
      <c r="D699" s="265" t="s">
        <v>343</v>
      </c>
      <c r="E699" s="266" t="s">
        <v>92</v>
      </c>
      <c r="F699" s="267">
        <v>782.646</v>
      </c>
      <c r="G699" s="36"/>
      <c r="H699" s="41"/>
    </row>
    <row r="700" spans="1:8" s="2" customFormat="1" ht="16.9" customHeight="1">
      <c r="A700" s="36"/>
      <c r="B700" s="41"/>
      <c r="C700" s="268" t="s">
        <v>19</v>
      </c>
      <c r="D700" s="268" t="s">
        <v>520</v>
      </c>
      <c r="E700" s="19" t="s">
        <v>19</v>
      </c>
      <c r="F700" s="269">
        <v>0</v>
      </c>
      <c r="G700" s="36"/>
      <c r="H700" s="41"/>
    </row>
    <row r="701" spans="1:8" s="2" customFormat="1" ht="16.9" customHeight="1">
      <c r="A701" s="36"/>
      <c r="B701" s="41"/>
      <c r="C701" s="268" t="s">
        <v>19</v>
      </c>
      <c r="D701" s="268" t="s">
        <v>2128</v>
      </c>
      <c r="E701" s="19" t="s">
        <v>19</v>
      </c>
      <c r="F701" s="269">
        <v>665</v>
      </c>
      <c r="G701" s="36"/>
      <c r="H701" s="41"/>
    </row>
    <row r="702" spans="1:8" s="2" customFormat="1" ht="16.9" customHeight="1">
      <c r="A702" s="36"/>
      <c r="B702" s="41"/>
      <c r="C702" s="268" t="s">
        <v>19</v>
      </c>
      <c r="D702" s="268" t="s">
        <v>2120</v>
      </c>
      <c r="E702" s="19" t="s">
        <v>19</v>
      </c>
      <c r="F702" s="269">
        <v>60</v>
      </c>
      <c r="G702" s="36"/>
      <c r="H702" s="41"/>
    </row>
    <row r="703" spans="1:8" s="2" customFormat="1" ht="16.9" customHeight="1">
      <c r="A703" s="36"/>
      <c r="B703" s="41"/>
      <c r="C703" s="268" t="s">
        <v>19</v>
      </c>
      <c r="D703" s="268" t="s">
        <v>532</v>
      </c>
      <c r="E703" s="19" t="s">
        <v>19</v>
      </c>
      <c r="F703" s="269">
        <v>14.85</v>
      </c>
      <c r="G703" s="36"/>
      <c r="H703" s="41"/>
    </row>
    <row r="704" spans="1:8" s="2" customFormat="1" ht="16.9" customHeight="1">
      <c r="A704" s="36"/>
      <c r="B704" s="41"/>
      <c r="C704" s="268" t="s">
        <v>19</v>
      </c>
      <c r="D704" s="268" t="s">
        <v>2129</v>
      </c>
      <c r="E704" s="19" t="s">
        <v>19</v>
      </c>
      <c r="F704" s="269">
        <v>20.6</v>
      </c>
      <c r="G704" s="36"/>
      <c r="H704" s="41"/>
    </row>
    <row r="705" spans="1:8" s="2" customFormat="1" ht="16.9" customHeight="1">
      <c r="A705" s="36"/>
      <c r="B705" s="41"/>
      <c r="C705" s="268" t="s">
        <v>19</v>
      </c>
      <c r="D705" s="268" t="s">
        <v>2130</v>
      </c>
      <c r="E705" s="19" t="s">
        <v>19</v>
      </c>
      <c r="F705" s="269">
        <v>22.196</v>
      </c>
      <c r="G705" s="36"/>
      <c r="H705" s="41"/>
    </row>
    <row r="706" spans="1:8" s="2" customFormat="1" ht="16.9" customHeight="1">
      <c r="A706" s="36"/>
      <c r="B706" s="41"/>
      <c r="C706" s="268" t="s">
        <v>342</v>
      </c>
      <c r="D706" s="268" t="s">
        <v>463</v>
      </c>
      <c r="E706" s="19" t="s">
        <v>19</v>
      </c>
      <c r="F706" s="269">
        <v>782.646</v>
      </c>
      <c r="G706" s="36"/>
      <c r="H706" s="41"/>
    </row>
    <row r="707" spans="1:8" s="2" customFormat="1" ht="16.9" customHeight="1">
      <c r="A707" s="36"/>
      <c r="B707" s="41"/>
      <c r="C707" s="270" t="s">
        <v>3054</v>
      </c>
      <c r="D707" s="36"/>
      <c r="E707" s="36"/>
      <c r="F707" s="36"/>
      <c r="G707" s="36"/>
      <c r="H707" s="41"/>
    </row>
    <row r="708" spans="1:8" s="2" customFormat="1" ht="16.9" customHeight="1">
      <c r="A708" s="36"/>
      <c r="B708" s="41"/>
      <c r="C708" s="268" t="s">
        <v>2123</v>
      </c>
      <c r="D708" s="268" t="s">
        <v>2124</v>
      </c>
      <c r="E708" s="19" t="s">
        <v>92</v>
      </c>
      <c r="F708" s="269">
        <v>782.646</v>
      </c>
      <c r="G708" s="36"/>
      <c r="H708" s="41"/>
    </row>
    <row r="709" spans="1:8" s="2" customFormat="1" ht="16.9" customHeight="1">
      <c r="A709" s="36"/>
      <c r="B709" s="41"/>
      <c r="C709" s="268" t="s">
        <v>2141</v>
      </c>
      <c r="D709" s="268" t="s">
        <v>2142</v>
      </c>
      <c r="E709" s="19" t="s">
        <v>92</v>
      </c>
      <c r="F709" s="269">
        <v>782.646</v>
      </c>
      <c r="G709" s="36"/>
      <c r="H709" s="41"/>
    </row>
    <row r="710" spans="1:8" s="2" customFormat="1" ht="16.9" customHeight="1">
      <c r="A710" s="36"/>
      <c r="B710" s="41"/>
      <c r="C710" s="264" t="s">
        <v>104</v>
      </c>
      <c r="D710" s="265" t="s">
        <v>105</v>
      </c>
      <c r="E710" s="266" t="s">
        <v>106</v>
      </c>
      <c r="F710" s="267">
        <v>2.721</v>
      </c>
      <c r="G710" s="36"/>
      <c r="H710" s="41"/>
    </row>
    <row r="711" spans="1:8" s="2" customFormat="1" ht="16.9" customHeight="1">
      <c r="A711" s="36"/>
      <c r="B711" s="41"/>
      <c r="C711" s="268" t="s">
        <v>19</v>
      </c>
      <c r="D711" s="268" t="s">
        <v>447</v>
      </c>
      <c r="E711" s="19" t="s">
        <v>19</v>
      </c>
      <c r="F711" s="269">
        <v>0.231</v>
      </c>
      <c r="G711" s="36"/>
      <c r="H711" s="41"/>
    </row>
    <row r="712" spans="1:8" s="2" customFormat="1" ht="16.9" customHeight="1">
      <c r="A712" s="36"/>
      <c r="B712" s="41"/>
      <c r="C712" s="268" t="s">
        <v>19</v>
      </c>
      <c r="D712" s="268" t="s">
        <v>451</v>
      </c>
      <c r="E712" s="19" t="s">
        <v>19</v>
      </c>
      <c r="F712" s="269">
        <v>2.24</v>
      </c>
      <c r="G712" s="36"/>
      <c r="H712" s="41"/>
    </row>
    <row r="713" spans="1:8" s="2" customFormat="1" ht="16.9" customHeight="1">
      <c r="A713" s="36"/>
      <c r="B713" s="41"/>
      <c r="C713" s="268" t="s">
        <v>19</v>
      </c>
      <c r="D713" s="268" t="s">
        <v>455</v>
      </c>
      <c r="E713" s="19" t="s">
        <v>19</v>
      </c>
      <c r="F713" s="269">
        <v>0.1</v>
      </c>
      <c r="G713" s="36"/>
      <c r="H713" s="41"/>
    </row>
    <row r="714" spans="1:8" s="2" customFormat="1" ht="16.9" customHeight="1">
      <c r="A714" s="36"/>
      <c r="B714" s="41"/>
      <c r="C714" s="268" t="s">
        <v>19</v>
      </c>
      <c r="D714" s="268" t="s">
        <v>459</v>
      </c>
      <c r="E714" s="19" t="s">
        <v>19</v>
      </c>
      <c r="F714" s="269">
        <v>0.15</v>
      </c>
      <c r="G714" s="36"/>
      <c r="H714" s="41"/>
    </row>
    <row r="715" spans="1:8" s="2" customFormat="1" ht="16.9" customHeight="1">
      <c r="A715" s="36"/>
      <c r="B715" s="41"/>
      <c r="C715" s="268" t="s">
        <v>104</v>
      </c>
      <c r="D715" s="268" t="s">
        <v>463</v>
      </c>
      <c r="E715" s="19" t="s">
        <v>19</v>
      </c>
      <c r="F715" s="269">
        <v>2.721</v>
      </c>
      <c r="G715" s="36"/>
      <c r="H715" s="41"/>
    </row>
    <row r="716" spans="1:8" s="2" customFormat="1" ht="16.9" customHeight="1">
      <c r="A716" s="36"/>
      <c r="B716" s="41"/>
      <c r="C716" s="270" t="s">
        <v>3054</v>
      </c>
      <c r="D716" s="36"/>
      <c r="E716" s="36"/>
      <c r="F716" s="36"/>
      <c r="G716" s="36"/>
      <c r="H716" s="41"/>
    </row>
    <row r="717" spans="1:8" s="2" customFormat="1" ht="16.9" customHeight="1">
      <c r="A717" s="36"/>
      <c r="B717" s="41"/>
      <c r="C717" s="268" t="s">
        <v>433</v>
      </c>
      <c r="D717" s="268" t="s">
        <v>434</v>
      </c>
      <c r="E717" s="19" t="s">
        <v>106</v>
      </c>
      <c r="F717" s="269">
        <v>2.721</v>
      </c>
      <c r="G717" s="36"/>
      <c r="H717" s="41"/>
    </row>
    <row r="718" spans="1:8" s="2" customFormat="1" ht="16.9" customHeight="1">
      <c r="A718" s="36"/>
      <c r="B718" s="41"/>
      <c r="C718" s="268" t="s">
        <v>1195</v>
      </c>
      <c r="D718" s="268" t="s">
        <v>1196</v>
      </c>
      <c r="E718" s="19" t="s">
        <v>110</v>
      </c>
      <c r="F718" s="269">
        <v>0.612</v>
      </c>
      <c r="G718" s="36"/>
      <c r="H718" s="41"/>
    </row>
    <row r="719" spans="1:8" s="2" customFormat="1" ht="16.9" customHeight="1">
      <c r="A719" s="36"/>
      <c r="B719" s="41"/>
      <c r="C719" s="264" t="s">
        <v>3058</v>
      </c>
      <c r="D719" s="265" t="s">
        <v>3059</v>
      </c>
      <c r="E719" s="266" t="s">
        <v>106</v>
      </c>
      <c r="F719" s="267">
        <v>25.05</v>
      </c>
      <c r="G719" s="36"/>
      <c r="H719" s="41"/>
    </row>
    <row r="720" spans="1:8" s="2" customFormat="1" ht="16.9" customHeight="1">
      <c r="A720" s="36"/>
      <c r="B720" s="41"/>
      <c r="C720" s="264" t="s">
        <v>464</v>
      </c>
      <c r="D720" s="265" t="s">
        <v>465</v>
      </c>
      <c r="E720" s="266" t="s">
        <v>134</v>
      </c>
      <c r="F720" s="267">
        <v>548.3</v>
      </c>
      <c r="G720" s="36"/>
      <c r="H720" s="41"/>
    </row>
    <row r="721" spans="1:8" s="2" customFormat="1" ht="16.9" customHeight="1">
      <c r="A721" s="36"/>
      <c r="B721" s="41"/>
      <c r="C721" s="268" t="s">
        <v>19</v>
      </c>
      <c r="D721" s="268" t="s">
        <v>1647</v>
      </c>
      <c r="E721" s="19" t="s">
        <v>19</v>
      </c>
      <c r="F721" s="269">
        <v>0</v>
      </c>
      <c r="G721" s="36"/>
      <c r="H721" s="41"/>
    </row>
    <row r="722" spans="1:8" s="2" customFormat="1" ht="16.9" customHeight="1">
      <c r="A722" s="36"/>
      <c r="B722" s="41"/>
      <c r="C722" s="268" t="s">
        <v>19</v>
      </c>
      <c r="D722" s="268" t="s">
        <v>201</v>
      </c>
      <c r="E722" s="19" t="s">
        <v>19</v>
      </c>
      <c r="F722" s="269">
        <v>1128</v>
      </c>
      <c r="G722" s="36"/>
      <c r="H722" s="41"/>
    </row>
    <row r="723" spans="1:8" s="2" customFormat="1" ht="16.9" customHeight="1">
      <c r="A723" s="36"/>
      <c r="B723" s="41"/>
      <c r="C723" s="268" t="s">
        <v>19</v>
      </c>
      <c r="D723" s="268" t="s">
        <v>1648</v>
      </c>
      <c r="E723" s="19" t="s">
        <v>19</v>
      </c>
      <c r="F723" s="269">
        <v>0</v>
      </c>
      <c r="G723" s="36"/>
      <c r="H723" s="41"/>
    </row>
    <row r="724" spans="1:8" s="2" customFormat="1" ht="16.9" customHeight="1">
      <c r="A724" s="36"/>
      <c r="B724" s="41"/>
      <c r="C724" s="268" t="s">
        <v>19</v>
      </c>
      <c r="D724" s="268" t="s">
        <v>802</v>
      </c>
      <c r="E724" s="19" t="s">
        <v>19</v>
      </c>
      <c r="F724" s="269">
        <v>0</v>
      </c>
      <c r="G724" s="36"/>
      <c r="H724" s="41"/>
    </row>
    <row r="725" spans="1:8" s="2" customFormat="1" ht="16.9" customHeight="1">
      <c r="A725" s="36"/>
      <c r="B725" s="41"/>
      <c r="C725" s="268" t="s">
        <v>19</v>
      </c>
      <c r="D725" s="268" t="s">
        <v>1649</v>
      </c>
      <c r="E725" s="19" t="s">
        <v>19</v>
      </c>
      <c r="F725" s="269">
        <v>-480</v>
      </c>
      <c r="G725" s="36"/>
      <c r="H725" s="41"/>
    </row>
    <row r="726" spans="1:8" s="2" customFormat="1" ht="16.9" customHeight="1">
      <c r="A726" s="36"/>
      <c r="B726" s="41"/>
      <c r="C726" s="268" t="s">
        <v>19</v>
      </c>
      <c r="D726" s="268" t="s">
        <v>1650</v>
      </c>
      <c r="E726" s="19" t="s">
        <v>19</v>
      </c>
      <c r="F726" s="269">
        <v>-6.4</v>
      </c>
      <c r="G726" s="36"/>
      <c r="H726" s="41"/>
    </row>
    <row r="727" spans="1:8" s="2" customFormat="1" ht="16.9" customHeight="1">
      <c r="A727" s="36"/>
      <c r="B727" s="41"/>
      <c r="C727" s="268" t="s">
        <v>19</v>
      </c>
      <c r="D727" s="268" t="s">
        <v>1651</v>
      </c>
      <c r="E727" s="19" t="s">
        <v>19</v>
      </c>
      <c r="F727" s="269">
        <v>-18</v>
      </c>
      <c r="G727" s="36"/>
      <c r="H727" s="41"/>
    </row>
    <row r="728" spans="1:8" s="2" customFormat="1" ht="16.9" customHeight="1">
      <c r="A728" s="36"/>
      <c r="B728" s="41"/>
      <c r="C728" s="268" t="s">
        <v>19</v>
      </c>
      <c r="D728" s="268" t="s">
        <v>1652</v>
      </c>
      <c r="E728" s="19" t="s">
        <v>19</v>
      </c>
      <c r="F728" s="269">
        <v>-15.6</v>
      </c>
      <c r="G728" s="36"/>
      <c r="H728" s="41"/>
    </row>
    <row r="729" spans="1:8" s="2" customFormat="1" ht="16.9" customHeight="1">
      <c r="A729" s="36"/>
      <c r="B729" s="41"/>
      <c r="C729" s="268" t="s">
        <v>19</v>
      </c>
      <c r="D729" s="268" t="s">
        <v>1653</v>
      </c>
      <c r="E729" s="19" t="s">
        <v>19</v>
      </c>
      <c r="F729" s="269">
        <v>-12.8</v>
      </c>
      <c r="G729" s="36"/>
      <c r="H729" s="41"/>
    </row>
    <row r="730" spans="1:8" s="2" customFormat="1" ht="16.9" customHeight="1">
      <c r="A730" s="36"/>
      <c r="B730" s="41"/>
      <c r="C730" s="268" t="s">
        <v>19</v>
      </c>
      <c r="D730" s="268" t="s">
        <v>808</v>
      </c>
      <c r="E730" s="19" t="s">
        <v>19</v>
      </c>
      <c r="F730" s="269">
        <v>0</v>
      </c>
      <c r="G730" s="36"/>
      <c r="H730" s="41"/>
    </row>
    <row r="731" spans="1:8" s="2" customFormat="1" ht="16.9" customHeight="1">
      <c r="A731" s="36"/>
      <c r="B731" s="41"/>
      <c r="C731" s="268" t="s">
        <v>19</v>
      </c>
      <c r="D731" s="268" t="s">
        <v>1654</v>
      </c>
      <c r="E731" s="19" t="s">
        <v>19</v>
      </c>
      <c r="F731" s="269">
        <v>-36.4</v>
      </c>
      <c r="G731" s="36"/>
      <c r="H731" s="41"/>
    </row>
    <row r="732" spans="1:8" s="2" customFormat="1" ht="16.9" customHeight="1">
      <c r="A732" s="36"/>
      <c r="B732" s="41"/>
      <c r="C732" s="268" t="s">
        <v>19</v>
      </c>
      <c r="D732" s="268" t="s">
        <v>1655</v>
      </c>
      <c r="E732" s="19" t="s">
        <v>19</v>
      </c>
      <c r="F732" s="269">
        <v>-10.5</v>
      </c>
      <c r="G732" s="36"/>
      <c r="H732" s="41"/>
    </row>
    <row r="733" spans="1:8" s="2" customFormat="1" ht="16.9" customHeight="1">
      <c r="A733" s="36"/>
      <c r="B733" s="41"/>
      <c r="C733" s="268" t="s">
        <v>464</v>
      </c>
      <c r="D733" s="268" t="s">
        <v>463</v>
      </c>
      <c r="E733" s="19" t="s">
        <v>19</v>
      </c>
      <c r="F733" s="269">
        <v>548.3</v>
      </c>
      <c r="G733" s="36"/>
      <c r="H733" s="41"/>
    </row>
    <row r="734" spans="1:8" s="2" customFormat="1" ht="16.9" customHeight="1">
      <c r="A734" s="36"/>
      <c r="B734" s="41"/>
      <c r="C734" s="270" t="s">
        <v>3054</v>
      </c>
      <c r="D734" s="36"/>
      <c r="E734" s="36"/>
      <c r="F734" s="36"/>
      <c r="G734" s="36"/>
      <c r="H734" s="41"/>
    </row>
    <row r="735" spans="1:8" s="2" customFormat="1" ht="16.9" customHeight="1">
      <c r="A735" s="36"/>
      <c r="B735" s="41"/>
      <c r="C735" s="268" t="s">
        <v>1641</v>
      </c>
      <c r="D735" s="268" t="s">
        <v>1642</v>
      </c>
      <c r="E735" s="19" t="s">
        <v>110</v>
      </c>
      <c r="F735" s="269">
        <v>5483</v>
      </c>
      <c r="G735" s="36"/>
      <c r="H735" s="41"/>
    </row>
    <row r="736" spans="1:8" s="2" customFormat="1" ht="16.9" customHeight="1">
      <c r="A736" s="36"/>
      <c r="B736" s="41"/>
      <c r="C736" s="264" t="s">
        <v>228</v>
      </c>
      <c r="D736" s="265" t="s">
        <v>229</v>
      </c>
      <c r="E736" s="266" t="s">
        <v>134</v>
      </c>
      <c r="F736" s="267">
        <v>842.5</v>
      </c>
      <c r="G736" s="36"/>
      <c r="H736" s="41"/>
    </row>
    <row r="737" spans="1:8" s="2" customFormat="1" ht="16.9" customHeight="1">
      <c r="A737" s="36"/>
      <c r="B737" s="41"/>
      <c r="C737" s="268" t="s">
        <v>19</v>
      </c>
      <c r="D737" s="268" t="s">
        <v>229</v>
      </c>
      <c r="E737" s="19" t="s">
        <v>19</v>
      </c>
      <c r="F737" s="269">
        <v>0</v>
      </c>
      <c r="G737" s="36"/>
      <c r="H737" s="41"/>
    </row>
    <row r="738" spans="1:8" s="2" customFormat="1" ht="16.9" customHeight="1">
      <c r="A738" s="36"/>
      <c r="B738" s="41"/>
      <c r="C738" s="268" t="s">
        <v>19</v>
      </c>
      <c r="D738" s="268" t="s">
        <v>218</v>
      </c>
      <c r="E738" s="19" t="s">
        <v>19</v>
      </c>
      <c r="F738" s="269">
        <v>8.5</v>
      </c>
      <c r="G738" s="36"/>
      <c r="H738" s="41"/>
    </row>
    <row r="739" spans="1:8" s="2" customFormat="1" ht="16.9" customHeight="1">
      <c r="A739" s="36"/>
      <c r="B739" s="41"/>
      <c r="C739" s="268" t="s">
        <v>19</v>
      </c>
      <c r="D739" s="268" t="s">
        <v>210</v>
      </c>
      <c r="E739" s="19" t="s">
        <v>19</v>
      </c>
      <c r="F739" s="269">
        <v>782</v>
      </c>
      <c r="G739" s="36"/>
      <c r="H739" s="41"/>
    </row>
    <row r="740" spans="1:8" s="2" customFormat="1" ht="16.9" customHeight="1">
      <c r="A740" s="36"/>
      <c r="B740" s="41"/>
      <c r="C740" s="268" t="s">
        <v>19</v>
      </c>
      <c r="D740" s="268" t="s">
        <v>225</v>
      </c>
      <c r="E740" s="19" t="s">
        <v>19</v>
      </c>
      <c r="F740" s="269">
        <v>52</v>
      </c>
      <c r="G740" s="36"/>
      <c r="H740" s="41"/>
    </row>
    <row r="741" spans="1:8" s="2" customFormat="1" ht="16.9" customHeight="1">
      <c r="A741" s="36"/>
      <c r="B741" s="41"/>
      <c r="C741" s="268" t="s">
        <v>228</v>
      </c>
      <c r="D741" s="268" t="s">
        <v>463</v>
      </c>
      <c r="E741" s="19" t="s">
        <v>19</v>
      </c>
      <c r="F741" s="269">
        <v>842.5</v>
      </c>
      <c r="G741" s="36"/>
      <c r="H741" s="41"/>
    </row>
    <row r="742" spans="1:8" s="2" customFormat="1" ht="16.9" customHeight="1">
      <c r="A742" s="36"/>
      <c r="B742" s="41"/>
      <c r="C742" s="270" t="s">
        <v>3054</v>
      </c>
      <c r="D742" s="36"/>
      <c r="E742" s="36"/>
      <c r="F742" s="36"/>
      <c r="G742" s="36"/>
      <c r="H742" s="41"/>
    </row>
    <row r="743" spans="1:8" s="2" customFormat="1" ht="16.9" customHeight="1">
      <c r="A743" s="36"/>
      <c r="B743" s="41"/>
      <c r="C743" s="268" t="s">
        <v>1430</v>
      </c>
      <c r="D743" s="268" t="s">
        <v>1431</v>
      </c>
      <c r="E743" s="19" t="s">
        <v>134</v>
      </c>
      <c r="F743" s="269">
        <v>842.5</v>
      </c>
      <c r="G743" s="36"/>
      <c r="H743" s="41"/>
    </row>
    <row r="744" spans="1:8" s="2" customFormat="1" ht="16.9" customHeight="1">
      <c r="A744" s="36"/>
      <c r="B744" s="41"/>
      <c r="C744" s="268" t="s">
        <v>1441</v>
      </c>
      <c r="D744" s="268" t="s">
        <v>1442</v>
      </c>
      <c r="E744" s="19" t="s">
        <v>134</v>
      </c>
      <c r="F744" s="269">
        <v>84.25</v>
      </c>
      <c r="G744" s="36"/>
      <c r="H744" s="41"/>
    </row>
    <row r="745" spans="1:8" s="2" customFormat="1" ht="16.9" customHeight="1">
      <c r="A745" s="36"/>
      <c r="B745" s="41"/>
      <c r="C745" s="264" t="s">
        <v>142</v>
      </c>
      <c r="D745" s="265" t="s">
        <v>143</v>
      </c>
      <c r="E745" s="266" t="s">
        <v>106</v>
      </c>
      <c r="F745" s="267">
        <v>2.67</v>
      </c>
      <c r="G745" s="36"/>
      <c r="H745" s="41"/>
    </row>
    <row r="746" spans="1:8" s="2" customFormat="1" ht="16.9" customHeight="1">
      <c r="A746" s="36"/>
      <c r="B746" s="41"/>
      <c r="C746" s="268" t="s">
        <v>19</v>
      </c>
      <c r="D746" s="268" t="s">
        <v>686</v>
      </c>
      <c r="E746" s="19" t="s">
        <v>19</v>
      </c>
      <c r="F746" s="269">
        <v>0</v>
      </c>
      <c r="G746" s="36"/>
      <c r="H746" s="41"/>
    </row>
    <row r="747" spans="1:8" s="2" customFormat="1" ht="16.9" customHeight="1">
      <c r="A747" s="36"/>
      <c r="B747" s="41"/>
      <c r="C747" s="268" t="s">
        <v>19</v>
      </c>
      <c r="D747" s="268" t="s">
        <v>687</v>
      </c>
      <c r="E747" s="19" t="s">
        <v>19</v>
      </c>
      <c r="F747" s="269">
        <v>1.024</v>
      </c>
      <c r="G747" s="36"/>
      <c r="H747" s="41"/>
    </row>
    <row r="748" spans="1:8" s="2" customFormat="1" ht="16.9" customHeight="1">
      <c r="A748" s="36"/>
      <c r="B748" s="41"/>
      <c r="C748" s="268" t="s">
        <v>19</v>
      </c>
      <c r="D748" s="268" t="s">
        <v>688</v>
      </c>
      <c r="E748" s="19" t="s">
        <v>19</v>
      </c>
      <c r="F748" s="269">
        <v>0.512</v>
      </c>
      <c r="G748" s="36"/>
      <c r="H748" s="41"/>
    </row>
    <row r="749" spans="1:8" s="2" customFormat="1" ht="16.9" customHeight="1">
      <c r="A749" s="36"/>
      <c r="B749" s="41"/>
      <c r="C749" s="268" t="s">
        <v>19</v>
      </c>
      <c r="D749" s="268" t="s">
        <v>689</v>
      </c>
      <c r="E749" s="19" t="s">
        <v>19</v>
      </c>
      <c r="F749" s="269">
        <v>1.134</v>
      </c>
      <c r="G749" s="36"/>
      <c r="H749" s="41"/>
    </row>
    <row r="750" spans="1:8" s="2" customFormat="1" ht="16.9" customHeight="1">
      <c r="A750" s="36"/>
      <c r="B750" s="41"/>
      <c r="C750" s="268" t="s">
        <v>142</v>
      </c>
      <c r="D750" s="268" t="s">
        <v>463</v>
      </c>
      <c r="E750" s="19" t="s">
        <v>19</v>
      </c>
      <c r="F750" s="269">
        <v>2.67</v>
      </c>
      <c r="G750" s="36"/>
      <c r="H750" s="41"/>
    </row>
    <row r="751" spans="1:8" s="2" customFormat="1" ht="16.9" customHeight="1">
      <c r="A751" s="36"/>
      <c r="B751" s="41"/>
      <c r="C751" s="270" t="s">
        <v>3054</v>
      </c>
      <c r="D751" s="36"/>
      <c r="E751" s="36"/>
      <c r="F751" s="36"/>
      <c r="G751" s="36"/>
      <c r="H751" s="41"/>
    </row>
    <row r="752" spans="1:8" s="2" customFormat="1" ht="16.9" customHeight="1">
      <c r="A752" s="36"/>
      <c r="B752" s="41"/>
      <c r="C752" s="268" t="s">
        <v>681</v>
      </c>
      <c r="D752" s="268" t="s">
        <v>682</v>
      </c>
      <c r="E752" s="19" t="s">
        <v>106</v>
      </c>
      <c r="F752" s="269">
        <v>2.67</v>
      </c>
      <c r="G752" s="36"/>
      <c r="H752" s="41"/>
    </row>
    <row r="753" spans="1:8" s="2" customFormat="1" ht="16.9" customHeight="1">
      <c r="A753" s="36"/>
      <c r="B753" s="41"/>
      <c r="C753" s="268" t="s">
        <v>941</v>
      </c>
      <c r="D753" s="268" t="s">
        <v>942</v>
      </c>
      <c r="E753" s="19" t="s">
        <v>106</v>
      </c>
      <c r="F753" s="269">
        <v>1661.648</v>
      </c>
      <c r="G753" s="36"/>
      <c r="H753" s="41"/>
    </row>
    <row r="754" spans="1:8" s="2" customFormat="1" ht="16.9" customHeight="1">
      <c r="A754" s="36"/>
      <c r="B754" s="41"/>
      <c r="C754" s="268" t="s">
        <v>1082</v>
      </c>
      <c r="D754" s="268" t="s">
        <v>1083</v>
      </c>
      <c r="E754" s="19" t="s">
        <v>106</v>
      </c>
      <c r="F754" s="269">
        <v>1162.175</v>
      </c>
      <c r="G754" s="36"/>
      <c r="H754" s="41"/>
    </row>
    <row r="755" spans="1:8" s="2" customFormat="1" ht="16.9" customHeight="1">
      <c r="A755" s="36"/>
      <c r="B755" s="41"/>
      <c r="C755" s="264" t="s">
        <v>189</v>
      </c>
      <c r="D755" s="265" t="s">
        <v>190</v>
      </c>
      <c r="E755" s="266" t="s">
        <v>106</v>
      </c>
      <c r="F755" s="267">
        <v>192</v>
      </c>
      <c r="G755" s="36"/>
      <c r="H755" s="41"/>
    </row>
    <row r="756" spans="1:8" s="2" customFormat="1" ht="16.9" customHeight="1">
      <c r="A756" s="36"/>
      <c r="B756" s="41"/>
      <c r="C756" s="268" t="s">
        <v>19</v>
      </c>
      <c r="D756" s="268" t="s">
        <v>666</v>
      </c>
      <c r="E756" s="19" t="s">
        <v>19</v>
      </c>
      <c r="F756" s="269">
        <v>0</v>
      </c>
      <c r="G756" s="36"/>
      <c r="H756" s="41"/>
    </row>
    <row r="757" spans="1:8" s="2" customFormat="1" ht="16.9" customHeight="1">
      <c r="A757" s="36"/>
      <c r="B757" s="41"/>
      <c r="C757" s="268" t="s">
        <v>189</v>
      </c>
      <c r="D757" s="268" t="s">
        <v>667</v>
      </c>
      <c r="E757" s="19" t="s">
        <v>19</v>
      </c>
      <c r="F757" s="269">
        <v>192</v>
      </c>
      <c r="G757" s="36"/>
      <c r="H757" s="41"/>
    </row>
    <row r="758" spans="1:8" s="2" customFormat="1" ht="16.9" customHeight="1">
      <c r="A758" s="36"/>
      <c r="B758" s="41"/>
      <c r="C758" s="270" t="s">
        <v>3054</v>
      </c>
      <c r="D758" s="36"/>
      <c r="E758" s="36"/>
      <c r="F758" s="36"/>
      <c r="G758" s="36"/>
      <c r="H758" s="41"/>
    </row>
    <row r="759" spans="1:8" s="2" customFormat="1" ht="16.9" customHeight="1">
      <c r="A759" s="36"/>
      <c r="B759" s="41"/>
      <c r="C759" s="268" t="s">
        <v>660</v>
      </c>
      <c r="D759" s="268" t="s">
        <v>661</v>
      </c>
      <c r="E759" s="19" t="s">
        <v>106</v>
      </c>
      <c r="F759" s="269">
        <v>288.8</v>
      </c>
      <c r="G759" s="36"/>
      <c r="H759" s="41"/>
    </row>
    <row r="760" spans="1:8" s="2" customFormat="1" ht="16.9" customHeight="1">
      <c r="A760" s="36"/>
      <c r="B760" s="41"/>
      <c r="C760" s="268" t="s">
        <v>941</v>
      </c>
      <c r="D760" s="268" t="s">
        <v>942</v>
      </c>
      <c r="E760" s="19" t="s">
        <v>106</v>
      </c>
      <c r="F760" s="269">
        <v>1661.648</v>
      </c>
      <c r="G760" s="36"/>
      <c r="H760" s="41"/>
    </row>
    <row r="761" spans="1:8" s="2" customFormat="1" ht="16.9" customHeight="1">
      <c r="A761" s="36"/>
      <c r="B761" s="41"/>
      <c r="C761" s="268" t="s">
        <v>997</v>
      </c>
      <c r="D761" s="268" t="s">
        <v>998</v>
      </c>
      <c r="E761" s="19" t="s">
        <v>106</v>
      </c>
      <c r="F761" s="269">
        <v>968.005</v>
      </c>
      <c r="G761" s="36"/>
      <c r="H761" s="41"/>
    </row>
    <row r="762" spans="1:8" s="2" customFormat="1" ht="16.9" customHeight="1">
      <c r="A762" s="36"/>
      <c r="B762" s="41"/>
      <c r="C762" s="268" t="s">
        <v>1082</v>
      </c>
      <c r="D762" s="268" t="s">
        <v>1083</v>
      </c>
      <c r="E762" s="19" t="s">
        <v>106</v>
      </c>
      <c r="F762" s="269">
        <v>1162.175</v>
      </c>
      <c r="G762" s="36"/>
      <c r="H762" s="41"/>
    </row>
    <row r="763" spans="1:8" s="2" customFormat="1" ht="16.9" customHeight="1">
      <c r="A763" s="36"/>
      <c r="B763" s="41"/>
      <c r="C763" s="268" t="s">
        <v>1098</v>
      </c>
      <c r="D763" s="268" t="s">
        <v>1099</v>
      </c>
      <c r="E763" s="19" t="s">
        <v>106</v>
      </c>
      <c r="F763" s="269">
        <v>263.933</v>
      </c>
      <c r="G763" s="36"/>
      <c r="H763" s="41"/>
    </row>
    <row r="764" spans="1:8" s="2" customFormat="1" ht="16.9" customHeight="1">
      <c r="A764" s="36"/>
      <c r="B764" s="41"/>
      <c r="C764" s="264" t="s">
        <v>118</v>
      </c>
      <c r="D764" s="265" t="s">
        <v>119</v>
      </c>
      <c r="E764" s="266" t="s">
        <v>110</v>
      </c>
      <c r="F764" s="267">
        <v>20</v>
      </c>
      <c r="G764" s="36"/>
      <c r="H764" s="41"/>
    </row>
    <row r="765" spans="1:8" s="2" customFormat="1" ht="16.9" customHeight="1">
      <c r="A765" s="36"/>
      <c r="B765" s="41"/>
      <c r="C765" s="268" t="s">
        <v>19</v>
      </c>
      <c r="D765" s="268" t="s">
        <v>1306</v>
      </c>
      <c r="E765" s="19" t="s">
        <v>19</v>
      </c>
      <c r="F765" s="269">
        <v>13</v>
      </c>
      <c r="G765" s="36"/>
      <c r="H765" s="41"/>
    </row>
    <row r="766" spans="1:8" s="2" customFormat="1" ht="16.9" customHeight="1">
      <c r="A766" s="36"/>
      <c r="B766" s="41"/>
      <c r="C766" s="268" t="s">
        <v>1269</v>
      </c>
      <c r="D766" s="268" t="s">
        <v>1270</v>
      </c>
      <c r="E766" s="19" t="s">
        <v>92</v>
      </c>
      <c r="F766" s="269">
        <v>20</v>
      </c>
      <c r="G766" s="36"/>
      <c r="H766" s="41"/>
    </row>
    <row r="767" spans="1:8" s="2" customFormat="1" ht="16.9" customHeight="1">
      <c r="A767" s="36"/>
      <c r="B767" s="41"/>
      <c r="C767" s="268" t="s">
        <v>1289</v>
      </c>
      <c r="D767" s="268" t="s">
        <v>1290</v>
      </c>
      <c r="E767" s="19" t="s">
        <v>92</v>
      </c>
      <c r="F767" s="269">
        <v>20</v>
      </c>
      <c r="G767" s="36"/>
      <c r="H767" s="41"/>
    </row>
    <row r="768" spans="1:8" s="2" customFormat="1" ht="16.9" customHeight="1">
      <c r="A768" s="36"/>
      <c r="B768" s="41"/>
      <c r="C768" s="264" t="s">
        <v>435</v>
      </c>
      <c r="D768" s="265" t="s">
        <v>436</v>
      </c>
      <c r="E768" s="266" t="s">
        <v>106</v>
      </c>
      <c r="F768" s="267">
        <v>3.044</v>
      </c>
      <c r="G768" s="36"/>
      <c r="H768" s="41"/>
    </row>
    <row r="769" spans="1:8" s="2" customFormat="1" ht="16.9" customHeight="1">
      <c r="A769" s="36"/>
      <c r="B769" s="41"/>
      <c r="C769" s="268" t="s">
        <v>19</v>
      </c>
      <c r="D769" s="268" t="s">
        <v>1153</v>
      </c>
      <c r="E769" s="19" t="s">
        <v>19</v>
      </c>
      <c r="F769" s="269">
        <v>0</v>
      </c>
      <c r="G769" s="36"/>
      <c r="H769" s="41"/>
    </row>
    <row r="770" spans="1:8" s="2" customFormat="1" ht="16.9" customHeight="1">
      <c r="A770" s="36"/>
      <c r="B770" s="41"/>
      <c r="C770" s="268" t="s">
        <v>19</v>
      </c>
      <c r="D770" s="268" t="s">
        <v>1154</v>
      </c>
      <c r="E770" s="19" t="s">
        <v>19</v>
      </c>
      <c r="F770" s="269">
        <v>0</v>
      </c>
      <c r="G770" s="36"/>
      <c r="H770" s="41"/>
    </row>
    <row r="771" spans="1:8" s="2" customFormat="1" ht="16.9" customHeight="1">
      <c r="A771" s="36"/>
      <c r="B771" s="41"/>
      <c r="C771" s="268" t="s">
        <v>19</v>
      </c>
      <c r="D771" s="268" t="s">
        <v>1155</v>
      </c>
      <c r="E771" s="19" t="s">
        <v>19</v>
      </c>
      <c r="F771" s="269">
        <v>3.044</v>
      </c>
      <c r="G771" s="36"/>
      <c r="H771" s="41"/>
    </row>
    <row r="772" spans="1:8" s="2" customFormat="1" ht="16.9" customHeight="1">
      <c r="A772" s="36"/>
      <c r="B772" s="41"/>
      <c r="C772" s="268" t="s">
        <v>435</v>
      </c>
      <c r="D772" s="268" t="s">
        <v>534</v>
      </c>
      <c r="E772" s="19" t="s">
        <v>19</v>
      </c>
      <c r="F772" s="269">
        <v>3.044</v>
      </c>
      <c r="G772" s="36"/>
      <c r="H772" s="41"/>
    </row>
    <row r="773" spans="1:8" s="2" customFormat="1" ht="16.9" customHeight="1">
      <c r="A773" s="36"/>
      <c r="B773" s="41"/>
      <c r="C773" s="270" t="s">
        <v>3054</v>
      </c>
      <c r="D773" s="36"/>
      <c r="E773" s="36"/>
      <c r="F773" s="36"/>
      <c r="G773" s="36"/>
      <c r="H773" s="41"/>
    </row>
    <row r="774" spans="1:8" s="2" customFormat="1" ht="16.9" customHeight="1">
      <c r="A774" s="36"/>
      <c r="B774" s="41"/>
      <c r="C774" s="268" t="s">
        <v>1142</v>
      </c>
      <c r="D774" s="268" t="s">
        <v>1143</v>
      </c>
      <c r="E774" s="19" t="s">
        <v>106</v>
      </c>
      <c r="F774" s="269">
        <v>7.661</v>
      </c>
      <c r="G774" s="36"/>
      <c r="H774" s="41"/>
    </row>
    <row r="775" spans="1:8" s="2" customFormat="1" ht="16.9" customHeight="1">
      <c r="A775" s="36"/>
      <c r="B775" s="41"/>
      <c r="C775" s="268" t="s">
        <v>1167</v>
      </c>
      <c r="D775" s="268" t="s">
        <v>1168</v>
      </c>
      <c r="E775" s="19" t="s">
        <v>127</v>
      </c>
      <c r="F775" s="269">
        <v>6.088</v>
      </c>
      <c r="G775" s="36"/>
      <c r="H775" s="41"/>
    </row>
    <row r="776" spans="1:8" s="2" customFormat="1" ht="16.9" customHeight="1">
      <c r="A776" s="36"/>
      <c r="B776" s="41"/>
      <c r="C776" s="264" t="s">
        <v>430</v>
      </c>
      <c r="D776" s="265" t="s">
        <v>431</v>
      </c>
      <c r="E776" s="266" t="s">
        <v>106</v>
      </c>
      <c r="F776" s="267">
        <v>1.706</v>
      </c>
      <c r="G776" s="36"/>
      <c r="H776" s="41"/>
    </row>
    <row r="777" spans="1:8" s="2" customFormat="1" ht="16.9" customHeight="1">
      <c r="A777" s="36"/>
      <c r="B777" s="41"/>
      <c r="C777" s="268" t="s">
        <v>19</v>
      </c>
      <c r="D777" s="268" t="s">
        <v>1150</v>
      </c>
      <c r="E777" s="19" t="s">
        <v>19</v>
      </c>
      <c r="F777" s="269">
        <v>0</v>
      </c>
      <c r="G777" s="36"/>
      <c r="H777" s="41"/>
    </row>
    <row r="778" spans="1:8" s="2" customFormat="1" ht="16.9" customHeight="1">
      <c r="A778" s="36"/>
      <c r="B778" s="41"/>
      <c r="C778" s="268" t="s">
        <v>19</v>
      </c>
      <c r="D778" s="268" t="s">
        <v>1151</v>
      </c>
      <c r="E778" s="19" t="s">
        <v>19</v>
      </c>
      <c r="F778" s="269">
        <v>0</v>
      </c>
      <c r="G778" s="36"/>
      <c r="H778" s="41"/>
    </row>
    <row r="779" spans="1:8" s="2" customFormat="1" ht="16.9" customHeight="1">
      <c r="A779" s="36"/>
      <c r="B779" s="41"/>
      <c r="C779" s="268" t="s">
        <v>19</v>
      </c>
      <c r="D779" s="268" t="s">
        <v>1152</v>
      </c>
      <c r="E779" s="19" t="s">
        <v>19</v>
      </c>
      <c r="F779" s="269">
        <v>1.706</v>
      </c>
      <c r="G779" s="36"/>
      <c r="H779" s="41"/>
    </row>
    <row r="780" spans="1:8" s="2" customFormat="1" ht="16.9" customHeight="1">
      <c r="A780" s="36"/>
      <c r="B780" s="41"/>
      <c r="C780" s="268" t="s">
        <v>430</v>
      </c>
      <c r="D780" s="268" t="s">
        <v>534</v>
      </c>
      <c r="E780" s="19" t="s">
        <v>19</v>
      </c>
      <c r="F780" s="269">
        <v>1.706</v>
      </c>
      <c r="G780" s="36"/>
      <c r="H780" s="41"/>
    </row>
    <row r="781" spans="1:8" s="2" customFormat="1" ht="16.9" customHeight="1">
      <c r="A781" s="36"/>
      <c r="B781" s="41"/>
      <c r="C781" s="270" t="s">
        <v>3054</v>
      </c>
      <c r="D781" s="36"/>
      <c r="E781" s="36"/>
      <c r="F781" s="36"/>
      <c r="G781" s="36"/>
      <c r="H781" s="41"/>
    </row>
    <row r="782" spans="1:8" s="2" customFormat="1" ht="16.9" customHeight="1">
      <c r="A782" s="36"/>
      <c r="B782" s="41"/>
      <c r="C782" s="268" t="s">
        <v>1142</v>
      </c>
      <c r="D782" s="268" t="s">
        <v>1143</v>
      </c>
      <c r="E782" s="19" t="s">
        <v>106</v>
      </c>
      <c r="F782" s="269">
        <v>7.661</v>
      </c>
      <c r="G782" s="36"/>
      <c r="H782" s="41"/>
    </row>
    <row r="783" spans="1:8" s="2" customFormat="1" ht="16.9" customHeight="1">
      <c r="A783" s="36"/>
      <c r="B783" s="41"/>
      <c r="C783" s="268" t="s">
        <v>1162</v>
      </c>
      <c r="D783" s="268" t="s">
        <v>1163</v>
      </c>
      <c r="E783" s="19" t="s">
        <v>127</v>
      </c>
      <c r="F783" s="269">
        <v>3.412</v>
      </c>
      <c r="G783" s="36"/>
      <c r="H783" s="41"/>
    </row>
    <row r="784" spans="1:8" s="2" customFormat="1" ht="16.9" customHeight="1">
      <c r="A784" s="36"/>
      <c r="B784" s="41"/>
      <c r="C784" s="264" t="s">
        <v>425</v>
      </c>
      <c r="D784" s="265" t="s">
        <v>426</v>
      </c>
      <c r="E784" s="266" t="s">
        <v>106</v>
      </c>
      <c r="F784" s="267">
        <v>2.911</v>
      </c>
      <c r="G784" s="36"/>
      <c r="H784" s="41"/>
    </row>
    <row r="785" spans="1:8" s="2" customFormat="1" ht="16.9" customHeight="1">
      <c r="A785" s="36"/>
      <c r="B785" s="41"/>
      <c r="C785" s="268" t="s">
        <v>19</v>
      </c>
      <c r="D785" s="268" t="s">
        <v>1147</v>
      </c>
      <c r="E785" s="19" t="s">
        <v>19</v>
      </c>
      <c r="F785" s="269">
        <v>0</v>
      </c>
      <c r="G785" s="36"/>
      <c r="H785" s="41"/>
    </row>
    <row r="786" spans="1:8" s="2" customFormat="1" ht="16.9" customHeight="1">
      <c r="A786" s="36"/>
      <c r="B786" s="41"/>
      <c r="C786" s="268" t="s">
        <v>19</v>
      </c>
      <c r="D786" s="268" t="s">
        <v>1148</v>
      </c>
      <c r="E786" s="19" t="s">
        <v>19</v>
      </c>
      <c r="F786" s="269">
        <v>0</v>
      </c>
      <c r="G786" s="36"/>
      <c r="H786" s="41"/>
    </row>
    <row r="787" spans="1:8" s="2" customFormat="1" ht="16.9" customHeight="1">
      <c r="A787" s="36"/>
      <c r="B787" s="41"/>
      <c r="C787" s="268" t="s">
        <v>19</v>
      </c>
      <c r="D787" s="268" t="s">
        <v>1149</v>
      </c>
      <c r="E787" s="19" t="s">
        <v>19</v>
      </c>
      <c r="F787" s="269">
        <v>2.911</v>
      </c>
      <c r="G787" s="36"/>
      <c r="H787" s="41"/>
    </row>
    <row r="788" spans="1:8" s="2" customFormat="1" ht="16.9" customHeight="1">
      <c r="A788" s="36"/>
      <c r="B788" s="41"/>
      <c r="C788" s="268" t="s">
        <v>425</v>
      </c>
      <c r="D788" s="268" t="s">
        <v>534</v>
      </c>
      <c r="E788" s="19" t="s">
        <v>19</v>
      </c>
      <c r="F788" s="269">
        <v>2.911</v>
      </c>
      <c r="G788" s="36"/>
      <c r="H788" s="41"/>
    </row>
    <row r="789" spans="1:8" s="2" customFormat="1" ht="16.9" customHeight="1">
      <c r="A789" s="36"/>
      <c r="B789" s="41"/>
      <c r="C789" s="270" t="s">
        <v>3054</v>
      </c>
      <c r="D789" s="36"/>
      <c r="E789" s="36"/>
      <c r="F789" s="36"/>
      <c r="G789" s="36"/>
      <c r="H789" s="41"/>
    </row>
    <row r="790" spans="1:8" s="2" customFormat="1" ht="16.9" customHeight="1">
      <c r="A790" s="36"/>
      <c r="B790" s="41"/>
      <c r="C790" s="268" t="s">
        <v>1142</v>
      </c>
      <c r="D790" s="268" t="s">
        <v>1143</v>
      </c>
      <c r="E790" s="19" t="s">
        <v>106</v>
      </c>
      <c r="F790" s="269">
        <v>7.661</v>
      </c>
      <c r="G790" s="36"/>
      <c r="H790" s="41"/>
    </row>
    <row r="791" spans="1:8" s="2" customFormat="1" ht="16.9" customHeight="1">
      <c r="A791" s="36"/>
      <c r="B791" s="41"/>
      <c r="C791" s="268" t="s">
        <v>1157</v>
      </c>
      <c r="D791" s="268" t="s">
        <v>1158</v>
      </c>
      <c r="E791" s="19" t="s">
        <v>127</v>
      </c>
      <c r="F791" s="269">
        <v>5.822</v>
      </c>
      <c r="G791" s="36"/>
      <c r="H791" s="41"/>
    </row>
    <row r="792" spans="1:8" s="2" customFormat="1" ht="16.9" customHeight="1">
      <c r="A792" s="36"/>
      <c r="B792" s="41"/>
      <c r="C792" s="264" t="s">
        <v>440</v>
      </c>
      <c r="D792" s="265" t="s">
        <v>441</v>
      </c>
      <c r="E792" s="266" t="s">
        <v>106</v>
      </c>
      <c r="F792" s="267">
        <v>21.928</v>
      </c>
      <c r="G792" s="36"/>
      <c r="H792" s="41"/>
    </row>
    <row r="793" spans="1:8" s="2" customFormat="1" ht="16.9" customHeight="1">
      <c r="A793" s="36"/>
      <c r="B793" s="41"/>
      <c r="C793" s="268" t="s">
        <v>19</v>
      </c>
      <c r="D793" s="268" t="s">
        <v>1178</v>
      </c>
      <c r="E793" s="19" t="s">
        <v>19</v>
      </c>
      <c r="F793" s="269">
        <v>0</v>
      </c>
      <c r="G793" s="36"/>
      <c r="H793" s="41"/>
    </row>
    <row r="794" spans="1:8" s="2" customFormat="1" ht="16.9" customHeight="1">
      <c r="A794" s="36"/>
      <c r="B794" s="41"/>
      <c r="C794" s="268" t="s">
        <v>19</v>
      </c>
      <c r="D794" s="268" t="s">
        <v>728</v>
      </c>
      <c r="E794" s="19" t="s">
        <v>19</v>
      </c>
      <c r="F794" s="269">
        <v>0</v>
      </c>
      <c r="G794" s="36"/>
      <c r="H794" s="41"/>
    </row>
    <row r="795" spans="1:8" s="2" customFormat="1" ht="16.9" customHeight="1">
      <c r="A795" s="36"/>
      <c r="B795" s="41"/>
      <c r="C795" s="268" t="s">
        <v>19</v>
      </c>
      <c r="D795" s="268" t="s">
        <v>1179</v>
      </c>
      <c r="E795" s="19" t="s">
        <v>19</v>
      </c>
      <c r="F795" s="269">
        <v>3.263</v>
      </c>
      <c r="G795" s="36"/>
      <c r="H795" s="41"/>
    </row>
    <row r="796" spans="1:8" s="2" customFormat="1" ht="16.9" customHeight="1">
      <c r="A796" s="36"/>
      <c r="B796" s="41"/>
      <c r="C796" s="268" t="s">
        <v>19</v>
      </c>
      <c r="D796" s="268" t="s">
        <v>730</v>
      </c>
      <c r="E796" s="19" t="s">
        <v>19</v>
      </c>
      <c r="F796" s="269">
        <v>0</v>
      </c>
      <c r="G796" s="36"/>
      <c r="H796" s="41"/>
    </row>
    <row r="797" spans="1:8" s="2" customFormat="1" ht="16.9" customHeight="1">
      <c r="A797" s="36"/>
      <c r="B797" s="41"/>
      <c r="C797" s="268" t="s">
        <v>19</v>
      </c>
      <c r="D797" s="268" t="s">
        <v>1180</v>
      </c>
      <c r="E797" s="19" t="s">
        <v>19</v>
      </c>
      <c r="F797" s="269">
        <v>2.037</v>
      </c>
      <c r="G797" s="36"/>
      <c r="H797" s="41"/>
    </row>
    <row r="798" spans="1:8" s="2" customFormat="1" ht="16.9" customHeight="1">
      <c r="A798" s="36"/>
      <c r="B798" s="41"/>
      <c r="C798" s="268" t="s">
        <v>19</v>
      </c>
      <c r="D798" s="268" t="s">
        <v>732</v>
      </c>
      <c r="E798" s="19" t="s">
        <v>19</v>
      </c>
      <c r="F798" s="269">
        <v>0</v>
      </c>
      <c r="G798" s="36"/>
      <c r="H798" s="41"/>
    </row>
    <row r="799" spans="1:8" s="2" customFormat="1" ht="16.9" customHeight="1">
      <c r="A799" s="36"/>
      <c r="B799" s="41"/>
      <c r="C799" s="268" t="s">
        <v>19</v>
      </c>
      <c r="D799" s="268" t="s">
        <v>1181</v>
      </c>
      <c r="E799" s="19" t="s">
        <v>19</v>
      </c>
      <c r="F799" s="269">
        <v>2.424</v>
      </c>
      <c r="G799" s="36"/>
      <c r="H799" s="41"/>
    </row>
    <row r="800" spans="1:8" s="2" customFormat="1" ht="16.9" customHeight="1">
      <c r="A800" s="36"/>
      <c r="B800" s="41"/>
      <c r="C800" s="268" t="s">
        <v>19</v>
      </c>
      <c r="D800" s="268" t="s">
        <v>734</v>
      </c>
      <c r="E800" s="19" t="s">
        <v>19</v>
      </c>
      <c r="F800" s="269">
        <v>0</v>
      </c>
      <c r="G800" s="36"/>
      <c r="H800" s="41"/>
    </row>
    <row r="801" spans="1:8" s="2" customFormat="1" ht="16.9" customHeight="1">
      <c r="A801" s="36"/>
      <c r="B801" s="41"/>
      <c r="C801" s="268" t="s">
        <v>19</v>
      </c>
      <c r="D801" s="268" t="s">
        <v>1179</v>
      </c>
      <c r="E801" s="19" t="s">
        <v>19</v>
      </c>
      <c r="F801" s="269">
        <v>3.263</v>
      </c>
      <c r="G801" s="36"/>
      <c r="H801" s="41"/>
    </row>
    <row r="802" spans="1:8" s="2" customFormat="1" ht="16.9" customHeight="1">
      <c r="A802" s="36"/>
      <c r="B802" s="41"/>
      <c r="C802" s="268" t="s">
        <v>19</v>
      </c>
      <c r="D802" s="268" t="s">
        <v>735</v>
      </c>
      <c r="E802" s="19" t="s">
        <v>19</v>
      </c>
      <c r="F802" s="269">
        <v>0</v>
      </c>
      <c r="G802" s="36"/>
      <c r="H802" s="41"/>
    </row>
    <row r="803" spans="1:8" s="2" customFormat="1" ht="16.9" customHeight="1">
      <c r="A803" s="36"/>
      <c r="B803" s="41"/>
      <c r="C803" s="268" t="s">
        <v>19</v>
      </c>
      <c r="D803" s="268" t="s">
        <v>1182</v>
      </c>
      <c r="E803" s="19" t="s">
        <v>19</v>
      </c>
      <c r="F803" s="269">
        <v>2.862</v>
      </c>
      <c r="G803" s="36"/>
      <c r="H803" s="41"/>
    </row>
    <row r="804" spans="1:8" s="2" customFormat="1" ht="16.9" customHeight="1">
      <c r="A804" s="36"/>
      <c r="B804" s="41"/>
      <c r="C804" s="268" t="s">
        <v>19</v>
      </c>
      <c r="D804" s="268" t="s">
        <v>737</v>
      </c>
      <c r="E804" s="19" t="s">
        <v>19</v>
      </c>
      <c r="F804" s="269">
        <v>0</v>
      </c>
      <c r="G804" s="36"/>
      <c r="H804" s="41"/>
    </row>
    <row r="805" spans="1:8" s="2" customFormat="1" ht="16.9" customHeight="1">
      <c r="A805" s="36"/>
      <c r="B805" s="41"/>
      <c r="C805" s="268" t="s">
        <v>19</v>
      </c>
      <c r="D805" s="268" t="s">
        <v>1183</v>
      </c>
      <c r="E805" s="19" t="s">
        <v>19</v>
      </c>
      <c r="F805" s="269">
        <v>4.161</v>
      </c>
      <c r="G805" s="36"/>
      <c r="H805" s="41"/>
    </row>
    <row r="806" spans="1:8" s="2" customFormat="1" ht="16.9" customHeight="1">
      <c r="A806" s="36"/>
      <c r="B806" s="41"/>
      <c r="C806" s="268" t="s">
        <v>19</v>
      </c>
      <c r="D806" s="268" t="s">
        <v>741</v>
      </c>
      <c r="E806" s="19" t="s">
        <v>19</v>
      </c>
      <c r="F806" s="269">
        <v>0</v>
      </c>
      <c r="G806" s="36"/>
      <c r="H806" s="41"/>
    </row>
    <row r="807" spans="1:8" s="2" customFormat="1" ht="16.9" customHeight="1">
      <c r="A807" s="36"/>
      <c r="B807" s="41"/>
      <c r="C807" s="268" t="s">
        <v>19</v>
      </c>
      <c r="D807" s="268" t="s">
        <v>1184</v>
      </c>
      <c r="E807" s="19" t="s">
        <v>19</v>
      </c>
      <c r="F807" s="269">
        <v>3.918</v>
      </c>
      <c r="G807" s="36"/>
      <c r="H807" s="41"/>
    </row>
    <row r="808" spans="1:8" s="2" customFormat="1" ht="16.9" customHeight="1">
      <c r="A808" s="36"/>
      <c r="B808" s="41"/>
      <c r="C808" s="268" t="s">
        <v>440</v>
      </c>
      <c r="D808" s="268" t="s">
        <v>463</v>
      </c>
      <c r="E808" s="19" t="s">
        <v>19</v>
      </c>
      <c r="F808" s="269">
        <v>21.928</v>
      </c>
      <c r="G808" s="36"/>
      <c r="H808" s="41"/>
    </row>
    <row r="809" spans="1:8" s="2" customFormat="1" ht="16.9" customHeight="1">
      <c r="A809" s="36"/>
      <c r="B809" s="41"/>
      <c r="C809" s="270" t="s">
        <v>3054</v>
      </c>
      <c r="D809" s="36"/>
      <c r="E809" s="36"/>
      <c r="F809" s="36"/>
      <c r="G809" s="36"/>
      <c r="H809" s="41"/>
    </row>
    <row r="810" spans="1:8" s="2" customFormat="1" ht="16.9" customHeight="1">
      <c r="A810" s="36"/>
      <c r="B810" s="41"/>
      <c r="C810" s="268" t="s">
        <v>1172</v>
      </c>
      <c r="D810" s="268" t="s">
        <v>1173</v>
      </c>
      <c r="E810" s="19" t="s">
        <v>106</v>
      </c>
      <c r="F810" s="269">
        <v>21.928</v>
      </c>
      <c r="G810" s="36"/>
      <c r="H810" s="41"/>
    </row>
    <row r="811" spans="1:8" s="2" customFormat="1" ht="16.9" customHeight="1">
      <c r="A811" s="36"/>
      <c r="B811" s="41"/>
      <c r="C811" s="268" t="s">
        <v>941</v>
      </c>
      <c r="D811" s="268" t="s">
        <v>942</v>
      </c>
      <c r="E811" s="19" t="s">
        <v>106</v>
      </c>
      <c r="F811" s="269">
        <v>1661.648</v>
      </c>
      <c r="G811" s="36"/>
      <c r="H811" s="41"/>
    </row>
    <row r="812" spans="1:8" s="2" customFormat="1" ht="16.9" customHeight="1">
      <c r="A812" s="36"/>
      <c r="B812" s="41"/>
      <c r="C812" s="268" t="s">
        <v>972</v>
      </c>
      <c r="D812" s="268" t="s">
        <v>973</v>
      </c>
      <c r="E812" s="19" t="s">
        <v>106</v>
      </c>
      <c r="F812" s="269">
        <v>1022.587</v>
      </c>
      <c r="G812" s="36"/>
      <c r="H812" s="41"/>
    </row>
    <row r="813" spans="1:8" s="2" customFormat="1" ht="16.9" customHeight="1">
      <c r="A813" s="36"/>
      <c r="B813" s="41"/>
      <c r="C813" s="268" t="s">
        <v>997</v>
      </c>
      <c r="D813" s="268" t="s">
        <v>998</v>
      </c>
      <c r="E813" s="19" t="s">
        <v>106</v>
      </c>
      <c r="F813" s="269">
        <v>968.005</v>
      </c>
      <c r="G813" s="36"/>
      <c r="H813" s="41"/>
    </row>
    <row r="814" spans="1:8" s="2" customFormat="1" ht="16.9" customHeight="1">
      <c r="A814" s="36"/>
      <c r="B814" s="41"/>
      <c r="C814" s="268" t="s">
        <v>1082</v>
      </c>
      <c r="D814" s="268" t="s">
        <v>1083</v>
      </c>
      <c r="E814" s="19" t="s">
        <v>106</v>
      </c>
      <c r="F814" s="269">
        <v>1162.175</v>
      </c>
      <c r="G814" s="36"/>
      <c r="H814" s="41"/>
    </row>
    <row r="815" spans="1:8" s="2" customFormat="1" ht="16.9" customHeight="1">
      <c r="A815" s="36"/>
      <c r="B815" s="41"/>
      <c r="C815" s="264" t="s">
        <v>204</v>
      </c>
      <c r="D815" s="265" t="s">
        <v>205</v>
      </c>
      <c r="E815" s="266" t="s">
        <v>110</v>
      </c>
      <c r="F815" s="267">
        <v>187</v>
      </c>
      <c r="G815" s="36"/>
      <c r="H815" s="41"/>
    </row>
    <row r="816" spans="1:8" s="2" customFormat="1" ht="16.9" customHeight="1">
      <c r="A816" s="36"/>
      <c r="B816" s="41"/>
      <c r="C816" s="268" t="s">
        <v>19</v>
      </c>
      <c r="D816" s="268" t="s">
        <v>2618</v>
      </c>
      <c r="E816" s="19" t="s">
        <v>19</v>
      </c>
      <c r="F816" s="269">
        <v>0</v>
      </c>
      <c r="G816" s="36"/>
      <c r="H816" s="41"/>
    </row>
    <row r="817" spans="1:8" s="2" customFormat="1" ht="16.9" customHeight="1">
      <c r="A817" s="36"/>
      <c r="B817" s="41"/>
      <c r="C817" s="268" t="s">
        <v>19</v>
      </c>
      <c r="D817" s="268" t="s">
        <v>2619</v>
      </c>
      <c r="E817" s="19" t="s">
        <v>19</v>
      </c>
      <c r="F817" s="269">
        <v>170</v>
      </c>
      <c r="G817" s="36"/>
      <c r="H817" s="41"/>
    </row>
    <row r="818" spans="1:8" s="2" customFormat="1" ht="16.9" customHeight="1">
      <c r="A818" s="36"/>
      <c r="B818" s="41"/>
      <c r="C818" s="268" t="s">
        <v>19</v>
      </c>
      <c r="D818" s="268" t="s">
        <v>2620</v>
      </c>
      <c r="E818" s="19" t="s">
        <v>19</v>
      </c>
      <c r="F818" s="269">
        <v>17</v>
      </c>
      <c r="G818" s="36"/>
      <c r="H818" s="41"/>
    </row>
    <row r="819" spans="1:8" s="2" customFormat="1" ht="16.9" customHeight="1">
      <c r="A819" s="36"/>
      <c r="B819" s="41"/>
      <c r="C819" s="268" t="s">
        <v>204</v>
      </c>
      <c r="D819" s="268" t="s">
        <v>463</v>
      </c>
      <c r="E819" s="19" t="s">
        <v>19</v>
      </c>
      <c r="F819" s="269">
        <v>187</v>
      </c>
      <c r="G819" s="36"/>
      <c r="H819" s="41"/>
    </row>
    <row r="820" spans="1:8" s="2" customFormat="1" ht="16.9" customHeight="1">
      <c r="A820" s="36"/>
      <c r="B820" s="41"/>
      <c r="C820" s="270" t="s">
        <v>3054</v>
      </c>
      <c r="D820" s="36"/>
      <c r="E820" s="36"/>
      <c r="F820" s="36"/>
      <c r="G820" s="36"/>
      <c r="H820" s="41"/>
    </row>
    <row r="821" spans="1:8" s="2" customFormat="1" ht="16.9" customHeight="1">
      <c r="A821" s="36"/>
      <c r="B821" s="41"/>
      <c r="C821" s="268" t="s">
        <v>2615</v>
      </c>
      <c r="D821" s="268" t="s">
        <v>2616</v>
      </c>
      <c r="E821" s="19" t="s">
        <v>110</v>
      </c>
      <c r="F821" s="269">
        <v>187</v>
      </c>
      <c r="G821" s="36"/>
      <c r="H821" s="41"/>
    </row>
    <row r="822" spans="1:8" s="2" customFormat="1" ht="16.9" customHeight="1">
      <c r="A822" s="36"/>
      <c r="B822" s="41"/>
      <c r="C822" s="268" t="s">
        <v>2622</v>
      </c>
      <c r="D822" s="268" t="s">
        <v>2623</v>
      </c>
      <c r="E822" s="19" t="s">
        <v>110</v>
      </c>
      <c r="F822" s="269">
        <v>1122</v>
      </c>
      <c r="G822" s="36"/>
      <c r="H822" s="41"/>
    </row>
    <row r="823" spans="1:8" s="2" customFormat="1" ht="16.9" customHeight="1">
      <c r="A823" s="36"/>
      <c r="B823" s="41"/>
      <c r="C823" s="264" t="s">
        <v>315</v>
      </c>
      <c r="D823" s="265" t="s">
        <v>316</v>
      </c>
      <c r="E823" s="266" t="s">
        <v>92</v>
      </c>
      <c r="F823" s="267">
        <v>197.7</v>
      </c>
      <c r="G823" s="36"/>
      <c r="H823" s="41"/>
    </row>
    <row r="824" spans="1:8" s="2" customFormat="1" ht="16.9" customHeight="1">
      <c r="A824" s="36"/>
      <c r="B824" s="41"/>
      <c r="C824" s="268" t="s">
        <v>19</v>
      </c>
      <c r="D824" s="268" t="s">
        <v>520</v>
      </c>
      <c r="E824" s="19" t="s">
        <v>19</v>
      </c>
      <c r="F824" s="269">
        <v>0</v>
      </c>
      <c r="G824" s="36"/>
      <c r="H824" s="41"/>
    </row>
    <row r="825" spans="1:8" s="2" customFormat="1" ht="16.9" customHeight="1">
      <c r="A825" s="36"/>
      <c r="B825" s="41"/>
      <c r="C825" s="268" t="s">
        <v>19</v>
      </c>
      <c r="D825" s="268" t="s">
        <v>521</v>
      </c>
      <c r="E825" s="19" t="s">
        <v>19</v>
      </c>
      <c r="F825" s="269">
        <v>192.6</v>
      </c>
      <c r="G825" s="36"/>
      <c r="H825" s="41"/>
    </row>
    <row r="826" spans="1:8" s="2" customFormat="1" ht="16.9" customHeight="1">
      <c r="A826" s="36"/>
      <c r="B826" s="41"/>
      <c r="C826" s="268" t="s">
        <v>19</v>
      </c>
      <c r="D826" s="268" t="s">
        <v>522</v>
      </c>
      <c r="E826" s="19" t="s">
        <v>19</v>
      </c>
      <c r="F826" s="269">
        <v>5.1</v>
      </c>
      <c r="G826" s="36"/>
      <c r="H826" s="41"/>
    </row>
    <row r="827" spans="1:8" s="2" customFormat="1" ht="16.9" customHeight="1">
      <c r="A827" s="36"/>
      <c r="B827" s="41"/>
      <c r="C827" s="268" t="s">
        <v>315</v>
      </c>
      <c r="D827" s="268" t="s">
        <v>463</v>
      </c>
      <c r="E827" s="19" t="s">
        <v>19</v>
      </c>
      <c r="F827" s="269">
        <v>197.7</v>
      </c>
      <c r="G827" s="36"/>
      <c r="H827" s="41"/>
    </row>
    <row r="828" spans="1:8" s="2" customFormat="1" ht="16.9" customHeight="1">
      <c r="A828" s="36"/>
      <c r="B828" s="41"/>
      <c r="C828" s="270" t="s">
        <v>3054</v>
      </c>
      <c r="D828" s="36"/>
      <c r="E828" s="36"/>
      <c r="F828" s="36"/>
      <c r="G828" s="36"/>
      <c r="H828" s="41"/>
    </row>
    <row r="829" spans="1:8" s="2" customFormat="1" ht="16.9" customHeight="1">
      <c r="A829" s="36"/>
      <c r="B829" s="41"/>
      <c r="C829" s="268" t="s">
        <v>515</v>
      </c>
      <c r="D829" s="268" t="s">
        <v>516</v>
      </c>
      <c r="E829" s="19" t="s">
        <v>92</v>
      </c>
      <c r="F829" s="269">
        <v>197.7</v>
      </c>
      <c r="G829" s="36"/>
      <c r="H829" s="41"/>
    </row>
    <row r="830" spans="1:8" s="2" customFormat="1" ht="16.9" customHeight="1">
      <c r="A830" s="36"/>
      <c r="B830" s="41"/>
      <c r="C830" s="268" t="s">
        <v>2690</v>
      </c>
      <c r="D830" s="268" t="s">
        <v>2691</v>
      </c>
      <c r="E830" s="19" t="s">
        <v>127</v>
      </c>
      <c r="F830" s="269">
        <v>100.221</v>
      </c>
      <c r="G830" s="36"/>
      <c r="H830" s="41"/>
    </row>
    <row r="831" spans="1:8" s="2" customFormat="1" ht="16.9" customHeight="1">
      <c r="A831" s="36"/>
      <c r="B831" s="41"/>
      <c r="C831" s="268" t="s">
        <v>2715</v>
      </c>
      <c r="D831" s="268" t="s">
        <v>2716</v>
      </c>
      <c r="E831" s="19" t="s">
        <v>127</v>
      </c>
      <c r="F831" s="269">
        <v>4292.638</v>
      </c>
      <c r="G831" s="36"/>
      <c r="H831" s="41"/>
    </row>
    <row r="832" spans="1:8" s="2" customFormat="1" ht="16.9" customHeight="1">
      <c r="A832" s="36"/>
      <c r="B832" s="41"/>
      <c r="C832" s="268" t="s">
        <v>2746</v>
      </c>
      <c r="D832" s="268" t="s">
        <v>2747</v>
      </c>
      <c r="E832" s="19" t="s">
        <v>127</v>
      </c>
      <c r="F832" s="269">
        <v>50879.212</v>
      </c>
      <c r="G832" s="36"/>
      <c r="H832" s="41"/>
    </row>
    <row r="833" spans="1:8" s="2" customFormat="1" ht="16.9" customHeight="1">
      <c r="A833" s="36"/>
      <c r="B833" s="41"/>
      <c r="C833" s="264" t="s">
        <v>271</v>
      </c>
      <c r="D833" s="265" t="s">
        <v>272</v>
      </c>
      <c r="E833" s="266" t="s">
        <v>134</v>
      </c>
      <c r="F833" s="267">
        <v>4</v>
      </c>
      <c r="G833" s="36"/>
      <c r="H833" s="41"/>
    </row>
    <row r="834" spans="1:8" s="2" customFormat="1" ht="16.9" customHeight="1">
      <c r="A834" s="36"/>
      <c r="B834" s="41"/>
      <c r="C834" s="268" t="s">
        <v>271</v>
      </c>
      <c r="D834" s="268" t="s">
        <v>2096</v>
      </c>
      <c r="E834" s="19" t="s">
        <v>19</v>
      </c>
      <c r="F834" s="269">
        <v>4</v>
      </c>
      <c r="G834" s="36"/>
      <c r="H834" s="41"/>
    </row>
    <row r="835" spans="1:8" s="2" customFormat="1" ht="16.9" customHeight="1">
      <c r="A835" s="36"/>
      <c r="B835" s="41"/>
      <c r="C835" s="270" t="s">
        <v>3054</v>
      </c>
      <c r="D835" s="36"/>
      <c r="E835" s="36"/>
      <c r="F835" s="36"/>
      <c r="G835" s="36"/>
      <c r="H835" s="41"/>
    </row>
    <row r="836" spans="1:8" s="2" customFormat="1" ht="16.9" customHeight="1">
      <c r="A836" s="36"/>
      <c r="B836" s="41"/>
      <c r="C836" s="268" t="s">
        <v>2091</v>
      </c>
      <c r="D836" s="268" t="s">
        <v>2092</v>
      </c>
      <c r="E836" s="19" t="s">
        <v>134</v>
      </c>
      <c r="F836" s="269">
        <v>4</v>
      </c>
      <c r="G836" s="36"/>
      <c r="H836" s="41"/>
    </row>
    <row r="837" spans="1:8" s="2" customFormat="1" ht="16.9" customHeight="1">
      <c r="A837" s="36"/>
      <c r="B837" s="41"/>
      <c r="C837" s="268" t="s">
        <v>2681</v>
      </c>
      <c r="D837" s="268" t="s">
        <v>2682</v>
      </c>
      <c r="E837" s="19" t="s">
        <v>127</v>
      </c>
      <c r="F837" s="269">
        <v>4.308</v>
      </c>
      <c r="G837" s="36"/>
      <c r="H837" s="41"/>
    </row>
    <row r="838" spans="1:8" s="2" customFormat="1" ht="16.9" customHeight="1">
      <c r="A838" s="36"/>
      <c r="B838" s="41"/>
      <c r="C838" s="268" t="s">
        <v>2715</v>
      </c>
      <c r="D838" s="268" t="s">
        <v>2716</v>
      </c>
      <c r="E838" s="19" t="s">
        <v>127</v>
      </c>
      <c r="F838" s="269">
        <v>4292.638</v>
      </c>
      <c r="G838" s="36"/>
      <c r="H838" s="41"/>
    </row>
    <row r="839" spans="1:8" s="2" customFormat="1" ht="16.9" customHeight="1">
      <c r="A839" s="36"/>
      <c r="B839" s="41"/>
      <c r="C839" s="268" t="s">
        <v>2746</v>
      </c>
      <c r="D839" s="268" t="s">
        <v>2747</v>
      </c>
      <c r="E839" s="19" t="s">
        <v>127</v>
      </c>
      <c r="F839" s="269">
        <v>50879.212</v>
      </c>
      <c r="G839" s="36"/>
      <c r="H839" s="41"/>
    </row>
    <row r="840" spans="1:8" s="2" customFormat="1" ht="16.9" customHeight="1">
      <c r="A840" s="36"/>
      <c r="B840" s="41"/>
      <c r="C840" s="264" t="s">
        <v>139</v>
      </c>
      <c r="D840" s="265" t="s">
        <v>140</v>
      </c>
      <c r="E840" s="266" t="s">
        <v>110</v>
      </c>
      <c r="F840" s="267">
        <v>38</v>
      </c>
      <c r="G840" s="36"/>
      <c r="H840" s="41"/>
    </row>
    <row r="841" spans="1:8" s="2" customFormat="1" ht="16.9" customHeight="1">
      <c r="A841" s="36"/>
      <c r="B841" s="41"/>
      <c r="C841" s="268" t="s">
        <v>19</v>
      </c>
      <c r="D841" s="268" t="s">
        <v>2610</v>
      </c>
      <c r="E841" s="19" t="s">
        <v>19</v>
      </c>
      <c r="F841" s="269">
        <v>5</v>
      </c>
      <c r="G841" s="36"/>
      <c r="H841" s="41"/>
    </row>
    <row r="842" spans="1:8" s="2" customFormat="1" ht="16.9" customHeight="1">
      <c r="A842" s="36"/>
      <c r="B842" s="41"/>
      <c r="C842" s="268" t="s">
        <v>19</v>
      </c>
      <c r="D842" s="268" t="s">
        <v>2611</v>
      </c>
      <c r="E842" s="19" t="s">
        <v>19</v>
      </c>
      <c r="F842" s="269">
        <v>4</v>
      </c>
      <c r="G842" s="36"/>
      <c r="H842" s="41"/>
    </row>
    <row r="843" spans="1:8" s="2" customFormat="1" ht="16.9" customHeight="1">
      <c r="A843" s="36"/>
      <c r="B843" s="41"/>
      <c r="C843" s="268" t="s">
        <v>19</v>
      </c>
      <c r="D843" s="268" t="s">
        <v>2612</v>
      </c>
      <c r="E843" s="19" t="s">
        <v>19</v>
      </c>
      <c r="F843" s="269">
        <v>25</v>
      </c>
      <c r="G843" s="36"/>
      <c r="H843" s="41"/>
    </row>
    <row r="844" spans="1:8" s="2" customFormat="1" ht="16.9" customHeight="1">
      <c r="A844" s="36"/>
      <c r="B844" s="41"/>
      <c r="C844" s="268" t="s">
        <v>19</v>
      </c>
      <c r="D844" s="268" t="s">
        <v>2613</v>
      </c>
      <c r="E844" s="19" t="s">
        <v>19</v>
      </c>
      <c r="F844" s="269">
        <v>4</v>
      </c>
      <c r="G844" s="36"/>
      <c r="H844" s="41"/>
    </row>
    <row r="845" spans="1:8" s="2" customFormat="1" ht="16.9" customHeight="1">
      <c r="A845" s="36"/>
      <c r="B845" s="41"/>
      <c r="C845" s="268" t="s">
        <v>139</v>
      </c>
      <c r="D845" s="268" t="s">
        <v>463</v>
      </c>
      <c r="E845" s="19" t="s">
        <v>19</v>
      </c>
      <c r="F845" s="269">
        <v>38</v>
      </c>
      <c r="G845" s="36"/>
      <c r="H845" s="41"/>
    </row>
    <row r="846" spans="1:8" s="2" customFormat="1" ht="16.9" customHeight="1">
      <c r="A846" s="36"/>
      <c r="B846" s="41"/>
      <c r="C846" s="270" t="s">
        <v>3054</v>
      </c>
      <c r="D846" s="36"/>
      <c r="E846" s="36"/>
      <c r="F846" s="36"/>
      <c r="G846" s="36"/>
      <c r="H846" s="41"/>
    </row>
    <row r="847" spans="1:8" s="2" customFormat="1" ht="16.9" customHeight="1">
      <c r="A847" s="36"/>
      <c r="B847" s="41"/>
      <c r="C847" s="268" t="s">
        <v>2606</v>
      </c>
      <c r="D847" s="268" t="s">
        <v>2607</v>
      </c>
      <c r="E847" s="19" t="s">
        <v>110</v>
      </c>
      <c r="F847" s="269">
        <v>38</v>
      </c>
      <c r="G847" s="36"/>
      <c r="H847" s="41"/>
    </row>
    <row r="848" spans="1:8" s="2" customFormat="1" ht="16.9" customHeight="1">
      <c r="A848" s="36"/>
      <c r="B848" s="41"/>
      <c r="C848" s="268" t="s">
        <v>2690</v>
      </c>
      <c r="D848" s="268" t="s">
        <v>2691</v>
      </c>
      <c r="E848" s="19" t="s">
        <v>127</v>
      </c>
      <c r="F848" s="269">
        <v>100.221</v>
      </c>
      <c r="G848" s="36"/>
      <c r="H848" s="41"/>
    </row>
    <row r="849" spans="1:8" s="2" customFormat="1" ht="16.9" customHeight="1">
      <c r="A849" s="36"/>
      <c r="B849" s="41"/>
      <c r="C849" s="268" t="s">
        <v>2715</v>
      </c>
      <c r="D849" s="268" t="s">
        <v>2716</v>
      </c>
      <c r="E849" s="19" t="s">
        <v>127</v>
      </c>
      <c r="F849" s="269">
        <v>4292.638</v>
      </c>
      <c r="G849" s="36"/>
      <c r="H849" s="41"/>
    </row>
    <row r="850" spans="1:8" s="2" customFormat="1" ht="16.9" customHeight="1">
      <c r="A850" s="36"/>
      <c r="B850" s="41"/>
      <c r="C850" s="268" t="s">
        <v>2746</v>
      </c>
      <c r="D850" s="268" t="s">
        <v>2747</v>
      </c>
      <c r="E850" s="19" t="s">
        <v>127</v>
      </c>
      <c r="F850" s="269">
        <v>50879.212</v>
      </c>
      <c r="G850" s="36"/>
      <c r="H850" s="41"/>
    </row>
    <row r="851" spans="1:8" s="2" customFormat="1" ht="16.9" customHeight="1">
      <c r="A851" s="36"/>
      <c r="B851" s="41"/>
      <c r="C851" s="268" t="s">
        <v>2765</v>
      </c>
      <c r="D851" s="268" t="s">
        <v>2766</v>
      </c>
      <c r="E851" s="19" t="s">
        <v>127</v>
      </c>
      <c r="F851" s="269">
        <v>345.882</v>
      </c>
      <c r="G851" s="36"/>
      <c r="H851" s="41"/>
    </row>
    <row r="852" spans="1:8" s="2" customFormat="1" ht="16.9" customHeight="1">
      <c r="A852" s="36"/>
      <c r="B852" s="41"/>
      <c r="C852" s="264" t="s">
        <v>101</v>
      </c>
      <c r="D852" s="265" t="s">
        <v>102</v>
      </c>
      <c r="E852" s="266" t="s">
        <v>92</v>
      </c>
      <c r="F852" s="267">
        <v>23.1</v>
      </c>
      <c r="G852" s="36"/>
      <c r="H852" s="41"/>
    </row>
    <row r="853" spans="1:8" s="2" customFormat="1" ht="16.9" customHeight="1">
      <c r="A853" s="36"/>
      <c r="B853" s="41"/>
      <c r="C853" s="268" t="s">
        <v>101</v>
      </c>
      <c r="D853" s="268" t="s">
        <v>429</v>
      </c>
      <c r="E853" s="19" t="s">
        <v>19</v>
      </c>
      <c r="F853" s="269">
        <v>23.1</v>
      </c>
      <c r="G853" s="36"/>
      <c r="H853" s="41"/>
    </row>
    <row r="854" spans="1:8" s="2" customFormat="1" ht="16.9" customHeight="1">
      <c r="A854" s="36"/>
      <c r="B854" s="41"/>
      <c r="C854" s="270" t="s">
        <v>3054</v>
      </c>
      <c r="D854" s="36"/>
      <c r="E854" s="36"/>
      <c r="F854" s="36"/>
      <c r="G854" s="36"/>
      <c r="H854" s="41"/>
    </row>
    <row r="855" spans="1:8" s="2" customFormat="1" ht="16.9" customHeight="1">
      <c r="A855" s="36"/>
      <c r="B855" s="41"/>
      <c r="C855" s="268" t="s">
        <v>411</v>
      </c>
      <c r="D855" s="268" t="s">
        <v>412</v>
      </c>
      <c r="E855" s="19" t="s">
        <v>92</v>
      </c>
      <c r="F855" s="269">
        <v>23.1</v>
      </c>
      <c r="G855" s="36"/>
      <c r="H855" s="41"/>
    </row>
    <row r="856" spans="1:8" s="2" customFormat="1" ht="16.9" customHeight="1">
      <c r="A856" s="36"/>
      <c r="B856" s="41"/>
      <c r="C856" s="268" t="s">
        <v>433</v>
      </c>
      <c r="D856" s="268" t="s">
        <v>434</v>
      </c>
      <c r="E856" s="19" t="s">
        <v>106</v>
      </c>
      <c r="F856" s="269">
        <v>2.721</v>
      </c>
      <c r="G856" s="36"/>
      <c r="H856" s="41"/>
    </row>
    <row r="857" spans="1:8" s="2" customFormat="1" ht="16.9" customHeight="1">
      <c r="A857" s="36"/>
      <c r="B857" s="41"/>
      <c r="C857" s="264" t="s">
        <v>132</v>
      </c>
      <c r="D857" s="265" t="s">
        <v>133</v>
      </c>
      <c r="E857" s="266" t="s">
        <v>134</v>
      </c>
      <c r="F857" s="267">
        <v>59.5</v>
      </c>
      <c r="G857" s="36"/>
      <c r="H857" s="41"/>
    </row>
    <row r="858" spans="1:8" s="2" customFormat="1" ht="16.9" customHeight="1">
      <c r="A858" s="36"/>
      <c r="B858" s="41"/>
      <c r="C858" s="268" t="s">
        <v>19</v>
      </c>
      <c r="D858" s="268" t="s">
        <v>2602</v>
      </c>
      <c r="E858" s="19" t="s">
        <v>19</v>
      </c>
      <c r="F858" s="269">
        <v>7</v>
      </c>
      <c r="G858" s="36"/>
      <c r="H858" s="41"/>
    </row>
    <row r="859" spans="1:8" s="2" customFormat="1" ht="16.9" customHeight="1">
      <c r="A859" s="36"/>
      <c r="B859" s="41"/>
      <c r="C859" s="268" t="s">
        <v>19</v>
      </c>
      <c r="D859" s="268" t="s">
        <v>2603</v>
      </c>
      <c r="E859" s="19" t="s">
        <v>19</v>
      </c>
      <c r="F859" s="269">
        <v>6</v>
      </c>
      <c r="G859" s="36"/>
      <c r="H859" s="41"/>
    </row>
    <row r="860" spans="1:8" s="2" customFormat="1" ht="16.9" customHeight="1">
      <c r="A860" s="36"/>
      <c r="B860" s="41"/>
      <c r="C860" s="268" t="s">
        <v>19</v>
      </c>
      <c r="D860" s="268" t="s">
        <v>2604</v>
      </c>
      <c r="E860" s="19" t="s">
        <v>19</v>
      </c>
      <c r="F860" s="269">
        <v>46.5</v>
      </c>
      <c r="G860" s="36"/>
      <c r="H860" s="41"/>
    </row>
    <row r="861" spans="1:8" s="2" customFormat="1" ht="16.9" customHeight="1">
      <c r="A861" s="36"/>
      <c r="B861" s="41"/>
      <c r="C861" s="268" t="s">
        <v>132</v>
      </c>
      <c r="D861" s="268" t="s">
        <v>463</v>
      </c>
      <c r="E861" s="19" t="s">
        <v>19</v>
      </c>
      <c r="F861" s="269">
        <v>59.5</v>
      </c>
      <c r="G861" s="36"/>
      <c r="H861" s="41"/>
    </row>
    <row r="862" spans="1:8" s="2" customFormat="1" ht="16.9" customHeight="1">
      <c r="A862" s="36"/>
      <c r="B862" s="41"/>
      <c r="C862" s="270" t="s">
        <v>3054</v>
      </c>
      <c r="D862" s="36"/>
      <c r="E862" s="36"/>
      <c r="F862" s="36"/>
      <c r="G862" s="36"/>
      <c r="H862" s="41"/>
    </row>
    <row r="863" spans="1:8" s="2" customFormat="1" ht="16.9" customHeight="1">
      <c r="A863" s="36"/>
      <c r="B863" s="41"/>
      <c r="C863" s="268" t="s">
        <v>2598</v>
      </c>
      <c r="D863" s="268" t="s">
        <v>2599</v>
      </c>
      <c r="E863" s="19" t="s">
        <v>134</v>
      </c>
      <c r="F863" s="269">
        <v>59.5</v>
      </c>
      <c r="G863" s="36"/>
      <c r="H863" s="41"/>
    </row>
    <row r="864" spans="1:8" s="2" customFormat="1" ht="16.9" customHeight="1">
      <c r="A864" s="36"/>
      <c r="B864" s="41"/>
      <c r="C864" s="268" t="s">
        <v>2681</v>
      </c>
      <c r="D864" s="268" t="s">
        <v>2682</v>
      </c>
      <c r="E864" s="19" t="s">
        <v>127</v>
      </c>
      <c r="F864" s="269">
        <v>4.308</v>
      </c>
      <c r="G864" s="36"/>
      <c r="H864" s="41"/>
    </row>
    <row r="865" spans="1:8" s="2" customFormat="1" ht="16.9" customHeight="1">
      <c r="A865" s="36"/>
      <c r="B865" s="41"/>
      <c r="C865" s="268" t="s">
        <v>2715</v>
      </c>
      <c r="D865" s="268" t="s">
        <v>2716</v>
      </c>
      <c r="E865" s="19" t="s">
        <v>127</v>
      </c>
      <c r="F865" s="269">
        <v>4292.638</v>
      </c>
      <c r="G865" s="36"/>
      <c r="H865" s="41"/>
    </row>
    <row r="866" spans="1:8" s="2" customFormat="1" ht="16.9" customHeight="1">
      <c r="A866" s="36"/>
      <c r="B866" s="41"/>
      <c r="C866" s="268" t="s">
        <v>2746</v>
      </c>
      <c r="D866" s="268" t="s">
        <v>2747</v>
      </c>
      <c r="E866" s="19" t="s">
        <v>127</v>
      </c>
      <c r="F866" s="269">
        <v>50879.212</v>
      </c>
      <c r="G866" s="36"/>
      <c r="H866" s="41"/>
    </row>
    <row r="867" spans="1:8" s="2" customFormat="1" ht="16.9" customHeight="1">
      <c r="A867" s="36"/>
      <c r="B867" s="41"/>
      <c r="C867" s="268" t="s">
        <v>2765</v>
      </c>
      <c r="D867" s="268" t="s">
        <v>2766</v>
      </c>
      <c r="E867" s="19" t="s">
        <v>127</v>
      </c>
      <c r="F867" s="269">
        <v>345.882</v>
      </c>
      <c r="G867" s="36"/>
      <c r="H867" s="41"/>
    </row>
    <row r="868" spans="1:8" s="2" customFormat="1" ht="16.9" customHeight="1">
      <c r="A868" s="36"/>
      <c r="B868" s="41"/>
      <c r="C868" s="264" t="s">
        <v>136</v>
      </c>
      <c r="D868" s="265" t="s">
        <v>137</v>
      </c>
      <c r="E868" s="266" t="s">
        <v>134</v>
      </c>
      <c r="F868" s="267">
        <v>6</v>
      </c>
      <c r="G868" s="36"/>
      <c r="H868" s="41"/>
    </row>
    <row r="869" spans="1:8" s="2" customFormat="1" ht="16.9" customHeight="1">
      <c r="A869" s="36"/>
      <c r="B869" s="41"/>
      <c r="C869" s="268" t="s">
        <v>19</v>
      </c>
      <c r="D869" s="268" t="s">
        <v>2596</v>
      </c>
      <c r="E869" s="19" t="s">
        <v>19</v>
      </c>
      <c r="F869" s="269">
        <v>6</v>
      </c>
      <c r="G869" s="36"/>
      <c r="H869" s="41"/>
    </row>
    <row r="870" spans="1:8" s="2" customFormat="1" ht="16.9" customHeight="1">
      <c r="A870" s="36"/>
      <c r="B870" s="41"/>
      <c r="C870" s="268" t="s">
        <v>136</v>
      </c>
      <c r="D870" s="268" t="s">
        <v>463</v>
      </c>
      <c r="E870" s="19" t="s">
        <v>19</v>
      </c>
      <c r="F870" s="269">
        <v>6</v>
      </c>
      <c r="G870" s="36"/>
      <c r="H870" s="41"/>
    </row>
    <row r="871" spans="1:8" s="2" customFormat="1" ht="16.9" customHeight="1">
      <c r="A871" s="36"/>
      <c r="B871" s="41"/>
      <c r="C871" s="270" t="s">
        <v>3054</v>
      </c>
      <c r="D871" s="36"/>
      <c r="E871" s="36"/>
      <c r="F871" s="36"/>
      <c r="G871" s="36"/>
      <c r="H871" s="41"/>
    </row>
    <row r="872" spans="1:8" s="2" customFormat="1" ht="16.9" customHeight="1">
      <c r="A872" s="36"/>
      <c r="B872" s="41"/>
      <c r="C872" s="268" t="s">
        <v>2591</v>
      </c>
      <c r="D872" s="268" t="s">
        <v>2592</v>
      </c>
      <c r="E872" s="19" t="s">
        <v>134</v>
      </c>
      <c r="F872" s="269">
        <v>6</v>
      </c>
      <c r="G872" s="36"/>
      <c r="H872" s="41"/>
    </row>
    <row r="873" spans="1:8" s="2" customFormat="1" ht="16.9" customHeight="1">
      <c r="A873" s="36"/>
      <c r="B873" s="41"/>
      <c r="C873" s="268" t="s">
        <v>2681</v>
      </c>
      <c r="D873" s="268" t="s">
        <v>2682</v>
      </c>
      <c r="E873" s="19" t="s">
        <v>127</v>
      </c>
      <c r="F873" s="269">
        <v>4.308</v>
      </c>
      <c r="G873" s="36"/>
      <c r="H873" s="41"/>
    </row>
    <row r="874" spans="1:8" s="2" customFormat="1" ht="16.9" customHeight="1">
      <c r="A874" s="36"/>
      <c r="B874" s="41"/>
      <c r="C874" s="268" t="s">
        <v>2715</v>
      </c>
      <c r="D874" s="268" t="s">
        <v>2716</v>
      </c>
      <c r="E874" s="19" t="s">
        <v>127</v>
      </c>
      <c r="F874" s="269">
        <v>4292.638</v>
      </c>
      <c r="G874" s="36"/>
      <c r="H874" s="41"/>
    </row>
    <row r="875" spans="1:8" s="2" customFormat="1" ht="16.9" customHeight="1">
      <c r="A875" s="36"/>
      <c r="B875" s="41"/>
      <c r="C875" s="268" t="s">
        <v>2746</v>
      </c>
      <c r="D875" s="268" t="s">
        <v>2747</v>
      </c>
      <c r="E875" s="19" t="s">
        <v>127</v>
      </c>
      <c r="F875" s="269">
        <v>50879.212</v>
      </c>
      <c r="G875" s="36"/>
      <c r="H875" s="41"/>
    </row>
    <row r="876" spans="1:8" s="2" customFormat="1" ht="16.9" customHeight="1">
      <c r="A876" s="36"/>
      <c r="B876" s="41"/>
      <c r="C876" s="268" t="s">
        <v>2765</v>
      </c>
      <c r="D876" s="268" t="s">
        <v>2766</v>
      </c>
      <c r="E876" s="19" t="s">
        <v>127</v>
      </c>
      <c r="F876" s="269">
        <v>345.882</v>
      </c>
      <c r="G876" s="36"/>
      <c r="H876" s="41"/>
    </row>
    <row r="877" spans="1:8" s="2" customFormat="1" ht="16.9" customHeight="1">
      <c r="A877" s="36"/>
      <c r="B877" s="41"/>
      <c r="C877" s="264" t="s">
        <v>330</v>
      </c>
      <c r="D877" s="265" t="s">
        <v>331</v>
      </c>
      <c r="E877" s="266" t="s">
        <v>92</v>
      </c>
      <c r="F877" s="267">
        <v>1454.4</v>
      </c>
      <c r="G877" s="36"/>
      <c r="H877" s="41"/>
    </row>
    <row r="878" spans="1:8" s="2" customFormat="1" ht="16.9" customHeight="1">
      <c r="A878" s="36"/>
      <c r="B878" s="41"/>
      <c r="C878" s="268" t="s">
        <v>19</v>
      </c>
      <c r="D878" s="268" t="s">
        <v>520</v>
      </c>
      <c r="E878" s="19" t="s">
        <v>19</v>
      </c>
      <c r="F878" s="269">
        <v>0</v>
      </c>
      <c r="G878" s="36"/>
      <c r="H878" s="41"/>
    </row>
    <row r="879" spans="1:8" s="2" customFormat="1" ht="16.9" customHeight="1">
      <c r="A879" s="36"/>
      <c r="B879" s="41"/>
      <c r="C879" s="268" t="s">
        <v>19</v>
      </c>
      <c r="D879" s="268" t="s">
        <v>528</v>
      </c>
      <c r="E879" s="19" t="s">
        <v>19</v>
      </c>
      <c r="F879" s="269">
        <v>0</v>
      </c>
      <c r="G879" s="36"/>
      <c r="H879" s="41"/>
    </row>
    <row r="880" spans="1:8" s="2" customFormat="1" ht="16.9" customHeight="1">
      <c r="A880" s="36"/>
      <c r="B880" s="41"/>
      <c r="C880" s="268" t="s">
        <v>19</v>
      </c>
      <c r="D880" s="268" t="s">
        <v>529</v>
      </c>
      <c r="E880" s="19" t="s">
        <v>19</v>
      </c>
      <c r="F880" s="269">
        <v>486</v>
      </c>
      <c r="G880" s="36"/>
      <c r="H880" s="41"/>
    </row>
    <row r="881" spans="1:8" s="2" customFormat="1" ht="16.9" customHeight="1">
      <c r="A881" s="36"/>
      <c r="B881" s="41"/>
      <c r="C881" s="268" t="s">
        <v>19</v>
      </c>
      <c r="D881" s="268" t="s">
        <v>530</v>
      </c>
      <c r="E881" s="19" t="s">
        <v>19</v>
      </c>
      <c r="F881" s="269">
        <v>179</v>
      </c>
      <c r="G881" s="36"/>
      <c r="H881" s="41"/>
    </row>
    <row r="882" spans="1:8" s="2" customFormat="1" ht="16.9" customHeight="1">
      <c r="A882" s="36"/>
      <c r="B882" s="41"/>
      <c r="C882" s="268" t="s">
        <v>19</v>
      </c>
      <c r="D882" s="268" t="s">
        <v>531</v>
      </c>
      <c r="E882" s="19" t="s">
        <v>19</v>
      </c>
      <c r="F882" s="269">
        <v>60</v>
      </c>
      <c r="G882" s="36"/>
      <c r="H882" s="41"/>
    </row>
    <row r="883" spans="1:8" s="2" customFormat="1" ht="16.9" customHeight="1">
      <c r="A883" s="36"/>
      <c r="B883" s="41"/>
      <c r="C883" s="268" t="s">
        <v>19</v>
      </c>
      <c r="D883" s="268" t="s">
        <v>532</v>
      </c>
      <c r="E883" s="19" t="s">
        <v>19</v>
      </c>
      <c r="F883" s="269">
        <v>14.85</v>
      </c>
      <c r="G883" s="36"/>
      <c r="H883" s="41"/>
    </row>
    <row r="884" spans="1:8" s="2" customFormat="1" ht="16.9" customHeight="1">
      <c r="A884" s="36"/>
      <c r="B884" s="41"/>
      <c r="C884" s="268" t="s">
        <v>19</v>
      </c>
      <c r="D884" s="268" t="s">
        <v>533</v>
      </c>
      <c r="E884" s="19" t="s">
        <v>19</v>
      </c>
      <c r="F884" s="269">
        <v>20.6</v>
      </c>
      <c r="G884" s="36"/>
      <c r="H884" s="41"/>
    </row>
    <row r="885" spans="1:8" s="2" customFormat="1" ht="16.9" customHeight="1">
      <c r="A885" s="36"/>
      <c r="B885" s="41"/>
      <c r="C885" s="268" t="s">
        <v>19</v>
      </c>
      <c r="D885" s="268" t="s">
        <v>535</v>
      </c>
      <c r="E885" s="19" t="s">
        <v>19</v>
      </c>
      <c r="F885" s="269">
        <v>0</v>
      </c>
      <c r="G885" s="36"/>
      <c r="H885" s="41"/>
    </row>
    <row r="886" spans="1:8" s="2" customFormat="1" ht="16.9" customHeight="1">
      <c r="A886" s="36"/>
      <c r="B886" s="41"/>
      <c r="C886" s="268" t="s">
        <v>19</v>
      </c>
      <c r="D886" s="268" t="s">
        <v>536</v>
      </c>
      <c r="E886" s="19" t="s">
        <v>19</v>
      </c>
      <c r="F886" s="269">
        <v>484</v>
      </c>
      <c r="G886" s="36"/>
      <c r="H886" s="41"/>
    </row>
    <row r="887" spans="1:8" s="2" customFormat="1" ht="16.9" customHeight="1">
      <c r="A887" s="36"/>
      <c r="B887" s="41"/>
      <c r="C887" s="268" t="s">
        <v>19</v>
      </c>
      <c r="D887" s="268" t="s">
        <v>537</v>
      </c>
      <c r="E887" s="19" t="s">
        <v>19</v>
      </c>
      <c r="F887" s="269">
        <v>136</v>
      </c>
      <c r="G887" s="36"/>
      <c r="H887" s="41"/>
    </row>
    <row r="888" spans="1:8" s="2" customFormat="1" ht="16.9" customHeight="1">
      <c r="A888" s="36"/>
      <c r="B888" s="41"/>
      <c r="C888" s="268" t="s">
        <v>19</v>
      </c>
      <c r="D888" s="268" t="s">
        <v>538</v>
      </c>
      <c r="E888" s="19" t="s">
        <v>19</v>
      </c>
      <c r="F888" s="269">
        <v>60</v>
      </c>
      <c r="G888" s="36"/>
      <c r="H888" s="41"/>
    </row>
    <row r="889" spans="1:8" s="2" customFormat="1" ht="16.9" customHeight="1">
      <c r="A889" s="36"/>
      <c r="B889" s="41"/>
      <c r="C889" s="268" t="s">
        <v>19</v>
      </c>
      <c r="D889" s="268" t="s">
        <v>539</v>
      </c>
      <c r="E889" s="19" t="s">
        <v>19</v>
      </c>
      <c r="F889" s="269">
        <v>13.95</v>
      </c>
      <c r="G889" s="36"/>
      <c r="H889" s="41"/>
    </row>
    <row r="890" spans="1:8" s="2" customFormat="1" ht="16.9" customHeight="1">
      <c r="A890" s="36"/>
      <c r="B890" s="41"/>
      <c r="C890" s="268" t="s">
        <v>330</v>
      </c>
      <c r="D890" s="268" t="s">
        <v>463</v>
      </c>
      <c r="E890" s="19" t="s">
        <v>19</v>
      </c>
      <c r="F890" s="269">
        <v>1454.4</v>
      </c>
      <c r="G890" s="36"/>
      <c r="H890" s="41"/>
    </row>
    <row r="891" spans="1:8" s="2" customFormat="1" ht="16.9" customHeight="1">
      <c r="A891" s="36"/>
      <c r="B891" s="41"/>
      <c r="C891" s="270" t="s">
        <v>3054</v>
      </c>
      <c r="D891" s="36"/>
      <c r="E891" s="36"/>
      <c r="F891" s="36"/>
      <c r="G891" s="36"/>
      <c r="H891" s="41"/>
    </row>
    <row r="892" spans="1:8" s="2" customFormat="1" ht="16.9" customHeight="1">
      <c r="A892" s="36"/>
      <c r="B892" s="41"/>
      <c r="C892" s="268" t="s">
        <v>524</v>
      </c>
      <c r="D892" s="268" t="s">
        <v>525</v>
      </c>
      <c r="E892" s="19" t="s">
        <v>92</v>
      </c>
      <c r="F892" s="269">
        <v>1454.4</v>
      </c>
      <c r="G892" s="36"/>
      <c r="H892" s="41"/>
    </row>
    <row r="893" spans="1:8" s="2" customFormat="1" ht="16.9" customHeight="1">
      <c r="A893" s="36"/>
      <c r="B893" s="41"/>
      <c r="C893" s="268" t="s">
        <v>2705</v>
      </c>
      <c r="D893" s="268" t="s">
        <v>1284</v>
      </c>
      <c r="E893" s="19" t="s">
        <v>127</v>
      </c>
      <c r="F893" s="269">
        <v>1828.162</v>
      </c>
      <c r="G893" s="36"/>
      <c r="H893" s="41"/>
    </row>
    <row r="894" spans="1:8" s="2" customFormat="1" ht="16.9" customHeight="1">
      <c r="A894" s="36"/>
      <c r="B894" s="41"/>
      <c r="C894" s="268" t="s">
        <v>2715</v>
      </c>
      <c r="D894" s="268" t="s">
        <v>2716</v>
      </c>
      <c r="E894" s="19" t="s">
        <v>127</v>
      </c>
      <c r="F894" s="269">
        <v>4292.638</v>
      </c>
      <c r="G894" s="36"/>
      <c r="H894" s="41"/>
    </row>
    <row r="895" spans="1:8" s="2" customFormat="1" ht="16.9" customHeight="1">
      <c r="A895" s="36"/>
      <c r="B895" s="41"/>
      <c r="C895" s="268" t="s">
        <v>2746</v>
      </c>
      <c r="D895" s="268" t="s">
        <v>2747</v>
      </c>
      <c r="E895" s="19" t="s">
        <v>127</v>
      </c>
      <c r="F895" s="269">
        <v>50879.212</v>
      </c>
      <c r="G895" s="36"/>
      <c r="H895" s="41"/>
    </row>
    <row r="896" spans="1:8" s="2" customFormat="1" ht="16.9" customHeight="1">
      <c r="A896" s="36"/>
      <c r="B896" s="41"/>
      <c r="C896" s="264" t="s">
        <v>183</v>
      </c>
      <c r="D896" s="265" t="s">
        <v>184</v>
      </c>
      <c r="E896" s="266" t="s">
        <v>106</v>
      </c>
      <c r="F896" s="267">
        <v>1022.587</v>
      </c>
      <c r="G896" s="36"/>
      <c r="H896" s="41"/>
    </row>
    <row r="897" spans="1:8" s="2" customFormat="1" ht="16.9" customHeight="1">
      <c r="A897" s="36"/>
      <c r="B897" s="41"/>
      <c r="C897" s="268" t="s">
        <v>19</v>
      </c>
      <c r="D897" s="268" t="s">
        <v>976</v>
      </c>
      <c r="E897" s="19" t="s">
        <v>19</v>
      </c>
      <c r="F897" s="269">
        <v>60.5</v>
      </c>
      <c r="G897" s="36"/>
      <c r="H897" s="41"/>
    </row>
    <row r="898" spans="1:8" s="2" customFormat="1" ht="16.9" customHeight="1">
      <c r="A898" s="36"/>
      <c r="B898" s="41"/>
      <c r="C898" s="268" t="s">
        <v>19</v>
      </c>
      <c r="D898" s="268" t="s">
        <v>977</v>
      </c>
      <c r="E898" s="19" t="s">
        <v>19</v>
      </c>
      <c r="F898" s="269">
        <v>42.542</v>
      </c>
      <c r="G898" s="36"/>
      <c r="H898" s="41"/>
    </row>
    <row r="899" spans="1:8" s="2" customFormat="1" ht="16.9" customHeight="1">
      <c r="A899" s="36"/>
      <c r="B899" s="41"/>
      <c r="C899" s="268" t="s">
        <v>19</v>
      </c>
      <c r="D899" s="268" t="s">
        <v>978</v>
      </c>
      <c r="E899" s="19" t="s">
        <v>19</v>
      </c>
      <c r="F899" s="269">
        <v>0</v>
      </c>
      <c r="G899" s="36"/>
      <c r="H899" s="41"/>
    </row>
    <row r="900" spans="1:8" s="2" customFormat="1" ht="16.9" customHeight="1">
      <c r="A900" s="36"/>
      <c r="B900" s="41"/>
      <c r="C900" s="268" t="s">
        <v>19</v>
      </c>
      <c r="D900" s="268" t="s">
        <v>291</v>
      </c>
      <c r="E900" s="19" t="s">
        <v>19</v>
      </c>
      <c r="F900" s="269">
        <v>384.198</v>
      </c>
      <c r="G900" s="36"/>
      <c r="H900" s="41"/>
    </row>
    <row r="901" spans="1:8" s="2" customFormat="1" ht="16.9" customHeight="1">
      <c r="A901" s="36"/>
      <c r="B901" s="41"/>
      <c r="C901" s="268" t="s">
        <v>19</v>
      </c>
      <c r="D901" s="268" t="s">
        <v>287</v>
      </c>
      <c r="E901" s="19" t="s">
        <v>19</v>
      </c>
      <c r="F901" s="269">
        <v>64.533</v>
      </c>
      <c r="G901" s="36"/>
      <c r="H901" s="41"/>
    </row>
    <row r="902" spans="1:8" s="2" customFormat="1" ht="16.9" customHeight="1">
      <c r="A902" s="36"/>
      <c r="B902" s="41"/>
      <c r="C902" s="268" t="s">
        <v>19</v>
      </c>
      <c r="D902" s="268" t="s">
        <v>251</v>
      </c>
      <c r="E902" s="19" t="s">
        <v>19</v>
      </c>
      <c r="F902" s="269">
        <v>58.091</v>
      </c>
      <c r="G902" s="36"/>
      <c r="H902" s="41"/>
    </row>
    <row r="903" spans="1:8" s="2" customFormat="1" ht="16.9" customHeight="1">
      <c r="A903" s="36"/>
      <c r="B903" s="41"/>
      <c r="C903" s="268" t="s">
        <v>19</v>
      </c>
      <c r="D903" s="268" t="s">
        <v>256</v>
      </c>
      <c r="E903" s="19" t="s">
        <v>19</v>
      </c>
      <c r="F903" s="269">
        <v>7.35</v>
      </c>
      <c r="G903" s="36"/>
      <c r="H903" s="41"/>
    </row>
    <row r="904" spans="1:8" s="2" customFormat="1" ht="16.9" customHeight="1">
      <c r="A904" s="36"/>
      <c r="B904" s="41"/>
      <c r="C904" s="268" t="s">
        <v>19</v>
      </c>
      <c r="D904" s="268" t="s">
        <v>245</v>
      </c>
      <c r="E904" s="19" t="s">
        <v>19</v>
      </c>
      <c r="F904" s="269">
        <v>950.736</v>
      </c>
      <c r="G904" s="36"/>
      <c r="H904" s="41"/>
    </row>
    <row r="905" spans="1:8" s="2" customFormat="1" ht="16.9" customHeight="1">
      <c r="A905" s="36"/>
      <c r="B905" s="41"/>
      <c r="C905" s="268" t="s">
        <v>19</v>
      </c>
      <c r="D905" s="268" t="s">
        <v>248</v>
      </c>
      <c r="E905" s="19" t="s">
        <v>19</v>
      </c>
      <c r="F905" s="269">
        <v>52.644</v>
      </c>
      <c r="G905" s="36"/>
      <c r="H905" s="41"/>
    </row>
    <row r="906" spans="1:8" s="2" customFormat="1" ht="16.9" customHeight="1">
      <c r="A906" s="36"/>
      <c r="B906" s="41"/>
      <c r="C906" s="268" t="s">
        <v>19</v>
      </c>
      <c r="D906" s="268" t="s">
        <v>420</v>
      </c>
      <c r="E906" s="19" t="s">
        <v>19</v>
      </c>
      <c r="F906" s="269">
        <v>5.366</v>
      </c>
      <c r="G906" s="36"/>
      <c r="H906" s="41"/>
    </row>
    <row r="907" spans="1:8" s="2" customFormat="1" ht="16.9" customHeight="1">
      <c r="A907" s="36"/>
      <c r="B907" s="41"/>
      <c r="C907" s="268" t="s">
        <v>19</v>
      </c>
      <c r="D907" s="268" t="s">
        <v>979</v>
      </c>
      <c r="E907" s="19" t="s">
        <v>19</v>
      </c>
      <c r="F907" s="269">
        <v>-381.019</v>
      </c>
      <c r="G907" s="36"/>
      <c r="H907" s="41"/>
    </row>
    <row r="908" spans="1:8" s="2" customFormat="1" ht="16.9" customHeight="1">
      <c r="A908" s="36"/>
      <c r="B908" s="41"/>
      <c r="C908" s="268" t="s">
        <v>19</v>
      </c>
      <c r="D908" s="268" t="s">
        <v>980</v>
      </c>
      <c r="E908" s="19" t="s">
        <v>19</v>
      </c>
      <c r="F908" s="269">
        <v>-71.933</v>
      </c>
      <c r="G908" s="36"/>
      <c r="H908" s="41"/>
    </row>
    <row r="909" spans="1:8" s="2" customFormat="1" ht="16.9" customHeight="1">
      <c r="A909" s="36"/>
      <c r="B909" s="41"/>
      <c r="C909" s="268" t="s">
        <v>19</v>
      </c>
      <c r="D909" s="268" t="s">
        <v>981</v>
      </c>
      <c r="E909" s="19" t="s">
        <v>19</v>
      </c>
      <c r="F909" s="269">
        <v>-128.493</v>
      </c>
      <c r="G909" s="36"/>
      <c r="H909" s="41"/>
    </row>
    <row r="910" spans="1:8" s="2" customFormat="1" ht="16.9" customHeight="1">
      <c r="A910" s="36"/>
      <c r="B910" s="41"/>
      <c r="C910" s="268" t="s">
        <v>19</v>
      </c>
      <c r="D910" s="268" t="s">
        <v>982</v>
      </c>
      <c r="E910" s="19" t="s">
        <v>19</v>
      </c>
      <c r="F910" s="269">
        <v>-21.928</v>
      </c>
      <c r="G910" s="36"/>
      <c r="H910" s="41"/>
    </row>
    <row r="911" spans="1:8" s="2" customFormat="1" ht="16.9" customHeight="1">
      <c r="A911" s="36"/>
      <c r="B911" s="41"/>
      <c r="C911" s="268" t="s">
        <v>183</v>
      </c>
      <c r="D911" s="268" t="s">
        <v>463</v>
      </c>
      <c r="E911" s="19" t="s">
        <v>19</v>
      </c>
      <c r="F911" s="269">
        <v>1022.587</v>
      </c>
      <c r="G911" s="36"/>
      <c r="H911" s="41"/>
    </row>
    <row r="912" spans="1:8" s="2" customFormat="1" ht="16.9" customHeight="1">
      <c r="A912" s="36"/>
      <c r="B912" s="41"/>
      <c r="C912" s="270" t="s">
        <v>3054</v>
      </c>
      <c r="D912" s="36"/>
      <c r="E912" s="36"/>
      <c r="F912" s="36"/>
      <c r="G912" s="36"/>
      <c r="H912" s="41"/>
    </row>
    <row r="913" spans="1:8" s="2" customFormat="1" ht="16.9" customHeight="1">
      <c r="A913" s="36"/>
      <c r="B913" s="41"/>
      <c r="C913" s="268" t="s">
        <v>972</v>
      </c>
      <c r="D913" s="268" t="s">
        <v>973</v>
      </c>
      <c r="E913" s="19" t="s">
        <v>106</v>
      </c>
      <c r="F913" s="269">
        <v>1022.587</v>
      </c>
      <c r="G913" s="36"/>
      <c r="H913" s="41"/>
    </row>
    <row r="914" spans="1:8" s="2" customFormat="1" ht="16.9" customHeight="1">
      <c r="A914" s="36"/>
      <c r="B914" s="41"/>
      <c r="C914" s="268" t="s">
        <v>966</v>
      </c>
      <c r="D914" s="268" t="s">
        <v>967</v>
      </c>
      <c r="E914" s="19" t="s">
        <v>106</v>
      </c>
      <c r="F914" s="269">
        <v>10225.87</v>
      </c>
      <c r="G914" s="36"/>
      <c r="H914" s="41"/>
    </row>
    <row r="915" spans="1:8" s="2" customFormat="1" ht="16.9" customHeight="1">
      <c r="A915" s="36"/>
      <c r="B915" s="41"/>
      <c r="C915" s="268" t="s">
        <v>1281</v>
      </c>
      <c r="D915" s="268" t="s">
        <v>1282</v>
      </c>
      <c r="E915" s="19" t="s">
        <v>127</v>
      </c>
      <c r="F915" s="269">
        <v>1871.008</v>
      </c>
      <c r="G915" s="36"/>
      <c r="H915" s="41"/>
    </row>
    <row r="916" spans="1:8" s="2" customFormat="1" ht="16.9" customHeight="1">
      <c r="A916" s="36"/>
      <c r="B916" s="41"/>
      <c r="C916" s="264" t="s">
        <v>163</v>
      </c>
      <c r="D916" s="265" t="s">
        <v>164</v>
      </c>
      <c r="E916" s="266" t="s">
        <v>106</v>
      </c>
      <c r="F916" s="267">
        <v>13.796</v>
      </c>
      <c r="G916" s="36"/>
      <c r="H916" s="41"/>
    </row>
    <row r="917" spans="1:8" s="2" customFormat="1" ht="16.9" customHeight="1">
      <c r="A917" s="36"/>
      <c r="B917" s="41"/>
      <c r="C917" s="268" t="s">
        <v>19</v>
      </c>
      <c r="D917" s="268" t="s">
        <v>988</v>
      </c>
      <c r="E917" s="19" t="s">
        <v>19</v>
      </c>
      <c r="F917" s="269">
        <v>0</v>
      </c>
      <c r="G917" s="36"/>
      <c r="H917" s="41"/>
    </row>
    <row r="918" spans="1:8" s="2" customFormat="1" ht="16.9" customHeight="1">
      <c r="A918" s="36"/>
      <c r="B918" s="41"/>
      <c r="C918" s="268" t="s">
        <v>19</v>
      </c>
      <c r="D918" s="268" t="s">
        <v>160</v>
      </c>
      <c r="E918" s="19" t="s">
        <v>19</v>
      </c>
      <c r="F918" s="269">
        <v>3.16</v>
      </c>
      <c r="G918" s="36"/>
      <c r="H918" s="41"/>
    </row>
    <row r="919" spans="1:8" s="2" customFormat="1" ht="16.9" customHeight="1">
      <c r="A919" s="36"/>
      <c r="B919" s="41"/>
      <c r="C919" s="268" t="s">
        <v>19</v>
      </c>
      <c r="D919" s="268" t="s">
        <v>989</v>
      </c>
      <c r="E919" s="19" t="s">
        <v>19</v>
      </c>
      <c r="F919" s="269">
        <v>10.636</v>
      </c>
      <c r="G919" s="36"/>
      <c r="H919" s="41"/>
    </row>
    <row r="920" spans="1:8" s="2" customFormat="1" ht="16.9" customHeight="1">
      <c r="A920" s="36"/>
      <c r="B920" s="41"/>
      <c r="C920" s="268" t="s">
        <v>163</v>
      </c>
      <c r="D920" s="268" t="s">
        <v>463</v>
      </c>
      <c r="E920" s="19" t="s">
        <v>19</v>
      </c>
      <c r="F920" s="269">
        <v>13.796</v>
      </c>
      <c r="G920" s="36"/>
      <c r="H920" s="41"/>
    </row>
    <row r="921" spans="1:8" s="2" customFormat="1" ht="16.9" customHeight="1">
      <c r="A921" s="36"/>
      <c r="B921" s="41"/>
      <c r="C921" s="270" t="s">
        <v>3054</v>
      </c>
      <c r="D921" s="36"/>
      <c r="E921" s="36"/>
      <c r="F921" s="36"/>
      <c r="G921" s="36"/>
      <c r="H921" s="41"/>
    </row>
    <row r="922" spans="1:8" s="2" customFormat="1" ht="16.9" customHeight="1">
      <c r="A922" s="36"/>
      <c r="B922" s="41"/>
      <c r="C922" s="268" t="s">
        <v>984</v>
      </c>
      <c r="D922" s="268" t="s">
        <v>985</v>
      </c>
      <c r="E922" s="19" t="s">
        <v>106</v>
      </c>
      <c r="F922" s="269">
        <v>13.796</v>
      </c>
      <c r="G922" s="36"/>
      <c r="H922" s="41"/>
    </row>
    <row r="923" spans="1:8" s="2" customFormat="1" ht="16.9" customHeight="1">
      <c r="A923" s="36"/>
      <c r="B923" s="41"/>
      <c r="C923" s="268" t="s">
        <v>991</v>
      </c>
      <c r="D923" s="268" t="s">
        <v>992</v>
      </c>
      <c r="E923" s="19" t="s">
        <v>106</v>
      </c>
      <c r="F923" s="269">
        <v>137.96</v>
      </c>
      <c r="G923" s="36"/>
      <c r="H923" s="41"/>
    </row>
    <row r="924" spans="1:8" s="2" customFormat="1" ht="16.9" customHeight="1">
      <c r="A924" s="36"/>
      <c r="B924" s="41"/>
      <c r="C924" s="268" t="s">
        <v>1281</v>
      </c>
      <c r="D924" s="268" t="s">
        <v>1282</v>
      </c>
      <c r="E924" s="19" t="s">
        <v>127</v>
      </c>
      <c r="F924" s="269">
        <v>1871.008</v>
      </c>
      <c r="G924" s="36"/>
      <c r="H924" s="41"/>
    </row>
    <row r="925" spans="1:8" s="2" customFormat="1" ht="16.9" customHeight="1">
      <c r="A925" s="36"/>
      <c r="B925" s="41"/>
      <c r="C925" s="264" t="s">
        <v>166</v>
      </c>
      <c r="D925" s="265" t="s">
        <v>167</v>
      </c>
      <c r="E925" s="266" t="s">
        <v>92</v>
      </c>
      <c r="F925" s="267">
        <v>176</v>
      </c>
      <c r="G925" s="36"/>
      <c r="H925" s="41"/>
    </row>
    <row r="926" spans="1:8" s="2" customFormat="1" ht="16.9" customHeight="1">
      <c r="A926" s="36"/>
      <c r="B926" s="41"/>
      <c r="C926" s="268" t="s">
        <v>19</v>
      </c>
      <c r="D926" s="268" t="s">
        <v>1213</v>
      </c>
      <c r="E926" s="19" t="s">
        <v>19</v>
      </c>
      <c r="F926" s="269">
        <v>0</v>
      </c>
      <c r="G926" s="36"/>
      <c r="H926" s="41"/>
    </row>
    <row r="927" spans="1:8" s="2" customFormat="1" ht="16.9" customHeight="1">
      <c r="A927" s="36"/>
      <c r="B927" s="41"/>
      <c r="C927" s="268" t="s">
        <v>19</v>
      </c>
      <c r="D927" s="268" t="s">
        <v>1214</v>
      </c>
      <c r="E927" s="19" t="s">
        <v>19</v>
      </c>
      <c r="F927" s="269">
        <v>0</v>
      </c>
      <c r="G927" s="36"/>
      <c r="H927" s="41"/>
    </row>
    <row r="928" spans="1:8" s="2" customFormat="1" ht="16.9" customHeight="1">
      <c r="A928" s="36"/>
      <c r="B928" s="41"/>
      <c r="C928" s="268" t="s">
        <v>19</v>
      </c>
      <c r="D928" s="268" t="s">
        <v>1215</v>
      </c>
      <c r="E928" s="19" t="s">
        <v>19</v>
      </c>
      <c r="F928" s="269">
        <v>75</v>
      </c>
      <c r="G928" s="36"/>
      <c r="H928" s="41"/>
    </row>
    <row r="929" spans="1:8" s="2" customFormat="1" ht="16.9" customHeight="1">
      <c r="A929" s="36"/>
      <c r="B929" s="41"/>
      <c r="C929" s="268" t="s">
        <v>19</v>
      </c>
      <c r="D929" s="268" t="s">
        <v>1216</v>
      </c>
      <c r="E929" s="19" t="s">
        <v>19</v>
      </c>
      <c r="F929" s="269">
        <v>38</v>
      </c>
      <c r="G929" s="36"/>
      <c r="H929" s="41"/>
    </row>
    <row r="930" spans="1:8" s="2" customFormat="1" ht="16.9" customHeight="1">
      <c r="A930" s="36"/>
      <c r="B930" s="41"/>
      <c r="C930" s="268" t="s">
        <v>19</v>
      </c>
      <c r="D930" s="268" t="s">
        <v>1217</v>
      </c>
      <c r="E930" s="19" t="s">
        <v>19</v>
      </c>
      <c r="F930" s="269">
        <v>54</v>
      </c>
      <c r="G930" s="36"/>
      <c r="H930" s="41"/>
    </row>
    <row r="931" spans="1:8" s="2" customFormat="1" ht="16.9" customHeight="1">
      <c r="A931" s="36"/>
      <c r="B931" s="41"/>
      <c r="C931" s="268" t="s">
        <v>19</v>
      </c>
      <c r="D931" s="268" t="s">
        <v>1218</v>
      </c>
      <c r="E931" s="19" t="s">
        <v>19</v>
      </c>
      <c r="F931" s="269">
        <v>9</v>
      </c>
      <c r="G931" s="36"/>
      <c r="H931" s="41"/>
    </row>
    <row r="932" spans="1:8" s="2" customFormat="1" ht="16.9" customHeight="1">
      <c r="A932" s="36"/>
      <c r="B932" s="41"/>
      <c r="C932" s="268" t="s">
        <v>166</v>
      </c>
      <c r="D932" s="268" t="s">
        <v>463</v>
      </c>
      <c r="E932" s="19" t="s">
        <v>19</v>
      </c>
      <c r="F932" s="269">
        <v>176</v>
      </c>
      <c r="G932" s="36"/>
      <c r="H932" s="41"/>
    </row>
    <row r="933" spans="1:8" s="2" customFormat="1" ht="16.9" customHeight="1">
      <c r="A933" s="36"/>
      <c r="B933" s="41"/>
      <c r="C933" s="270" t="s">
        <v>3054</v>
      </c>
      <c r="D933" s="36"/>
      <c r="E933" s="36"/>
      <c r="F933" s="36"/>
      <c r="G933" s="36"/>
      <c r="H933" s="41"/>
    </row>
    <row r="934" spans="1:8" s="2" customFormat="1" ht="16.9" customHeight="1">
      <c r="A934" s="36"/>
      <c r="B934" s="41"/>
      <c r="C934" s="268" t="s">
        <v>1208</v>
      </c>
      <c r="D934" s="268" t="s">
        <v>1209</v>
      </c>
      <c r="E934" s="19" t="s">
        <v>92</v>
      </c>
      <c r="F934" s="269">
        <v>176</v>
      </c>
      <c r="G934" s="36"/>
      <c r="H934" s="41"/>
    </row>
    <row r="935" spans="1:8" s="2" customFormat="1" ht="16.9" customHeight="1">
      <c r="A935" s="36"/>
      <c r="B935" s="41"/>
      <c r="C935" s="268" t="s">
        <v>954</v>
      </c>
      <c r="D935" s="268" t="s">
        <v>955</v>
      </c>
      <c r="E935" s="19" t="s">
        <v>106</v>
      </c>
      <c r="F935" s="269">
        <v>208.3</v>
      </c>
      <c r="G935" s="36"/>
      <c r="H935" s="41"/>
    </row>
    <row r="936" spans="1:8" s="2" customFormat="1" ht="16.9" customHeight="1">
      <c r="A936" s="36"/>
      <c r="B936" s="41"/>
      <c r="C936" s="268" t="s">
        <v>997</v>
      </c>
      <c r="D936" s="268" t="s">
        <v>998</v>
      </c>
      <c r="E936" s="19" t="s">
        <v>106</v>
      </c>
      <c r="F936" s="269">
        <v>968.005</v>
      </c>
      <c r="G936" s="36"/>
      <c r="H936" s="41"/>
    </row>
    <row r="937" spans="1:8" s="2" customFormat="1" ht="16.9" customHeight="1">
      <c r="A937" s="36"/>
      <c r="B937" s="41"/>
      <c r="C937" s="268" t="s">
        <v>1227</v>
      </c>
      <c r="D937" s="268" t="s">
        <v>1228</v>
      </c>
      <c r="E937" s="19" t="s">
        <v>92</v>
      </c>
      <c r="F937" s="269">
        <v>835</v>
      </c>
      <c r="G937" s="36"/>
      <c r="H937" s="41"/>
    </row>
    <row r="938" spans="1:8" s="2" customFormat="1" ht="16.9" customHeight="1">
      <c r="A938" s="36"/>
      <c r="B938" s="41"/>
      <c r="C938" s="268" t="s">
        <v>1238</v>
      </c>
      <c r="D938" s="268" t="s">
        <v>1239</v>
      </c>
      <c r="E938" s="19" t="s">
        <v>92</v>
      </c>
      <c r="F938" s="269">
        <v>835</v>
      </c>
      <c r="G938" s="36"/>
      <c r="H938" s="41"/>
    </row>
    <row r="939" spans="1:8" s="2" customFormat="1" ht="16.9" customHeight="1">
      <c r="A939" s="36"/>
      <c r="B939" s="41"/>
      <c r="C939" s="264" t="s">
        <v>169</v>
      </c>
      <c r="D939" s="265" t="s">
        <v>170</v>
      </c>
      <c r="E939" s="266" t="s">
        <v>92</v>
      </c>
      <c r="F939" s="267">
        <v>450</v>
      </c>
      <c r="G939" s="36"/>
      <c r="H939" s="41"/>
    </row>
    <row r="940" spans="1:8" s="2" customFormat="1" ht="16.9" customHeight="1">
      <c r="A940" s="36"/>
      <c r="B940" s="41"/>
      <c r="C940" s="268" t="s">
        <v>19</v>
      </c>
      <c r="D940" s="268" t="s">
        <v>1213</v>
      </c>
      <c r="E940" s="19" t="s">
        <v>19</v>
      </c>
      <c r="F940" s="269">
        <v>0</v>
      </c>
      <c r="G940" s="36"/>
      <c r="H940" s="41"/>
    </row>
    <row r="941" spans="1:8" s="2" customFormat="1" ht="16.9" customHeight="1">
      <c r="A941" s="36"/>
      <c r="B941" s="41"/>
      <c r="C941" s="268" t="s">
        <v>19</v>
      </c>
      <c r="D941" s="268" t="s">
        <v>1214</v>
      </c>
      <c r="E941" s="19" t="s">
        <v>19</v>
      </c>
      <c r="F941" s="269">
        <v>0</v>
      </c>
      <c r="G941" s="36"/>
      <c r="H941" s="41"/>
    </row>
    <row r="942" spans="1:8" s="2" customFormat="1" ht="16.9" customHeight="1">
      <c r="A942" s="36"/>
      <c r="B942" s="41"/>
      <c r="C942" s="268" t="s">
        <v>19</v>
      </c>
      <c r="D942" s="268" t="s">
        <v>1224</v>
      </c>
      <c r="E942" s="19" t="s">
        <v>19</v>
      </c>
      <c r="F942" s="269">
        <v>450</v>
      </c>
      <c r="G942" s="36"/>
      <c r="H942" s="41"/>
    </row>
    <row r="943" spans="1:8" s="2" customFormat="1" ht="16.9" customHeight="1">
      <c r="A943" s="36"/>
      <c r="B943" s="41"/>
      <c r="C943" s="268" t="s">
        <v>169</v>
      </c>
      <c r="D943" s="268" t="s">
        <v>534</v>
      </c>
      <c r="E943" s="19" t="s">
        <v>19</v>
      </c>
      <c r="F943" s="269">
        <v>450</v>
      </c>
      <c r="G943" s="36"/>
      <c r="H943" s="41"/>
    </row>
    <row r="944" spans="1:8" s="2" customFormat="1" ht="16.9" customHeight="1">
      <c r="A944" s="36"/>
      <c r="B944" s="41"/>
      <c r="C944" s="270" t="s">
        <v>3054</v>
      </c>
      <c r="D944" s="36"/>
      <c r="E944" s="36"/>
      <c r="F944" s="36"/>
      <c r="G944" s="36"/>
      <c r="H944" s="41"/>
    </row>
    <row r="945" spans="1:8" s="2" customFormat="1" ht="16.9" customHeight="1">
      <c r="A945" s="36"/>
      <c r="B945" s="41"/>
      <c r="C945" s="268" t="s">
        <v>1220</v>
      </c>
      <c r="D945" s="268" t="s">
        <v>1221</v>
      </c>
      <c r="E945" s="19" t="s">
        <v>92</v>
      </c>
      <c r="F945" s="269">
        <v>659</v>
      </c>
      <c r="G945" s="36"/>
      <c r="H945" s="41"/>
    </row>
    <row r="946" spans="1:8" s="2" customFormat="1" ht="16.9" customHeight="1">
      <c r="A946" s="36"/>
      <c r="B946" s="41"/>
      <c r="C946" s="268" t="s">
        <v>954</v>
      </c>
      <c r="D946" s="268" t="s">
        <v>955</v>
      </c>
      <c r="E946" s="19" t="s">
        <v>106</v>
      </c>
      <c r="F946" s="269">
        <v>208.3</v>
      </c>
      <c r="G946" s="36"/>
      <c r="H946" s="41"/>
    </row>
    <row r="947" spans="1:8" s="2" customFormat="1" ht="16.9" customHeight="1">
      <c r="A947" s="36"/>
      <c r="B947" s="41"/>
      <c r="C947" s="268" t="s">
        <v>997</v>
      </c>
      <c r="D947" s="268" t="s">
        <v>998</v>
      </c>
      <c r="E947" s="19" t="s">
        <v>106</v>
      </c>
      <c r="F947" s="269">
        <v>968.005</v>
      </c>
      <c r="G947" s="36"/>
      <c r="H947" s="41"/>
    </row>
    <row r="948" spans="1:8" s="2" customFormat="1" ht="16.9" customHeight="1">
      <c r="A948" s="36"/>
      <c r="B948" s="41"/>
      <c r="C948" s="268" t="s">
        <v>1227</v>
      </c>
      <c r="D948" s="268" t="s">
        <v>1228</v>
      </c>
      <c r="E948" s="19" t="s">
        <v>92</v>
      </c>
      <c r="F948" s="269">
        <v>835</v>
      </c>
      <c r="G948" s="36"/>
      <c r="H948" s="41"/>
    </row>
    <row r="949" spans="1:8" s="2" customFormat="1" ht="16.9" customHeight="1">
      <c r="A949" s="36"/>
      <c r="B949" s="41"/>
      <c r="C949" s="268" t="s">
        <v>1238</v>
      </c>
      <c r="D949" s="268" t="s">
        <v>1239</v>
      </c>
      <c r="E949" s="19" t="s">
        <v>92</v>
      </c>
      <c r="F949" s="269">
        <v>835</v>
      </c>
      <c r="G949" s="36"/>
      <c r="H949" s="41"/>
    </row>
    <row r="950" spans="1:8" s="2" customFormat="1" ht="16.9" customHeight="1">
      <c r="A950" s="36"/>
      <c r="B950" s="41"/>
      <c r="C950" s="264" t="s">
        <v>171</v>
      </c>
      <c r="D950" s="265" t="s">
        <v>172</v>
      </c>
      <c r="E950" s="266" t="s">
        <v>92</v>
      </c>
      <c r="F950" s="267">
        <v>209</v>
      </c>
      <c r="G950" s="36"/>
      <c r="H950" s="41"/>
    </row>
    <row r="951" spans="1:8" s="2" customFormat="1" ht="16.9" customHeight="1">
      <c r="A951" s="36"/>
      <c r="B951" s="41"/>
      <c r="C951" s="268" t="s">
        <v>19</v>
      </c>
      <c r="D951" s="268" t="s">
        <v>1225</v>
      </c>
      <c r="E951" s="19" t="s">
        <v>19</v>
      </c>
      <c r="F951" s="269">
        <v>0</v>
      </c>
      <c r="G951" s="36"/>
      <c r="H951" s="41"/>
    </row>
    <row r="952" spans="1:8" s="2" customFormat="1" ht="16.9" customHeight="1">
      <c r="A952" s="36"/>
      <c r="B952" s="41"/>
      <c r="C952" s="268" t="s">
        <v>19</v>
      </c>
      <c r="D952" s="268" t="s">
        <v>1226</v>
      </c>
      <c r="E952" s="19" t="s">
        <v>19</v>
      </c>
      <c r="F952" s="269">
        <v>209</v>
      </c>
      <c r="G952" s="36"/>
      <c r="H952" s="41"/>
    </row>
    <row r="953" spans="1:8" s="2" customFormat="1" ht="16.9" customHeight="1">
      <c r="A953" s="36"/>
      <c r="B953" s="41"/>
      <c r="C953" s="268" t="s">
        <v>171</v>
      </c>
      <c r="D953" s="268" t="s">
        <v>534</v>
      </c>
      <c r="E953" s="19" t="s">
        <v>19</v>
      </c>
      <c r="F953" s="269">
        <v>209</v>
      </c>
      <c r="G953" s="36"/>
      <c r="H953" s="41"/>
    </row>
    <row r="954" spans="1:8" s="2" customFormat="1" ht="16.9" customHeight="1">
      <c r="A954" s="36"/>
      <c r="B954" s="41"/>
      <c r="C954" s="270" t="s">
        <v>3054</v>
      </c>
      <c r="D954" s="36"/>
      <c r="E954" s="36"/>
      <c r="F954" s="36"/>
      <c r="G954" s="36"/>
      <c r="H954" s="41"/>
    </row>
    <row r="955" spans="1:8" s="2" customFormat="1" ht="16.9" customHeight="1">
      <c r="A955" s="36"/>
      <c r="B955" s="41"/>
      <c r="C955" s="268" t="s">
        <v>1220</v>
      </c>
      <c r="D955" s="268" t="s">
        <v>1221</v>
      </c>
      <c r="E955" s="19" t="s">
        <v>92</v>
      </c>
      <c r="F955" s="269">
        <v>659</v>
      </c>
      <c r="G955" s="36"/>
      <c r="H955" s="41"/>
    </row>
    <row r="956" spans="1:8" s="2" customFormat="1" ht="16.9" customHeight="1">
      <c r="A956" s="36"/>
      <c r="B956" s="41"/>
      <c r="C956" s="268" t="s">
        <v>954</v>
      </c>
      <c r="D956" s="268" t="s">
        <v>955</v>
      </c>
      <c r="E956" s="19" t="s">
        <v>106</v>
      </c>
      <c r="F956" s="269">
        <v>208.3</v>
      </c>
      <c r="G956" s="36"/>
      <c r="H956" s="41"/>
    </row>
    <row r="957" spans="1:8" s="2" customFormat="1" ht="16.9" customHeight="1">
      <c r="A957" s="36"/>
      <c r="B957" s="41"/>
      <c r="C957" s="268" t="s">
        <v>997</v>
      </c>
      <c r="D957" s="268" t="s">
        <v>998</v>
      </c>
      <c r="E957" s="19" t="s">
        <v>106</v>
      </c>
      <c r="F957" s="269">
        <v>968.005</v>
      </c>
      <c r="G957" s="36"/>
      <c r="H957" s="41"/>
    </row>
    <row r="958" spans="1:8" s="2" customFormat="1" ht="16.9" customHeight="1">
      <c r="A958" s="36"/>
      <c r="B958" s="41"/>
      <c r="C958" s="268" t="s">
        <v>1227</v>
      </c>
      <c r="D958" s="268" t="s">
        <v>1228</v>
      </c>
      <c r="E958" s="19" t="s">
        <v>92</v>
      </c>
      <c r="F958" s="269">
        <v>835</v>
      </c>
      <c r="G958" s="36"/>
      <c r="H958" s="41"/>
    </row>
    <row r="959" spans="1:8" s="2" customFormat="1" ht="16.9" customHeight="1">
      <c r="A959" s="36"/>
      <c r="B959" s="41"/>
      <c r="C959" s="268" t="s">
        <v>1238</v>
      </c>
      <c r="D959" s="268" t="s">
        <v>1239</v>
      </c>
      <c r="E959" s="19" t="s">
        <v>92</v>
      </c>
      <c r="F959" s="269">
        <v>835</v>
      </c>
      <c r="G959" s="36"/>
      <c r="H959" s="41"/>
    </row>
    <row r="960" spans="1:8" s="2" customFormat="1" ht="16.9" customHeight="1">
      <c r="A960" s="36"/>
      <c r="B960" s="41"/>
      <c r="C960" s="264" t="s">
        <v>174</v>
      </c>
      <c r="D960" s="265" t="s">
        <v>175</v>
      </c>
      <c r="E960" s="266" t="s">
        <v>92</v>
      </c>
      <c r="F960" s="267">
        <v>835</v>
      </c>
      <c r="G960" s="36"/>
      <c r="H960" s="41"/>
    </row>
    <row r="961" spans="1:8" s="2" customFormat="1" ht="16.9" customHeight="1">
      <c r="A961" s="36"/>
      <c r="B961" s="41"/>
      <c r="C961" s="268" t="s">
        <v>19</v>
      </c>
      <c r="D961" s="268" t="s">
        <v>166</v>
      </c>
      <c r="E961" s="19" t="s">
        <v>19</v>
      </c>
      <c r="F961" s="269">
        <v>176</v>
      </c>
      <c r="G961" s="36"/>
      <c r="H961" s="41"/>
    </row>
    <row r="962" spans="1:8" s="2" customFormat="1" ht="16.9" customHeight="1">
      <c r="A962" s="36"/>
      <c r="B962" s="41"/>
      <c r="C962" s="268" t="s">
        <v>19</v>
      </c>
      <c r="D962" s="268" t="s">
        <v>169</v>
      </c>
      <c r="E962" s="19" t="s">
        <v>19</v>
      </c>
      <c r="F962" s="269">
        <v>450</v>
      </c>
      <c r="G962" s="36"/>
      <c r="H962" s="41"/>
    </row>
    <row r="963" spans="1:8" s="2" customFormat="1" ht="16.9" customHeight="1">
      <c r="A963" s="36"/>
      <c r="B963" s="41"/>
      <c r="C963" s="268" t="s">
        <v>19</v>
      </c>
      <c r="D963" s="268" t="s">
        <v>171</v>
      </c>
      <c r="E963" s="19" t="s">
        <v>19</v>
      </c>
      <c r="F963" s="269">
        <v>209</v>
      </c>
      <c r="G963" s="36"/>
      <c r="H963" s="41"/>
    </row>
    <row r="964" spans="1:8" s="2" customFormat="1" ht="16.9" customHeight="1">
      <c r="A964" s="36"/>
      <c r="B964" s="41"/>
      <c r="C964" s="268" t="s">
        <v>174</v>
      </c>
      <c r="D964" s="268" t="s">
        <v>463</v>
      </c>
      <c r="E964" s="19" t="s">
        <v>19</v>
      </c>
      <c r="F964" s="269">
        <v>835</v>
      </c>
      <c r="G964" s="36"/>
      <c r="H964" s="41"/>
    </row>
    <row r="965" spans="1:8" s="2" customFormat="1" ht="16.9" customHeight="1">
      <c r="A965" s="36"/>
      <c r="B965" s="41"/>
      <c r="C965" s="270" t="s">
        <v>3054</v>
      </c>
      <c r="D965" s="36"/>
      <c r="E965" s="36"/>
      <c r="F965" s="36"/>
      <c r="G965" s="36"/>
      <c r="H965" s="41"/>
    </row>
    <row r="966" spans="1:8" s="2" customFormat="1" ht="16.9" customHeight="1">
      <c r="A966" s="36"/>
      <c r="B966" s="41"/>
      <c r="C966" s="268" t="s">
        <v>1227</v>
      </c>
      <c r="D966" s="268" t="s">
        <v>1228</v>
      </c>
      <c r="E966" s="19" t="s">
        <v>92</v>
      </c>
      <c r="F966" s="269">
        <v>835</v>
      </c>
      <c r="G966" s="36"/>
      <c r="H966" s="41"/>
    </row>
    <row r="967" spans="1:8" s="2" customFormat="1" ht="16.9" customHeight="1">
      <c r="A967" s="36"/>
      <c r="B967" s="41"/>
      <c r="C967" s="268" t="s">
        <v>1349</v>
      </c>
      <c r="D967" s="268" t="s">
        <v>1350</v>
      </c>
      <c r="E967" s="19" t="s">
        <v>92</v>
      </c>
      <c r="F967" s="269">
        <v>835</v>
      </c>
      <c r="G967" s="36"/>
      <c r="H967" s="41"/>
    </row>
    <row r="968" spans="1:8" s="2" customFormat="1" ht="16.9" customHeight="1">
      <c r="A968" s="36"/>
      <c r="B968" s="41"/>
      <c r="C968" s="268" t="s">
        <v>1355</v>
      </c>
      <c r="D968" s="268" t="s">
        <v>1356</v>
      </c>
      <c r="E968" s="19" t="s">
        <v>106</v>
      </c>
      <c r="F968" s="269">
        <v>26.25</v>
      </c>
      <c r="G968" s="36"/>
      <c r="H968" s="41"/>
    </row>
    <row r="969" spans="1:8" s="2" customFormat="1" ht="16.9" customHeight="1">
      <c r="A969" s="36"/>
      <c r="B969" s="41"/>
      <c r="C969" s="268" t="s">
        <v>1233</v>
      </c>
      <c r="D969" s="268" t="s">
        <v>1234</v>
      </c>
      <c r="E969" s="19" t="s">
        <v>375</v>
      </c>
      <c r="F969" s="269">
        <v>25.05</v>
      </c>
      <c r="G969" s="36"/>
      <c r="H969" s="41"/>
    </row>
    <row r="970" spans="1:8" s="2" customFormat="1" ht="16.9" customHeight="1">
      <c r="A970" s="36"/>
      <c r="B970" s="41"/>
      <c r="C970" s="264" t="s">
        <v>370</v>
      </c>
      <c r="D970" s="265" t="s">
        <v>371</v>
      </c>
      <c r="E970" s="266" t="s">
        <v>134</v>
      </c>
      <c r="F970" s="267">
        <v>22</v>
      </c>
      <c r="G970" s="36"/>
      <c r="H970" s="41"/>
    </row>
    <row r="971" spans="1:8" s="2" customFormat="1" ht="16.9" customHeight="1">
      <c r="A971" s="36"/>
      <c r="B971" s="41"/>
      <c r="C971" s="268" t="s">
        <v>19</v>
      </c>
      <c r="D971" s="268" t="s">
        <v>2890</v>
      </c>
      <c r="E971" s="19" t="s">
        <v>19</v>
      </c>
      <c r="F971" s="269">
        <v>0</v>
      </c>
      <c r="G971" s="36"/>
      <c r="H971" s="41"/>
    </row>
    <row r="972" spans="1:8" s="2" customFormat="1" ht="16.9" customHeight="1">
      <c r="A972" s="36"/>
      <c r="B972" s="41"/>
      <c r="C972" s="268" t="s">
        <v>19</v>
      </c>
      <c r="D972" s="268" t="s">
        <v>2891</v>
      </c>
      <c r="E972" s="19" t="s">
        <v>19</v>
      </c>
      <c r="F972" s="269">
        <v>22</v>
      </c>
      <c r="G972" s="36"/>
      <c r="H972" s="41"/>
    </row>
    <row r="973" spans="1:8" s="2" customFormat="1" ht="16.9" customHeight="1">
      <c r="A973" s="36"/>
      <c r="B973" s="41"/>
      <c r="C973" s="268" t="s">
        <v>370</v>
      </c>
      <c r="D973" s="268" t="s">
        <v>463</v>
      </c>
      <c r="E973" s="19" t="s">
        <v>19</v>
      </c>
      <c r="F973" s="269">
        <v>22</v>
      </c>
      <c r="G973" s="36"/>
      <c r="H973" s="41"/>
    </row>
    <row r="974" spans="1:8" s="2" customFormat="1" ht="16.9" customHeight="1">
      <c r="A974" s="36"/>
      <c r="B974" s="41"/>
      <c r="C974" s="270" t="s">
        <v>3054</v>
      </c>
      <c r="D974" s="36"/>
      <c r="E974" s="36"/>
      <c r="F974" s="36"/>
      <c r="G974" s="36"/>
      <c r="H974" s="41"/>
    </row>
    <row r="975" spans="1:8" s="2" customFormat="1" ht="16.9" customHeight="1">
      <c r="A975" s="36"/>
      <c r="B975" s="41"/>
      <c r="C975" s="268" t="s">
        <v>2886</v>
      </c>
      <c r="D975" s="268" t="s">
        <v>2887</v>
      </c>
      <c r="E975" s="19" t="s">
        <v>134</v>
      </c>
      <c r="F975" s="269">
        <v>22</v>
      </c>
      <c r="G975" s="36"/>
      <c r="H975" s="41"/>
    </row>
    <row r="976" spans="1:8" s="2" customFormat="1" ht="16.9" customHeight="1">
      <c r="A976" s="36"/>
      <c r="B976" s="41"/>
      <c r="C976" s="268" t="s">
        <v>2893</v>
      </c>
      <c r="D976" s="268" t="s">
        <v>2894</v>
      </c>
      <c r="E976" s="19" t="s">
        <v>375</v>
      </c>
      <c r="F976" s="269">
        <v>20.966</v>
      </c>
      <c r="G976" s="36"/>
      <c r="H976" s="41"/>
    </row>
    <row r="977" spans="1:8" s="2" customFormat="1" ht="16.9" customHeight="1">
      <c r="A977" s="36"/>
      <c r="B977" s="41"/>
      <c r="C977" s="264" t="s">
        <v>151</v>
      </c>
      <c r="D977" s="265" t="s">
        <v>152</v>
      </c>
      <c r="E977" s="266" t="s">
        <v>106</v>
      </c>
      <c r="F977" s="267">
        <v>0.672</v>
      </c>
      <c r="G977" s="36"/>
      <c r="H977" s="41"/>
    </row>
    <row r="978" spans="1:8" s="2" customFormat="1" ht="16.9" customHeight="1">
      <c r="A978" s="36"/>
      <c r="B978" s="41"/>
      <c r="C978" s="268" t="s">
        <v>19</v>
      </c>
      <c r="D978" s="268" t="s">
        <v>2809</v>
      </c>
      <c r="E978" s="19" t="s">
        <v>19</v>
      </c>
      <c r="F978" s="269">
        <v>0.672</v>
      </c>
      <c r="G978" s="36"/>
      <c r="H978" s="41"/>
    </row>
    <row r="979" spans="1:8" s="2" customFormat="1" ht="16.9" customHeight="1">
      <c r="A979" s="36"/>
      <c r="B979" s="41"/>
      <c r="C979" s="268" t="s">
        <v>151</v>
      </c>
      <c r="D979" s="268" t="s">
        <v>463</v>
      </c>
      <c r="E979" s="19" t="s">
        <v>19</v>
      </c>
      <c r="F979" s="269">
        <v>0.672</v>
      </c>
      <c r="G979" s="36"/>
      <c r="H979" s="41"/>
    </row>
    <row r="980" spans="1:8" s="2" customFormat="1" ht="16.9" customHeight="1">
      <c r="A980" s="36"/>
      <c r="B980" s="41"/>
      <c r="C980" s="270" t="s">
        <v>3054</v>
      </c>
      <c r="D980" s="36"/>
      <c r="E980" s="36"/>
      <c r="F980" s="36"/>
      <c r="G980" s="36"/>
      <c r="H980" s="41"/>
    </row>
    <row r="981" spans="1:8" s="2" customFormat="1" ht="16.9" customHeight="1">
      <c r="A981" s="36"/>
      <c r="B981" s="41"/>
      <c r="C981" s="268" t="s">
        <v>2806</v>
      </c>
      <c r="D981" s="268" t="s">
        <v>2807</v>
      </c>
      <c r="E981" s="19" t="s">
        <v>106</v>
      </c>
      <c r="F981" s="269">
        <v>0.672</v>
      </c>
      <c r="G981" s="36"/>
      <c r="H981" s="41"/>
    </row>
    <row r="982" spans="1:8" s="2" customFormat="1" ht="16.9" customHeight="1">
      <c r="A982" s="36"/>
      <c r="B982" s="41"/>
      <c r="C982" s="268" t="s">
        <v>2794</v>
      </c>
      <c r="D982" s="268" t="s">
        <v>2795</v>
      </c>
      <c r="E982" s="19" t="s">
        <v>106</v>
      </c>
      <c r="F982" s="269">
        <v>3.545</v>
      </c>
      <c r="G982" s="36"/>
      <c r="H982" s="41"/>
    </row>
    <row r="983" spans="1:8" s="2" customFormat="1" ht="16.9" customHeight="1">
      <c r="A983" s="36"/>
      <c r="B983" s="41"/>
      <c r="C983" s="268" t="s">
        <v>2817</v>
      </c>
      <c r="D983" s="268" t="s">
        <v>2818</v>
      </c>
      <c r="E983" s="19" t="s">
        <v>106</v>
      </c>
      <c r="F983" s="269">
        <v>3.545</v>
      </c>
      <c r="G983" s="36"/>
      <c r="H983" s="41"/>
    </row>
    <row r="984" spans="1:8" s="2" customFormat="1" ht="16.9" customHeight="1">
      <c r="A984" s="36"/>
      <c r="B984" s="41"/>
      <c r="C984" s="264" t="s">
        <v>148</v>
      </c>
      <c r="D984" s="265" t="s">
        <v>149</v>
      </c>
      <c r="E984" s="266" t="s">
        <v>106</v>
      </c>
      <c r="F984" s="267">
        <v>0.763</v>
      </c>
      <c r="G984" s="36"/>
      <c r="H984" s="41"/>
    </row>
    <row r="985" spans="1:8" s="2" customFormat="1" ht="16.9" customHeight="1">
      <c r="A985" s="36"/>
      <c r="B985" s="41"/>
      <c r="C985" s="268" t="s">
        <v>19</v>
      </c>
      <c r="D985" s="268" t="s">
        <v>2814</v>
      </c>
      <c r="E985" s="19" t="s">
        <v>19</v>
      </c>
      <c r="F985" s="269">
        <v>0.164</v>
      </c>
      <c r="G985" s="36"/>
      <c r="H985" s="41"/>
    </row>
    <row r="986" spans="1:8" s="2" customFormat="1" ht="16.9" customHeight="1">
      <c r="A986" s="36"/>
      <c r="B986" s="41"/>
      <c r="C986" s="268" t="s">
        <v>19</v>
      </c>
      <c r="D986" s="268" t="s">
        <v>2815</v>
      </c>
      <c r="E986" s="19" t="s">
        <v>19</v>
      </c>
      <c r="F986" s="269">
        <v>0.599</v>
      </c>
      <c r="G986" s="36"/>
      <c r="H986" s="41"/>
    </row>
    <row r="987" spans="1:8" s="2" customFormat="1" ht="16.9" customHeight="1">
      <c r="A987" s="36"/>
      <c r="B987" s="41"/>
      <c r="C987" s="268" t="s">
        <v>148</v>
      </c>
      <c r="D987" s="268" t="s">
        <v>463</v>
      </c>
      <c r="E987" s="19" t="s">
        <v>19</v>
      </c>
      <c r="F987" s="269">
        <v>0.763</v>
      </c>
      <c r="G987" s="36"/>
      <c r="H987" s="41"/>
    </row>
    <row r="988" spans="1:8" s="2" customFormat="1" ht="16.9" customHeight="1">
      <c r="A988" s="36"/>
      <c r="B988" s="41"/>
      <c r="C988" s="270" t="s">
        <v>3054</v>
      </c>
      <c r="D988" s="36"/>
      <c r="E988" s="36"/>
      <c r="F988" s="36"/>
      <c r="G988" s="36"/>
      <c r="H988" s="41"/>
    </row>
    <row r="989" spans="1:8" s="2" customFormat="1" ht="16.9" customHeight="1">
      <c r="A989" s="36"/>
      <c r="B989" s="41"/>
      <c r="C989" s="268" t="s">
        <v>2811</v>
      </c>
      <c r="D989" s="268" t="s">
        <v>2812</v>
      </c>
      <c r="E989" s="19" t="s">
        <v>106</v>
      </c>
      <c r="F989" s="269">
        <v>0.763</v>
      </c>
      <c r="G989" s="36"/>
      <c r="H989" s="41"/>
    </row>
    <row r="990" spans="1:8" s="2" customFormat="1" ht="16.9" customHeight="1">
      <c r="A990" s="36"/>
      <c r="B990" s="41"/>
      <c r="C990" s="268" t="s">
        <v>2794</v>
      </c>
      <c r="D990" s="268" t="s">
        <v>2795</v>
      </c>
      <c r="E990" s="19" t="s">
        <v>106</v>
      </c>
      <c r="F990" s="269">
        <v>3.545</v>
      </c>
      <c r="G990" s="36"/>
      <c r="H990" s="41"/>
    </row>
    <row r="991" spans="1:8" s="2" customFormat="1" ht="16.9" customHeight="1">
      <c r="A991" s="36"/>
      <c r="B991" s="41"/>
      <c r="C991" s="268" t="s">
        <v>2817</v>
      </c>
      <c r="D991" s="268" t="s">
        <v>2818</v>
      </c>
      <c r="E991" s="19" t="s">
        <v>106</v>
      </c>
      <c r="F991" s="269">
        <v>3.545</v>
      </c>
      <c r="G991" s="36"/>
      <c r="H991" s="41"/>
    </row>
    <row r="992" spans="1:8" s="2" customFormat="1" ht="16.9" customHeight="1">
      <c r="A992" s="36"/>
      <c r="B992" s="41"/>
      <c r="C992" s="264" t="s">
        <v>145</v>
      </c>
      <c r="D992" s="265" t="s">
        <v>146</v>
      </c>
      <c r="E992" s="266" t="s">
        <v>106</v>
      </c>
      <c r="F992" s="267">
        <v>2.11</v>
      </c>
      <c r="G992" s="36"/>
      <c r="H992" s="41"/>
    </row>
    <row r="993" spans="1:8" s="2" customFormat="1" ht="16.9" customHeight="1">
      <c r="A993" s="36"/>
      <c r="B993" s="41"/>
      <c r="C993" s="268" t="s">
        <v>19</v>
      </c>
      <c r="D993" s="268" t="s">
        <v>2803</v>
      </c>
      <c r="E993" s="19" t="s">
        <v>19</v>
      </c>
      <c r="F993" s="269">
        <v>0.614</v>
      </c>
      <c r="G993" s="36"/>
      <c r="H993" s="41"/>
    </row>
    <row r="994" spans="1:8" s="2" customFormat="1" ht="16.9" customHeight="1">
      <c r="A994" s="36"/>
      <c r="B994" s="41"/>
      <c r="C994" s="268" t="s">
        <v>19</v>
      </c>
      <c r="D994" s="268" t="s">
        <v>2804</v>
      </c>
      <c r="E994" s="19" t="s">
        <v>19</v>
      </c>
      <c r="F994" s="269">
        <v>1.496</v>
      </c>
      <c r="G994" s="36"/>
      <c r="H994" s="41"/>
    </row>
    <row r="995" spans="1:8" s="2" customFormat="1" ht="16.9" customHeight="1">
      <c r="A995" s="36"/>
      <c r="B995" s="41"/>
      <c r="C995" s="268" t="s">
        <v>145</v>
      </c>
      <c r="D995" s="268" t="s">
        <v>463</v>
      </c>
      <c r="E995" s="19" t="s">
        <v>19</v>
      </c>
      <c r="F995" s="269">
        <v>2.11</v>
      </c>
      <c r="G995" s="36"/>
      <c r="H995" s="41"/>
    </row>
    <row r="996" spans="1:8" s="2" customFormat="1" ht="16.9" customHeight="1">
      <c r="A996" s="36"/>
      <c r="B996" s="41"/>
      <c r="C996" s="270" t="s">
        <v>3054</v>
      </c>
      <c r="D996" s="36"/>
      <c r="E996" s="36"/>
      <c r="F996" s="36"/>
      <c r="G996" s="36"/>
      <c r="H996" s="41"/>
    </row>
    <row r="997" spans="1:8" s="2" customFormat="1" ht="16.9" customHeight="1">
      <c r="A997" s="36"/>
      <c r="B997" s="41"/>
      <c r="C997" s="268" t="s">
        <v>2800</v>
      </c>
      <c r="D997" s="268" t="s">
        <v>2801</v>
      </c>
      <c r="E997" s="19" t="s">
        <v>106</v>
      </c>
      <c r="F997" s="269">
        <v>2.11</v>
      </c>
      <c r="G997" s="36"/>
      <c r="H997" s="41"/>
    </row>
    <row r="998" spans="1:8" s="2" customFormat="1" ht="16.9" customHeight="1">
      <c r="A998" s="36"/>
      <c r="B998" s="41"/>
      <c r="C998" s="268" t="s">
        <v>2794</v>
      </c>
      <c r="D998" s="268" t="s">
        <v>2795</v>
      </c>
      <c r="E998" s="19" t="s">
        <v>106</v>
      </c>
      <c r="F998" s="269">
        <v>3.545</v>
      </c>
      <c r="G998" s="36"/>
      <c r="H998" s="41"/>
    </row>
    <row r="999" spans="1:8" s="2" customFormat="1" ht="16.9" customHeight="1">
      <c r="A999" s="36"/>
      <c r="B999" s="41"/>
      <c r="C999" s="268" t="s">
        <v>2817</v>
      </c>
      <c r="D999" s="268" t="s">
        <v>2818</v>
      </c>
      <c r="E999" s="19" t="s">
        <v>106</v>
      </c>
      <c r="F999" s="269">
        <v>3.545</v>
      </c>
      <c r="G999" s="36"/>
      <c r="H999" s="41"/>
    </row>
    <row r="1000" spans="1:8" s="2" customFormat="1" ht="16.9" customHeight="1">
      <c r="A1000" s="36"/>
      <c r="B1000" s="41"/>
      <c r="C1000" s="264" t="s">
        <v>361</v>
      </c>
      <c r="D1000" s="265" t="s">
        <v>362</v>
      </c>
      <c r="E1000" s="266" t="s">
        <v>106</v>
      </c>
      <c r="F1000" s="267">
        <v>11.28</v>
      </c>
      <c r="G1000" s="36"/>
      <c r="H1000" s="41"/>
    </row>
    <row r="1001" spans="1:8" s="2" customFormat="1" ht="16.9" customHeight="1">
      <c r="A1001" s="36"/>
      <c r="B1001" s="41"/>
      <c r="C1001" s="268" t="s">
        <v>19</v>
      </c>
      <c r="D1001" s="268" t="s">
        <v>2081</v>
      </c>
      <c r="E1001" s="19" t="s">
        <v>19</v>
      </c>
      <c r="F1001" s="269">
        <v>0</v>
      </c>
      <c r="G1001" s="36"/>
      <c r="H1001" s="41"/>
    </row>
    <row r="1002" spans="1:8" s="2" customFormat="1" ht="16.9" customHeight="1">
      <c r="A1002" s="36"/>
      <c r="B1002" s="41"/>
      <c r="C1002" s="268" t="s">
        <v>361</v>
      </c>
      <c r="D1002" s="268" t="s">
        <v>2082</v>
      </c>
      <c r="E1002" s="19" t="s">
        <v>19</v>
      </c>
      <c r="F1002" s="269">
        <v>11.28</v>
      </c>
      <c r="G1002" s="36"/>
      <c r="H1002" s="41"/>
    </row>
    <row r="1003" spans="1:8" s="2" customFormat="1" ht="16.9" customHeight="1">
      <c r="A1003" s="36"/>
      <c r="B1003" s="41"/>
      <c r="C1003" s="270" t="s">
        <v>3054</v>
      </c>
      <c r="D1003" s="36"/>
      <c r="E1003" s="36"/>
      <c r="F1003" s="36"/>
      <c r="G1003" s="36"/>
      <c r="H1003" s="41"/>
    </row>
    <row r="1004" spans="1:8" s="2" customFormat="1" ht="16.9" customHeight="1">
      <c r="A1004" s="36"/>
      <c r="B1004" s="41"/>
      <c r="C1004" s="268" t="s">
        <v>2075</v>
      </c>
      <c r="D1004" s="268" t="s">
        <v>2076</v>
      </c>
      <c r="E1004" s="19" t="s">
        <v>106</v>
      </c>
      <c r="F1004" s="269">
        <v>11.28</v>
      </c>
      <c r="G1004" s="36"/>
      <c r="H1004" s="41"/>
    </row>
    <row r="1005" spans="1:8" s="2" customFormat="1" ht="16.9" customHeight="1">
      <c r="A1005" s="36"/>
      <c r="B1005" s="41"/>
      <c r="C1005" s="268" t="s">
        <v>580</v>
      </c>
      <c r="D1005" s="268" t="s">
        <v>581</v>
      </c>
      <c r="E1005" s="19" t="s">
        <v>106</v>
      </c>
      <c r="F1005" s="269">
        <v>20.355</v>
      </c>
      <c r="G1005" s="36"/>
      <c r="H1005" s="41"/>
    </row>
    <row r="1006" spans="1:8" s="2" customFormat="1" ht="16.9" customHeight="1">
      <c r="A1006" s="36"/>
      <c r="B1006" s="41"/>
      <c r="C1006" s="264" t="s">
        <v>234</v>
      </c>
      <c r="D1006" s="265" t="s">
        <v>235</v>
      </c>
      <c r="E1006" s="266" t="s">
        <v>127</v>
      </c>
      <c r="F1006" s="267">
        <v>13.518</v>
      </c>
      <c r="G1006" s="36"/>
      <c r="H1006" s="41"/>
    </row>
    <row r="1007" spans="1:8" s="2" customFormat="1" ht="16.9" customHeight="1">
      <c r="A1007" s="36"/>
      <c r="B1007" s="41"/>
      <c r="C1007" s="268" t="s">
        <v>19</v>
      </c>
      <c r="D1007" s="268" t="s">
        <v>847</v>
      </c>
      <c r="E1007" s="19" t="s">
        <v>19</v>
      </c>
      <c r="F1007" s="269">
        <v>0</v>
      </c>
      <c r="G1007" s="36"/>
      <c r="H1007" s="41"/>
    </row>
    <row r="1008" spans="1:8" s="2" customFormat="1" ht="16.9" customHeight="1">
      <c r="A1008" s="36"/>
      <c r="B1008" s="41"/>
      <c r="C1008" s="268" t="s">
        <v>19</v>
      </c>
      <c r="D1008" s="268" t="s">
        <v>848</v>
      </c>
      <c r="E1008" s="19" t="s">
        <v>19</v>
      </c>
      <c r="F1008" s="269">
        <v>0</v>
      </c>
      <c r="G1008" s="36"/>
      <c r="H1008" s="41"/>
    </row>
    <row r="1009" spans="1:8" s="2" customFormat="1" ht="16.9" customHeight="1">
      <c r="A1009" s="36"/>
      <c r="B1009" s="41"/>
      <c r="C1009" s="268" t="s">
        <v>19</v>
      </c>
      <c r="D1009" s="268" t="s">
        <v>849</v>
      </c>
      <c r="E1009" s="19" t="s">
        <v>19</v>
      </c>
      <c r="F1009" s="269">
        <v>0.381</v>
      </c>
      <c r="G1009" s="36"/>
      <c r="H1009" s="41"/>
    </row>
    <row r="1010" spans="1:8" s="2" customFormat="1" ht="16.9" customHeight="1">
      <c r="A1010" s="36"/>
      <c r="B1010" s="41"/>
      <c r="C1010" s="268" t="s">
        <v>19</v>
      </c>
      <c r="D1010" s="268" t="s">
        <v>850</v>
      </c>
      <c r="E1010" s="19" t="s">
        <v>19</v>
      </c>
      <c r="F1010" s="269">
        <v>0</v>
      </c>
      <c r="G1010" s="36"/>
      <c r="H1010" s="41"/>
    </row>
    <row r="1011" spans="1:8" s="2" customFormat="1" ht="16.9" customHeight="1">
      <c r="A1011" s="36"/>
      <c r="B1011" s="41"/>
      <c r="C1011" s="268" t="s">
        <v>19</v>
      </c>
      <c r="D1011" s="268" t="s">
        <v>851</v>
      </c>
      <c r="E1011" s="19" t="s">
        <v>19</v>
      </c>
      <c r="F1011" s="269">
        <v>0.971</v>
      </c>
      <c r="G1011" s="36"/>
      <c r="H1011" s="41"/>
    </row>
    <row r="1012" spans="1:8" s="2" customFormat="1" ht="16.9" customHeight="1">
      <c r="A1012" s="36"/>
      <c r="B1012" s="41"/>
      <c r="C1012" s="268" t="s">
        <v>19</v>
      </c>
      <c r="D1012" s="268" t="s">
        <v>852</v>
      </c>
      <c r="E1012" s="19" t="s">
        <v>19</v>
      </c>
      <c r="F1012" s="269">
        <v>0</v>
      </c>
      <c r="G1012" s="36"/>
      <c r="H1012" s="41"/>
    </row>
    <row r="1013" spans="1:8" s="2" customFormat="1" ht="16.9" customHeight="1">
      <c r="A1013" s="36"/>
      <c r="B1013" s="41"/>
      <c r="C1013" s="268" t="s">
        <v>19</v>
      </c>
      <c r="D1013" s="268" t="s">
        <v>853</v>
      </c>
      <c r="E1013" s="19" t="s">
        <v>19</v>
      </c>
      <c r="F1013" s="269">
        <v>0.015</v>
      </c>
      <c r="G1013" s="36"/>
      <c r="H1013" s="41"/>
    </row>
    <row r="1014" spans="1:8" s="2" customFormat="1" ht="16.9" customHeight="1">
      <c r="A1014" s="36"/>
      <c r="B1014" s="41"/>
      <c r="C1014" s="268" t="s">
        <v>19</v>
      </c>
      <c r="D1014" s="268" t="s">
        <v>854</v>
      </c>
      <c r="E1014" s="19" t="s">
        <v>19</v>
      </c>
      <c r="F1014" s="269">
        <v>0</v>
      </c>
      <c r="G1014" s="36"/>
      <c r="H1014" s="41"/>
    </row>
    <row r="1015" spans="1:8" s="2" customFormat="1" ht="16.9" customHeight="1">
      <c r="A1015" s="36"/>
      <c r="B1015" s="41"/>
      <c r="C1015" s="268" t="s">
        <v>19</v>
      </c>
      <c r="D1015" s="268" t="s">
        <v>855</v>
      </c>
      <c r="E1015" s="19" t="s">
        <v>19</v>
      </c>
      <c r="F1015" s="269">
        <v>1.185</v>
      </c>
      <c r="G1015" s="36"/>
      <c r="H1015" s="41"/>
    </row>
    <row r="1016" spans="1:8" s="2" customFormat="1" ht="16.9" customHeight="1">
      <c r="A1016" s="36"/>
      <c r="B1016" s="41"/>
      <c r="C1016" s="268" t="s">
        <v>19</v>
      </c>
      <c r="D1016" s="268" t="s">
        <v>856</v>
      </c>
      <c r="E1016" s="19" t="s">
        <v>19</v>
      </c>
      <c r="F1016" s="269">
        <v>0</v>
      </c>
      <c r="G1016" s="36"/>
      <c r="H1016" s="41"/>
    </row>
    <row r="1017" spans="1:8" s="2" customFormat="1" ht="16.9" customHeight="1">
      <c r="A1017" s="36"/>
      <c r="B1017" s="41"/>
      <c r="C1017" s="268" t="s">
        <v>19</v>
      </c>
      <c r="D1017" s="268" t="s">
        <v>857</v>
      </c>
      <c r="E1017" s="19" t="s">
        <v>19</v>
      </c>
      <c r="F1017" s="269">
        <v>5.295</v>
      </c>
      <c r="G1017" s="36"/>
      <c r="H1017" s="41"/>
    </row>
    <row r="1018" spans="1:8" s="2" customFormat="1" ht="16.9" customHeight="1">
      <c r="A1018" s="36"/>
      <c r="B1018" s="41"/>
      <c r="C1018" s="268" t="s">
        <v>19</v>
      </c>
      <c r="D1018" s="268" t="s">
        <v>858</v>
      </c>
      <c r="E1018" s="19" t="s">
        <v>19</v>
      </c>
      <c r="F1018" s="269">
        <v>0</v>
      </c>
      <c r="G1018" s="36"/>
      <c r="H1018" s="41"/>
    </row>
    <row r="1019" spans="1:8" s="2" customFormat="1" ht="16.9" customHeight="1">
      <c r="A1019" s="36"/>
      <c r="B1019" s="41"/>
      <c r="C1019" s="268" t="s">
        <v>19</v>
      </c>
      <c r="D1019" s="268" t="s">
        <v>859</v>
      </c>
      <c r="E1019" s="19" t="s">
        <v>19</v>
      </c>
      <c r="F1019" s="269">
        <v>4.2</v>
      </c>
      <c r="G1019" s="36"/>
      <c r="H1019" s="41"/>
    </row>
    <row r="1020" spans="1:8" s="2" customFormat="1" ht="16.9" customHeight="1">
      <c r="A1020" s="36"/>
      <c r="B1020" s="41"/>
      <c r="C1020" s="268" t="s">
        <v>19</v>
      </c>
      <c r="D1020" s="268" t="s">
        <v>860</v>
      </c>
      <c r="E1020" s="19" t="s">
        <v>19</v>
      </c>
      <c r="F1020" s="269">
        <v>0</v>
      </c>
      <c r="G1020" s="36"/>
      <c r="H1020" s="41"/>
    </row>
    <row r="1021" spans="1:8" s="2" customFormat="1" ht="16.9" customHeight="1">
      <c r="A1021" s="36"/>
      <c r="B1021" s="41"/>
      <c r="C1021" s="268" t="s">
        <v>19</v>
      </c>
      <c r="D1021" s="268" t="s">
        <v>861</v>
      </c>
      <c r="E1021" s="19" t="s">
        <v>19</v>
      </c>
      <c r="F1021" s="269">
        <v>0.726</v>
      </c>
      <c r="G1021" s="36"/>
      <c r="H1021" s="41"/>
    </row>
    <row r="1022" spans="1:8" s="2" customFormat="1" ht="16.9" customHeight="1">
      <c r="A1022" s="36"/>
      <c r="B1022" s="41"/>
      <c r="C1022" s="268" t="s">
        <v>19</v>
      </c>
      <c r="D1022" s="268" t="s">
        <v>862</v>
      </c>
      <c r="E1022" s="19" t="s">
        <v>19</v>
      </c>
      <c r="F1022" s="269">
        <v>0</v>
      </c>
      <c r="G1022" s="36"/>
      <c r="H1022" s="41"/>
    </row>
    <row r="1023" spans="1:8" s="2" customFormat="1" ht="16.9" customHeight="1">
      <c r="A1023" s="36"/>
      <c r="B1023" s="41"/>
      <c r="C1023" s="268" t="s">
        <v>19</v>
      </c>
      <c r="D1023" s="268" t="s">
        <v>863</v>
      </c>
      <c r="E1023" s="19" t="s">
        <v>19</v>
      </c>
      <c r="F1023" s="269">
        <v>0.101</v>
      </c>
      <c r="G1023" s="36"/>
      <c r="H1023" s="41"/>
    </row>
    <row r="1024" spans="1:8" s="2" customFormat="1" ht="16.9" customHeight="1">
      <c r="A1024" s="36"/>
      <c r="B1024" s="41"/>
      <c r="C1024" s="268" t="s">
        <v>19</v>
      </c>
      <c r="D1024" s="268" t="s">
        <v>864</v>
      </c>
      <c r="E1024" s="19" t="s">
        <v>19</v>
      </c>
      <c r="F1024" s="269">
        <v>0.644</v>
      </c>
      <c r="G1024" s="36"/>
      <c r="H1024" s="41"/>
    </row>
    <row r="1025" spans="1:8" s="2" customFormat="1" ht="16.9" customHeight="1">
      <c r="A1025" s="36"/>
      <c r="B1025" s="41"/>
      <c r="C1025" s="268" t="s">
        <v>234</v>
      </c>
      <c r="D1025" s="268" t="s">
        <v>463</v>
      </c>
      <c r="E1025" s="19" t="s">
        <v>19</v>
      </c>
      <c r="F1025" s="269">
        <v>13.518</v>
      </c>
      <c r="G1025" s="36"/>
      <c r="H1025" s="41"/>
    </row>
    <row r="1026" spans="1:8" s="2" customFormat="1" ht="16.9" customHeight="1">
      <c r="A1026" s="36"/>
      <c r="B1026" s="41"/>
      <c r="C1026" s="270" t="s">
        <v>3054</v>
      </c>
      <c r="D1026" s="36"/>
      <c r="E1026" s="36"/>
      <c r="F1026" s="36"/>
      <c r="G1026" s="36"/>
      <c r="H1026" s="41"/>
    </row>
    <row r="1027" spans="1:8" s="2" customFormat="1" ht="16.9" customHeight="1">
      <c r="A1027" s="36"/>
      <c r="B1027" s="41"/>
      <c r="C1027" s="268" t="s">
        <v>842</v>
      </c>
      <c r="D1027" s="268" t="s">
        <v>843</v>
      </c>
      <c r="E1027" s="19" t="s">
        <v>127</v>
      </c>
      <c r="F1027" s="269">
        <v>13.518</v>
      </c>
      <c r="G1027" s="36"/>
      <c r="H1027" s="41"/>
    </row>
    <row r="1028" spans="1:8" s="2" customFormat="1" ht="16.9" customHeight="1">
      <c r="A1028" s="36"/>
      <c r="B1028" s="41"/>
      <c r="C1028" s="268" t="s">
        <v>836</v>
      </c>
      <c r="D1028" s="268" t="s">
        <v>837</v>
      </c>
      <c r="E1028" s="19" t="s">
        <v>127</v>
      </c>
      <c r="F1028" s="269">
        <v>13.518</v>
      </c>
      <c r="G1028" s="36"/>
      <c r="H1028" s="41"/>
    </row>
    <row r="1029" spans="1:8" s="2" customFormat="1" ht="16.9" customHeight="1">
      <c r="A1029" s="36"/>
      <c r="B1029" s="41"/>
      <c r="C1029" s="268" t="s">
        <v>866</v>
      </c>
      <c r="D1029" s="268" t="s">
        <v>867</v>
      </c>
      <c r="E1029" s="19" t="s">
        <v>127</v>
      </c>
      <c r="F1029" s="269">
        <v>13.518</v>
      </c>
      <c r="G1029" s="36"/>
      <c r="H1029" s="41"/>
    </row>
    <row r="1030" spans="1:8" s="2" customFormat="1" ht="16.9" customHeight="1">
      <c r="A1030" s="36"/>
      <c r="B1030" s="41"/>
      <c r="C1030" s="264" t="s">
        <v>231</v>
      </c>
      <c r="D1030" s="265" t="s">
        <v>232</v>
      </c>
      <c r="E1030" s="266" t="s">
        <v>127</v>
      </c>
      <c r="F1030" s="267">
        <v>12.874</v>
      </c>
      <c r="G1030" s="36"/>
      <c r="H1030" s="41"/>
    </row>
    <row r="1031" spans="1:8" s="2" customFormat="1" ht="16.9" customHeight="1">
      <c r="A1031" s="36"/>
      <c r="B1031" s="41"/>
      <c r="C1031" s="268" t="s">
        <v>19</v>
      </c>
      <c r="D1031" s="268" t="s">
        <v>847</v>
      </c>
      <c r="E1031" s="19" t="s">
        <v>19</v>
      </c>
      <c r="F1031" s="269">
        <v>0</v>
      </c>
      <c r="G1031" s="36"/>
      <c r="H1031" s="41"/>
    </row>
    <row r="1032" spans="1:8" s="2" customFormat="1" ht="16.9" customHeight="1">
      <c r="A1032" s="36"/>
      <c r="B1032" s="41"/>
      <c r="C1032" s="268" t="s">
        <v>19</v>
      </c>
      <c r="D1032" s="268" t="s">
        <v>848</v>
      </c>
      <c r="E1032" s="19" t="s">
        <v>19</v>
      </c>
      <c r="F1032" s="269">
        <v>0</v>
      </c>
      <c r="G1032" s="36"/>
      <c r="H1032" s="41"/>
    </row>
    <row r="1033" spans="1:8" s="2" customFormat="1" ht="16.9" customHeight="1">
      <c r="A1033" s="36"/>
      <c r="B1033" s="41"/>
      <c r="C1033" s="268" t="s">
        <v>19</v>
      </c>
      <c r="D1033" s="268" t="s">
        <v>849</v>
      </c>
      <c r="E1033" s="19" t="s">
        <v>19</v>
      </c>
      <c r="F1033" s="269">
        <v>0.381</v>
      </c>
      <c r="G1033" s="36"/>
      <c r="H1033" s="41"/>
    </row>
    <row r="1034" spans="1:8" s="2" customFormat="1" ht="16.9" customHeight="1">
      <c r="A1034" s="36"/>
      <c r="B1034" s="41"/>
      <c r="C1034" s="268" t="s">
        <v>19</v>
      </c>
      <c r="D1034" s="268" t="s">
        <v>850</v>
      </c>
      <c r="E1034" s="19" t="s">
        <v>19</v>
      </c>
      <c r="F1034" s="269">
        <v>0</v>
      </c>
      <c r="G1034" s="36"/>
      <c r="H1034" s="41"/>
    </row>
    <row r="1035" spans="1:8" s="2" customFormat="1" ht="16.9" customHeight="1">
      <c r="A1035" s="36"/>
      <c r="B1035" s="41"/>
      <c r="C1035" s="268" t="s">
        <v>19</v>
      </c>
      <c r="D1035" s="268" t="s">
        <v>851</v>
      </c>
      <c r="E1035" s="19" t="s">
        <v>19</v>
      </c>
      <c r="F1035" s="269">
        <v>0.971</v>
      </c>
      <c r="G1035" s="36"/>
      <c r="H1035" s="41"/>
    </row>
    <row r="1036" spans="1:8" s="2" customFormat="1" ht="16.9" customHeight="1">
      <c r="A1036" s="36"/>
      <c r="B1036" s="41"/>
      <c r="C1036" s="268" t="s">
        <v>19</v>
      </c>
      <c r="D1036" s="268" t="s">
        <v>852</v>
      </c>
      <c r="E1036" s="19" t="s">
        <v>19</v>
      </c>
      <c r="F1036" s="269">
        <v>0</v>
      </c>
      <c r="G1036" s="36"/>
      <c r="H1036" s="41"/>
    </row>
    <row r="1037" spans="1:8" s="2" customFormat="1" ht="16.9" customHeight="1">
      <c r="A1037" s="36"/>
      <c r="B1037" s="41"/>
      <c r="C1037" s="268" t="s">
        <v>19</v>
      </c>
      <c r="D1037" s="268" t="s">
        <v>853</v>
      </c>
      <c r="E1037" s="19" t="s">
        <v>19</v>
      </c>
      <c r="F1037" s="269">
        <v>0.015</v>
      </c>
      <c r="G1037" s="36"/>
      <c r="H1037" s="41"/>
    </row>
    <row r="1038" spans="1:8" s="2" customFormat="1" ht="16.9" customHeight="1">
      <c r="A1038" s="36"/>
      <c r="B1038" s="41"/>
      <c r="C1038" s="268" t="s">
        <v>19</v>
      </c>
      <c r="D1038" s="268" t="s">
        <v>854</v>
      </c>
      <c r="E1038" s="19" t="s">
        <v>19</v>
      </c>
      <c r="F1038" s="269">
        <v>0</v>
      </c>
      <c r="G1038" s="36"/>
      <c r="H1038" s="41"/>
    </row>
    <row r="1039" spans="1:8" s="2" customFormat="1" ht="16.9" customHeight="1">
      <c r="A1039" s="36"/>
      <c r="B1039" s="41"/>
      <c r="C1039" s="268" t="s">
        <v>19</v>
      </c>
      <c r="D1039" s="268" t="s">
        <v>855</v>
      </c>
      <c r="E1039" s="19" t="s">
        <v>19</v>
      </c>
      <c r="F1039" s="269">
        <v>1.185</v>
      </c>
      <c r="G1039" s="36"/>
      <c r="H1039" s="41"/>
    </row>
    <row r="1040" spans="1:8" s="2" customFormat="1" ht="16.9" customHeight="1">
      <c r="A1040" s="36"/>
      <c r="B1040" s="41"/>
      <c r="C1040" s="268" t="s">
        <v>19</v>
      </c>
      <c r="D1040" s="268" t="s">
        <v>856</v>
      </c>
      <c r="E1040" s="19" t="s">
        <v>19</v>
      </c>
      <c r="F1040" s="269">
        <v>0</v>
      </c>
      <c r="G1040" s="36"/>
      <c r="H1040" s="41"/>
    </row>
    <row r="1041" spans="1:8" s="2" customFormat="1" ht="16.9" customHeight="1">
      <c r="A1041" s="36"/>
      <c r="B1041" s="41"/>
      <c r="C1041" s="268" t="s">
        <v>19</v>
      </c>
      <c r="D1041" s="268" t="s">
        <v>857</v>
      </c>
      <c r="E1041" s="19" t="s">
        <v>19</v>
      </c>
      <c r="F1041" s="269">
        <v>5.295</v>
      </c>
      <c r="G1041" s="36"/>
      <c r="H1041" s="41"/>
    </row>
    <row r="1042" spans="1:8" s="2" customFormat="1" ht="16.9" customHeight="1">
      <c r="A1042" s="36"/>
      <c r="B1042" s="41"/>
      <c r="C1042" s="268" t="s">
        <v>19</v>
      </c>
      <c r="D1042" s="268" t="s">
        <v>858</v>
      </c>
      <c r="E1042" s="19" t="s">
        <v>19</v>
      </c>
      <c r="F1042" s="269">
        <v>0</v>
      </c>
      <c r="G1042" s="36"/>
      <c r="H1042" s="41"/>
    </row>
    <row r="1043" spans="1:8" s="2" customFormat="1" ht="16.9" customHeight="1">
      <c r="A1043" s="36"/>
      <c r="B1043" s="41"/>
      <c r="C1043" s="268" t="s">
        <v>19</v>
      </c>
      <c r="D1043" s="268" t="s">
        <v>859</v>
      </c>
      <c r="E1043" s="19" t="s">
        <v>19</v>
      </c>
      <c r="F1043" s="269">
        <v>4.2</v>
      </c>
      <c r="G1043" s="36"/>
      <c r="H1043" s="41"/>
    </row>
    <row r="1044" spans="1:8" s="2" customFormat="1" ht="16.9" customHeight="1">
      <c r="A1044" s="36"/>
      <c r="B1044" s="41"/>
      <c r="C1044" s="268" t="s">
        <v>19</v>
      </c>
      <c r="D1044" s="268" t="s">
        <v>860</v>
      </c>
      <c r="E1044" s="19" t="s">
        <v>19</v>
      </c>
      <c r="F1044" s="269">
        <v>0</v>
      </c>
      <c r="G1044" s="36"/>
      <c r="H1044" s="41"/>
    </row>
    <row r="1045" spans="1:8" s="2" customFormat="1" ht="16.9" customHeight="1">
      <c r="A1045" s="36"/>
      <c r="B1045" s="41"/>
      <c r="C1045" s="268" t="s">
        <v>19</v>
      </c>
      <c r="D1045" s="268" t="s">
        <v>861</v>
      </c>
      <c r="E1045" s="19" t="s">
        <v>19</v>
      </c>
      <c r="F1045" s="269">
        <v>0.726</v>
      </c>
      <c r="G1045" s="36"/>
      <c r="H1045" s="41"/>
    </row>
    <row r="1046" spans="1:8" s="2" customFormat="1" ht="16.9" customHeight="1">
      <c r="A1046" s="36"/>
      <c r="B1046" s="41"/>
      <c r="C1046" s="268" t="s">
        <v>19</v>
      </c>
      <c r="D1046" s="268" t="s">
        <v>862</v>
      </c>
      <c r="E1046" s="19" t="s">
        <v>19</v>
      </c>
      <c r="F1046" s="269">
        <v>0</v>
      </c>
      <c r="G1046" s="36"/>
      <c r="H1046" s="41"/>
    </row>
    <row r="1047" spans="1:8" s="2" customFormat="1" ht="16.9" customHeight="1">
      <c r="A1047" s="36"/>
      <c r="B1047" s="41"/>
      <c r="C1047" s="268" t="s">
        <v>19</v>
      </c>
      <c r="D1047" s="268" t="s">
        <v>863</v>
      </c>
      <c r="E1047" s="19" t="s">
        <v>19</v>
      </c>
      <c r="F1047" s="269">
        <v>0.101</v>
      </c>
      <c r="G1047" s="36"/>
      <c r="H1047" s="41"/>
    </row>
    <row r="1048" spans="1:8" s="2" customFormat="1" ht="16.9" customHeight="1">
      <c r="A1048" s="36"/>
      <c r="B1048" s="41"/>
      <c r="C1048" s="268" t="s">
        <v>231</v>
      </c>
      <c r="D1048" s="268" t="s">
        <v>534</v>
      </c>
      <c r="E1048" s="19" t="s">
        <v>19</v>
      </c>
      <c r="F1048" s="269">
        <v>12.874</v>
      </c>
      <c r="G1048" s="36"/>
      <c r="H1048" s="41"/>
    </row>
    <row r="1049" spans="1:8" s="2" customFormat="1" ht="16.9" customHeight="1">
      <c r="A1049" s="36"/>
      <c r="B1049" s="41"/>
      <c r="C1049" s="270" t="s">
        <v>3054</v>
      </c>
      <c r="D1049" s="36"/>
      <c r="E1049" s="36"/>
      <c r="F1049" s="36"/>
      <c r="G1049" s="36"/>
      <c r="H1049" s="41"/>
    </row>
    <row r="1050" spans="1:8" s="2" customFormat="1" ht="16.9" customHeight="1">
      <c r="A1050" s="36"/>
      <c r="B1050" s="41"/>
      <c r="C1050" s="268" t="s">
        <v>842</v>
      </c>
      <c r="D1050" s="268" t="s">
        <v>843</v>
      </c>
      <c r="E1050" s="19" t="s">
        <v>127</v>
      </c>
      <c r="F1050" s="269">
        <v>13.518</v>
      </c>
      <c r="G1050" s="36"/>
      <c r="H1050" s="41"/>
    </row>
    <row r="1051" spans="1:8" s="2" customFormat="1" ht="16.9" customHeight="1">
      <c r="A1051" s="36"/>
      <c r="B1051" s="41"/>
      <c r="C1051" s="264" t="s">
        <v>364</v>
      </c>
      <c r="D1051" s="265" t="s">
        <v>365</v>
      </c>
      <c r="E1051" s="266" t="s">
        <v>106</v>
      </c>
      <c r="F1051" s="267">
        <v>595.438</v>
      </c>
      <c r="G1051" s="36"/>
      <c r="H1051" s="41"/>
    </row>
    <row r="1052" spans="1:8" s="2" customFormat="1" ht="16.9" customHeight="1">
      <c r="A1052" s="36"/>
      <c r="B1052" s="41"/>
      <c r="C1052" s="268" t="s">
        <v>19</v>
      </c>
      <c r="D1052" s="268" t="s">
        <v>1637</v>
      </c>
      <c r="E1052" s="19" t="s">
        <v>19</v>
      </c>
      <c r="F1052" s="269">
        <v>0</v>
      </c>
      <c r="G1052" s="36"/>
      <c r="H1052" s="41"/>
    </row>
    <row r="1053" spans="1:8" s="2" customFormat="1" ht="16.9" customHeight="1">
      <c r="A1053" s="36"/>
      <c r="B1053" s="41"/>
      <c r="C1053" s="268" t="s">
        <v>19</v>
      </c>
      <c r="D1053" s="268" t="s">
        <v>1673</v>
      </c>
      <c r="E1053" s="19" t="s">
        <v>19</v>
      </c>
      <c r="F1053" s="269">
        <v>0</v>
      </c>
      <c r="G1053" s="36"/>
      <c r="H1053" s="41"/>
    </row>
    <row r="1054" spans="1:8" s="2" customFormat="1" ht="16.9" customHeight="1">
      <c r="A1054" s="36"/>
      <c r="B1054" s="41"/>
      <c r="C1054" s="268" t="s">
        <v>19</v>
      </c>
      <c r="D1054" s="268" t="s">
        <v>1674</v>
      </c>
      <c r="E1054" s="19" t="s">
        <v>19</v>
      </c>
      <c r="F1054" s="269">
        <v>256.2</v>
      </c>
      <c r="G1054" s="36"/>
      <c r="H1054" s="41"/>
    </row>
    <row r="1055" spans="1:8" s="2" customFormat="1" ht="16.9" customHeight="1">
      <c r="A1055" s="36"/>
      <c r="B1055" s="41"/>
      <c r="C1055" s="268" t="s">
        <v>19</v>
      </c>
      <c r="D1055" s="268" t="s">
        <v>1675</v>
      </c>
      <c r="E1055" s="19" t="s">
        <v>19</v>
      </c>
      <c r="F1055" s="269">
        <v>-35.751</v>
      </c>
      <c r="G1055" s="36"/>
      <c r="H1055" s="41"/>
    </row>
    <row r="1056" spans="1:8" s="2" customFormat="1" ht="16.9" customHeight="1">
      <c r="A1056" s="36"/>
      <c r="B1056" s="41"/>
      <c r="C1056" s="268" t="s">
        <v>19</v>
      </c>
      <c r="D1056" s="268" t="s">
        <v>1676</v>
      </c>
      <c r="E1056" s="19" t="s">
        <v>19</v>
      </c>
      <c r="F1056" s="269">
        <v>-22.452</v>
      </c>
      <c r="G1056" s="36"/>
      <c r="H1056" s="41"/>
    </row>
    <row r="1057" spans="1:8" s="2" customFormat="1" ht="16.9" customHeight="1">
      <c r="A1057" s="36"/>
      <c r="B1057" s="41"/>
      <c r="C1057" s="268" t="s">
        <v>19</v>
      </c>
      <c r="D1057" s="268" t="s">
        <v>1677</v>
      </c>
      <c r="E1057" s="19" t="s">
        <v>19</v>
      </c>
      <c r="F1057" s="269">
        <v>49.385</v>
      </c>
      <c r="G1057" s="36"/>
      <c r="H1057" s="41"/>
    </row>
    <row r="1058" spans="1:8" s="2" customFormat="1" ht="16.9" customHeight="1">
      <c r="A1058" s="36"/>
      <c r="B1058" s="41"/>
      <c r="C1058" s="268" t="s">
        <v>19</v>
      </c>
      <c r="D1058" s="268" t="s">
        <v>1678</v>
      </c>
      <c r="E1058" s="19" t="s">
        <v>19</v>
      </c>
      <c r="F1058" s="269">
        <v>0</v>
      </c>
      <c r="G1058" s="36"/>
      <c r="H1058" s="41"/>
    </row>
    <row r="1059" spans="1:8" s="2" customFormat="1" ht="16.9" customHeight="1">
      <c r="A1059" s="36"/>
      <c r="B1059" s="41"/>
      <c r="C1059" s="268" t="s">
        <v>19</v>
      </c>
      <c r="D1059" s="268" t="s">
        <v>1679</v>
      </c>
      <c r="E1059" s="19" t="s">
        <v>19</v>
      </c>
      <c r="F1059" s="269">
        <v>148.5</v>
      </c>
      <c r="G1059" s="36"/>
      <c r="H1059" s="41"/>
    </row>
    <row r="1060" spans="1:8" s="2" customFormat="1" ht="16.9" customHeight="1">
      <c r="A1060" s="36"/>
      <c r="B1060" s="41"/>
      <c r="C1060" s="268" t="s">
        <v>19</v>
      </c>
      <c r="D1060" s="268" t="s">
        <v>1680</v>
      </c>
      <c r="E1060" s="19" t="s">
        <v>19</v>
      </c>
      <c r="F1060" s="269">
        <v>0</v>
      </c>
      <c r="G1060" s="36"/>
      <c r="H1060" s="41"/>
    </row>
    <row r="1061" spans="1:8" s="2" customFormat="1" ht="16.9" customHeight="1">
      <c r="A1061" s="36"/>
      <c r="B1061" s="41"/>
      <c r="C1061" s="268" t="s">
        <v>19</v>
      </c>
      <c r="D1061" s="268" t="s">
        <v>1681</v>
      </c>
      <c r="E1061" s="19" t="s">
        <v>19</v>
      </c>
      <c r="F1061" s="269">
        <v>138.756</v>
      </c>
      <c r="G1061" s="36"/>
      <c r="H1061" s="41"/>
    </row>
    <row r="1062" spans="1:8" s="2" customFormat="1" ht="16.9" customHeight="1">
      <c r="A1062" s="36"/>
      <c r="B1062" s="41"/>
      <c r="C1062" s="268" t="s">
        <v>19</v>
      </c>
      <c r="D1062" s="268" t="s">
        <v>1682</v>
      </c>
      <c r="E1062" s="19" t="s">
        <v>19</v>
      </c>
      <c r="F1062" s="269">
        <v>0</v>
      </c>
      <c r="G1062" s="36"/>
      <c r="H1062" s="41"/>
    </row>
    <row r="1063" spans="1:8" s="2" customFormat="1" ht="16.9" customHeight="1">
      <c r="A1063" s="36"/>
      <c r="B1063" s="41"/>
      <c r="C1063" s="268" t="s">
        <v>19</v>
      </c>
      <c r="D1063" s="268" t="s">
        <v>1683</v>
      </c>
      <c r="E1063" s="19" t="s">
        <v>19</v>
      </c>
      <c r="F1063" s="269">
        <v>60.8</v>
      </c>
      <c r="G1063" s="36"/>
      <c r="H1063" s="41"/>
    </row>
    <row r="1064" spans="1:8" s="2" customFormat="1" ht="16.9" customHeight="1">
      <c r="A1064" s="36"/>
      <c r="B1064" s="41"/>
      <c r="C1064" s="268" t="s">
        <v>364</v>
      </c>
      <c r="D1064" s="268" t="s">
        <v>463</v>
      </c>
      <c r="E1064" s="19" t="s">
        <v>19</v>
      </c>
      <c r="F1064" s="269">
        <v>595.438</v>
      </c>
      <c r="G1064" s="36"/>
      <c r="H1064" s="41"/>
    </row>
    <row r="1065" spans="1:8" s="2" customFormat="1" ht="16.9" customHeight="1">
      <c r="A1065" s="36"/>
      <c r="B1065" s="41"/>
      <c r="C1065" s="270" t="s">
        <v>3054</v>
      </c>
      <c r="D1065" s="36"/>
      <c r="E1065" s="36"/>
      <c r="F1065" s="36"/>
      <c r="G1065" s="36"/>
      <c r="H1065" s="41"/>
    </row>
    <row r="1066" spans="1:8" s="2" customFormat="1" ht="16.9" customHeight="1">
      <c r="A1066" s="36"/>
      <c r="B1066" s="41"/>
      <c r="C1066" s="268" t="s">
        <v>1667</v>
      </c>
      <c r="D1066" s="268" t="s">
        <v>1668</v>
      </c>
      <c r="E1066" s="19" t="s">
        <v>106</v>
      </c>
      <c r="F1066" s="269">
        <v>595.438</v>
      </c>
      <c r="G1066" s="36"/>
      <c r="H1066" s="41"/>
    </row>
    <row r="1067" spans="1:8" s="2" customFormat="1" ht="16.9" customHeight="1">
      <c r="A1067" s="36"/>
      <c r="B1067" s="41"/>
      <c r="C1067" s="268" t="s">
        <v>1685</v>
      </c>
      <c r="D1067" s="268" t="s">
        <v>1686</v>
      </c>
      <c r="E1067" s="19" t="s">
        <v>127</v>
      </c>
      <c r="F1067" s="269">
        <v>1710.301</v>
      </c>
      <c r="G1067" s="36"/>
      <c r="H1067" s="41"/>
    </row>
    <row r="1068" spans="1:8" s="2" customFormat="1" ht="16.9" customHeight="1">
      <c r="A1068" s="36"/>
      <c r="B1068" s="41"/>
      <c r="C1068" s="264" t="s">
        <v>157</v>
      </c>
      <c r="D1068" s="265" t="s">
        <v>158</v>
      </c>
      <c r="E1068" s="266" t="s">
        <v>92</v>
      </c>
      <c r="F1068" s="267">
        <v>158</v>
      </c>
      <c r="G1068" s="36"/>
      <c r="H1068" s="41"/>
    </row>
    <row r="1069" spans="1:8" s="2" customFormat="1" ht="16.9" customHeight="1">
      <c r="A1069" s="36"/>
      <c r="B1069" s="41"/>
      <c r="C1069" s="268" t="s">
        <v>157</v>
      </c>
      <c r="D1069" s="268" t="s">
        <v>1298</v>
      </c>
      <c r="E1069" s="19" t="s">
        <v>19</v>
      </c>
      <c r="F1069" s="269">
        <v>158</v>
      </c>
      <c r="G1069" s="36"/>
      <c r="H1069" s="41"/>
    </row>
    <row r="1070" spans="1:8" s="2" customFormat="1" ht="16.9" customHeight="1">
      <c r="A1070" s="36"/>
      <c r="B1070" s="41"/>
      <c r="C1070" s="270" t="s">
        <v>3054</v>
      </c>
      <c r="D1070" s="36"/>
      <c r="E1070" s="36"/>
      <c r="F1070" s="36"/>
      <c r="G1070" s="36"/>
      <c r="H1070" s="41"/>
    </row>
    <row r="1071" spans="1:8" s="2" customFormat="1" ht="16.9" customHeight="1">
      <c r="A1071" s="36"/>
      <c r="B1071" s="41"/>
      <c r="C1071" s="268" t="s">
        <v>1294</v>
      </c>
      <c r="D1071" s="268" t="s">
        <v>1295</v>
      </c>
      <c r="E1071" s="19" t="s">
        <v>92</v>
      </c>
      <c r="F1071" s="269">
        <v>158</v>
      </c>
      <c r="G1071" s="36"/>
      <c r="H1071" s="41"/>
    </row>
    <row r="1072" spans="1:8" s="2" customFormat="1" ht="16.9" customHeight="1">
      <c r="A1072" s="36"/>
      <c r="B1072" s="41"/>
      <c r="C1072" s="268" t="s">
        <v>1200</v>
      </c>
      <c r="D1072" s="268" t="s">
        <v>1201</v>
      </c>
      <c r="E1072" s="19" t="s">
        <v>106</v>
      </c>
      <c r="F1072" s="269">
        <v>3.16</v>
      </c>
      <c r="G1072" s="36"/>
      <c r="H1072" s="41"/>
    </row>
    <row r="1073" spans="1:8" s="2" customFormat="1" ht="16.9" customHeight="1">
      <c r="A1073" s="36"/>
      <c r="B1073" s="41"/>
      <c r="C1073" s="268" t="s">
        <v>1276</v>
      </c>
      <c r="D1073" s="268" t="s">
        <v>1277</v>
      </c>
      <c r="E1073" s="19" t="s">
        <v>92</v>
      </c>
      <c r="F1073" s="269">
        <v>158</v>
      </c>
      <c r="G1073" s="36"/>
      <c r="H1073" s="41"/>
    </row>
    <row r="1074" spans="1:8" s="2" customFormat="1" ht="16.9" customHeight="1">
      <c r="A1074" s="36"/>
      <c r="B1074" s="41"/>
      <c r="C1074" s="264" t="s">
        <v>267</v>
      </c>
      <c r="D1074" s="265" t="s">
        <v>268</v>
      </c>
      <c r="E1074" s="266" t="s">
        <v>106</v>
      </c>
      <c r="F1074" s="267">
        <v>9.065</v>
      </c>
      <c r="G1074" s="36"/>
      <c r="H1074" s="41"/>
    </row>
    <row r="1075" spans="1:8" s="2" customFormat="1" ht="16.9" customHeight="1">
      <c r="A1075" s="36"/>
      <c r="B1075" s="41"/>
      <c r="C1075" s="268" t="s">
        <v>19</v>
      </c>
      <c r="D1075" s="268" t="s">
        <v>578</v>
      </c>
      <c r="E1075" s="19" t="s">
        <v>19</v>
      </c>
      <c r="F1075" s="269">
        <v>0</v>
      </c>
      <c r="G1075" s="36"/>
      <c r="H1075" s="41"/>
    </row>
    <row r="1076" spans="1:8" s="2" customFormat="1" ht="16.9" customHeight="1">
      <c r="A1076" s="36"/>
      <c r="B1076" s="41"/>
      <c r="C1076" s="268" t="s">
        <v>267</v>
      </c>
      <c r="D1076" s="268" t="s">
        <v>579</v>
      </c>
      <c r="E1076" s="19" t="s">
        <v>19</v>
      </c>
      <c r="F1076" s="269">
        <v>9.065</v>
      </c>
      <c r="G1076" s="36"/>
      <c r="H1076" s="41"/>
    </row>
    <row r="1077" spans="1:8" s="2" customFormat="1" ht="16.9" customHeight="1">
      <c r="A1077" s="36"/>
      <c r="B1077" s="41"/>
      <c r="C1077" s="270" t="s">
        <v>3054</v>
      </c>
      <c r="D1077" s="36"/>
      <c r="E1077" s="36"/>
      <c r="F1077" s="36"/>
      <c r="G1077" s="36"/>
      <c r="H1077" s="41"/>
    </row>
    <row r="1078" spans="1:8" s="2" customFormat="1" ht="16.9" customHeight="1">
      <c r="A1078" s="36"/>
      <c r="B1078" s="41"/>
      <c r="C1078" s="268" t="s">
        <v>573</v>
      </c>
      <c r="D1078" s="268" t="s">
        <v>574</v>
      </c>
      <c r="E1078" s="19" t="s">
        <v>106</v>
      </c>
      <c r="F1078" s="269">
        <v>9.065</v>
      </c>
      <c r="G1078" s="36"/>
      <c r="H1078" s="41"/>
    </row>
    <row r="1079" spans="1:8" s="2" customFormat="1" ht="16.9" customHeight="1">
      <c r="A1079" s="36"/>
      <c r="B1079" s="41"/>
      <c r="C1079" s="268" t="s">
        <v>2715</v>
      </c>
      <c r="D1079" s="268" t="s">
        <v>2716</v>
      </c>
      <c r="E1079" s="19" t="s">
        <v>127</v>
      </c>
      <c r="F1079" s="269">
        <v>4292.638</v>
      </c>
      <c r="G1079" s="36"/>
      <c r="H1079" s="41"/>
    </row>
    <row r="1080" spans="1:8" s="2" customFormat="1" ht="16.9" customHeight="1">
      <c r="A1080" s="36"/>
      <c r="B1080" s="41"/>
      <c r="C1080" s="264" t="s">
        <v>319</v>
      </c>
      <c r="D1080" s="265" t="s">
        <v>320</v>
      </c>
      <c r="E1080" s="266" t="s">
        <v>92</v>
      </c>
      <c r="F1080" s="267">
        <v>5.1</v>
      </c>
      <c r="G1080" s="36"/>
      <c r="H1080" s="41"/>
    </row>
    <row r="1081" spans="1:8" s="2" customFormat="1" ht="16.9" customHeight="1">
      <c r="A1081" s="36"/>
      <c r="B1081" s="41"/>
      <c r="C1081" s="268" t="s">
        <v>19</v>
      </c>
      <c r="D1081" s="268" t="s">
        <v>510</v>
      </c>
      <c r="E1081" s="19" t="s">
        <v>19</v>
      </c>
      <c r="F1081" s="269">
        <v>0</v>
      </c>
      <c r="G1081" s="36"/>
      <c r="H1081" s="41"/>
    </row>
    <row r="1082" spans="1:8" s="2" customFormat="1" ht="16.9" customHeight="1">
      <c r="A1082" s="36"/>
      <c r="B1082" s="41"/>
      <c r="C1082" s="268" t="s">
        <v>19</v>
      </c>
      <c r="D1082" s="268" t="s">
        <v>511</v>
      </c>
      <c r="E1082" s="19" t="s">
        <v>19</v>
      </c>
      <c r="F1082" s="269">
        <v>1</v>
      </c>
      <c r="G1082" s="36"/>
      <c r="H1082" s="41"/>
    </row>
    <row r="1083" spans="1:8" s="2" customFormat="1" ht="16.9" customHeight="1">
      <c r="A1083" s="36"/>
      <c r="B1083" s="41"/>
      <c r="C1083" s="268" t="s">
        <v>19</v>
      </c>
      <c r="D1083" s="268" t="s">
        <v>512</v>
      </c>
      <c r="E1083" s="19" t="s">
        <v>19</v>
      </c>
      <c r="F1083" s="269">
        <v>2.2</v>
      </c>
      <c r="G1083" s="36"/>
      <c r="H1083" s="41"/>
    </row>
    <row r="1084" spans="1:8" s="2" customFormat="1" ht="16.9" customHeight="1">
      <c r="A1084" s="36"/>
      <c r="B1084" s="41"/>
      <c r="C1084" s="264" t="s">
        <v>160</v>
      </c>
      <c r="D1084" s="265" t="s">
        <v>161</v>
      </c>
      <c r="E1084" s="266" t="s">
        <v>106</v>
      </c>
      <c r="F1084" s="267">
        <v>3.16</v>
      </c>
      <c r="G1084" s="36"/>
      <c r="H1084" s="41"/>
    </row>
    <row r="1085" spans="1:8" s="2" customFormat="1" ht="16.9" customHeight="1">
      <c r="A1085" s="36"/>
      <c r="B1085" s="41"/>
      <c r="C1085" s="268" t="s">
        <v>19</v>
      </c>
      <c r="D1085" s="268" t="s">
        <v>1205</v>
      </c>
      <c r="E1085" s="19" t="s">
        <v>19</v>
      </c>
      <c r="F1085" s="269">
        <v>0</v>
      </c>
      <c r="G1085" s="36"/>
      <c r="H1085" s="41"/>
    </row>
    <row r="1086" spans="1:8" s="2" customFormat="1" ht="16.9" customHeight="1">
      <c r="A1086" s="36"/>
      <c r="B1086" s="41"/>
      <c r="C1086" s="268" t="s">
        <v>19</v>
      </c>
      <c r="D1086" s="268" t="s">
        <v>1206</v>
      </c>
      <c r="E1086" s="19" t="s">
        <v>19</v>
      </c>
      <c r="F1086" s="269">
        <v>3.16</v>
      </c>
      <c r="G1086" s="36"/>
      <c r="H1086" s="41"/>
    </row>
    <row r="1087" spans="1:8" s="2" customFormat="1" ht="16.9" customHeight="1">
      <c r="A1087" s="36"/>
      <c r="B1087" s="41"/>
      <c r="C1087" s="268" t="s">
        <v>160</v>
      </c>
      <c r="D1087" s="268" t="s">
        <v>463</v>
      </c>
      <c r="E1087" s="19" t="s">
        <v>19</v>
      </c>
      <c r="F1087" s="269">
        <v>3.16</v>
      </c>
      <c r="G1087" s="36"/>
      <c r="H1087" s="41"/>
    </row>
    <row r="1088" spans="1:8" s="2" customFormat="1" ht="16.9" customHeight="1">
      <c r="A1088" s="36"/>
      <c r="B1088" s="41"/>
      <c r="C1088" s="270" t="s">
        <v>3054</v>
      </c>
      <c r="D1088" s="36"/>
      <c r="E1088" s="36"/>
      <c r="F1088" s="36"/>
      <c r="G1088" s="36"/>
      <c r="H1088" s="41"/>
    </row>
    <row r="1089" spans="1:8" s="2" customFormat="1" ht="16.9" customHeight="1">
      <c r="A1089" s="36"/>
      <c r="B1089" s="41"/>
      <c r="C1089" s="268" t="s">
        <v>1200</v>
      </c>
      <c r="D1089" s="268" t="s">
        <v>1201</v>
      </c>
      <c r="E1089" s="19" t="s">
        <v>106</v>
      </c>
      <c r="F1089" s="269">
        <v>3.16</v>
      </c>
      <c r="G1089" s="36"/>
      <c r="H1089" s="41"/>
    </row>
    <row r="1090" spans="1:8" s="2" customFormat="1" ht="16.9" customHeight="1">
      <c r="A1090" s="36"/>
      <c r="B1090" s="41"/>
      <c r="C1090" s="268" t="s">
        <v>984</v>
      </c>
      <c r="D1090" s="268" t="s">
        <v>985</v>
      </c>
      <c r="E1090" s="19" t="s">
        <v>106</v>
      </c>
      <c r="F1090" s="269">
        <v>13.796</v>
      </c>
      <c r="G1090" s="36"/>
      <c r="H1090" s="41"/>
    </row>
    <row r="1091" spans="1:8" s="2" customFormat="1" ht="16.9" customHeight="1">
      <c r="A1091" s="36"/>
      <c r="B1091" s="41"/>
      <c r="C1091" s="264" t="s">
        <v>90</v>
      </c>
      <c r="D1091" s="265" t="s">
        <v>91</v>
      </c>
      <c r="E1091" s="266" t="s">
        <v>92</v>
      </c>
      <c r="F1091" s="267">
        <v>169</v>
      </c>
      <c r="G1091" s="36"/>
      <c r="H1091" s="41"/>
    </row>
    <row r="1092" spans="1:8" s="2" customFormat="1" ht="16.9" customHeight="1">
      <c r="A1092" s="36"/>
      <c r="B1092" s="41"/>
      <c r="C1092" s="268" t="s">
        <v>19</v>
      </c>
      <c r="D1092" s="268" t="s">
        <v>646</v>
      </c>
      <c r="E1092" s="19" t="s">
        <v>19</v>
      </c>
      <c r="F1092" s="269">
        <v>0</v>
      </c>
      <c r="G1092" s="36"/>
      <c r="H1092" s="41"/>
    </row>
    <row r="1093" spans="1:8" s="2" customFormat="1" ht="16.9" customHeight="1">
      <c r="A1093" s="36"/>
      <c r="B1093" s="41"/>
      <c r="C1093" s="268" t="s">
        <v>19</v>
      </c>
      <c r="D1093" s="268" t="s">
        <v>647</v>
      </c>
      <c r="E1093" s="19" t="s">
        <v>19</v>
      </c>
      <c r="F1093" s="269">
        <v>74</v>
      </c>
      <c r="G1093" s="36"/>
      <c r="H1093" s="41"/>
    </row>
    <row r="1094" spans="1:8" s="2" customFormat="1" ht="16.9" customHeight="1">
      <c r="A1094" s="36"/>
      <c r="B1094" s="41"/>
      <c r="C1094" s="268" t="s">
        <v>19</v>
      </c>
      <c r="D1094" s="268" t="s">
        <v>648</v>
      </c>
      <c r="E1094" s="19" t="s">
        <v>19</v>
      </c>
      <c r="F1094" s="269">
        <v>36</v>
      </c>
      <c r="G1094" s="36"/>
      <c r="H1094" s="41"/>
    </row>
    <row r="1095" spans="1:8" s="2" customFormat="1" ht="16.9" customHeight="1">
      <c r="A1095" s="36"/>
      <c r="B1095" s="41"/>
      <c r="C1095" s="268" t="s">
        <v>19</v>
      </c>
      <c r="D1095" s="268" t="s">
        <v>649</v>
      </c>
      <c r="E1095" s="19" t="s">
        <v>19</v>
      </c>
      <c r="F1095" s="269">
        <v>50</v>
      </c>
      <c r="G1095" s="36"/>
      <c r="H1095" s="41"/>
    </row>
    <row r="1096" spans="1:8" s="2" customFormat="1" ht="16.9" customHeight="1">
      <c r="A1096" s="36"/>
      <c r="B1096" s="41"/>
      <c r="C1096" s="268" t="s">
        <v>19</v>
      </c>
      <c r="D1096" s="268" t="s">
        <v>650</v>
      </c>
      <c r="E1096" s="19" t="s">
        <v>19</v>
      </c>
      <c r="F1096" s="269">
        <v>9</v>
      </c>
      <c r="G1096" s="36"/>
      <c r="H1096" s="41"/>
    </row>
    <row r="1097" spans="1:8" s="2" customFormat="1" ht="16.9" customHeight="1">
      <c r="A1097" s="36"/>
      <c r="B1097" s="41"/>
      <c r="C1097" s="268" t="s">
        <v>90</v>
      </c>
      <c r="D1097" s="268" t="s">
        <v>463</v>
      </c>
      <c r="E1097" s="19" t="s">
        <v>19</v>
      </c>
      <c r="F1097" s="269">
        <v>169</v>
      </c>
      <c r="G1097" s="36"/>
      <c r="H1097" s="41"/>
    </row>
    <row r="1098" spans="1:8" s="2" customFormat="1" ht="16.9" customHeight="1">
      <c r="A1098" s="36"/>
      <c r="B1098" s="41"/>
      <c r="C1098" s="270" t="s">
        <v>3054</v>
      </c>
      <c r="D1098" s="36"/>
      <c r="E1098" s="36"/>
      <c r="F1098" s="36"/>
      <c r="G1098" s="36"/>
      <c r="H1098" s="41"/>
    </row>
    <row r="1099" spans="1:8" s="2" customFormat="1" ht="16.9" customHeight="1">
      <c r="A1099" s="36"/>
      <c r="B1099" s="41"/>
      <c r="C1099" s="268" t="s">
        <v>641</v>
      </c>
      <c r="D1099" s="268" t="s">
        <v>642</v>
      </c>
      <c r="E1099" s="19" t="s">
        <v>92</v>
      </c>
      <c r="F1099" s="269">
        <v>169</v>
      </c>
      <c r="G1099" s="36"/>
      <c r="H1099" s="41"/>
    </row>
    <row r="1100" spans="1:8" s="2" customFormat="1" ht="16.9" customHeight="1">
      <c r="A1100" s="36"/>
      <c r="B1100" s="41"/>
      <c r="C1100" s="268" t="s">
        <v>954</v>
      </c>
      <c r="D1100" s="268" t="s">
        <v>955</v>
      </c>
      <c r="E1100" s="19" t="s">
        <v>106</v>
      </c>
      <c r="F1100" s="269">
        <v>208.3</v>
      </c>
      <c r="G1100" s="36"/>
      <c r="H1100" s="41"/>
    </row>
    <row r="1101" spans="1:8" s="2" customFormat="1" ht="16.9" customHeight="1">
      <c r="A1101" s="36"/>
      <c r="B1101" s="41"/>
      <c r="C1101" s="268" t="s">
        <v>1082</v>
      </c>
      <c r="D1101" s="268" t="s">
        <v>1083</v>
      </c>
      <c r="E1101" s="19" t="s">
        <v>106</v>
      </c>
      <c r="F1101" s="269">
        <v>1162.175</v>
      </c>
      <c r="G1101" s="36"/>
      <c r="H1101" s="41"/>
    </row>
    <row r="1102" spans="1:8" s="2" customFormat="1" ht="16.9" customHeight="1">
      <c r="A1102" s="36"/>
      <c r="B1102" s="41"/>
      <c r="C1102" s="268" t="s">
        <v>19</v>
      </c>
      <c r="D1102" s="268" t="s">
        <v>1407</v>
      </c>
      <c r="E1102" s="19" t="s">
        <v>19</v>
      </c>
      <c r="F1102" s="269">
        <v>0</v>
      </c>
      <c r="G1102" s="36"/>
      <c r="H1102" s="41"/>
    </row>
    <row r="1103" spans="1:8" s="2" customFormat="1" ht="16.9" customHeight="1">
      <c r="A1103" s="36"/>
      <c r="B1103" s="41"/>
      <c r="C1103" s="268" t="s">
        <v>19</v>
      </c>
      <c r="D1103" s="268" t="s">
        <v>1408</v>
      </c>
      <c r="E1103" s="19" t="s">
        <v>19</v>
      </c>
      <c r="F1103" s="269">
        <v>2.28</v>
      </c>
      <c r="G1103" s="36"/>
      <c r="H1103" s="41"/>
    </row>
    <row r="1104" spans="1:8" s="2" customFormat="1" ht="16.9" customHeight="1">
      <c r="A1104" s="36"/>
      <c r="B1104" s="41"/>
      <c r="C1104" s="268" t="s">
        <v>19</v>
      </c>
      <c r="D1104" s="268" t="s">
        <v>1409</v>
      </c>
      <c r="E1104" s="19" t="s">
        <v>19</v>
      </c>
      <c r="F1104" s="269">
        <v>0</v>
      </c>
      <c r="G1104" s="36"/>
      <c r="H1104" s="41"/>
    </row>
    <row r="1105" spans="1:8" s="2" customFormat="1" ht="16.9" customHeight="1">
      <c r="A1105" s="36"/>
      <c r="B1105" s="41"/>
      <c r="C1105" s="268" t="s">
        <v>19</v>
      </c>
      <c r="D1105" s="268" t="s">
        <v>1410</v>
      </c>
      <c r="E1105" s="19" t="s">
        <v>19</v>
      </c>
      <c r="F1105" s="269">
        <v>151.68</v>
      </c>
      <c r="G1105" s="36"/>
      <c r="H1105" s="41"/>
    </row>
    <row r="1106" spans="1:8" s="2" customFormat="1" ht="16.9" customHeight="1">
      <c r="A1106" s="36"/>
      <c r="B1106" s="41"/>
      <c r="C1106" s="268" t="s">
        <v>19</v>
      </c>
      <c r="D1106" s="268" t="s">
        <v>1411</v>
      </c>
      <c r="E1106" s="19" t="s">
        <v>19</v>
      </c>
      <c r="F1106" s="269">
        <v>0</v>
      </c>
      <c r="G1106" s="36"/>
      <c r="H1106" s="41"/>
    </row>
    <row r="1107" spans="1:8" s="2" customFormat="1" ht="16.9" customHeight="1">
      <c r="A1107" s="36"/>
      <c r="B1107" s="41"/>
      <c r="C1107" s="268" t="s">
        <v>19</v>
      </c>
      <c r="D1107" s="268" t="s">
        <v>1412</v>
      </c>
      <c r="E1107" s="19" t="s">
        <v>19</v>
      </c>
      <c r="F1107" s="269">
        <v>13.26</v>
      </c>
      <c r="G1107" s="36"/>
      <c r="H1107" s="41"/>
    </row>
    <row r="1108" spans="1:8" s="2" customFormat="1" ht="16.9" customHeight="1">
      <c r="A1108" s="36"/>
      <c r="B1108" s="41"/>
      <c r="C1108" s="268" t="s">
        <v>19</v>
      </c>
      <c r="D1108" s="268" t="s">
        <v>1413</v>
      </c>
      <c r="E1108" s="19" t="s">
        <v>19</v>
      </c>
      <c r="F1108" s="269">
        <v>0</v>
      </c>
      <c r="G1108" s="36"/>
      <c r="H1108" s="41"/>
    </row>
    <row r="1109" spans="1:8" s="2" customFormat="1" ht="16.9" customHeight="1">
      <c r="A1109" s="36"/>
      <c r="B1109" s="41"/>
      <c r="C1109" s="268" t="s">
        <v>19</v>
      </c>
      <c r="D1109" s="268" t="s">
        <v>1414</v>
      </c>
      <c r="E1109" s="19" t="s">
        <v>19</v>
      </c>
      <c r="F1109" s="269">
        <v>13.86</v>
      </c>
      <c r="G1109" s="36"/>
      <c r="H1109" s="41"/>
    </row>
    <row r="1110" spans="1:8" s="2" customFormat="1" ht="16.9" customHeight="1">
      <c r="A1110" s="36"/>
      <c r="B1110" s="41"/>
      <c r="C1110" s="268" t="s">
        <v>19</v>
      </c>
      <c r="D1110" s="268" t="s">
        <v>1415</v>
      </c>
      <c r="E1110" s="19" t="s">
        <v>19</v>
      </c>
      <c r="F1110" s="269">
        <v>0</v>
      </c>
      <c r="G1110" s="36"/>
      <c r="H1110" s="41"/>
    </row>
    <row r="1111" spans="1:8" s="2" customFormat="1" ht="16.9" customHeight="1">
      <c r="A1111" s="36"/>
      <c r="B1111" s="41"/>
      <c r="C1111" s="268" t="s">
        <v>19</v>
      </c>
      <c r="D1111" s="268" t="s">
        <v>1416</v>
      </c>
      <c r="E1111" s="19" t="s">
        <v>19</v>
      </c>
      <c r="F1111" s="269">
        <v>5.94</v>
      </c>
      <c r="G1111" s="36"/>
      <c r="H1111" s="41"/>
    </row>
    <row r="1112" spans="1:8" s="2" customFormat="1" ht="16.9" customHeight="1">
      <c r="A1112" s="36"/>
      <c r="B1112" s="41"/>
      <c r="C1112" s="268" t="s">
        <v>19</v>
      </c>
      <c r="D1112" s="268" t="s">
        <v>1417</v>
      </c>
      <c r="E1112" s="19" t="s">
        <v>19</v>
      </c>
      <c r="F1112" s="269">
        <v>0</v>
      </c>
      <c r="G1112" s="36"/>
      <c r="H1112" s="41"/>
    </row>
    <row r="1113" spans="1:8" s="2" customFormat="1" ht="16.9" customHeight="1">
      <c r="A1113" s="36"/>
      <c r="B1113" s="41"/>
      <c r="C1113" s="268" t="s">
        <v>19</v>
      </c>
      <c r="D1113" s="268" t="s">
        <v>1418</v>
      </c>
      <c r="E1113" s="19" t="s">
        <v>19</v>
      </c>
      <c r="F1113" s="269">
        <v>7.68</v>
      </c>
      <c r="G1113" s="36"/>
      <c r="H1113" s="41"/>
    </row>
    <row r="1114" spans="1:8" s="2" customFormat="1" ht="16.9" customHeight="1">
      <c r="A1114" s="36"/>
      <c r="B1114" s="41"/>
      <c r="C1114" s="268" t="s">
        <v>195</v>
      </c>
      <c r="D1114" s="268" t="s">
        <v>463</v>
      </c>
      <c r="E1114" s="19" t="s">
        <v>19</v>
      </c>
      <c r="F1114" s="269">
        <v>194.7</v>
      </c>
      <c r="G1114" s="36"/>
      <c r="H1114" s="41"/>
    </row>
    <row r="1115" spans="1:8" s="2" customFormat="1" ht="16.9" customHeight="1">
      <c r="A1115" s="36"/>
      <c r="B1115" s="41"/>
      <c r="C1115" s="270" t="s">
        <v>3054</v>
      </c>
      <c r="D1115" s="36"/>
      <c r="E1115" s="36"/>
      <c r="F1115" s="36"/>
      <c r="G1115" s="36"/>
      <c r="H1115" s="41"/>
    </row>
    <row r="1116" spans="1:8" s="2" customFormat="1" ht="16.9" customHeight="1">
      <c r="A1116" s="36"/>
      <c r="B1116" s="41"/>
      <c r="C1116" s="268" t="s">
        <v>1402</v>
      </c>
      <c r="D1116" s="268" t="s">
        <v>1403</v>
      </c>
      <c r="E1116" s="19" t="s">
        <v>92</v>
      </c>
      <c r="F1116" s="269">
        <v>194.7</v>
      </c>
      <c r="G1116" s="36"/>
      <c r="H1116" s="41"/>
    </row>
    <row r="1117" spans="1:8" s="2" customFormat="1" ht="16.9" customHeight="1">
      <c r="A1117" s="36"/>
      <c r="B1117" s="41"/>
      <c r="C1117" s="268" t="s">
        <v>1396</v>
      </c>
      <c r="D1117" s="268" t="s">
        <v>1397</v>
      </c>
      <c r="E1117" s="19" t="s">
        <v>106</v>
      </c>
      <c r="F1117" s="269">
        <v>23.559</v>
      </c>
      <c r="G1117" s="36"/>
      <c r="H1117" s="41"/>
    </row>
    <row r="1118" spans="1:8" s="2" customFormat="1" ht="16.9" customHeight="1">
      <c r="A1118" s="36"/>
      <c r="B1118" s="41"/>
      <c r="C1118" s="264" t="s">
        <v>192</v>
      </c>
      <c r="D1118" s="265" t="s">
        <v>193</v>
      </c>
      <c r="E1118" s="266" t="s">
        <v>92</v>
      </c>
      <c r="F1118" s="267">
        <v>791.9</v>
      </c>
      <c r="G1118" s="36"/>
      <c r="H1118" s="41"/>
    </row>
    <row r="1119" spans="1:8" s="2" customFormat="1" ht="16.9" customHeight="1">
      <c r="A1119" s="36"/>
      <c r="B1119" s="41"/>
      <c r="C1119" s="268" t="s">
        <v>19</v>
      </c>
      <c r="D1119" s="268" t="s">
        <v>1384</v>
      </c>
      <c r="E1119" s="19" t="s">
        <v>19</v>
      </c>
      <c r="F1119" s="269">
        <v>0</v>
      </c>
      <c r="G1119" s="36"/>
      <c r="H1119" s="41"/>
    </row>
    <row r="1120" spans="1:8" s="2" customFormat="1" ht="16.9" customHeight="1">
      <c r="A1120" s="36"/>
      <c r="B1120" s="41"/>
      <c r="C1120" s="268" t="s">
        <v>19</v>
      </c>
      <c r="D1120" s="268" t="s">
        <v>1385</v>
      </c>
      <c r="E1120" s="19" t="s">
        <v>19</v>
      </c>
      <c r="F1120" s="269">
        <v>0</v>
      </c>
      <c r="G1120" s="36"/>
      <c r="H1120" s="41"/>
    </row>
    <row r="1121" spans="1:8" s="2" customFormat="1" ht="16.9" customHeight="1">
      <c r="A1121" s="36"/>
      <c r="B1121" s="41"/>
      <c r="C1121" s="268" t="s">
        <v>19</v>
      </c>
      <c r="D1121" s="268" t="s">
        <v>1386</v>
      </c>
      <c r="E1121" s="19" t="s">
        <v>19</v>
      </c>
      <c r="F1121" s="269">
        <v>10.8</v>
      </c>
      <c r="G1121" s="36"/>
      <c r="H1121" s="41"/>
    </row>
    <row r="1122" spans="1:8" s="2" customFormat="1" ht="16.9" customHeight="1">
      <c r="A1122" s="36"/>
      <c r="B1122" s="41"/>
      <c r="C1122" s="268" t="s">
        <v>19</v>
      </c>
      <c r="D1122" s="268" t="s">
        <v>1387</v>
      </c>
      <c r="E1122" s="19" t="s">
        <v>19</v>
      </c>
      <c r="F1122" s="269">
        <v>609</v>
      </c>
      <c r="G1122" s="36"/>
      <c r="H1122" s="41"/>
    </row>
    <row r="1123" spans="1:8" s="2" customFormat="1" ht="16.9" customHeight="1">
      <c r="A1123" s="36"/>
      <c r="B1123" s="41"/>
      <c r="C1123" s="268" t="s">
        <v>19</v>
      </c>
      <c r="D1123" s="268" t="s">
        <v>1388</v>
      </c>
      <c r="E1123" s="19" t="s">
        <v>19</v>
      </c>
      <c r="F1123" s="269">
        <v>42</v>
      </c>
      <c r="G1123" s="36"/>
      <c r="H1123" s="41"/>
    </row>
    <row r="1124" spans="1:8" s="2" customFormat="1" ht="16.9" customHeight="1">
      <c r="A1124" s="36"/>
      <c r="B1124" s="41"/>
      <c r="C1124" s="268" t="s">
        <v>19</v>
      </c>
      <c r="D1124" s="268" t="s">
        <v>1389</v>
      </c>
      <c r="E1124" s="19" t="s">
        <v>19</v>
      </c>
      <c r="F1124" s="269">
        <v>63</v>
      </c>
      <c r="G1124" s="36"/>
      <c r="H1124" s="41"/>
    </row>
    <row r="1125" spans="1:8" s="2" customFormat="1" ht="16.9" customHeight="1">
      <c r="A1125" s="36"/>
      <c r="B1125" s="41"/>
      <c r="C1125" s="268" t="s">
        <v>19</v>
      </c>
      <c r="D1125" s="268" t="s">
        <v>1390</v>
      </c>
      <c r="E1125" s="19" t="s">
        <v>19</v>
      </c>
      <c r="F1125" s="269">
        <v>27</v>
      </c>
      <c r="G1125" s="36"/>
      <c r="H1125" s="41"/>
    </row>
    <row r="1126" spans="1:8" s="2" customFormat="1" ht="16.9" customHeight="1">
      <c r="A1126" s="36"/>
      <c r="B1126" s="41"/>
      <c r="C1126" s="268" t="s">
        <v>19</v>
      </c>
      <c r="D1126" s="268" t="s">
        <v>1391</v>
      </c>
      <c r="E1126" s="19" t="s">
        <v>19</v>
      </c>
      <c r="F1126" s="269">
        <v>10</v>
      </c>
      <c r="G1126" s="36"/>
      <c r="H1126" s="41"/>
    </row>
    <row r="1127" spans="1:8" s="2" customFormat="1" ht="16.9" customHeight="1">
      <c r="A1127" s="36"/>
      <c r="B1127" s="41"/>
      <c r="C1127" s="268" t="s">
        <v>19</v>
      </c>
      <c r="D1127" s="268" t="s">
        <v>1392</v>
      </c>
      <c r="E1127" s="19" t="s">
        <v>19</v>
      </c>
      <c r="F1127" s="269">
        <v>10</v>
      </c>
      <c r="G1127" s="36"/>
      <c r="H1127" s="41"/>
    </row>
    <row r="1128" spans="1:8" s="2" customFormat="1" ht="16.9" customHeight="1">
      <c r="A1128" s="36"/>
      <c r="B1128" s="41"/>
      <c r="C1128" s="268" t="s">
        <v>19</v>
      </c>
      <c r="D1128" s="268" t="s">
        <v>1307</v>
      </c>
      <c r="E1128" s="19" t="s">
        <v>19</v>
      </c>
      <c r="F1128" s="269">
        <v>7</v>
      </c>
      <c r="G1128" s="36"/>
      <c r="H1128" s="41"/>
    </row>
    <row r="1129" spans="1:8" s="2" customFormat="1" ht="16.9" customHeight="1">
      <c r="A1129" s="36"/>
      <c r="B1129" s="41"/>
      <c r="C1129" s="268" t="s">
        <v>118</v>
      </c>
      <c r="D1129" s="268" t="s">
        <v>463</v>
      </c>
      <c r="E1129" s="19" t="s">
        <v>19</v>
      </c>
      <c r="F1129" s="269">
        <v>20</v>
      </c>
      <c r="G1129" s="36"/>
      <c r="H1129" s="41"/>
    </row>
    <row r="1130" spans="1:8" s="2" customFormat="1" ht="16.9" customHeight="1">
      <c r="A1130" s="36"/>
      <c r="B1130" s="41"/>
      <c r="C1130" s="270" t="s">
        <v>3054</v>
      </c>
      <c r="D1130" s="36"/>
      <c r="E1130" s="36"/>
      <c r="F1130" s="36"/>
      <c r="G1130" s="36"/>
      <c r="H1130" s="41"/>
    </row>
    <row r="1131" spans="1:8" s="2" customFormat="1" ht="16.9" customHeight="1">
      <c r="A1131" s="36"/>
      <c r="B1131" s="41"/>
      <c r="C1131" s="268" t="s">
        <v>1300</v>
      </c>
      <c r="D1131" s="268" t="s">
        <v>1301</v>
      </c>
      <c r="E1131" s="19" t="s">
        <v>110</v>
      </c>
      <c r="F1131" s="269">
        <v>20</v>
      </c>
      <c r="G1131" s="36"/>
      <c r="H1131" s="41"/>
    </row>
    <row r="1132" spans="1:8" s="2" customFormat="1" ht="16.9" customHeight="1">
      <c r="A1132" s="36"/>
      <c r="B1132" s="41"/>
      <c r="C1132" s="268" t="s">
        <v>1263</v>
      </c>
      <c r="D1132" s="268" t="s">
        <v>1264</v>
      </c>
      <c r="E1132" s="19" t="s">
        <v>110</v>
      </c>
      <c r="F1132" s="269">
        <v>20</v>
      </c>
      <c r="G1132" s="36"/>
      <c r="H1132" s="41"/>
    </row>
    <row r="1133" spans="1:8" s="2" customFormat="1" ht="16.9" customHeight="1">
      <c r="A1133" s="36"/>
      <c r="B1133" s="41"/>
      <c r="C1133" s="268" t="s">
        <v>1269</v>
      </c>
      <c r="D1133" s="268" t="s">
        <v>1270</v>
      </c>
      <c r="E1133" s="19" t="s">
        <v>92</v>
      </c>
      <c r="F1133" s="269">
        <v>20</v>
      </c>
      <c r="G1133" s="36"/>
      <c r="H1133" s="41"/>
    </row>
    <row r="1134" spans="1:8" s="2" customFormat="1" ht="16.9" customHeight="1">
      <c r="A1134" s="36"/>
      <c r="B1134" s="41"/>
      <c r="C1134" s="268" t="s">
        <v>1313</v>
      </c>
      <c r="D1134" s="268" t="s">
        <v>1314</v>
      </c>
      <c r="E1134" s="19" t="s">
        <v>110</v>
      </c>
      <c r="F1134" s="269">
        <v>20</v>
      </c>
      <c r="G1134" s="36"/>
      <c r="H1134" s="41"/>
    </row>
    <row r="1135" spans="1:8" s="2" customFormat="1" ht="16.9" customHeight="1">
      <c r="A1135" s="36"/>
      <c r="B1135" s="41"/>
      <c r="C1135" s="268" t="s">
        <v>1326</v>
      </c>
      <c r="D1135" s="268" t="s">
        <v>1327</v>
      </c>
      <c r="E1135" s="19" t="s">
        <v>92</v>
      </c>
      <c r="F1135" s="269">
        <v>20</v>
      </c>
      <c r="G1135" s="36"/>
      <c r="H1135" s="41"/>
    </row>
    <row r="1136" spans="1:8" s="2" customFormat="1" ht="16.9" customHeight="1">
      <c r="A1136" s="36"/>
      <c r="B1136" s="41"/>
      <c r="C1136" s="268" t="s">
        <v>1337</v>
      </c>
      <c r="D1136" s="268" t="s">
        <v>1338</v>
      </c>
      <c r="E1136" s="19" t="s">
        <v>127</v>
      </c>
      <c r="F1136" s="269">
        <v>0.005</v>
      </c>
      <c r="G1136" s="36"/>
      <c r="H1136" s="41"/>
    </row>
    <row r="1137" spans="1:8" s="2" customFormat="1" ht="16.9" customHeight="1">
      <c r="A1137" s="36"/>
      <c r="B1137" s="41"/>
      <c r="C1137" s="268" t="s">
        <v>1355</v>
      </c>
      <c r="D1137" s="268" t="s">
        <v>1356</v>
      </c>
      <c r="E1137" s="19" t="s">
        <v>106</v>
      </c>
      <c r="F1137" s="269">
        <v>26.25</v>
      </c>
      <c r="G1137" s="36"/>
      <c r="H1137" s="41"/>
    </row>
    <row r="1138" spans="1:8" s="2" customFormat="1" ht="16.9" customHeight="1">
      <c r="A1138" s="36"/>
      <c r="B1138" s="41"/>
      <c r="C1138" s="264" t="s">
        <v>243</v>
      </c>
      <c r="D1138" s="265" t="s">
        <v>244</v>
      </c>
      <c r="E1138" s="266" t="s">
        <v>134</v>
      </c>
      <c r="F1138" s="267">
        <v>6</v>
      </c>
      <c r="G1138" s="36"/>
      <c r="H1138" s="41"/>
    </row>
    <row r="1139" spans="1:8" s="2" customFormat="1" ht="16.9" customHeight="1">
      <c r="A1139" s="36"/>
      <c r="B1139" s="41"/>
      <c r="C1139" s="268" t="s">
        <v>19</v>
      </c>
      <c r="D1139" s="268" t="s">
        <v>834</v>
      </c>
      <c r="E1139" s="19" t="s">
        <v>19</v>
      </c>
      <c r="F1139" s="269">
        <v>6</v>
      </c>
      <c r="G1139" s="36"/>
      <c r="H1139" s="41"/>
    </row>
    <row r="1140" spans="1:8" s="2" customFormat="1" ht="16.9" customHeight="1">
      <c r="A1140" s="36"/>
      <c r="B1140" s="41"/>
      <c r="C1140" s="268" t="s">
        <v>243</v>
      </c>
      <c r="D1140" s="268" t="s">
        <v>463</v>
      </c>
      <c r="E1140" s="19" t="s">
        <v>19</v>
      </c>
      <c r="F1140" s="269">
        <v>6</v>
      </c>
      <c r="G1140" s="36"/>
      <c r="H1140" s="41"/>
    </row>
    <row r="1141" spans="1:8" s="2" customFormat="1" ht="16.9" customHeight="1">
      <c r="A1141" s="36"/>
      <c r="B1141" s="41"/>
      <c r="C1141" s="270" t="s">
        <v>3054</v>
      </c>
      <c r="D1141" s="36"/>
      <c r="E1141" s="36"/>
      <c r="F1141" s="36"/>
      <c r="G1141" s="36"/>
      <c r="H1141" s="41"/>
    </row>
    <row r="1142" spans="1:8" s="2" customFormat="1" ht="16.9" customHeight="1">
      <c r="A1142" s="36"/>
      <c r="B1142" s="41"/>
      <c r="C1142" s="268" t="s">
        <v>829</v>
      </c>
      <c r="D1142" s="268" t="s">
        <v>830</v>
      </c>
      <c r="E1142" s="19" t="s">
        <v>134</v>
      </c>
      <c r="F1142" s="269">
        <v>6</v>
      </c>
      <c r="G1142" s="36"/>
      <c r="H1142" s="41"/>
    </row>
    <row r="1143" spans="1:8" s="2" customFormat="1" ht="16.9" customHeight="1">
      <c r="A1143" s="36"/>
      <c r="B1143" s="41"/>
      <c r="C1143" s="268" t="s">
        <v>2715</v>
      </c>
      <c r="D1143" s="268" t="s">
        <v>2716</v>
      </c>
      <c r="E1143" s="19" t="s">
        <v>127</v>
      </c>
      <c r="F1143" s="269">
        <v>4292.638</v>
      </c>
      <c r="G1143" s="36"/>
      <c r="H1143" s="41"/>
    </row>
    <row r="1144" spans="1:8" s="2" customFormat="1" ht="16.9" customHeight="1">
      <c r="A1144" s="36"/>
      <c r="B1144" s="41"/>
      <c r="C1144" s="268" t="s">
        <v>2746</v>
      </c>
      <c r="D1144" s="268" t="s">
        <v>2747</v>
      </c>
      <c r="E1144" s="19" t="s">
        <v>127</v>
      </c>
      <c r="F1144" s="269">
        <v>50879.212</v>
      </c>
      <c r="G1144" s="36"/>
      <c r="H1144" s="41"/>
    </row>
    <row r="1145" spans="1:8" s="2" customFormat="1" ht="16.9" customHeight="1">
      <c r="A1145" s="36"/>
      <c r="B1145" s="41"/>
      <c r="C1145" s="268" t="s">
        <v>2772</v>
      </c>
      <c r="D1145" s="268" t="s">
        <v>2773</v>
      </c>
      <c r="E1145" s="19" t="s">
        <v>375</v>
      </c>
      <c r="F1145" s="269">
        <v>-0.164</v>
      </c>
      <c r="G1145" s="36"/>
      <c r="H1145" s="41"/>
    </row>
    <row r="1146" spans="1:8" s="2" customFormat="1" ht="16.9" customHeight="1">
      <c r="A1146" s="36"/>
      <c r="B1146" s="41"/>
      <c r="C1146" s="264" t="s">
        <v>444</v>
      </c>
      <c r="D1146" s="265" t="s">
        <v>445</v>
      </c>
      <c r="E1146" s="266" t="s">
        <v>375</v>
      </c>
      <c r="F1146" s="267">
        <v>32.88</v>
      </c>
      <c r="G1146" s="36"/>
      <c r="H1146" s="41"/>
    </row>
    <row r="1147" spans="1:8" s="2" customFormat="1" ht="16.9" customHeight="1">
      <c r="A1147" s="36"/>
      <c r="B1147" s="41"/>
      <c r="C1147" s="268" t="s">
        <v>444</v>
      </c>
      <c r="D1147" s="268" t="s">
        <v>2853</v>
      </c>
      <c r="E1147" s="19" t="s">
        <v>19</v>
      </c>
      <c r="F1147" s="269">
        <v>32.88</v>
      </c>
      <c r="G1147" s="36"/>
      <c r="H1147" s="41"/>
    </row>
    <row r="1148" spans="1:8" s="2" customFormat="1" ht="16.9" customHeight="1">
      <c r="A1148" s="36"/>
      <c r="B1148" s="41"/>
      <c r="C1148" s="270" t="s">
        <v>3054</v>
      </c>
      <c r="D1148" s="36"/>
      <c r="E1148" s="36"/>
      <c r="F1148" s="36"/>
      <c r="G1148" s="36"/>
      <c r="H1148" s="41"/>
    </row>
    <row r="1149" spans="1:8" s="2" customFormat="1" ht="16.9" customHeight="1">
      <c r="A1149" s="36"/>
      <c r="B1149" s="41"/>
      <c r="C1149" s="268" t="s">
        <v>19</v>
      </c>
      <c r="D1149" s="268" t="s">
        <v>2064</v>
      </c>
      <c r="E1149" s="19" t="s">
        <v>19</v>
      </c>
      <c r="F1149" s="269">
        <v>0</v>
      </c>
      <c r="G1149" s="36"/>
      <c r="H1149" s="41"/>
    </row>
    <row r="1150" spans="1:8" s="2" customFormat="1" ht="16.9" customHeight="1">
      <c r="A1150" s="36"/>
      <c r="B1150" s="41"/>
      <c r="C1150" s="268" t="s">
        <v>19</v>
      </c>
      <c r="D1150" s="268" t="s">
        <v>2055</v>
      </c>
      <c r="E1150" s="19" t="s">
        <v>19</v>
      </c>
      <c r="F1150" s="269">
        <v>1.051</v>
      </c>
      <c r="G1150" s="36"/>
      <c r="H1150" s="41"/>
    </row>
    <row r="1151" spans="1:8" s="2" customFormat="1" ht="16.9" customHeight="1">
      <c r="A1151" s="36"/>
      <c r="B1151" s="41"/>
      <c r="C1151" s="268" t="s">
        <v>19</v>
      </c>
      <c r="D1151" s="268" t="s">
        <v>2065</v>
      </c>
      <c r="E1151" s="19" t="s">
        <v>19</v>
      </c>
      <c r="F1151" s="269">
        <v>1.5</v>
      </c>
      <c r="G1151" s="36"/>
      <c r="H1151" s="41"/>
    </row>
    <row r="1152" spans="1:8" s="2" customFormat="1" ht="16.9" customHeight="1">
      <c r="A1152" s="36"/>
      <c r="B1152" s="41"/>
      <c r="C1152" s="268" t="s">
        <v>19</v>
      </c>
      <c r="D1152" s="268" t="s">
        <v>2066</v>
      </c>
      <c r="E1152" s="19" t="s">
        <v>19</v>
      </c>
      <c r="F1152" s="269">
        <v>0.6</v>
      </c>
      <c r="G1152" s="36"/>
      <c r="H1152" s="41"/>
    </row>
    <row r="1153" spans="1:8" s="2" customFormat="1" ht="16.9" customHeight="1">
      <c r="A1153" s="36"/>
      <c r="B1153" s="41"/>
      <c r="C1153" s="268" t="s">
        <v>19</v>
      </c>
      <c r="D1153" s="268" t="s">
        <v>2067</v>
      </c>
      <c r="E1153" s="19" t="s">
        <v>19</v>
      </c>
      <c r="F1153" s="269">
        <v>3.55</v>
      </c>
      <c r="G1153" s="36"/>
      <c r="H1153" s="41"/>
    </row>
    <row r="1154" spans="1:8" s="2" customFormat="1" ht="16.9" customHeight="1">
      <c r="A1154" s="36"/>
      <c r="B1154" s="41"/>
      <c r="C1154" s="268" t="s">
        <v>355</v>
      </c>
      <c r="D1154" s="268" t="s">
        <v>463</v>
      </c>
      <c r="E1154" s="19" t="s">
        <v>19</v>
      </c>
      <c r="F1154" s="269">
        <v>59.43</v>
      </c>
      <c r="G1154" s="36"/>
      <c r="H1154" s="41"/>
    </row>
    <row r="1155" spans="1:8" s="2" customFormat="1" ht="16.9" customHeight="1">
      <c r="A1155" s="36"/>
      <c r="B1155" s="41"/>
      <c r="C1155" s="270" t="s">
        <v>3054</v>
      </c>
      <c r="D1155" s="36"/>
      <c r="E1155" s="36"/>
      <c r="F1155" s="36"/>
      <c r="G1155" s="36"/>
      <c r="H1155" s="41"/>
    </row>
    <row r="1156" spans="1:8" s="2" customFormat="1" ht="16.9" customHeight="1">
      <c r="A1156" s="36"/>
      <c r="B1156" s="41"/>
      <c r="C1156" s="268" t="s">
        <v>2057</v>
      </c>
      <c r="D1156" s="268" t="s">
        <v>2058</v>
      </c>
      <c r="E1156" s="19" t="s">
        <v>106</v>
      </c>
      <c r="F1156" s="269">
        <v>59.43</v>
      </c>
      <c r="G1156" s="36"/>
      <c r="H1156" s="41"/>
    </row>
    <row r="1157" spans="1:8" s="2" customFormat="1" ht="16.9" customHeight="1">
      <c r="A1157" s="36"/>
      <c r="B1157" s="41"/>
      <c r="C1157" s="268" t="s">
        <v>2017</v>
      </c>
      <c r="D1157" s="268" t="s">
        <v>2018</v>
      </c>
      <c r="E1157" s="19" t="s">
        <v>106</v>
      </c>
      <c r="F1157" s="269">
        <v>20.206</v>
      </c>
      <c r="G1157" s="36"/>
      <c r="H1157" s="41"/>
    </row>
    <row r="1158" spans="1:8" s="2" customFormat="1" ht="16.9" customHeight="1">
      <c r="A1158" s="36"/>
      <c r="B1158" s="41"/>
      <c r="C1158" s="268" t="s">
        <v>2715</v>
      </c>
      <c r="D1158" s="268" t="s">
        <v>2716</v>
      </c>
      <c r="E1158" s="19" t="s">
        <v>127</v>
      </c>
      <c r="F1158" s="269">
        <v>4292.638</v>
      </c>
      <c r="G1158" s="36"/>
      <c r="H1158" s="41"/>
    </row>
    <row r="1159" spans="1:8" s="2" customFormat="1" ht="16.9" customHeight="1">
      <c r="A1159" s="36"/>
      <c r="B1159" s="41"/>
      <c r="C1159" s="264" t="s">
        <v>352</v>
      </c>
      <c r="D1159" s="265" t="s">
        <v>353</v>
      </c>
      <c r="E1159" s="266" t="s">
        <v>106</v>
      </c>
      <c r="F1159" s="267">
        <v>396.643</v>
      </c>
      <c r="G1159" s="36"/>
      <c r="H1159" s="41"/>
    </row>
    <row r="1160" spans="1:8" s="2" customFormat="1" ht="16.9" customHeight="1">
      <c r="A1160" s="36"/>
      <c r="B1160" s="41"/>
      <c r="C1160" s="268" t="s">
        <v>19</v>
      </c>
      <c r="D1160" s="268" t="s">
        <v>520</v>
      </c>
      <c r="E1160" s="19" t="s">
        <v>19</v>
      </c>
      <c r="F1160" s="269">
        <v>0</v>
      </c>
      <c r="G1160" s="36"/>
      <c r="H1160" s="41"/>
    </row>
    <row r="1161" spans="1:8" s="2" customFormat="1" ht="16.9" customHeight="1">
      <c r="A1161" s="36"/>
      <c r="B1161" s="41"/>
      <c r="C1161" s="268" t="s">
        <v>19</v>
      </c>
      <c r="D1161" s="268" t="s">
        <v>2047</v>
      </c>
      <c r="E1161" s="19" t="s">
        <v>19</v>
      </c>
      <c r="F1161" s="269">
        <v>0</v>
      </c>
      <c r="G1161" s="36"/>
      <c r="H1161" s="41"/>
    </row>
    <row r="1162" spans="1:8" s="2" customFormat="1" ht="16.9" customHeight="1">
      <c r="A1162" s="36"/>
      <c r="B1162" s="41"/>
      <c r="C1162" s="268" t="s">
        <v>19</v>
      </c>
      <c r="D1162" s="268" t="s">
        <v>2048</v>
      </c>
      <c r="E1162" s="19" t="s">
        <v>19</v>
      </c>
      <c r="F1162" s="269">
        <v>0</v>
      </c>
      <c r="G1162" s="36"/>
      <c r="H1162" s="41"/>
    </row>
    <row r="1163" spans="1:8" s="2" customFormat="1" ht="16.9" customHeight="1">
      <c r="A1163" s="36"/>
      <c r="B1163" s="41"/>
      <c r="C1163" s="268" t="s">
        <v>19</v>
      </c>
      <c r="D1163" s="268" t="s">
        <v>2049</v>
      </c>
      <c r="E1163" s="19" t="s">
        <v>19</v>
      </c>
      <c r="F1163" s="269">
        <v>3.43</v>
      </c>
      <c r="G1163" s="36"/>
      <c r="H1163" s="41"/>
    </row>
    <row r="1164" spans="1:8" s="2" customFormat="1" ht="16.9" customHeight="1">
      <c r="A1164" s="36"/>
      <c r="B1164" s="41"/>
      <c r="C1164" s="268" t="s">
        <v>19</v>
      </c>
      <c r="D1164" s="268" t="s">
        <v>2050</v>
      </c>
      <c r="E1164" s="19" t="s">
        <v>19</v>
      </c>
      <c r="F1164" s="269">
        <v>0</v>
      </c>
      <c r="G1164" s="36"/>
      <c r="H1164" s="41"/>
    </row>
    <row r="1165" spans="1:8" s="2" customFormat="1" ht="16.9" customHeight="1">
      <c r="A1165" s="36"/>
      <c r="B1165" s="41"/>
      <c r="C1165" s="268" t="s">
        <v>19</v>
      </c>
      <c r="D1165" s="268" t="s">
        <v>2051</v>
      </c>
      <c r="E1165" s="19" t="s">
        <v>19</v>
      </c>
      <c r="F1165" s="269">
        <v>339.433</v>
      </c>
      <c r="G1165" s="36"/>
      <c r="H1165" s="41"/>
    </row>
    <row r="1166" spans="1:8" s="2" customFormat="1" ht="16.9" customHeight="1">
      <c r="A1166" s="36"/>
      <c r="B1166" s="41"/>
      <c r="C1166" s="268" t="s">
        <v>19</v>
      </c>
      <c r="D1166" s="268" t="s">
        <v>2052</v>
      </c>
      <c r="E1166" s="19" t="s">
        <v>19</v>
      </c>
      <c r="F1166" s="269">
        <v>0</v>
      </c>
      <c r="G1166" s="36"/>
      <c r="H1166" s="41"/>
    </row>
    <row r="1167" spans="1:8" s="2" customFormat="1" ht="16.9" customHeight="1">
      <c r="A1167" s="36"/>
      <c r="B1167" s="41"/>
      <c r="C1167" s="268" t="s">
        <v>19</v>
      </c>
      <c r="D1167" s="268" t="s">
        <v>2053</v>
      </c>
      <c r="E1167" s="19" t="s">
        <v>19</v>
      </c>
      <c r="F1167" s="269">
        <v>52.729</v>
      </c>
      <c r="G1167" s="36"/>
      <c r="H1167" s="41"/>
    </row>
    <row r="1168" spans="1:8" s="2" customFormat="1" ht="16.9" customHeight="1">
      <c r="A1168" s="36"/>
      <c r="B1168" s="41"/>
      <c r="C1168" s="268" t="s">
        <v>19</v>
      </c>
      <c r="D1168" s="268" t="s">
        <v>2054</v>
      </c>
      <c r="E1168" s="19" t="s">
        <v>19</v>
      </c>
      <c r="F1168" s="269">
        <v>0</v>
      </c>
      <c r="G1168" s="36"/>
      <c r="H1168" s="41"/>
    </row>
    <row r="1169" spans="1:8" s="2" customFormat="1" ht="16.9" customHeight="1">
      <c r="A1169" s="36"/>
      <c r="B1169" s="41"/>
      <c r="C1169" s="268" t="s">
        <v>19</v>
      </c>
      <c r="D1169" s="268" t="s">
        <v>2055</v>
      </c>
      <c r="E1169" s="19" t="s">
        <v>19</v>
      </c>
      <c r="F1169" s="269">
        <v>1.051</v>
      </c>
      <c r="G1169" s="36"/>
      <c r="H1169" s="41"/>
    </row>
    <row r="1170" spans="1:8" s="2" customFormat="1" ht="16.9" customHeight="1">
      <c r="A1170" s="36"/>
      <c r="B1170" s="41"/>
      <c r="C1170" s="268" t="s">
        <v>352</v>
      </c>
      <c r="D1170" s="268" t="s">
        <v>463</v>
      </c>
      <c r="E1170" s="19" t="s">
        <v>19</v>
      </c>
      <c r="F1170" s="269">
        <v>396.643</v>
      </c>
      <c r="G1170" s="36"/>
      <c r="H1170" s="41"/>
    </row>
    <row r="1171" spans="1:8" s="2" customFormat="1" ht="16.9" customHeight="1">
      <c r="A1171" s="36"/>
      <c r="B1171" s="41"/>
      <c r="C1171" s="270" t="s">
        <v>3054</v>
      </c>
      <c r="D1171" s="36"/>
      <c r="E1171" s="36"/>
      <c r="F1171" s="36"/>
      <c r="G1171" s="36"/>
      <c r="H1171" s="41"/>
    </row>
    <row r="1172" spans="1:8" s="2" customFormat="1" ht="16.9" customHeight="1">
      <c r="A1172" s="36"/>
      <c r="B1172" s="41"/>
      <c r="C1172" s="268" t="s">
        <v>797</v>
      </c>
      <c r="D1172" s="268" t="s">
        <v>798</v>
      </c>
      <c r="E1172" s="19" t="s">
        <v>134</v>
      </c>
      <c r="F1172" s="269">
        <v>1128</v>
      </c>
      <c r="G1172" s="36"/>
      <c r="H1172" s="41"/>
    </row>
    <row r="1173" spans="1:8" s="2" customFormat="1" ht="16.9" customHeight="1">
      <c r="A1173" s="36"/>
      <c r="B1173" s="41"/>
      <c r="C1173" s="268" t="s">
        <v>972</v>
      </c>
      <c r="D1173" s="268" t="s">
        <v>973</v>
      </c>
      <c r="E1173" s="19" t="s">
        <v>106</v>
      </c>
      <c r="F1173" s="269">
        <v>1022.587</v>
      </c>
      <c r="G1173" s="36"/>
      <c r="H1173" s="41"/>
    </row>
    <row r="1174" spans="1:8" s="2" customFormat="1" ht="16.9" customHeight="1">
      <c r="A1174" s="36"/>
      <c r="B1174" s="41"/>
      <c r="C1174" s="268" t="s">
        <v>984</v>
      </c>
      <c r="D1174" s="268" t="s">
        <v>985</v>
      </c>
      <c r="E1174" s="19" t="s">
        <v>106</v>
      </c>
      <c r="F1174" s="269">
        <v>13.796</v>
      </c>
      <c r="G1174" s="36"/>
      <c r="H1174" s="41"/>
    </row>
    <row r="1175" spans="1:8" s="2" customFormat="1" ht="16.9" customHeight="1">
      <c r="A1175" s="36"/>
      <c r="B1175" s="41"/>
      <c r="C1175" s="268" t="s">
        <v>1447</v>
      </c>
      <c r="D1175" s="268" t="s">
        <v>1448</v>
      </c>
      <c r="E1175" s="19" t="s">
        <v>134</v>
      </c>
      <c r="F1175" s="269">
        <v>1015.2</v>
      </c>
      <c r="G1175" s="36"/>
      <c r="H1175" s="41"/>
    </row>
    <row r="1176" spans="1:8" s="2" customFormat="1" ht="16.9" customHeight="1">
      <c r="A1176" s="36"/>
      <c r="B1176" s="41"/>
      <c r="C1176" s="268" t="s">
        <v>1453</v>
      </c>
      <c r="D1176" s="268" t="s">
        <v>1454</v>
      </c>
      <c r="E1176" s="19" t="s">
        <v>134</v>
      </c>
      <c r="F1176" s="269">
        <v>112.8</v>
      </c>
      <c r="G1176" s="36"/>
      <c r="H1176" s="41"/>
    </row>
    <row r="1177" spans="1:8" s="2" customFormat="1" ht="16.9" customHeight="1">
      <c r="A1177" s="36"/>
      <c r="B1177" s="41"/>
      <c r="C1177" s="268" t="s">
        <v>1641</v>
      </c>
      <c r="D1177" s="268" t="s">
        <v>1642</v>
      </c>
      <c r="E1177" s="19" t="s">
        <v>110</v>
      </c>
      <c r="F1177" s="269">
        <v>5483</v>
      </c>
      <c r="G1177" s="36"/>
      <c r="H1177" s="41"/>
    </row>
    <row r="1178" spans="1:8" s="2" customFormat="1" ht="16.9" customHeight="1">
      <c r="A1178" s="36"/>
      <c r="B1178" s="41"/>
      <c r="C1178" s="268" t="s">
        <v>813</v>
      </c>
      <c r="D1178" s="268" t="s">
        <v>814</v>
      </c>
      <c r="E1178" s="19" t="s">
        <v>127</v>
      </c>
      <c r="F1178" s="269">
        <v>30.907</v>
      </c>
      <c r="G1178" s="36"/>
      <c r="H1178" s="41"/>
    </row>
    <row r="1179" spans="1:8" s="2" customFormat="1" ht="16.9" customHeight="1">
      <c r="A1179" s="36"/>
      <c r="B1179" s="41"/>
      <c r="C1179" s="264" t="s">
        <v>279</v>
      </c>
      <c r="D1179" s="265" t="s">
        <v>280</v>
      </c>
      <c r="E1179" s="266" t="s">
        <v>106</v>
      </c>
      <c r="F1179" s="267">
        <v>71.933</v>
      </c>
      <c r="G1179" s="36"/>
      <c r="H1179" s="41"/>
    </row>
    <row r="1180" spans="1:8" s="2" customFormat="1" ht="16.9" customHeight="1">
      <c r="A1180" s="36"/>
      <c r="B1180" s="41"/>
      <c r="C1180" s="268" t="s">
        <v>19</v>
      </c>
      <c r="D1180" s="268" t="s">
        <v>520</v>
      </c>
      <c r="E1180" s="19" t="s">
        <v>19</v>
      </c>
      <c r="F1180" s="269">
        <v>0</v>
      </c>
      <c r="G1180" s="36"/>
      <c r="H1180" s="41"/>
    </row>
    <row r="1181" spans="1:8" s="2" customFormat="1" ht="16.9" customHeight="1">
      <c r="A1181" s="36"/>
      <c r="B1181" s="41"/>
      <c r="C1181" s="268" t="s">
        <v>19</v>
      </c>
      <c r="D1181" s="268" t="s">
        <v>1103</v>
      </c>
      <c r="E1181" s="19" t="s">
        <v>19</v>
      </c>
      <c r="F1181" s="269">
        <v>0</v>
      </c>
      <c r="G1181" s="36"/>
      <c r="H1181" s="41"/>
    </row>
    <row r="1182" spans="1:8" s="2" customFormat="1" ht="16.9" customHeight="1">
      <c r="A1182" s="36"/>
      <c r="B1182" s="41"/>
      <c r="C1182" s="268" t="s">
        <v>19</v>
      </c>
      <c r="D1182" s="268" t="s">
        <v>1104</v>
      </c>
      <c r="E1182" s="19" t="s">
        <v>19</v>
      </c>
      <c r="F1182" s="269">
        <v>0</v>
      </c>
      <c r="G1182" s="36"/>
      <c r="H1182" s="41"/>
    </row>
    <row r="1183" spans="1:8" s="2" customFormat="1" ht="16.9" customHeight="1">
      <c r="A1183" s="36"/>
      <c r="B1183" s="41"/>
      <c r="C1183" s="268" t="s">
        <v>19</v>
      </c>
      <c r="D1183" s="268" t="s">
        <v>1105</v>
      </c>
      <c r="E1183" s="19" t="s">
        <v>19</v>
      </c>
      <c r="F1183" s="269">
        <v>68.298</v>
      </c>
      <c r="G1183" s="36"/>
      <c r="H1183" s="41"/>
    </row>
    <row r="1184" spans="1:8" s="2" customFormat="1" ht="16.9" customHeight="1">
      <c r="A1184" s="36"/>
      <c r="B1184" s="41"/>
      <c r="C1184" s="268" t="s">
        <v>19</v>
      </c>
      <c r="D1184" s="268" t="s">
        <v>1106</v>
      </c>
      <c r="E1184" s="19" t="s">
        <v>19</v>
      </c>
      <c r="F1184" s="269">
        <v>0</v>
      </c>
      <c r="G1184" s="36"/>
      <c r="H1184" s="41"/>
    </row>
    <row r="1185" spans="1:8" s="2" customFormat="1" ht="16.9" customHeight="1">
      <c r="A1185" s="36"/>
      <c r="B1185" s="41"/>
      <c r="C1185" s="268" t="s">
        <v>19</v>
      </c>
      <c r="D1185" s="268" t="s">
        <v>1107</v>
      </c>
      <c r="E1185" s="19" t="s">
        <v>19</v>
      </c>
      <c r="F1185" s="269">
        <v>0.36</v>
      </c>
      <c r="G1185" s="36"/>
      <c r="H1185" s="41"/>
    </row>
    <row r="1186" spans="1:8" s="2" customFormat="1" ht="16.9" customHeight="1">
      <c r="A1186" s="36"/>
      <c r="B1186" s="41"/>
      <c r="C1186" s="268" t="s">
        <v>19</v>
      </c>
      <c r="D1186" s="268" t="s">
        <v>1108</v>
      </c>
      <c r="E1186" s="19" t="s">
        <v>19</v>
      </c>
      <c r="F1186" s="269">
        <v>0</v>
      </c>
      <c r="G1186" s="36"/>
      <c r="H1186" s="41"/>
    </row>
    <row r="1187" spans="1:8" s="2" customFormat="1" ht="16.9" customHeight="1">
      <c r="A1187" s="36"/>
      <c r="B1187" s="41"/>
      <c r="C1187" s="268" t="s">
        <v>19</v>
      </c>
      <c r="D1187" s="268" t="s">
        <v>1109</v>
      </c>
      <c r="E1187" s="19" t="s">
        <v>19</v>
      </c>
      <c r="F1187" s="269">
        <v>3.275</v>
      </c>
      <c r="G1187" s="36"/>
      <c r="H1187" s="41"/>
    </row>
    <row r="1188" spans="1:8" s="2" customFormat="1" ht="16.9" customHeight="1">
      <c r="A1188" s="36"/>
      <c r="B1188" s="41"/>
      <c r="C1188" s="268" t="s">
        <v>279</v>
      </c>
      <c r="D1188" s="268" t="s">
        <v>534</v>
      </c>
      <c r="E1188" s="19" t="s">
        <v>19</v>
      </c>
      <c r="F1188" s="269">
        <v>71.933</v>
      </c>
      <c r="G1188" s="36"/>
      <c r="H1188" s="41"/>
    </row>
    <row r="1189" spans="1:8" s="2" customFormat="1" ht="16.9" customHeight="1">
      <c r="A1189" s="36"/>
      <c r="B1189" s="41"/>
      <c r="C1189" s="270" t="s">
        <v>3054</v>
      </c>
      <c r="D1189" s="36"/>
      <c r="E1189" s="36"/>
      <c r="F1189" s="36"/>
      <c r="G1189" s="36"/>
      <c r="H1189" s="41"/>
    </row>
    <row r="1190" spans="1:8" s="2" customFormat="1" ht="16.9" customHeight="1">
      <c r="A1190" s="36"/>
      <c r="B1190" s="41"/>
      <c r="C1190" s="268" t="s">
        <v>1098</v>
      </c>
      <c r="D1190" s="268" t="s">
        <v>1099</v>
      </c>
      <c r="E1190" s="19" t="s">
        <v>106</v>
      </c>
      <c r="F1190" s="269">
        <v>263.933</v>
      </c>
      <c r="G1190" s="36"/>
      <c r="H1190" s="41"/>
    </row>
    <row r="1191" spans="1:8" s="2" customFormat="1" ht="16.9" customHeight="1">
      <c r="A1191" s="36"/>
      <c r="B1191" s="41"/>
      <c r="C1191" s="268" t="s">
        <v>997</v>
      </c>
      <c r="D1191" s="268" t="s">
        <v>998</v>
      </c>
      <c r="E1191" s="19" t="s">
        <v>106</v>
      </c>
      <c r="F1191" s="269">
        <v>968.005</v>
      </c>
      <c r="G1191" s="36"/>
      <c r="H1191" s="41"/>
    </row>
    <row r="1192" spans="1:8" s="2" customFormat="1" ht="16.9" customHeight="1">
      <c r="A1192" s="36"/>
      <c r="B1192" s="41"/>
      <c r="C1192" s="268" t="s">
        <v>1082</v>
      </c>
      <c r="D1192" s="268" t="s">
        <v>1083</v>
      </c>
      <c r="E1192" s="19" t="s">
        <v>106</v>
      </c>
      <c r="F1192" s="269">
        <v>1162.175</v>
      </c>
      <c r="G1192" s="36"/>
      <c r="H1192" s="41"/>
    </row>
    <row r="1193" spans="1:8" s="2" customFormat="1" ht="16.9" customHeight="1">
      <c r="A1193" s="36"/>
      <c r="B1193" s="41"/>
      <c r="C1193" s="264" t="s">
        <v>349</v>
      </c>
      <c r="D1193" s="265" t="s">
        <v>350</v>
      </c>
      <c r="E1193" s="266" t="s">
        <v>106</v>
      </c>
      <c r="F1193" s="267">
        <v>21.963</v>
      </c>
      <c r="G1193" s="36"/>
      <c r="H1193" s="41"/>
    </row>
    <row r="1194" spans="1:8" s="2" customFormat="1" ht="16.9" customHeight="1">
      <c r="A1194" s="36"/>
      <c r="B1194" s="41"/>
      <c r="C1194" s="268" t="s">
        <v>19</v>
      </c>
      <c r="D1194" s="268" t="s">
        <v>520</v>
      </c>
      <c r="E1194" s="19" t="s">
        <v>19</v>
      </c>
      <c r="F1194" s="269">
        <v>0</v>
      </c>
      <c r="G1194" s="36"/>
      <c r="H1194" s="41"/>
    </row>
    <row r="1195" spans="1:8" s="2" customFormat="1" ht="16.9" customHeight="1">
      <c r="A1195" s="36"/>
      <c r="B1195" s="41"/>
      <c r="C1195" s="268" t="s">
        <v>19</v>
      </c>
      <c r="D1195" s="268" t="s">
        <v>1114</v>
      </c>
      <c r="E1195" s="19" t="s">
        <v>19</v>
      </c>
      <c r="F1195" s="269">
        <v>0</v>
      </c>
      <c r="G1195" s="36"/>
      <c r="H1195" s="41"/>
    </row>
    <row r="1196" spans="1:8" s="2" customFormat="1" ht="16.9" customHeight="1">
      <c r="A1196" s="36"/>
      <c r="B1196" s="41"/>
      <c r="C1196" s="268" t="s">
        <v>19</v>
      </c>
      <c r="D1196" s="268" t="s">
        <v>1115</v>
      </c>
      <c r="E1196" s="19" t="s">
        <v>19</v>
      </c>
      <c r="F1196" s="269">
        <v>0</v>
      </c>
      <c r="G1196" s="36"/>
      <c r="H1196" s="41"/>
    </row>
    <row r="1197" spans="1:8" s="2" customFormat="1" ht="16.9" customHeight="1">
      <c r="A1197" s="36"/>
      <c r="B1197" s="41"/>
      <c r="C1197" s="268" t="s">
        <v>19</v>
      </c>
      <c r="D1197" s="268" t="s">
        <v>1116</v>
      </c>
      <c r="E1197" s="19" t="s">
        <v>19</v>
      </c>
      <c r="F1197" s="269">
        <v>0.198</v>
      </c>
      <c r="G1197" s="36"/>
      <c r="H1197" s="41"/>
    </row>
    <row r="1198" spans="1:8" s="2" customFormat="1" ht="16.9" customHeight="1">
      <c r="A1198" s="36"/>
      <c r="B1198" s="41"/>
      <c r="C1198" s="268" t="s">
        <v>19</v>
      </c>
      <c r="D1198" s="268" t="s">
        <v>1117</v>
      </c>
      <c r="E1198" s="19" t="s">
        <v>19</v>
      </c>
      <c r="F1198" s="269">
        <v>0</v>
      </c>
      <c r="G1198" s="36"/>
      <c r="H1198" s="41"/>
    </row>
    <row r="1199" spans="1:8" s="2" customFormat="1" ht="16.9" customHeight="1">
      <c r="A1199" s="36"/>
      <c r="B1199" s="41"/>
      <c r="C1199" s="268" t="s">
        <v>19</v>
      </c>
      <c r="D1199" s="268" t="s">
        <v>1118</v>
      </c>
      <c r="E1199" s="19" t="s">
        <v>19</v>
      </c>
      <c r="F1199" s="269">
        <v>14.989</v>
      </c>
      <c r="G1199" s="36"/>
      <c r="H1199" s="41"/>
    </row>
    <row r="1200" spans="1:8" s="2" customFormat="1" ht="16.9" customHeight="1">
      <c r="A1200" s="36"/>
      <c r="B1200" s="41"/>
      <c r="C1200" s="268" t="s">
        <v>19</v>
      </c>
      <c r="D1200" s="268" t="s">
        <v>1119</v>
      </c>
      <c r="E1200" s="19" t="s">
        <v>19</v>
      </c>
      <c r="F1200" s="269">
        <v>5.036</v>
      </c>
      <c r="G1200" s="36"/>
      <c r="H1200" s="41"/>
    </row>
    <row r="1201" spans="1:8" s="2" customFormat="1" ht="16.9" customHeight="1">
      <c r="A1201" s="36"/>
      <c r="B1201" s="41"/>
      <c r="C1201" s="268" t="s">
        <v>19</v>
      </c>
      <c r="D1201" s="268" t="s">
        <v>1120</v>
      </c>
      <c r="E1201" s="19" t="s">
        <v>19</v>
      </c>
      <c r="F1201" s="269">
        <v>0</v>
      </c>
      <c r="G1201" s="36"/>
      <c r="H1201" s="41"/>
    </row>
    <row r="1202" spans="1:8" s="2" customFormat="1" ht="16.9" customHeight="1">
      <c r="A1202" s="36"/>
      <c r="B1202" s="41"/>
      <c r="C1202" s="268" t="s">
        <v>19</v>
      </c>
      <c r="D1202" s="268" t="s">
        <v>1121</v>
      </c>
      <c r="E1202" s="19" t="s">
        <v>19</v>
      </c>
      <c r="F1202" s="269">
        <v>1.74</v>
      </c>
      <c r="G1202" s="36"/>
      <c r="H1202" s="41"/>
    </row>
    <row r="1203" spans="1:8" s="2" customFormat="1" ht="16.9" customHeight="1">
      <c r="A1203" s="36"/>
      <c r="B1203" s="41"/>
      <c r="C1203" s="268" t="s">
        <v>349</v>
      </c>
      <c r="D1203" s="268" t="s">
        <v>463</v>
      </c>
      <c r="E1203" s="19" t="s">
        <v>19</v>
      </c>
      <c r="F1203" s="269">
        <v>21.963</v>
      </c>
      <c r="G1203" s="36"/>
      <c r="H1203" s="41"/>
    </row>
    <row r="1204" spans="1:8" s="2" customFormat="1" ht="16.9" customHeight="1">
      <c r="A1204" s="36"/>
      <c r="B1204" s="41"/>
      <c r="C1204" s="270" t="s">
        <v>3054</v>
      </c>
      <c r="D1204" s="36"/>
      <c r="E1204" s="36"/>
      <c r="F1204" s="36"/>
      <c r="G1204" s="36"/>
      <c r="H1204" s="41"/>
    </row>
    <row r="1205" spans="1:8" s="2" customFormat="1" ht="16.9" customHeight="1">
      <c r="A1205" s="36"/>
      <c r="B1205" s="41"/>
      <c r="C1205" s="268" t="s">
        <v>1112</v>
      </c>
      <c r="D1205" s="268" t="s">
        <v>1099</v>
      </c>
      <c r="E1205" s="19" t="s">
        <v>106</v>
      </c>
      <c r="F1205" s="269">
        <v>21.963</v>
      </c>
      <c r="G1205" s="36"/>
      <c r="H1205" s="41"/>
    </row>
    <row r="1206" spans="1:8" s="2" customFormat="1" ht="16.9" customHeight="1">
      <c r="A1206" s="36"/>
      <c r="B1206" s="41"/>
      <c r="C1206" s="268" t="s">
        <v>1123</v>
      </c>
      <c r="D1206" s="268" t="s">
        <v>1124</v>
      </c>
      <c r="E1206" s="19" t="s">
        <v>127</v>
      </c>
      <c r="F1206" s="269">
        <v>41.51</v>
      </c>
      <c r="G1206" s="36"/>
      <c r="H1206" s="41"/>
    </row>
    <row r="1207" spans="1:8" s="2" customFormat="1" ht="16.9" customHeight="1">
      <c r="A1207" s="36"/>
      <c r="B1207" s="41"/>
      <c r="C1207" s="264" t="s">
        <v>448</v>
      </c>
      <c r="D1207" s="265" t="s">
        <v>449</v>
      </c>
      <c r="E1207" s="266" t="s">
        <v>106</v>
      </c>
      <c r="F1207" s="267">
        <v>5.832</v>
      </c>
      <c r="G1207" s="36"/>
      <c r="H1207" s="41"/>
    </row>
    <row r="1208" spans="1:8" s="2" customFormat="1" ht="16.9" customHeight="1">
      <c r="A1208" s="36"/>
      <c r="B1208" s="41"/>
      <c r="C1208" s="268" t="s">
        <v>19</v>
      </c>
      <c r="D1208" s="268" t="s">
        <v>1637</v>
      </c>
      <c r="E1208" s="19" t="s">
        <v>19</v>
      </c>
      <c r="F1208" s="269">
        <v>0</v>
      </c>
      <c r="G1208" s="36"/>
      <c r="H1208" s="41"/>
    </row>
    <row r="1209" spans="1:8" s="2" customFormat="1" ht="16.9" customHeight="1">
      <c r="A1209" s="36"/>
      <c r="B1209" s="41"/>
      <c r="C1209" s="268" t="s">
        <v>19</v>
      </c>
      <c r="D1209" s="268" t="s">
        <v>1705</v>
      </c>
      <c r="E1209" s="19" t="s">
        <v>19</v>
      </c>
      <c r="F1209" s="269">
        <v>0</v>
      </c>
      <c r="G1209" s="36"/>
      <c r="H1209" s="41"/>
    </row>
    <row r="1210" spans="1:8" s="2" customFormat="1" ht="16.9" customHeight="1">
      <c r="A1210" s="36"/>
      <c r="B1210" s="41"/>
      <c r="C1210" s="268" t="s">
        <v>19</v>
      </c>
      <c r="D1210" s="268" t="s">
        <v>1706</v>
      </c>
      <c r="E1210" s="19" t="s">
        <v>19</v>
      </c>
      <c r="F1210" s="269">
        <v>2.268</v>
      </c>
      <c r="G1210" s="36"/>
      <c r="H1210" s="41"/>
    </row>
    <row r="1211" spans="1:8" s="2" customFormat="1" ht="16.9" customHeight="1">
      <c r="A1211" s="36"/>
      <c r="B1211" s="41"/>
      <c r="C1211" s="268" t="s">
        <v>19</v>
      </c>
      <c r="D1211" s="268" t="s">
        <v>1707</v>
      </c>
      <c r="E1211" s="19" t="s">
        <v>19</v>
      </c>
      <c r="F1211" s="269">
        <v>3.564</v>
      </c>
      <c r="G1211" s="36"/>
      <c r="H1211" s="41"/>
    </row>
    <row r="1212" spans="1:8" s="2" customFormat="1" ht="16.9" customHeight="1">
      <c r="A1212" s="36"/>
      <c r="B1212" s="41"/>
      <c r="C1212" s="268" t="s">
        <v>448</v>
      </c>
      <c r="D1212" s="268" t="s">
        <v>463</v>
      </c>
      <c r="E1212" s="19" t="s">
        <v>19</v>
      </c>
      <c r="F1212" s="269">
        <v>5.832</v>
      </c>
      <c r="G1212" s="36"/>
      <c r="H1212" s="41"/>
    </row>
    <row r="1213" spans="1:8" s="2" customFormat="1" ht="16.9" customHeight="1">
      <c r="A1213" s="36"/>
      <c r="B1213" s="41"/>
      <c r="C1213" s="270" t="s">
        <v>3054</v>
      </c>
      <c r="D1213" s="36"/>
      <c r="E1213" s="36"/>
      <c r="F1213" s="36"/>
      <c r="G1213" s="36"/>
      <c r="H1213" s="41"/>
    </row>
    <row r="1214" spans="1:8" s="2" customFormat="1" ht="16.9" customHeight="1">
      <c r="A1214" s="36"/>
      <c r="B1214" s="41"/>
      <c r="C1214" s="268" t="s">
        <v>2849</v>
      </c>
      <c r="D1214" s="268" t="s">
        <v>2850</v>
      </c>
      <c r="E1214" s="19" t="s">
        <v>375</v>
      </c>
      <c r="F1214" s="269">
        <v>32.88</v>
      </c>
      <c r="G1214" s="36"/>
      <c r="H1214" s="41"/>
    </row>
    <row r="1215" spans="1:8" s="2" customFormat="1" ht="16.9" customHeight="1">
      <c r="A1215" s="36"/>
      <c r="B1215" s="41"/>
      <c r="C1215" s="268" t="s">
        <v>2844</v>
      </c>
      <c r="D1215" s="268" t="s">
        <v>2845</v>
      </c>
      <c r="E1215" s="19" t="s">
        <v>375</v>
      </c>
      <c r="F1215" s="269">
        <v>32.88</v>
      </c>
      <c r="G1215" s="36"/>
      <c r="H1215" s="41"/>
    </row>
    <row r="1216" spans="1:8" s="2" customFormat="1" ht="16.9" customHeight="1">
      <c r="A1216" s="36"/>
      <c r="B1216" s="41"/>
      <c r="C1216" s="264" t="s">
        <v>373</v>
      </c>
      <c r="D1216" s="265" t="s">
        <v>374</v>
      </c>
      <c r="E1216" s="266" t="s">
        <v>375</v>
      </c>
      <c r="F1216" s="267">
        <v>2.761</v>
      </c>
      <c r="G1216" s="36"/>
      <c r="H1216" s="41"/>
    </row>
    <row r="1217" spans="1:8" s="2" customFormat="1" ht="16.9" customHeight="1">
      <c r="A1217" s="36"/>
      <c r="B1217" s="41"/>
      <c r="C1217" s="268" t="s">
        <v>19</v>
      </c>
      <c r="D1217" s="268" t="s">
        <v>2840</v>
      </c>
      <c r="E1217" s="19" t="s">
        <v>19</v>
      </c>
      <c r="F1217" s="269">
        <v>0</v>
      </c>
      <c r="G1217" s="36"/>
      <c r="H1217" s="41"/>
    </row>
    <row r="1218" spans="1:8" s="2" customFormat="1" ht="16.9" customHeight="1">
      <c r="A1218" s="36"/>
      <c r="B1218" s="41"/>
      <c r="C1218" s="268" t="s">
        <v>19</v>
      </c>
      <c r="D1218" s="268" t="s">
        <v>2841</v>
      </c>
      <c r="E1218" s="19" t="s">
        <v>19</v>
      </c>
      <c r="F1218" s="269">
        <v>0.785</v>
      </c>
      <c r="G1218" s="36"/>
      <c r="H1218" s="41"/>
    </row>
    <row r="1219" spans="1:8" s="2" customFormat="1" ht="16.9" customHeight="1">
      <c r="A1219" s="36"/>
      <c r="B1219" s="41"/>
      <c r="C1219" s="268" t="s">
        <v>19</v>
      </c>
      <c r="D1219" s="268" t="s">
        <v>2842</v>
      </c>
      <c r="E1219" s="19" t="s">
        <v>19</v>
      </c>
      <c r="F1219" s="269">
        <v>1.976</v>
      </c>
      <c r="G1219" s="36"/>
      <c r="H1219" s="41"/>
    </row>
    <row r="1220" spans="1:8" s="2" customFormat="1" ht="16.9" customHeight="1">
      <c r="A1220" s="36"/>
      <c r="B1220" s="41"/>
      <c r="C1220" s="268" t="s">
        <v>373</v>
      </c>
      <c r="D1220" s="268" t="s">
        <v>463</v>
      </c>
      <c r="E1220" s="19" t="s">
        <v>19</v>
      </c>
      <c r="F1220" s="269">
        <v>2.761</v>
      </c>
      <c r="G1220" s="36"/>
      <c r="H1220" s="41"/>
    </row>
    <row r="1221" spans="1:8" s="2" customFormat="1" ht="16.9" customHeight="1">
      <c r="A1221" s="36"/>
      <c r="B1221" s="41"/>
      <c r="C1221" s="270" t="s">
        <v>3054</v>
      </c>
      <c r="D1221" s="36"/>
      <c r="E1221" s="36"/>
      <c r="F1221" s="36"/>
      <c r="G1221" s="36"/>
      <c r="H1221" s="41"/>
    </row>
    <row r="1222" spans="1:8" s="2" customFormat="1" ht="16.9" customHeight="1">
      <c r="A1222" s="36"/>
      <c r="B1222" s="41"/>
      <c r="C1222" s="268" t="s">
        <v>2836</v>
      </c>
      <c r="D1222" s="268" t="s">
        <v>2837</v>
      </c>
      <c r="E1222" s="19" t="s">
        <v>375</v>
      </c>
      <c r="F1222" s="269">
        <v>2.761</v>
      </c>
      <c r="G1222" s="36"/>
      <c r="H1222" s="41"/>
    </row>
    <row r="1223" spans="1:8" s="2" customFormat="1" ht="16.9" customHeight="1">
      <c r="A1223" s="36"/>
      <c r="B1223" s="41"/>
      <c r="C1223" s="268" t="s">
        <v>2830</v>
      </c>
      <c r="D1223" s="268" t="s">
        <v>2831</v>
      </c>
      <c r="E1223" s="19" t="s">
        <v>375</v>
      </c>
      <c r="F1223" s="269">
        <v>2.761</v>
      </c>
      <c r="G1223" s="36"/>
      <c r="H1223" s="41"/>
    </row>
    <row r="1224" spans="1:8" s="2" customFormat="1" ht="16.9" customHeight="1">
      <c r="A1224" s="36"/>
      <c r="B1224" s="41"/>
      <c r="C1224" s="264" t="s">
        <v>358</v>
      </c>
      <c r="D1224" s="265" t="s">
        <v>359</v>
      </c>
      <c r="E1224" s="266" t="s">
        <v>106</v>
      </c>
      <c r="F1224" s="267">
        <v>5.952</v>
      </c>
      <c r="G1224" s="36"/>
      <c r="H1224" s="41"/>
    </row>
    <row r="1225" spans="1:8" s="2" customFormat="1" ht="16.9" customHeight="1">
      <c r="A1225" s="36"/>
      <c r="B1225" s="41"/>
      <c r="C1225" s="270" t="s">
        <v>3054</v>
      </c>
      <c r="D1225" s="36"/>
      <c r="E1225" s="36"/>
      <c r="F1225" s="36"/>
      <c r="G1225" s="36"/>
      <c r="H1225" s="41"/>
    </row>
    <row r="1226" spans="1:8" s="2" customFormat="1" ht="16.9" customHeight="1">
      <c r="A1226" s="36"/>
      <c r="B1226" s="41"/>
      <c r="C1226" s="268" t="s">
        <v>2042</v>
      </c>
      <c r="D1226" s="268" t="s">
        <v>2043</v>
      </c>
      <c r="E1226" s="19" t="s">
        <v>106</v>
      </c>
      <c r="F1226" s="269">
        <v>396.643</v>
      </c>
      <c r="G1226" s="36"/>
      <c r="H1226" s="41"/>
    </row>
    <row r="1227" spans="1:8" s="2" customFormat="1" ht="16.9" customHeight="1">
      <c r="A1227" s="36"/>
      <c r="B1227" s="41"/>
      <c r="C1227" s="268" t="s">
        <v>2715</v>
      </c>
      <c r="D1227" s="268" t="s">
        <v>2716</v>
      </c>
      <c r="E1227" s="19" t="s">
        <v>127</v>
      </c>
      <c r="F1227" s="269">
        <v>4292.638</v>
      </c>
      <c r="G1227" s="36"/>
      <c r="H1227" s="41"/>
    </row>
    <row r="1228" spans="1:8" s="2" customFormat="1" ht="16.9" customHeight="1">
      <c r="A1228" s="36"/>
      <c r="B1228" s="41"/>
      <c r="C1228" s="264" t="s">
        <v>355</v>
      </c>
      <c r="D1228" s="265" t="s">
        <v>356</v>
      </c>
      <c r="E1228" s="266" t="s">
        <v>106</v>
      </c>
      <c r="F1228" s="267">
        <v>59.43</v>
      </c>
      <c r="G1228" s="36"/>
      <c r="H1228" s="41"/>
    </row>
    <row r="1229" spans="1:8" s="2" customFormat="1" ht="16.9" customHeight="1">
      <c r="A1229" s="36"/>
      <c r="B1229" s="41"/>
      <c r="C1229" s="268" t="s">
        <v>19</v>
      </c>
      <c r="D1229" s="268" t="s">
        <v>2061</v>
      </c>
      <c r="E1229" s="19" t="s">
        <v>19</v>
      </c>
      <c r="F1229" s="269">
        <v>0</v>
      </c>
      <c r="G1229" s="36"/>
      <c r="H1229" s="41"/>
    </row>
    <row r="1230" spans="1:8" s="2" customFormat="1" ht="16.9" customHeight="1">
      <c r="A1230" s="36"/>
      <c r="B1230" s="41"/>
      <c r="C1230" s="268" t="s">
        <v>19</v>
      </c>
      <c r="D1230" s="268" t="s">
        <v>2062</v>
      </c>
      <c r="E1230" s="19" t="s">
        <v>19</v>
      </c>
      <c r="F1230" s="269">
        <v>0</v>
      </c>
      <c r="G1230" s="36"/>
      <c r="H1230" s="41"/>
    </row>
    <row r="1231" spans="1:8" s="2" customFormat="1" ht="16.9" customHeight="1">
      <c r="A1231" s="36"/>
      <c r="B1231" s="41"/>
      <c r="C1231" s="268" t="s">
        <v>19</v>
      </c>
      <c r="D1231" s="268" t="s">
        <v>2063</v>
      </c>
      <c r="E1231" s="19" t="s">
        <v>19</v>
      </c>
      <c r="F1231" s="269">
        <v>52.729</v>
      </c>
      <c r="G1231" s="36"/>
      <c r="H1231" s="41"/>
    </row>
    <row r="1232" spans="1:8" s="2" customFormat="1" ht="16.9" customHeight="1">
      <c r="A1232" s="36"/>
      <c r="B1232" s="41"/>
      <c r="C1232" s="270" t="s">
        <v>3054</v>
      </c>
      <c r="D1232" s="36"/>
      <c r="E1232" s="36"/>
      <c r="F1232" s="36"/>
      <c r="G1232" s="36"/>
      <c r="H1232" s="41"/>
    </row>
    <row r="1233" spans="1:8" s="2" customFormat="1" ht="16.9" customHeight="1">
      <c r="A1233" s="36"/>
      <c r="B1233" s="41"/>
      <c r="C1233" s="268" t="s">
        <v>2042</v>
      </c>
      <c r="D1233" s="268" t="s">
        <v>2043</v>
      </c>
      <c r="E1233" s="19" t="s">
        <v>106</v>
      </c>
      <c r="F1233" s="269">
        <v>396.643</v>
      </c>
      <c r="G1233" s="36"/>
      <c r="H1233" s="41"/>
    </row>
    <row r="1234" spans="1:8" s="2" customFormat="1" ht="16.9" customHeight="1">
      <c r="A1234" s="36"/>
      <c r="B1234" s="41"/>
      <c r="C1234" s="268" t="s">
        <v>2715</v>
      </c>
      <c r="D1234" s="268" t="s">
        <v>2716</v>
      </c>
      <c r="E1234" s="19" t="s">
        <v>127</v>
      </c>
      <c r="F1234" s="269">
        <v>4292.638</v>
      </c>
      <c r="G1234" s="36"/>
      <c r="H1234" s="41"/>
    </row>
    <row r="1235" spans="1:8" s="2" customFormat="1" ht="16.9" customHeight="1">
      <c r="A1235" s="36"/>
      <c r="B1235" s="41"/>
      <c r="C1235" s="264" t="s">
        <v>129</v>
      </c>
      <c r="D1235" s="265" t="s">
        <v>130</v>
      </c>
      <c r="E1235" s="266" t="s">
        <v>106</v>
      </c>
      <c r="F1235" s="267">
        <v>26.25</v>
      </c>
      <c r="G1235" s="36"/>
      <c r="H1235" s="41"/>
    </row>
    <row r="1236" spans="1:8" s="2" customFormat="1" ht="16.9" customHeight="1">
      <c r="A1236" s="36"/>
      <c r="B1236" s="41"/>
      <c r="C1236" s="268" t="s">
        <v>19</v>
      </c>
      <c r="D1236" s="268" t="s">
        <v>1359</v>
      </c>
      <c r="E1236" s="19" t="s">
        <v>19</v>
      </c>
      <c r="F1236" s="269">
        <v>1.2</v>
      </c>
      <c r="G1236" s="36"/>
      <c r="H1236" s="41"/>
    </row>
    <row r="1237" spans="1:8" s="2" customFormat="1" ht="16.9" customHeight="1">
      <c r="A1237" s="36"/>
      <c r="B1237" s="41"/>
      <c r="C1237" s="268" t="s">
        <v>19</v>
      </c>
      <c r="D1237" s="268" t="s">
        <v>1360</v>
      </c>
      <c r="E1237" s="19" t="s">
        <v>19</v>
      </c>
      <c r="F1237" s="269">
        <v>25.05</v>
      </c>
      <c r="G1237" s="36"/>
      <c r="H1237" s="41"/>
    </row>
    <row r="1238" spans="1:8" s="2" customFormat="1" ht="16.9" customHeight="1">
      <c r="A1238" s="36"/>
      <c r="B1238" s="41"/>
      <c r="C1238" s="268" t="s">
        <v>129</v>
      </c>
      <c r="D1238" s="268" t="s">
        <v>463</v>
      </c>
      <c r="E1238" s="19" t="s">
        <v>19</v>
      </c>
      <c r="F1238" s="269">
        <v>26.25</v>
      </c>
      <c r="G1238" s="36"/>
      <c r="H1238" s="41"/>
    </row>
    <row r="1239" spans="1:8" s="2" customFormat="1" ht="16.9" customHeight="1">
      <c r="A1239" s="36"/>
      <c r="B1239" s="41"/>
      <c r="C1239" s="270" t="s">
        <v>3054</v>
      </c>
      <c r="D1239" s="36"/>
      <c r="E1239" s="36"/>
      <c r="F1239" s="36"/>
      <c r="G1239" s="36"/>
      <c r="H1239" s="41"/>
    </row>
    <row r="1240" spans="1:8" s="2" customFormat="1" ht="16.9" customHeight="1">
      <c r="A1240" s="36"/>
      <c r="B1240" s="41"/>
      <c r="C1240" s="268" t="s">
        <v>1355</v>
      </c>
      <c r="D1240" s="268" t="s">
        <v>1356</v>
      </c>
      <c r="E1240" s="19" t="s">
        <v>106</v>
      </c>
      <c r="F1240" s="269">
        <v>26.25</v>
      </c>
      <c r="G1240" s="36"/>
      <c r="H1240" s="41"/>
    </row>
    <row r="1241" spans="1:8" s="2" customFormat="1" ht="16.9" customHeight="1">
      <c r="A1241" s="36"/>
      <c r="B1241" s="41"/>
      <c r="C1241" s="268" t="s">
        <v>1362</v>
      </c>
      <c r="D1241" s="268" t="s">
        <v>1363</v>
      </c>
      <c r="E1241" s="19" t="s">
        <v>106</v>
      </c>
      <c r="F1241" s="269">
        <v>26.25</v>
      </c>
      <c r="G1241" s="36"/>
      <c r="H1241" s="41"/>
    </row>
    <row r="1242" spans="1:8" s="2" customFormat="1" ht="16.9" customHeight="1">
      <c r="A1242" s="36"/>
      <c r="B1242" s="41"/>
      <c r="C1242" s="264" t="s">
        <v>201</v>
      </c>
      <c r="D1242" s="265" t="s">
        <v>202</v>
      </c>
      <c r="E1242" s="266" t="s">
        <v>134</v>
      </c>
      <c r="F1242" s="267">
        <v>1128</v>
      </c>
      <c r="G1242" s="36"/>
      <c r="H1242" s="41"/>
    </row>
    <row r="1243" spans="1:8" s="2" customFormat="1" ht="16.9" customHeight="1">
      <c r="A1243" s="36"/>
      <c r="B1243" s="41"/>
      <c r="C1243" s="268" t="s">
        <v>19</v>
      </c>
      <c r="D1243" s="268" t="s">
        <v>802</v>
      </c>
      <c r="E1243" s="19" t="s">
        <v>19</v>
      </c>
      <c r="F1243" s="269">
        <v>0</v>
      </c>
      <c r="G1243" s="36"/>
      <c r="H1243" s="41"/>
    </row>
    <row r="1244" spans="1:8" s="2" customFormat="1" ht="16.9" customHeight="1">
      <c r="A1244" s="36"/>
      <c r="B1244" s="41"/>
      <c r="C1244" s="268" t="s">
        <v>19</v>
      </c>
      <c r="D1244" s="268" t="s">
        <v>803</v>
      </c>
      <c r="E1244" s="19" t="s">
        <v>19</v>
      </c>
      <c r="F1244" s="269">
        <v>900</v>
      </c>
      <c r="G1244" s="36"/>
      <c r="H1244" s="41"/>
    </row>
    <row r="1245" spans="1:8" s="2" customFormat="1" ht="16.9" customHeight="1">
      <c r="A1245" s="36"/>
      <c r="B1245" s="41"/>
      <c r="C1245" s="268" t="s">
        <v>19</v>
      </c>
      <c r="D1245" s="268" t="s">
        <v>804</v>
      </c>
      <c r="E1245" s="19" t="s">
        <v>19</v>
      </c>
      <c r="F1245" s="269">
        <v>12</v>
      </c>
      <c r="G1245" s="36"/>
      <c r="H1245" s="41"/>
    </row>
    <row r="1246" spans="1:8" s="2" customFormat="1" ht="16.9" customHeight="1">
      <c r="A1246" s="36"/>
      <c r="B1246" s="41"/>
      <c r="C1246" s="268" t="s">
        <v>19</v>
      </c>
      <c r="D1246" s="268" t="s">
        <v>805</v>
      </c>
      <c r="E1246" s="19" t="s">
        <v>19</v>
      </c>
      <c r="F1246" s="269">
        <v>54</v>
      </c>
      <c r="G1246" s="36"/>
      <c r="H1246" s="41"/>
    </row>
    <row r="1247" spans="1:8" s="2" customFormat="1" ht="16.9" customHeight="1">
      <c r="A1247" s="36"/>
      <c r="B1247" s="41"/>
      <c r="C1247" s="268" t="s">
        <v>19</v>
      </c>
      <c r="D1247" s="268" t="s">
        <v>806</v>
      </c>
      <c r="E1247" s="19" t="s">
        <v>19</v>
      </c>
      <c r="F1247" s="269">
        <v>36</v>
      </c>
      <c r="G1247" s="36"/>
      <c r="H1247" s="41"/>
    </row>
    <row r="1248" spans="1:8" s="2" customFormat="1" ht="16.9" customHeight="1">
      <c r="A1248" s="36"/>
      <c r="B1248" s="41"/>
      <c r="C1248" s="268" t="s">
        <v>19</v>
      </c>
      <c r="D1248" s="268" t="s">
        <v>807</v>
      </c>
      <c r="E1248" s="19" t="s">
        <v>19</v>
      </c>
      <c r="F1248" s="269">
        <v>24</v>
      </c>
      <c r="G1248" s="36"/>
      <c r="H1248" s="41"/>
    </row>
    <row r="1249" spans="1:8" s="2" customFormat="1" ht="16.9" customHeight="1">
      <c r="A1249" s="36"/>
      <c r="B1249" s="41"/>
      <c r="C1249" s="268" t="s">
        <v>19</v>
      </c>
      <c r="D1249" s="268" t="s">
        <v>808</v>
      </c>
      <c r="E1249" s="19" t="s">
        <v>19</v>
      </c>
      <c r="F1249" s="269">
        <v>0</v>
      </c>
      <c r="G1249" s="36"/>
      <c r="H1249" s="41"/>
    </row>
    <row r="1250" spans="1:8" s="2" customFormat="1" ht="16.9" customHeight="1">
      <c r="A1250" s="36"/>
      <c r="B1250" s="41"/>
      <c r="C1250" s="268" t="s">
        <v>19</v>
      </c>
      <c r="D1250" s="268" t="s">
        <v>809</v>
      </c>
      <c r="E1250" s="19" t="s">
        <v>19</v>
      </c>
      <c r="F1250" s="269">
        <v>84</v>
      </c>
      <c r="G1250" s="36"/>
      <c r="H1250" s="41"/>
    </row>
    <row r="1251" spans="1:8" s="2" customFormat="1" ht="16.9" customHeight="1">
      <c r="A1251" s="36"/>
      <c r="B1251" s="41"/>
      <c r="C1251" s="268" t="s">
        <v>19</v>
      </c>
      <c r="D1251" s="268" t="s">
        <v>810</v>
      </c>
      <c r="E1251" s="19" t="s">
        <v>19</v>
      </c>
      <c r="F1251" s="269">
        <v>18</v>
      </c>
      <c r="G1251" s="36"/>
      <c r="H1251" s="41"/>
    </row>
    <row r="1252" spans="1:8" s="2" customFormat="1" ht="16.9" customHeight="1">
      <c r="A1252" s="36"/>
      <c r="B1252" s="41"/>
      <c r="C1252" s="268" t="s">
        <v>201</v>
      </c>
      <c r="D1252" s="268" t="s">
        <v>463</v>
      </c>
      <c r="E1252" s="19" t="s">
        <v>19</v>
      </c>
      <c r="F1252" s="269">
        <v>1128</v>
      </c>
      <c r="G1252" s="36"/>
      <c r="H1252" s="41"/>
    </row>
    <row r="1253" spans="1:8" s="2" customFormat="1" ht="16.9" customHeight="1">
      <c r="A1253" s="36"/>
      <c r="B1253" s="41"/>
      <c r="C1253" s="268" t="s">
        <v>941</v>
      </c>
      <c r="D1253" s="268" t="s">
        <v>942</v>
      </c>
      <c r="E1253" s="19" t="s">
        <v>106</v>
      </c>
      <c r="F1253" s="269">
        <v>1661.648</v>
      </c>
      <c r="G1253" s="36"/>
      <c r="H1253" s="41"/>
    </row>
    <row r="1254" spans="1:8" s="2" customFormat="1" ht="16.9" customHeight="1">
      <c r="A1254" s="36"/>
      <c r="B1254" s="41"/>
      <c r="C1254" s="268" t="s">
        <v>972</v>
      </c>
      <c r="D1254" s="268" t="s">
        <v>973</v>
      </c>
      <c r="E1254" s="19" t="s">
        <v>106</v>
      </c>
      <c r="F1254" s="269">
        <v>1022.587</v>
      </c>
      <c r="G1254" s="36"/>
      <c r="H1254" s="41"/>
    </row>
    <row r="1255" spans="1:8" s="2" customFormat="1" ht="16.9" customHeight="1">
      <c r="A1255" s="36"/>
      <c r="B1255" s="41"/>
      <c r="C1255" s="268" t="s">
        <v>997</v>
      </c>
      <c r="D1255" s="268" t="s">
        <v>998</v>
      </c>
      <c r="E1255" s="19" t="s">
        <v>106</v>
      </c>
      <c r="F1255" s="269">
        <v>968.005</v>
      </c>
      <c r="G1255" s="36"/>
      <c r="H1255" s="41"/>
    </row>
    <row r="1256" spans="1:8" s="2" customFormat="1" ht="16.9" customHeight="1">
      <c r="A1256" s="36"/>
      <c r="B1256" s="41"/>
      <c r="C1256" s="268" t="s">
        <v>1082</v>
      </c>
      <c r="D1256" s="268" t="s">
        <v>1083</v>
      </c>
      <c r="E1256" s="19" t="s">
        <v>106</v>
      </c>
      <c r="F1256" s="269">
        <v>1162.175</v>
      </c>
      <c r="G1256" s="36"/>
      <c r="H1256" s="41"/>
    </row>
    <row r="1257" spans="1:8" s="2" customFormat="1" ht="16.9" customHeight="1">
      <c r="A1257" s="36"/>
      <c r="B1257" s="41"/>
      <c r="C1257" s="264" t="s">
        <v>283</v>
      </c>
      <c r="D1257" s="265" t="s">
        <v>284</v>
      </c>
      <c r="E1257" s="266" t="s">
        <v>106</v>
      </c>
      <c r="F1257" s="267">
        <v>128.493</v>
      </c>
      <c r="G1257" s="36"/>
      <c r="H1257" s="41"/>
    </row>
    <row r="1258" spans="1:8" s="2" customFormat="1" ht="16.9" customHeight="1">
      <c r="A1258" s="36"/>
      <c r="B1258" s="41"/>
      <c r="C1258" s="268" t="s">
        <v>19</v>
      </c>
      <c r="D1258" s="268" t="s">
        <v>520</v>
      </c>
      <c r="E1258" s="19" t="s">
        <v>19</v>
      </c>
      <c r="F1258" s="269">
        <v>0</v>
      </c>
      <c r="G1258" s="36"/>
      <c r="H1258" s="41"/>
    </row>
    <row r="1259" spans="1:8" s="2" customFormat="1" ht="16.9" customHeight="1">
      <c r="A1259" s="36"/>
      <c r="B1259" s="41"/>
      <c r="C1259" s="268" t="s">
        <v>19</v>
      </c>
      <c r="D1259" s="268" t="s">
        <v>1132</v>
      </c>
      <c r="E1259" s="19" t="s">
        <v>19</v>
      </c>
      <c r="F1259" s="269">
        <v>0</v>
      </c>
      <c r="G1259" s="36"/>
      <c r="H1259" s="41"/>
    </row>
    <row r="1260" spans="1:8" s="2" customFormat="1" ht="16.9" customHeight="1">
      <c r="A1260" s="36"/>
      <c r="B1260" s="41"/>
      <c r="C1260" s="268" t="s">
        <v>19</v>
      </c>
      <c r="D1260" s="268" t="s">
        <v>1133</v>
      </c>
      <c r="E1260" s="19" t="s">
        <v>19</v>
      </c>
      <c r="F1260" s="269">
        <v>0</v>
      </c>
      <c r="G1260" s="36"/>
      <c r="H1260" s="41"/>
    </row>
    <row r="1261" spans="1:8" s="2" customFormat="1" ht="16.9" customHeight="1">
      <c r="A1261" s="36"/>
      <c r="B1261" s="41"/>
      <c r="C1261" s="268" t="s">
        <v>19</v>
      </c>
      <c r="D1261" s="268" t="s">
        <v>1134</v>
      </c>
      <c r="E1261" s="19" t="s">
        <v>19</v>
      </c>
      <c r="F1261" s="269">
        <v>2.463</v>
      </c>
      <c r="G1261" s="36"/>
      <c r="H1261" s="41"/>
    </row>
    <row r="1262" spans="1:8" s="2" customFormat="1" ht="16.9" customHeight="1">
      <c r="A1262" s="36"/>
      <c r="B1262" s="41"/>
      <c r="C1262" s="268" t="s">
        <v>19</v>
      </c>
      <c r="D1262" s="268" t="s">
        <v>1135</v>
      </c>
      <c r="E1262" s="19" t="s">
        <v>19</v>
      </c>
      <c r="F1262" s="269">
        <v>0</v>
      </c>
      <c r="G1262" s="36"/>
      <c r="H1262" s="41"/>
    </row>
    <row r="1263" spans="1:8" s="2" customFormat="1" ht="16.9" customHeight="1">
      <c r="A1263" s="36"/>
      <c r="B1263" s="41"/>
      <c r="C1263" s="268" t="s">
        <v>19</v>
      </c>
      <c r="D1263" s="268" t="s">
        <v>1136</v>
      </c>
      <c r="E1263" s="19" t="s">
        <v>19</v>
      </c>
      <c r="F1263" s="269">
        <v>104.626</v>
      </c>
      <c r="G1263" s="36"/>
      <c r="H1263" s="41"/>
    </row>
    <row r="1264" spans="1:8" s="2" customFormat="1" ht="16.9" customHeight="1">
      <c r="A1264" s="36"/>
      <c r="B1264" s="41"/>
      <c r="C1264" s="268" t="s">
        <v>19</v>
      </c>
      <c r="D1264" s="268" t="s">
        <v>765</v>
      </c>
      <c r="E1264" s="19" t="s">
        <v>19</v>
      </c>
      <c r="F1264" s="269">
        <v>0</v>
      </c>
      <c r="G1264" s="36"/>
      <c r="H1264" s="41"/>
    </row>
    <row r="1265" spans="1:8" s="2" customFormat="1" ht="16.9" customHeight="1">
      <c r="A1265" s="36"/>
      <c r="B1265" s="41"/>
      <c r="C1265" s="268" t="s">
        <v>19</v>
      </c>
      <c r="D1265" s="268" t="s">
        <v>1137</v>
      </c>
      <c r="E1265" s="19" t="s">
        <v>19</v>
      </c>
      <c r="F1265" s="269">
        <v>8</v>
      </c>
      <c r="G1265" s="36"/>
      <c r="H1265" s="41"/>
    </row>
    <row r="1266" spans="1:8" s="2" customFormat="1" ht="16.9" customHeight="1">
      <c r="A1266" s="36"/>
      <c r="B1266" s="41"/>
      <c r="C1266" s="268" t="s">
        <v>19</v>
      </c>
      <c r="D1266" s="268" t="s">
        <v>759</v>
      </c>
      <c r="E1266" s="19" t="s">
        <v>19</v>
      </c>
      <c r="F1266" s="269">
        <v>0</v>
      </c>
      <c r="G1266" s="36"/>
      <c r="H1266" s="41"/>
    </row>
    <row r="1267" spans="1:8" s="2" customFormat="1" ht="16.9" customHeight="1">
      <c r="A1267" s="36"/>
      <c r="B1267" s="41"/>
      <c r="C1267" s="268" t="s">
        <v>19</v>
      </c>
      <c r="D1267" s="268" t="s">
        <v>1138</v>
      </c>
      <c r="E1267" s="19" t="s">
        <v>19</v>
      </c>
      <c r="F1267" s="269">
        <v>3.24</v>
      </c>
      <c r="G1267" s="36"/>
      <c r="H1267" s="41"/>
    </row>
    <row r="1268" spans="1:8" s="2" customFormat="1" ht="16.9" customHeight="1">
      <c r="A1268" s="36"/>
      <c r="B1268" s="41"/>
      <c r="C1268" s="268" t="s">
        <v>19</v>
      </c>
      <c r="D1268" s="268" t="s">
        <v>1139</v>
      </c>
      <c r="E1268" s="19" t="s">
        <v>19</v>
      </c>
      <c r="F1268" s="269">
        <v>0</v>
      </c>
      <c r="G1268" s="36"/>
      <c r="H1268" s="41"/>
    </row>
    <row r="1269" spans="1:8" s="2" customFormat="1" ht="16.9" customHeight="1">
      <c r="A1269" s="36"/>
      <c r="B1269" s="41"/>
      <c r="C1269" s="268" t="s">
        <v>19</v>
      </c>
      <c r="D1269" s="268" t="s">
        <v>1140</v>
      </c>
      <c r="E1269" s="19" t="s">
        <v>19</v>
      </c>
      <c r="F1269" s="269">
        <v>10.164</v>
      </c>
      <c r="G1269" s="36"/>
      <c r="H1269" s="41"/>
    </row>
    <row r="1270" spans="1:8" s="2" customFormat="1" ht="16.9" customHeight="1">
      <c r="A1270" s="36"/>
      <c r="B1270" s="41"/>
      <c r="C1270" s="268" t="s">
        <v>283</v>
      </c>
      <c r="D1270" s="268" t="s">
        <v>463</v>
      </c>
      <c r="E1270" s="19" t="s">
        <v>19</v>
      </c>
      <c r="F1270" s="269">
        <v>128.493</v>
      </c>
      <c r="G1270" s="36"/>
      <c r="H1270" s="41"/>
    </row>
    <row r="1271" spans="1:8" s="2" customFormat="1" ht="16.9" customHeight="1">
      <c r="A1271" s="36"/>
      <c r="B1271" s="41"/>
      <c r="C1271" s="270" t="s">
        <v>3054</v>
      </c>
      <c r="D1271" s="36"/>
      <c r="E1271" s="36"/>
      <c r="F1271" s="36"/>
      <c r="G1271" s="36"/>
      <c r="H1271" s="41"/>
    </row>
    <row r="1272" spans="1:8" s="2" customFormat="1" ht="16.9" customHeight="1">
      <c r="A1272" s="36"/>
      <c r="B1272" s="41"/>
      <c r="C1272" s="268" t="s">
        <v>1128</v>
      </c>
      <c r="D1272" s="268" t="s">
        <v>1129</v>
      </c>
      <c r="E1272" s="19" t="s">
        <v>106</v>
      </c>
      <c r="F1272" s="269">
        <v>128.493</v>
      </c>
      <c r="G1272" s="36"/>
      <c r="H1272" s="41"/>
    </row>
    <row r="1273" spans="1:8" s="2" customFormat="1" ht="16.9" customHeight="1">
      <c r="A1273" s="36"/>
      <c r="B1273" s="41"/>
      <c r="C1273" s="268" t="s">
        <v>941</v>
      </c>
      <c r="D1273" s="268" t="s">
        <v>942</v>
      </c>
      <c r="E1273" s="19" t="s">
        <v>106</v>
      </c>
      <c r="F1273" s="269">
        <v>1661.648</v>
      </c>
      <c r="G1273" s="36"/>
      <c r="H1273" s="41"/>
    </row>
    <row r="1274" spans="1:8" s="2" customFormat="1" ht="16.9" customHeight="1">
      <c r="A1274" s="36"/>
      <c r="B1274" s="41"/>
      <c r="C1274" s="268" t="s">
        <v>972</v>
      </c>
      <c r="D1274" s="268" t="s">
        <v>973</v>
      </c>
      <c r="E1274" s="19" t="s">
        <v>106</v>
      </c>
      <c r="F1274" s="269">
        <v>1022.587</v>
      </c>
      <c r="G1274" s="36"/>
      <c r="H1274" s="41"/>
    </row>
    <row r="1275" spans="1:8" s="2" customFormat="1" ht="16.9" customHeight="1">
      <c r="A1275" s="36"/>
      <c r="B1275" s="41"/>
      <c r="C1275" s="268" t="s">
        <v>1701</v>
      </c>
      <c r="D1275" s="268" t="s">
        <v>1702</v>
      </c>
      <c r="E1275" s="19" t="s">
        <v>106</v>
      </c>
      <c r="F1275" s="269">
        <v>5.832</v>
      </c>
      <c r="G1275" s="36"/>
      <c r="H1275" s="41"/>
    </row>
    <row r="1276" spans="1:8" s="2" customFormat="1" ht="16.9" customHeight="1">
      <c r="A1276" s="36"/>
      <c r="B1276" s="41"/>
      <c r="C1276" s="268" t="s">
        <v>2715</v>
      </c>
      <c r="D1276" s="268" t="s">
        <v>2716</v>
      </c>
      <c r="E1276" s="19" t="s">
        <v>127</v>
      </c>
      <c r="F1276" s="269">
        <v>4292.638</v>
      </c>
      <c r="G1276" s="36"/>
      <c r="H1276" s="41"/>
    </row>
    <row r="1277" spans="1:8" s="2" customFormat="1" ht="16.9" customHeight="1">
      <c r="A1277" s="36"/>
      <c r="B1277" s="41"/>
      <c r="C1277" s="268" t="s">
        <v>2765</v>
      </c>
      <c r="D1277" s="268" t="s">
        <v>2766</v>
      </c>
      <c r="E1277" s="19" t="s">
        <v>127</v>
      </c>
      <c r="F1277" s="269">
        <v>345.882</v>
      </c>
      <c r="G1277" s="36"/>
      <c r="H1277" s="41"/>
    </row>
    <row r="1278" spans="1:8" s="2" customFormat="1" ht="16.9" customHeight="1">
      <c r="A1278" s="36"/>
      <c r="B1278" s="41"/>
      <c r="C1278" s="264" t="s">
        <v>180</v>
      </c>
      <c r="D1278" s="265" t="s">
        <v>181</v>
      </c>
      <c r="E1278" s="266" t="s">
        <v>106</v>
      </c>
      <c r="F1278" s="267">
        <v>60.5</v>
      </c>
      <c r="G1278" s="36"/>
      <c r="H1278" s="41"/>
    </row>
    <row r="1279" spans="1:8" s="2" customFormat="1" ht="16.9" customHeight="1">
      <c r="A1279" s="36"/>
      <c r="B1279" s="41"/>
      <c r="C1279" s="268" t="s">
        <v>19</v>
      </c>
      <c r="D1279" s="268" t="s">
        <v>1068</v>
      </c>
      <c r="E1279" s="19" t="s">
        <v>19</v>
      </c>
      <c r="F1279" s="269">
        <v>0</v>
      </c>
      <c r="G1279" s="36"/>
      <c r="H1279" s="41"/>
    </row>
    <row r="1280" spans="1:8" s="2" customFormat="1" ht="16.9" customHeight="1">
      <c r="A1280" s="36"/>
      <c r="B1280" s="41"/>
      <c r="C1280" s="268" t="s">
        <v>19</v>
      </c>
      <c r="D1280" s="268" t="s">
        <v>1069</v>
      </c>
      <c r="E1280" s="19" t="s">
        <v>19</v>
      </c>
      <c r="F1280" s="269">
        <v>0</v>
      </c>
      <c r="G1280" s="36"/>
      <c r="H1280" s="41"/>
    </row>
    <row r="1281" spans="1:8" s="2" customFormat="1" ht="16.9" customHeight="1">
      <c r="A1281" s="36"/>
      <c r="B1281" s="41"/>
      <c r="C1281" s="268" t="s">
        <v>19</v>
      </c>
      <c r="D1281" s="268" t="s">
        <v>1070</v>
      </c>
      <c r="E1281" s="19" t="s">
        <v>19</v>
      </c>
      <c r="F1281" s="269">
        <v>36</v>
      </c>
      <c r="G1281" s="36"/>
      <c r="H1281" s="41"/>
    </row>
    <row r="1282" spans="1:8" s="2" customFormat="1" ht="16.9" customHeight="1">
      <c r="A1282" s="36"/>
      <c r="B1282" s="41"/>
      <c r="C1282" s="268" t="s">
        <v>19</v>
      </c>
      <c r="D1282" s="268" t="s">
        <v>1071</v>
      </c>
      <c r="E1282" s="19" t="s">
        <v>19</v>
      </c>
      <c r="F1282" s="269">
        <v>0</v>
      </c>
      <c r="G1282" s="36"/>
      <c r="H1282" s="41"/>
    </row>
    <row r="1283" spans="1:8" s="2" customFormat="1" ht="16.9" customHeight="1">
      <c r="A1283" s="36"/>
      <c r="B1283" s="41"/>
      <c r="C1283" s="268" t="s">
        <v>19</v>
      </c>
      <c r="D1283" s="268" t="s">
        <v>1072</v>
      </c>
      <c r="E1283" s="19" t="s">
        <v>19</v>
      </c>
      <c r="F1283" s="269">
        <v>24.5</v>
      </c>
      <c r="G1283" s="36"/>
      <c r="H1283" s="41"/>
    </row>
    <row r="1284" spans="1:8" s="2" customFormat="1" ht="16.9" customHeight="1">
      <c r="A1284" s="36"/>
      <c r="B1284" s="41"/>
      <c r="C1284" s="268" t="s">
        <v>180</v>
      </c>
      <c r="D1284" s="268" t="s">
        <v>463</v>
      </c>
      <c r="E1284" s="19" t="s">
        <v>19</v>
      </c>
      <c r="F1284" s="269">
        <v>60.5</v>
      </c>
      <c r="G1284" s="36"/>
      <c r="H1284" s="41"/>
    </row>
    <row r="1285" spans="1:8" s="2" customFormat="1" ht="16.9" customHeight="1">
      <c r="A1285" s="36"/>
      <c r="B1285" s="41"/>
      <c r="C1285" s="270" t="s">
        <v>3054</v>
      </c>
      <c r="D1285" s="36"/>
      <c r="E1285" s="36"/>
      <c r="F1285" s="36"/>
      <c r="G1285" s="36"/>
      <c r="H1285" s="41"/>
    </row>
    <row r="1286" spans="1:8" s="2" customFormat="1" ht="16.9" customHeight="1">
      <c r="A1286" s="36"/>
      <c r="B1286" s="41"/>
      <c r="C1286" s="268" t="s">
        <v>1062</v>
      </c>
      <c r="D1286" s="268" t="s">
        <v>1063</v>
      </c>
      <c r="E1286" s="19" t="s">
        <v>106</v>
      </c>
      <c r="F1286" s="269">
        <v>242</v>
      </c>
      <c r="G1286" s="36"/>
      <c r="H1286" s="41"/>
    </row>
    <row r="1287" spans="1:8" s="2" customFormat="1" ht="16.9" customHeight="1">
      <c r="A1287" s="36"/>
      <c r="B1287" s="41"/>
      <c r="C1287" s="268" t="s">
        <v>972</v>
      </c>
      <c r="D1287" s="268" t="s">
        <v>973</v>
      </c>
      <c r="E1287" s="19" t="s">
        <v>106</v>
      </c>
      <c r="F1287" s="269">
        <v>1022.587</v>
      </c>
      <c r="G1287" s="36"/>
      <c r="H1287" s="41"/>
    </row>
    <row r="1288" spans="1:8" s="2" customFormat="1" ht="16.9" customHeight="1">
      <c r="A1288" s="36"/>
      <c r="B1288" s="41"/>
      <c r="C1288" s="268" t="s">
        <v>1075</v>
      </c>
      <c r="D1288" s="268" t="s">
        <v>1076</v>
      </c>
      <c r="E1288" s="19" t="s">
        <v>127</v>
      </c>
      <c r="F1288" s="269">
        <v>108.9</v>
      </c>
      <c r="G1288" s="36"/>
      <c r="H1288" s="41"/>
    </row>
    <row r="1289" spans="1:8" s="2" customFormat="1" ht="16.9" customHeight="1">
      <c r="A1289" s="36"/>
      <c r="B1289" s="41"/>
      <c r="C1289" s="264" t="s">
        <v>2471</v>
      </c>
      <c r="D1289" s="265" t="s">
        <v>3060</v>
      </c>
      <c r="E1289" s="266" t="s">
        <v>134</v>
      </c>
      <c r="F1289" s="267">
        <v>192.6</v>
      </c>
      <c r="G1289" s="36"/>
      <c r="H1289" s="41"/>
    </row>
    <row r="1290" spans="1:8" s="2" customFormat="1" ht="16.9" customHeight="1">
      <c r="A1290" s="36"/>
      <c r="B1290" s="41"/>
      <c r="C1290" s="268" t="s">
        <v>19</v>
      </c>
      <c r="D1290" s="268" t="s">
        <v>520</v>
      </c>
      <c r="E1290" s="19" t="s">
        <v>19</v>
      </c>
      <c r="F1290" s="269">
        <v>0</v>
      </c>
      <c r="G1290" s="36"/>
      <c r="H1290" s="41"/>
    </row>
    <row r="1291" spans="1:8" s="2" customFormat="1" ht="16.9" customHeight="1">
      <c r="A1291" s="36"/>
      <c r="B1291" s="41"/>
      <c r="C1291" s="268" t="s">
        <v>2471</v>
      </c>
      <c r="D1291" s="268" t="s">
        <v>2472</v>
      </c>
      <c r="E1291" s="19" t="s">
        <v>19</v>
      </c>
      <c r="F1291" s="269">
        <v>192.6</v>
      </c>
      <c r="G1291" s="36"/>
      <c r="H1291" s="41"/>
    </row>
    <row r="1292" spans="1:8" s="2" customFormat="1" ht="7.35" customHeight="1">
      <c r="A1292" s="36"/>
      <c r="B1292" s="130"/>
      <c r="C1292" s="131"/>
      <c r="D1292" s="131"/>
      <c r="E1292" s="131"/>
      <c r="F1292" s="131"/>
      <c r="G1292" s="131"/>
      <c r="H1292" s="41"/>
    </row>
    <row r="1293" spans="1:8" s="2" customFormat="1" ht="11.25">
      <c r="A1293" s="36"/>
      <c r="B1293" s="36"/>
      <c r="C1293" s="36"/>
      <c r="D1293" s="36"/>
      <c r="E1293" s="36"/>
      <c r="F1293" s="36"/>
      <c r="G1293" s="36"/>
      <c r="H1293" s="36"/>
    </row>
  </sheetData>
  <sheetProtection algorithmName="SHA-512" hashValue="vtzSkevTVyE3OYFvUqmCHA/OXoKylFmc3+xDRlRbClLVMmz1dgxstYYSwI+rP2WaS0t2Dt/6zMdAGv05SNpVDw==" saltValue="UpIHMafw23J6RfEq4ZMvPy2MdqPNthSMl8AwoOJ7kBeXtJJCo2UZ8yrFsJZkQbrFymEsZR5Zhk2iaqoVw1cta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7" customFormat="1" ht="45" customHeight="1">
      <c r="B3" s="275"/>
      <c r="C3" s="404" t="s">
        <v>3061</v>
      </c>
      <c r="D3" s="404"/>
      <c r="E3" s="404"/>
      <c r="F3" s="404"/>
      <c r="G3" s="404"/>
      <c r="H3" s="404"/>
      <c r="I3" s="404"/>
      <c r="J3" s="404"/>
      <c r="K3" s="276"/>
    </row>
    <row r="4" spans="2:11" s="1" customFormat="1" ht="25.5" customHeight="1">
      <c r="B4" s="277"/>
      <c r="C4" s="409" t="s">
        <v>3062</v>
      </c>
      <c r="D4" s="409"/>
      <c r="E4" s="409"/>
      <c r="F4" s="409"/>
      <c r="G4" s="409"/>
      <c r="H4" s="409"/>
      <c r="I4" s="409"/>
      <c r="J4" s="409"/>
      <c r="K4" s="278"/>
    </row>
    <row r="5" spans="2:11" s="1" customFormat="1" ht="5.25" customHeight="1">
      <c r="B5" s="277"/>
      <c r="C5" s="279"/>
      <c r="D5" s="279"/>
      <c r="E5" s="279"/>
      <c r="F5" s="279"/>
      <c r="G5" s="279"/>
      <c r="H5" s="279"/>
      <c r="I5" s="279"/>
      <c r="J5" s="279"/>
      <c r="K5" s="278"/>
    </row>
    <row r="6" spans="2:11" s="1" customFormat="1" ht="15" customHeight="1">
      <c r="B6" s="277"/>
      <c r="C6" s="408" t="s">
        <v>3063</v>
      </c>
      <c r="D6" s="408"/>
      <c r="E6" s="408"/>
      <c r="F6" s="408"/>
      <c r="G6" s="408"/>
      <c r="H6" s="408"/>
      <c r="I6" s="408"/>
      <c r="J6" s="408"/>
      <c r="K6" s="278"/>
    </row>
    <row r="7" spans="2:11" s="1" customFormat="1" ht="15" customHeight="1">
      <c r="B7" s="281"/>
      <c r="C7" s="408" t="s">
        <v>3064</v>
      </c>
      <c r="D7" s="408"/>
      <c r="E7" s="408"/>
      <c r="F7" s="408"/>
      <c r="G7" s="408"/>
      <c r="H7" s="408"/>
      <c r="I7" s="408"/>
      <c r="J7" s="408"/>
      <c r="K7" s="278"/>
    </row>
    <row r="8" spans="2:11" s="1" customFormat="1" ht="12.75" customHeight="1">
      <c r="B8" s="281"/>
      <c r="C8" s="280"/>
      <c r="D8" s="280"/>
      <c r="E8" s="280"/>
      <c r="F8" s="280"/>
      <c r="G8" s="280"/>
      <c r="H8" s="280"/>
      <c r="I8" s="280"/>
      <c r="J8" s="280"/>
      <c r="K8" s="278"/>
    </row>
    <row r="9" spans="2:11" s="1" customFormat="1" ht="15" customHeight="1">
      <c r="B9" s="281"/>
      <c r="C9" s="408" t="s">
        <v>3065</v>
      </c>
      <c r="D9" s="408"/>
      <c r="E9" s="408"/>
      <c r="F9" s="408"/>
      <c r="G9" s="408"/>
      <c r="H9" s="408"/>
      <c r="I9" s="408"/>
      <c r="J9" s="408"/>
      <c r="K9" s="278"/>
    </row>
    <row r="10" spans="2:11" s="1" customFormat="1" ht="15" customHeight="1">
      <c r="B10" s="281"/>
      <c r="C10" s="280"/>
      <c r="D10" s="408" t="s">
        <v>3066</v>
      </c>
      <c r="E10" s="408"/>
      <c r="F10" s="408"/>
      <c r="G10" s="408"/>
      <c r="H10" s="408"/>
      <c r="I10" s="408"/>
      <c r="J10" s="408"/>
      <c r="K10" s="278"/>
    </row>
    <row r="11" spans="2:11" s="1" customFormat="1" ht="15" customHeight="1">
      <c r="B11" s="281"/>
      <c r="C11" s="282"/>
      <c r="D11" s="408" t="s">
        <v>3067</v>
      </c>
      <c r="E11" s="408"/>
      <c r="F11" s="408"/>
      <c r="G11" s="408"/>
      <c r="H11" s="408"/>
      <c r="I11" s="408"/>
      <c r="J11" s="408"/>
      <c r="K11" s="278"/>
    </row>
    <row r="12" spans="2:11" s="1" customFormat="1" ht="15" customHeight="1">
      <c r="B12" s="281"/>
      <c r="C12" s="282"/>
      <c r="D12" s="280"/>
      <c r="E12" s="280"/>
      <c r="F12" s="280"/>
      <c r="G12" s="280"/>
      <c r="H12" s="280"/>
      <c r="I12" s="280"/>
      <c r="J12" s="280"/>
      <c r="K12" s="278"/>
    </row>
    <row r="13" spans="2:11" s="1" customFormat="1" ht="15" customHeight="1">
      <c r="B13" s="281"/>
      <c r="C13" s="282"/>
      <c r="D13" s="283" t="s">
        <v>3068</v>
      </c>
      <c r="E13" s="280"/>
      <c r="F13" s="280"/>
      <c r="G13" s="280"/>
      <c r="H13" s="280"/>
      <c r="I13" s="280"/>
      <c r="J13" s="280"/>
      <c r="K13" s="278"/>
    </row>
    <row r="14" spans="2:11" s="1" customFormat="1" ht="12.75" customHeight="1">
      <c r="B14" s="281"/>
      <c r="C14" s="282"/>
      <c r="D14" s="282"/>
      <c r="E14" s="282"/>
      <c r="F14" s="282"/>
      <c r="G14" s="282"/>
      <c r="H14" s="282"/>
      <c r="I14" s="282"/>
      <c r="J14" s="282"/>
      <c r="K14" s="278"/>
    </row>
    <row r="15" spans="2:11" s="1" customFormat="1" ht="15" customHeight="1">
      <c r="B15" s="281"/>
      <c r="C15" s="282"/>
      <c r="D15" s="408" t="s">
        <v>3069</v>
      </c>
      <c r="E15" s="408"/>
      <c r="F15" s="408"/>
      <c r="G15" s="408"/>
      <c r="H15" s="408"/>
      <c r="I15" s="408"/>
      <c r="J15" s="408"/>
      <c r="K15" s="278"/>
    </row>
    <row r="16" spans="2:11" s="1" customFormat="1" ht="15" customHeight="1">
      <c r="B16" s="281"/>
      <c r="C16" s="282"/>
      <c r="D16" s="408" t="s">
        <v>3070</v>
      </c>
      <c r="E16" s="408"/>
      <c r="F16" s="408"/>
      <c r="G16" s="408"/>
      <c r="H16" s="408"/>
      <c r="I16" s="408"/>
      <c r="J16" s="408"/>
      <c r="K16" s="278"/>
    </row>
    <row r="17" spans="2:11" s="1" customFormat="1" ht="15" customHeight="1">
      <c r="B17" s="281"/>
      <c r="C17" s="282"/>
      <c r="D17" s="408" t="s">
        <v>3071</v>
      </c>
      <c r="E17" s="408"/>
      <c r="F17" s="408"/>
      <c r="G17" s="408"/>
      <c r="H17" s="408"/>
      <c r="I17" s="408"/>
      <c r="J17" s="408"/>
      <c r="K17" s="278"/>
    </row>
    <row r="18" spans="2:11" s="1" customFormat="1" ht="15" customHeight="1">
      <c r="B18" s="281"/>
      <c r="C18" s="282"/>
      <c r="D18" s="282"/>
      <c r="E18" s="284" t="s">
        <v>83</v>
      </c>
      <c r="F18" s="408" t="s">
        <v>3072</v>
      </c>
      <c r="G18" s="408"/>
      <c r="H18" s="408"/>
      <c r="I18" s="408"/>
      <c r="J18" s="408"/>
      <c r="K18" s="278"/>
    </row>
    <row r="19" spans="2:11" s="1" customFormat="1" ht="15" customHeight="1">
      <c r="B19" s="281"/>
      <c r="C19" s="282"/>
      <c r="D19" s="282"/>
      <c r="E19" s="284" t="s">
        <v>3073</v>
      </c>
      <c r="F19" s="408" t="s">
        <v>3074</v>
      </c>
      <c r="G19" s="408"/>
      <c r="H19" s="408"/>
      <c r="I19" s="408"/>
      <c r="J19" s="408"/>
      <c r="K19" s="278"/>
    </row>
    <row r="20" spans="2:11" s="1" customFormat="1" ht="15" customHeight="1">
      <c r="B20" s="281"/>
      <c r="C20" s="282"/>
      <c r="D20" s="282"/>
      <c r="E20" s="284" t="s">
        <v>3075</v>
      </c>
      <c r="F20" s="408" t="s">
        <v>3076</v>
      </c>
      <c r="G20" s="408"/>
      <c r="H20" s="408"/>
      <c r="I20" s="408"/>
      <c r="J20" s="408"/>
      <c r="K20" s="278"/>
    </row>
    <row r="21" spans="2:11" s="1" customFormat="1" ht="15" customHeight="1">
      <c r="B21" s="281"/>
      <c r="C21" s="282"/>
      <c r="D21" s="282"/>
      <c r="E21" s="284" t="s">
        <v>87</v>
      </c>
      <c r="F21" s="408" t="s">
        <v>88</v>
      </c>
      <c r="G21" s="408"/>
      <c r="H21" s="408"/>
      <c r="I21" s="408"/>
      <c r="J21" s="408"/>
      <c r="K21" s="278"/>
    </row>
    <row r="22" spans="2:11" s="1" customFormat="1" ht="15" customHeight="1">
      <c r="B22" s="281"/>
      <c r="C22" s="282"/>
      <c r="D22" s="282"/>
      <c r="E22" s="284" t="s">
        <v>3077</v>
      </c>
      <c r="F22" s="408" t="s">
        <v>3078</v>
      </c>
      <c r="G22" s="408"/>
      <c r="H22" s="408"/>
      <c r="I22" s="408"/>
      <c r="J22" s="408"/>
      <c r="K22" s="278"/>
    </row>
    <row r="23" spans="2:11" s="1" customFormat="1" ht="15" customHeight="1">
      <c r="B23" s="281"/>
      <c r="C23" s="282"/>
      <c r="D23" s="282"/>
      <c r="E23" s="284" t="s">
        <v>3079</v>
      </c>
      <c r="F23" s="408" t="s">
        <v>3080</v>
      </c>
      <c r="G23" s="408"/>
      <c r="H23" s="408"/>
      <c r="I23" s="408"/>
      <c r="J23" s="408"/>
      <c r="K23" s="278"/>
    </row>
    <row r="24" spans="2:11" s="1" customFormat="1" ht="12.75" customHeight="1">
      <c r="B24" s="281"/>
      <c r="C24" s="282"/>
      <c r="D24" s="282"/>
      <c r="E24" s="282"/>
      <c r="F24" s="282"/>
      <c r="G24" s="282"/>
      <c r="H24" s="282"/>
      <c r="I24" s="282"/>
      <c r="J24" s="282"/>
      <c r="K24" s="278"/>
    </row>
    <row r="25" spans="2:11" s="1" customFormat="1" ht="15" customHeight="1">
      <c r="B25" s="281"/>
      <c r="C25" s="408" t="s">
        <v>3081</v>
      </c>
      <c r="D25" s="408"/>
      <c r="E25" s="408"/>
      <c r="F25" s="408"/>
      <c r="G25" s="408"/>
      <c r="H25" s="408"/>
      <c r="I25" s="408"/>
      <c r="J25" s="408"/>
      <c r="K25" s="278"/>
    </row>
    <row r="26" spans="2:11" s="1" customFormat="1" ht="15" customHeight="1">
      <c r="B26" s="281"/>
      <c r="C26" s="408" t="s">
        <v>3082</v>
      </c>
      <c r="D26" s="408"/>
      <c r="E26" s="408"/>
      <c r="F26" s="408"/>
      <c r="G26" s="408"/>
      <c r="H26" s="408"/>
      <c r="I26" s="408"/>
      <c r="J26" s="408"/>
      <c r="K26" s="278"/>
    </row>
    <row r="27" spans="2:11" s="1" customFormat="1" ht="15" customHeight="1">
      <c r="B27" s="281"/>
      <c r="C27" s="280"/>
      <c r="D27" s="408" t="s">
        <v>3083</v>
      </c>
      <c r="E27" s="408"/>
      <c r="F27" s="408"/>
      <c r="G27" s="408"/>
      <c r="H27" s="408"/>
      <c r="I27" s="408"/>
      <c r="J27" s="408"/>
      <c r="K27" s="278"/>
    </row>
    <row r="28" spans="2:11" s="1" customFormat="1" ht="15" customHeight="1">
      <c r="B28" s="281"/>
      <c r="C28" s="282"/>
      <c r="D28" s="408" t="s">
        <v>3084</v>
      </c>
      <c r="E28" s="408"/>
      <c r="F28" s="408"/>
      <c r="G28" s="408"/>
      <c r="H28" s="408"/>
      <c r="I28" s="408"/>
      <c r="J28" s="408"/>
      <c r="K28" s="278"/>
    </row>
    <row r="29" spans="2:11" s="1" customFormat="1" ht="12.75" customHeight="1">
      <c r="B29" s="281"/>
      <c r="C29" s="282"/>
      <c r="D29" s="282"/>
      <c r="E29" s="282"/>
      <c r="F29" s="282"/>
      <c r="G29" s="282"/>
      <c r="H29" s="282"/>
      <c r="I29" s="282"/>
      <c r="J29" s="282"/>
      <c r="K29" s="278"/>
    </row>
    <row r="30" spans="2:11" s="1" customFormat="1" ht="15" customHeight="1">
      <c r="B30" s="281"/>
      <c r="C30" s="282"/>
      <c r="D30" s="408" t="s">
        <v>3085</v>
      </c>
      <c r="E30" s="408"/>
      <c r="F30" s="408"/>
      <c r="G30" s="408"/>
      <c r="H30" s="408"/>
      <c r="I30" s="408"/>
      <c r="J30" s="408"/>
      <c r="K30" s="278"/>
    </row>
    <row r="31" spans="2:11" s="1" customFormat="1" ht="15" customHeight="1">
      <c r="B31" s="281"/>
      <c r="C31" s="282"/>
      <c r="D31" s="408" t="s">
        <v>3086</v>
      </c>
      <c r="E31" s="408"/>
      <c r="F31" s="408"/>
      <c r="G31" s="408"/>
      <c r="H31" s="408"/>
      <c r="I31" s="408"/>
      <c r="J31" s="408"/>
      <c r="K31" s="278"/>
    </row>
    <row r="32" spans="2:11" s="1" customFormat="1" ht="12.75" customHeight="1">
      <c r="B32" s="281"/>
      <c r="C32" s="282"/>
      <c r="D32" s="282"/>
      <c r="E32" s="282"/>
      <c r="F32" s="282"/>
      <c r="G32" s="282"/>
      <c r="H32" s="282"/>
      <c r="I32" s="282"/>
      <c r="J32" s="282"/>
      <c r="K32" s="278"/>
    </row>
    <row r="33" spans="2:11" s="1" customFormat="1" ht="15" customHeight="1">
      <c r="B33" s="281"/>
      <c r="C33" s="282"/>
      <c r="D33" s="408" t="s">
        <v>3087</v>
      </c>
      <c r="E33" s="408"/>
      <c r="F33" s="408"/>
      <c r="G33" s="408"/>
      <c r="H33" s="408"/>
      <c r="I33" s="408"/>
      <c r="J33" s="408"/>
      <c r="K33" s="278"/>
    </row>
    <row r="34" spans="2:11" s="1" customFormat="1" ht="15" customHeight="1">
      <c r="B34" s="281"/>
      <c r="C34" s="282"/>
      <c r="D34" s="408" t="s">
        <v>3088</v>
      </c>
      <c r="E34" s="408"/>
      <c r="F34" s="408"/>
      <c r="G34" s="408"/>
      <c r="H34" s="408"/>
      <c r="I34" s="408"/>
      <c r="J34" s="408"/>
      <c r="K34" s="278"/>
    </row>
    <row r="35" spans="2:11" s="1" customFormat="1" ht="15" customHeight="1">
      <c r="B35" s="281"/>
      <c r="C35" s="282"/>
      <c r="D35" s="408" t="s">
        <v>3089</v>
      </c>
      <c r="E35" s="408"/>
      <c r="F35" s="408"/>
      <c r="G35" s="408"/>
      <c r="H35" s="408"/>
      <c r="I35" s="408"/>
      <c r="J35" s="408"/>
      <c r="K35" s="278"/>
    </row>
    <row r="36" spans="2:11" s="1" customFormat="1" ht="15" customHeight="1">
      <c r="B36" s="281"/>
      <c r="C36" s="282"/>
      <c r="D36" s="280"/>
      <c r="E36" s="283" t="s">
        <v>386</v>
      </c>
      <c r="F36" s="280"/>
      <c r="G36" s="408" t="s">
        <v>3090</v>
      </c>
      <c r="H36" s="408"/>
      <c r="I36" s="408"/>
      <c r="J36" s="408"/>
      <c r="K36" s="278"/>
    </row>
    <row r="37" spans="2:11" s="1" customFormat="1" ht="30.75" customHeight="1">
      <c r="B37" s="281"/>
      <c r="C37" s="282"/>
      <c r="D37" s="280"/>
      <c r="E37" s="283" t="s">
        <v>3091</v>
      </c>
      <c r="F37" s="280"/>
      <c r="G37" s="408" t="s">
        <v>3092</v>
      </c>
      <c r="H37" s="408"/>
      <c r="I37" s="408"/>
      <c r="J37" s="408"/>
      <c r="K37" s="278"/>
    </row>
    <row r="38" spans="2:11" s="1" customFormat="1" ht="15" customHeight="1">
      <c r="B38" s="281"/>
      <c r="C38" s="282"/>
      <c r="D38" s="280"/>
      <c r="E38" s="283" t="s">
        <v>57</v>
      </c>
      <c r="F38" s="280"/>
      <c r="G38" s="408" t="s">
        <v>3093</v>
      </c>
      <c r="H38" s="408"/>
      <c r="I38" s="408"/>
      <c r="J38" s="408"/>
      <c r="K38" s="278"/>
    </row>
    <row r="39" spans="2:11" s="1" customFormat="1" ht="15" customHeight="1">
      <c r="B39" s="281"/>
      <c r="C39" s="282"/>
      <c r="D39" s="280"/>
      <c r="E39" s="283" t="s">
        <v>58</v>
      </c>
      <c r="F39" s="280"/>
      <c r="G39" s="408" t="s">
        <v>3094</v>
      </c>
      <c r="H39" s="408"/>
      <c r="I39" s="408"/>
      <c r="J39" s="408"/>
      <c r="K39" s="278"/>
    </row>
    <row r="40" spans="2:11" s="1" customFormat="1" ht="15" customHeight="1">
      <c r="B40" s="281"/>
      <c r="C40" s="282"/>
      <c r="D40" s="280"/>
      <c r="E40" s="283" t="s">
        <v>387</v>
      </c>
      <c r="F40" s="280"/>
      <c r="G40" s="408" t="s">
        <v>3095</v>
      </c>
      <c r="H40" s="408"/>
      <c r="I40" s="408"/>
      <c r="J40" s="408"/>
      <c r="K40" s="278"/>
    </row>
    <row r="41" spans="2:11" s="1" customFormat="1" ht="15" customHeight="1">
      <c r="B41" s="281"/>
      <c r="C41" s="282"/>
      <c r="D41" s="280"/>
      <c r="E41" s="283" t="s">
        <v>388</v>
      </c>
      <c r="F41" s="280"/>
      <c r="G41" s="408" t="s">
        <v>3096</v>
      </c>
      <c r="H41" s="408"/>
      <c r="I41" s="408"/>
      <c r="J41" s="408"/>
      <c r="K41" s="278"/>
    </row>
    <row r="42" spans="2:11" s="1" customFormat="1" ht="15" customHeight="1">
      <c r="B42" s="281"/>
      <c r="C42" s="282"/>
      <c r="D42" s="280"/>
      <c r="E42" s="283" t="s">
        <v>3097</v>
      </c>
      <c r="F42" s="280"/>
      <c r="G42" s="408" t="s">
        <v>3098</v>
      </c>
      <c r="H42" s="408"/>
      <c r="I42" s="408"/>
      <c r="J42" s="408"/>
      <c r="K42" s="278"/>
    </row>
    <row r="43" spans="2:11" s="1" customFormat="1" ht="15" customHeight="1">
      <c r="B43" s="281"/>
      <c r="C43" s="282"/>
      <c r="D43" s="280"/>
      <c r="E43" s="283"/>
      <c r="F43" s="280"/>
      <c r="G43" s="408" t="s">
        <v>3099</v>
      </c>
      <c r="H43" s="408"/>
      <c r="I43" s="408"/>
      <c r="J43" s="408"/>
      <c r="K43" s="278"/>
    </row>
    <row r="44" spans="2:11" s="1" customFormat="1" ht="15" customHeight="1">
      <c r="B44" s="281"/>
      <c r="C44" s="282"/>
      <c r="D44" s="280"/>
      <c r="E44" s="283" t="s">
        <v>3100</v>
      </c>
      <c r="F44" s="280"/>
      <c r="G44" s="408" t="s">
        <v>3101</v>
      </c>
      <c r="H44" s="408"/>
      <c r="I44" s="408"/>
      <c r="J44" s="408"/>
      <c r="K44" s="278"/>
    </row>
    <row r="45" spans="2:11" s="1" customFormat="1" ht="15" customHeight="1">
      <c r="B45" s="281"/>
      <c r="C45" s="282"/>
      <c r="D45" s="280"/>
      <c r="E45" s="283" t="s">
        <v>390</v>
      </c>
      <c r="F45" s="280"/>
      <c r="G45" s="408" t="s">
        <v>3102</v>
      </c>
      <c r="H45" s="408"/>
      <c r="I45" s="408"/>
      <c r="J45" s="408"/>
      <c r="K45" s="278"/>
    </row>
    <row r="46" spans="2:11" s="1" customFormat="1" ht="12.75" customHeight="1">
      <c r="B46" s="281"/>
      <c r="C46" s="282"/>
      <c r="D46" s="280"/>
      <c r="E46" s="280"/>
      <c r="F46" s="280"/>
      <c r="G46" s="280"/>
      <c r="H46" s="280"/>
      <c r="I46" s="280"/>
      <c r="J46" s="280"/>
      <c r="K46" s="278"/>
    </row>
    <row r="47" spans="2:11" s="1" customFormat="1" ht="15" customHeight="1">
      <c r="B47" s="281"/>
      <c r="C47" s="282"/>
      <c r="D47" s="408" t="s">
        <v>3103</v>
      </c>
      <c r="E47" s="408"/>
      <c r="F47" s="408"/>
      <c r="G47" s="408"/>
      <c r="H47" s="408"/>
      <c r="I47" s="408"/>
      <c r="J47" s="408"/>
      <c r="K47" s="278"/>
    </row>
    <row r="48" spans="2:11" s="1" customFormat="1" ht="15" customHeight="1">
      <c r="B48" s="281"/>
      <c r="C48" s="282"/>
      <c r="D48" s="282"/>
      <c r="E48" s="408" t="s">
        <v>3104</v>
      </c>
      <c r="F48" s="408"/>
      <c r="G48" s="408"/>
      <c r="H48" s="408"/>
      <c r="I48" s="408"/>
      <c r="J48" s="408"/>
      <c r="K48" s="278"/>
    </row>
    <row r="49" spans="2:11" s="1" customFormat="1" ht="15" customHeight="1">
      <c r="B49" s="281"/>
      <c r="C49" s="282"/>
      <c r="D49" s="282"/>
      <c r="E49" s="408" t="s">
        <v>3105</v>
      </c>
      <c r="F49" s="408"/>
      <c r="G49" s="408"/>
      <c r="H49" s="408"/>
      <c r="I49" s="408"/>
      <c r="J49" s="408"/>
      <c r="K49" s="278"/>
    </row>
    <row r="50" spans="2:11" s="1" customFormat="1" ht="15" customHeight="1">
      <c r="B50" s="281"/>
      <c r="C50" s="282"/>
      <c r="D50" s="282"/>
      <c r="E50" s="408" t="s">
        <v>3106</v>
      </c>
      <c r="F50" s="408"/>
      <c r="G50" s="408"/>
      <c r="H50" s="408"/>
      <c r="I50" s="408"/>
      <c r="J50" s="408"/>
      <c r="K50" s="278"/>
    </row>
    <row r="51" spans="2:11" s="1" customFormat="1" ht="15" customHeight="1">
      <c r="B51" s="281"/>
      <c r="C51" s="282"/>
      <c r="D51" s="408" t="s">
        <v>3107</v>
      </c>
      <c r="E51" s="408"/>
      <c r="F51" s="408"/>
      <c r="G51" s="408"/>
      <c r="H51" s="408"/>
      <c r="I51" s="408"/>
      <c r="J51" s="408"/>
      <c r="K51" s="278"/>
    </row>
    <row r="52" spans="2:11" s="1" customFormat="1" ht="25.5" customHeight="1">
      <c r="B52" s="277"/>
      <c r="C52" s="409" t="s">
        <v>3108</v>
      </c>
      <c r="D52" s="409"/>
      <c r="E52" s="409"/>
      <c r="F52" s="409"/>
      <c r="G52" s="409"/>
      <c r="H52" s="409"/>
      <c r="I52" s="409"/>
      <c r="J52" s="409"/>
      <c r="K52" s="278"/>
    </row>
    <row r="53" spans="2:11" s="1" customFormat="1" ht="5.25" customHeight="1">
      <c r="B53" s="277"/>
      <c r="C53" s="279"/>
      <c r="D53" s="279"/>
      <c r="E53" s="279"/>
      <c r="F53" s="279"/>
      <c r="G53" s="279"/>
      <c r="H53" s="279"/>
      <c r="I53" s="279"/>
      <c r="J53" s="279"/>
      <c r="K53" s="278"/>
    </row>
    <row r="54" spans="2:11" s="1" customFormat="1" ht="15" customHeight="1">
      <c r="B54" s="277"/>
      <c r="C54" s="408" t="s">
        <v>3109</v>
      </c>
      <c r="D54" s="408"/>
      <c r="E54" s="408"/>
      <c r="F54" s="408"/>
      <c r="G54" s="408"/>
      <c r="H54" s="408"/>
      <c r="I54" s="408"/>
      <c r="J54" s="408"/>
      <c r="K54" s="278"/>
    </row>
    <row r="55" spans="2:11" s="1" customFormat="1" ht="15" customHeight="1">
      <c r="B55" s="277"/>
      <c r="C55" s="408" t="s">
        <v>3110</v>
      </c>
      <c r="D55" s="408"/>
      <c r="E55" s="408"/>
      <c r="F55" s="408"/>
      <c r="G55" s="408"/>
      <c r="H55" s="408"/>
      <c r="I55" s="408"/>
      <c r="J55" s="408"/>
      <c r="K55" s="278"/>
    </row>
    <row r="56" spans="2:11" s="1" customFormat="1" ht="12.75" customHeight="1">
      <c r="B56" s="277"/>
      <c r="C56" s="280"/>
      <c r="D56" s="280"/>
      <c r="E56" s="280"/>
      <c r="F56" s="280"/>
      <c r="G56" s="280"/>
      <c r="H56" s="280"/>
      <c r="I56" s="280"/>
      <c r="J56" s="280"/>
      <c r="K56" s="278"/>
    </row>
    <row r="57" spans="2:11" s="1" customFormat="1" ht="15" customHeight="1">
      <c r="B57" s="277"/>
      <c r="C57" s="408" t="s">
        <v>3111</v>
      </c>
      <c r="D57" s="408"/>
      <c r="E57" s="408"/>
      <c r="F57" s="408"/>
      <c r="G57" s="408"/>
      <c r="H57" s="408"/>
      <c r="I57" s="408"/>
      <c r="J57" s="408"/>
      <c r="K57" s="278"/>
    </row>
    <row r="58" spans="2:11" s="1" customFormat="1" ht="15" customHeight="1">
      <c r="B58" s="277"/>
      <c r="C58" s="282"/>
      <c r="D58" s="408" t="s">
        <v>3112</v>
      </c>
      <c r="E58" s="408"/>
      <c r="F58" s="408"/>
      <c r="G58" s="408"/>
      <c r="H58" s="408"/>
      <c r="I58" s="408"/>
      <c r="J58" s="408"/>
      <c r="K58" s="278"/>
    </row>
    <row r="59" spans="2:11" s="1" customFormat="1" ht="15" customHeight="1">
      <c r="B59" s="277"/>
      <c r="C59" s="282"/>
      <c r="D59" s="408" t="s">
        <v>3113</v>
      </c>
      <c r="E59" s="408"/>
      <c r="F59" s="408"/>
      <c r="G59" s="408"/>
      <c r="H59" s="408"/>
      <c r="I59" s="408"/>
      <c r="J59" s="408"/>
      <c r="K59" s="278"/>
    </row>
    <row r="60" spans="2:11" s="1" customFormat="1" ht="15" customHeight="1">
      <c r="B60" s="277"/>
      <c r="C60" s="282"/>
      <c r="D60" s="408" t="s">
        <v>3114</v>
      </c>
      <c r="E60" s="408"/>
      <c r="F60" s="408"/>
      <c r="G60" s="408"/>
      <c r="H60" s="408"/>
      <c r="I60" s="408"/>
      <c r="J60" s="408"/>
      <c r="K60" s="278"/>
    </row>
    <row r="61" spans="2:11" s="1" customFormat="1" ht="15" customHeight="1">
      <c r="B61" s="277"/>
      <c r="C61" s="282"/>
      <c r="D61" s="408" t="s">
        <v>3115</v>
      </c>
      <c r="E61" s="408"/>
      <c r="F61" s="408"/>
      <c r="G61" s="408"/>
      <c r="H61" s="408"/>
      <c r="I61" s="408"/>
      <c r="J61" s="408"/>
      <c r="K61" s="278"/>
    </row>
    <row r="62" spans="2:11" s="1" customFormat="1" ht="15" customHeight="1">
      <c r="B62" s="277"/>
      <c r="C62" s="282"/>
      <c r="D62" s="410" t="s">
        <v>3116</v>
      </c>
      <c r="E62" s="410"/>
      <c r="F62" s="410"/>
      <c r="G62" s="410"/>
      <c r="H62" s="410"/>
      <c r="I62" s="410"/>
      <c r="J62" s="410"/>
      <c r="K62" s="278"/>
    </row>
    <row r="63" spans="2:11" s="1" customFormat="1" ht="15" customHeight="1">
      <c r="B63" s="277"/>
      <c r="C63" s="282"/>
      <c r="D63" s="408" t="s">
        <v>3117</v>
      </c>
      <c r="E63" s="408"/>
      <c r="F63" s="408"/>
      <c r="G63" s="408"/>
      <c r="H63" s="408"/>
      <c r="I63" s="408"/>
      <c r="J63" s="408"/>
      <c r="K63" s="278"/>
    </row>
    <row r="64" spans="2:11" s="1" customFormat="1" ht="12.75" customHeight="1">
      <c r="B64" s="277"/>
      <c r="C64" s="282"/>
      <c r="D64" s="282"/>
      <c r="E64" s="285"/>
      <c r="F64" s="282"/>
      <c r="G64" s="282"/>
      <c r="H64" s="282"/>
      <c r="I64" s="282"/>
      <c r="J64" s="282"/>
      <c r="K64" s="278"/>
    </row>
    <row r="65" spans="2:11" s="1" customFormat="1" ht="15" customHeight="1">
      <c r="B65" s="277"/>
      <c r="C65" s="282"/>
      <c r="D65" s="408" t="s">
        <v>3118</v>
      </c>
      <c r="E65" s="408"/>
      <c r="F65" s="408"/>
      <c r="G65" s="408"/>
      <c r="H65" s="408"/>
      <c r="I65" s="408"/>
      <c r="J65" s="408"/>
      <c r="K65" s="278"/>
    </row>
    <row r="66" spans="2:11" s="1" customFormat="1" ht="15" customHeight="1">
      <c r="B66" s="277"/>
      <c r="C66" s="282"/>
      <c r="D66" s="410" t="s">
        <v>3119</v>
      </c>
      <c r="E66" s="410"/>
      <c r="F66" s="410"/>
      <c r="G66" s="410"/>
      <c r="H66" s="410"/>
      <c r="I66" s="410"/>
      <c r="J66" s="410"/>
      <c r="K66" s="278"/>
    </row>
    <row r="67" spans="2:11" s="1" customFormat="1" ht="15" customHeight="1">
      <c r="B67" s="277"/>
      <c r="C67" s="282"/>
      <c r="D67" s="408" t="s">
        <v>3120</v>
      </c>
      <c r="E67" s="408"/>
      <c r="F67" s="408"/>
      <c r="G67" s="408"/>
      <c r="H67" s="408"/>
      <c r="I67" s="408"/>
      <c r="J67" s="408"/>
      <c r="K67" s="278"/>
    </row>
    <row r="68" spans="2:11" s="1" customFormat="1" ht="15" customHeight="1">
      <c r="B68" s="277"/>
      <c r="C68" s="282"/>
      <c r="D68" s="408" t="s">
        <v>3121</v>
      </c>
      <c r="E68" s="408"/>
      <c r="F68" s="408"/>
      <c r="G68" s="408"/>
      <c r="H68" s="408"/>
      <c r="I68" s="408"/>
      <c r="J68" s="408"/>
      <c r="K68" s="278"/>
    </row>
    <row r="69" spans="2:11" s="1" customFormat="1" ht="15" customHeight="1">
      <c r="B69" s="277"/>
      <c r="C69" s="282"/>
      <c r="D69" s="408" t="s">
        <v>3122</v>
      </c>
      <c r="E69" s="408"/>
      <c r="F69" s="408"/>
      <c r="G69" s="408"/>
      <c r="H69" s="408"/>
      <c r="I69" s="408"/>
      <c r="J69" s="408"/>
      <c r="K69" s="278"/>
    </row>
    <row r="70" spans="2:11" s="1" customFormat="1" ht="15" customHeight="1">
      <c r="B70" s="277"/>
      <c r="C70" s="282"/>
      <c r="D70" s="408" t="s">
        <v>3123</v>
      </c>
      <c r="E70" s="408"/>
      <c r="F70" s="408"/>
      <c r="G70" s="408"/>
      <c r="H70" s="408"/>
      <c r="I70" s="408"/>
      <c r="J70" s="408"/>
      <c r="K70" s="278"/>
    </row>
    <row r="71" spans="2:11" s="1" customFormat="1" ht="12.75" customHeight="1">
      <c r="B71" s="286"/>
      <c r="C71" s="287"/>
      <c r="D71" s="287"/>
      <c r="E71" s="287"/>
      <c r="F71" s="287"/>
      <c r="G71" s="287"/>
      <c r="H71" s="287"/>
      <c r="I71" s="287"/>
      <c r="J71" s="287"/>
      <c r="K71" s="288"/>
    </row>
    <row r="72" spans="2:11" s="1" customFormat="1" ht="18.75" customHeight="1">
      <c r="B72" s="289"/>
      <c r="C72" s="289"/>
      <c r="D72" s="289"/>
      <c r="E72" s="289"/>
      <c r="F72" s="289"/>
      <c r="G72" s="289"/>
      <c r="H72" s="289"/>
      <c r="I72" s="289"/>
      <c r="J72" s="289"/>
      <c r="K72" s="290"/>
    </row>
    <row r="73" spans="2:11" s="1" customFormat="1" ht="18.75" customHeight="1">
      <c r="B73" s="290"/>
      <c r="C73" s="290"/>
      <c r="D73" s="290"/>
      <c r="E73" s="290"/>
      <c r="F73" s="290"/>
      <c r="G73" s="290"/>
      <c r="H73" s="290"/>
      <c r="I73" s="290"/>
      <c r="J73" s="290"/>
      <c r="K73" s="290"/>
    </row>
    <row r="74" spans="2:11" s="1" customFormat="1" ht="7.5" customHeight="1">
      <c r="B74" s="291"/>
      <c r="C74" s="292"/>
      <c r="D74" s="292"/>
      <c r="E74" s="292"/>
      <c r="F74" s="292"/>
      <c r="G74" s="292"/>
      <c r="H74" s="292"/>
      <c r="I74" s="292"/>
      <c r="J74" s="292"/>
      <c r="K74" s="293"/>
    </row>
    <row r="75" spans="2:11" s="1" customFormat="1" ht="45" customHeight="1">
      <c r="B75" s="294"/>
      <c r="C75" s="403" t="s">
        <v>3124</v>
      </c>
      <c r="D75" s="403"/>
      <c r="E75" s="403"/>
      <c r="F75" s="403"/>
      <c r="G75" s="403"/>
      <c r="H75" s="403"/>
      <c r="I75" s="403"/>
      <c r="J75" s="403"/>
      <c r="K75" s="295"/>
    </row>
    <row r="76" spans="2:11" s="1" customFormat="1" ht="17.25" customHeight="1">
      <c r="B76" s="294"/>
      <c r="C76" s="296" t="s">
        <v>3125</v>
      </c>
      <c r="D76" s="296"/>
      <c r="E76" s="296"/>
      <c r="F76" s="296" t="s">
        <v>3126</v>
      </c>
      <c r="G76" s="297"/>
      <c r="H76" s="296" t="s">
        <v>58</v>
      </c>
      <c r="I76" s="296" t="s">
        <v>61</v>
      </c>
      <c r="J76" s="296" t="s">
        <v>3127</v>
      </c>
      <c r="K76" s="295"/>
    </row>
    <row r="77" spans="2:11" s="1" customFormat="1" ht="17.25" customHeight="1">
      <c r="B77" s="294"/>
      <c r="C77" s="298" t="s">
        <v>3128</v>
      </c>
      <c r="D77" s="298"/>
      <c r="E77" s="298"/>
      <c r="F77" s="299" t="s">
        <v>3129</v>
      </c>
      <c r="G77" s="300"/>
      <c r="H77" s="298"/>
      <c r="I77" s="298"/>
      <c r="J77" s="298" t="s">
        <v>3130</v>
      </c>
      <c r="K77" s="295"/>
    </row>
    <row r="78" spans="2:11" s="1" customFormat="1" ht="5.25" customHeight="1">
      <c r="B78" s="294"/>
      <c r="C78" s="301"/>
      <c r="D78" s="301"/>
      <c r="E78" s="301"/>
      <c r="F78" s="301"/>
      <c r="G78" s="302"/>
      <c r="H78" s="301"/>
      <c r="I78" s="301"/>
      <c r="J78" s="301"/>
      <c r="K78" s="295"/>
    </row>
    <row r="79" spans="2:11" s="1" customFormat="1" ht="15" customHeight="1">
      <c r="B79" s="294"/>
      <c r="C79" s="283" t="s">
        <v>57</v>
      </c>
      <c r="D79" s="303"/>
      <c r="E79" s="303"/>
      <c r="F79" s="304" t="s">
        <v>3131</v>
      </c>
      <c r="G79" s="305"/>
      <c r="H79" s="283" t="s">
        <v>3132</v>
      </c>
      <c r="I79" s="283" t="s">
        <v>3133</v>
      </c>
      <c r="J79" s="283">
        <v>20</v>
      </c>
      <c r="K79" s="295"/>
    </row>
    <row r="80" spans="2:11" s="1" customFormat="1" ht="15" customHeight="1">
      <c r="B80" s="294"/>
      <c r="C80" s="283" t="s">
        <v>3134</v>
      </c>
      <c r="D80" s="283"/>
      <c r="E80" s="283"/>
      <c r="F80" s="304" t="s">
        <v>3131</v>
      </c>
      <c r="G80" s="305"/>
      <c r="H80" s="283" t="s">
        <v>3135</v>
      </c>
      <c r="I80" s="283" t="s">
        <v>3133</v>
      </c>
      <c r="J80" s="283">
        <v>120</v>
      </c>
      <c r="K80" s="295"/>
    </row>
    <row r="81" spans="2:11" s="1" customFormat="1" ht="15" customHeight="1">
      <c r="B81" s="306"/>
      <c r="C81" s="283" t="s">
        <v>3136</v>
      </c>
      <c r="D81" s="283"/>
      <c r="E81" s="283"/>
      <c r="F81" s="304" t="s">
        <v>3137</v>
      </c>
      <c r="G81" s="305"/>
      <c r="H81" s="283" t="s">
        <v>3138</v>
      </c>
      <c r="I81" s="283" t="s">
        <v>3133</v>
      </c>
      <c r="J81" s="283">
        <v>50</v>
      </c>
      <c r="K81" s="295"/>
    </row>
    <row r="82" spans="2:11" s="1" customFormat="1" ht="15" customHeight="1">
      <c r="B82" s="306"/>
      <c r="C82" s="283" t="s">
        <v>3139</v>
      </c>
      <c r="D82" s="283"/>
      <c r="E82" s="283"/>
      <c r="F82" s="304" t="s">
        <v>3131</v>
      </c>
      <c r="G82" s="305"/>
      <c r="H82" s="283" t="s">
        <v>3140</v>
      </c>
      <c r="I82" s="283" t="s">
        <v>3141</v>
      </c>
      <c r="J82" s="283"/>
      <c r="K82" s="295"/>
    </row>
    <row r="83" spans="2:11" s="1" customFormat="1" ht="15" customHeight="1">
      <c r="B83" s="306"/>
      <c r="C83" s="307" t="s">
        <v>3142</v>
      </c>
      <c r="D83" s="307"/>
      <c r="E83" s="307"/>
      <c r="F83" s="308" t="s">
        <v>3137</v>
      </c>
      <c r="G83" s="307"/>
      <c r="H83" s="307" t="s">
        <v>3143</v>
      </c>
      <c r="I83" s="307" t="s">
        <v>3133</v>
      </c>
      <c r="J83" s="307">
        <v>15</v>
      </c>
      <c r="K83" s="295"/>
    </row>
    <row r="84" spans="2:11" s="1" customFormat="1" ht="15" customHeight="1">
      <c r="B84" s="306"/>
      <c r="C84" s="307" t="s">
        <v>3144</v>
      </c>
      <c r="D84" s="307"/>
      <c r="E84" s="307"/>
      <c r="F84" s="308" t="s">
        <v>3137</v>
      </c>
      <c r="G84" s="307"/>
      <c r="H84" s="307" t="s">
        <v>3145</v>
      </c>
      <c r="I84" s="307" t="s">
        <v>3133</v>
      </c>
      <c r="J84" s="307">
        <v>15</v>
      </c>
      <c r="K84" s="295"/>
    </row>
    <row r="85" spans="2:11" s="1" customFormat="1" ht="15" customHeight="1">
      <c r="B85" s="306"/>
      <c r="C85" s="307" t="s">
        <v>3146</v>
      </c>
      <c r="D85" s="307"/>
      <c r="E85" s="307"/>
      <c r="F85" s="308" t="s">
        <v>3137</v>
      </c>
      <c r="G85" s="307"/>
      <c r="H85" s="307" t="s">
        <v>3147</v>
      </c>
      <c r="I85" s="307" t="s">
        <v>3133</v>
      </c>
      <c r="J85" s="307">
        <v>20</v>
      </c>
      <c r="K85" s="295"/>
    </row>
    <row r="86" spans="2:11" s="1" customFormat="1" ht="15" customHeight="1">
      <c r="B86" s="306"/>
      <c r="C86" s="307" t="s">
        <v>3148</v>
      </c>
      <c r="D86" s="307"/>
      <c r="E86" s="307"/>
      <c r="F86" s="308" t="s">
        <v>3137</v>
      </c>
      <c r="G86" s="307"/>
      <c r="H86" s="307" t="s">
        <v>3149</v>
      </c>
      <c r="I86" s="307" t="s">
        <v>3133</v>
      </c>
      <c r="J86" s="307">
        <v>20</v>
      </c>
      <c r="K86" s="295"/>
    </row>
    <row r="87" spans="2:11" s="1" customFormat="1" ht="15" customHeight="1">
      <c r="B87" s="306"/>
      <c r="C87" s="283" t="s">
        <v>3150</v>
      </c>
      <c r="D87" s="283"/>
      <c r="E87" s="283"/>
      <c r="F87" s="304" t="s">
        <v>3137</v>
      </c>
      <c r="G87" s="305"/>
      <c r="H87" s="283" t="s">
        <v>3151</v>
      </c>
      <c r="I87" s="283" t="s">
        <v>3133</v>
      </c>
      <c r="J87" s="283">
        <v>50</v>
      </c>
      <c r="K87" s="295"/>
    </row>
    <row r="88" spans="2:11" s="1" customFormat="1" ht="15" customHeight="1">
      <c r="B88" s="306"/>
      <c r="C88" s="283" t="s">
        <v>3152</v>
      </c>
      <c r="D88" s="283"/>
      <c r="E88" s="283"/>
      <c r="F88" s="304" t="s">
        <v>3137</v>
      </c>
      <c r="G88" s="305"/>
      <c r="H88" s="283" t="s">
        <v>3153</v>
      </c>
      <c r="I88" s="283" t="s">
        <v>3133</v>
      </c>
      <c r="J88" s="283">
        <v>20</v>
      </c>
      <c r="K88" s="295"/>
    </row>
    <row r="89" spans="2:11" s="1" customFormat="1" ht="15" customHeight="1">
      <c r="B89" s="306"/>
      <c r="C89" s="283" t="s">
        <v>3154</v>
      </c>
      <c r="D89" s="283"/>
      <c r="E89" s="283"/>
      <c r="F89" s="304" t="s">
        <v>3137</v>
      </c>
      <c r="G89" s="305"/>
      <c r="H89" s="283" t="s">
        <v>3155</v>
      </c>
      <c r="I89" s="283" t="s">
        <v>3133</v>
      </c>
      <c r="J89" s="283">
        <v>20</v>
      </c>
      <c r="K89" s="295"/>
    </row>
    <row r="90" spans="2:11" s="1" customFormat="1" ht="15" customHeight="1">
      <c r="B90" s="306"/>
      <c r="C90" s="283" t="s">
        <v>3156</v>
      </c>
      <c r="D90" s="283"/>
      <c r="E90" s="283"/>
      <c r="F90" s="304" t="s">
        <v>3137</v>
      </c>
      <c r="G90" s="305"/>
      <c r="H90" s="283" t="s">
        <v>3157</v>
      </c>
      <c r="I90" s="283" t="s">
        <v>3133</v>
      </c>
      <c r="J90" s="283">
        <v>50</v>
      </c>
      <c r="K90" s="295"/>
    </row>
    <row r="91" spans="2:11" s="1" customFormat="1" ht="15" customHeight="1">
      <c r="B91" s="306"/>
      <c r="C91" s="283" t="s">
        <v>3158</v>
      </c>
      <c r="D91" s="283"/>
      <c r="E91" s="283"/>
      <c r="F91" s="304" t="s">
        <v>3137</v>
      </c>
      <c r="G91" s="305"/>
      <c r="H91" s="283" t="s">
        <v>3158</v>
      </c>
      <c r="I91" s="283" t="s">
        <v>3133</v>
      </c>
      <c r="J91" s="283">
        <v>50</v>
      </c>
      <c r="K91" s="295"/>
    </row>
    <row r="92" spans="2:11" s="1" customFormat="1" ht="15" customHeight="1">
      <c r="B92" s="306"/>
      <c r="C92" s="283" t="s">
        <v>3159</v>
      </c>
      <c r="D92" s="283"/>
      <c r="E92" s="283"/>
      <c r="F92" s="304" t="s">
        <v>3137</v>
      </c>
      <c r="G92" s="305"/>
      <c r="H92" s="283" t="s">
        <v>3160</v>
      </c>
      <c r="I92" s="283" t="s">
        <v>3133</v>
      </c>
      <c r="J92" s="283">
        <v>255</v>
      </c>
      <c r="K92" s="295"/>
    </row>
    <row r="93" spans="2:11" s="1" customFormat="1" ht="15" customHeight="1">
      <c r="B93" s="306"/>
      <c r="C93" s="283" t="s">
        <v>3161</v>
      </c>
      <c r="D93" s="283"/>
      <c r="E93" s="283"/>
      <c r="F93" s="304" t="s">
        <v>3131</v>
      </c>
      <c r="G93" s="305"/>
      <c r="H93" s="283" t="s">
        <v>3162</v>
      </c>
      <c r="I93" s="283" t="s">
        <v>3163</v>
      </c>
      <c r="J93" s="283"/>
      <c r="K93" s="295"/>
    </row>
    <row r="94" spans="2:11" s="1" customFormat="1" ht="15" customHeight="1">
      <c r="B94" s="306"/>
      <c r="C94" s="283" t="s">
        <v>3164</v>
      </c>
      <c r="D94" s="283"/>
      <c r="E94" s="283"/>
      <c r="F94" s="304" t="s">
        <v>3131</v>
      </c>
      <c r="G94" s="305"/>
      <c r="H94" s="283" t="s">
        <v>3165</v>
      </c>
      <c r="I94" s="283" t="s">
        <v>3166</v>
      </c>
      <c r="J94" s="283"/>
      <c r="K94" s="295"/>
    </row>
    <row r="95" spans="2:11" s="1" customFormat="1" ht="15" customHeight="1">
      <c r="B95" s="306"/>
      <c r="C95" s="283" t="s">
        <v>3167</v>
      </c>
      <c r="D95" s="283"/>
      <c r="E95" s="283"/>
      <c r="F95" s="304" t="s">
        <v>3131</v>
      </c>
      <c r="G95" s="305"/>
      <c r="H95" s="283" t="s">
        <v>3167</v>
      </c>
      <c r="I95" s="283" t="s">
        <v>3166</v>
      </c>
      <c r="J95" s="283"/>
      <c r="K95" s="295"/>
    </row>
    <row r="96" spans="2:11" s="1" customFormat="1" ht="15" customHeight="1">
      <c r="B96" s="306"/>
      <c r="C96" s="283" t="s">
        <v>42</v>
      </c>
      <c r="D96" s="283"/>
      <c r="E96" s="283"/>
      <c r="F96" s="304" t="s">
        <v>3131</v>
      </c>
      <c r="G96" s="305"/>
      <c r="H96" s="283" t="s">
        <v>3168</v>
      </c>
      <c r="I96" s="283" t="s">
        <v>3166</v>
      </c>
      <c r="J96" s="283"/>
      <c r="K96" s="295"/>
    </row>
    <row r="97" spans="2:11" s="1" customFormat="1" ht="15" customHeight="1">
      <c r="B97" s="306"/>
      <c r="C97" s="283" t="s">
        <v>52</v>
      </c>
      <c r="D97" s="283"/>
      <c r="E97" s="283"/>
      <c r="F97" s="304" t="s">
        <v>3131</v>
      </c>
      <c r="G97" s="305"/>
      <c r="H97" s="283" t="s">
        <v>3169</v>
      </c>
      <c r="I97" s="283" t="s">
        <v>3166</v>
      </c>
      <c r="J97" s="283"/>
      <c r="K97" s="295"/>
    </row>
    <row r="98" spans="2:11" s="1" customFormat="1" ht="15" customHeight="1">
      <c r="B98" s="309"/>
      <c r="C98" s="310"/>
      <c r="D98" s="310"/>
      <c r="E98" s="310"/>
      <c r="F98" s="310"/>
      <c r="G98" s="310"/>
      <c r="H98" s="310"/>
      <c r="I98" s="310"/>
      <c r="J98" s="310"/>
      <c r="K98" s="311"/>
    </row>
    <row r="99" spans="2:11" s="1" customFormat="1" ht="18.75" customHeight="1">
      <c r="B99" s="312"/>
      <c r="C99" s="313"/>
      <c r="D99" s="313"/>
      <c r="E99" s="313"/>
      <c r="F99" s="313"/>
      <c r="G99" s="313"/>
      <c r="H99" s="313"/>
      <c r="I99" s="313"/>
      <c r="J99" s="313"/>
      <c r="K99" s="312"/>
    </row>
    <row r="100" spans="2:11" s="1" customFormat="1" ht="18.75" customHeight="1">
      <c r="B100" s="290"/>
      <c r="C100" s="290"/>
      <c r="D100" s="290"/>
      <c r="E100" s="290"/>
      <c r="F100" s="290"/>
      <c r="G100" s="290"/>
      <c r="H100" s="290"/>
      <c r="I100" s="290"/>
      <c r="J100" s="290"/>
      <c r="K100" s="290"/>
    </row>
    <row r="101" spans="2:11" s="1" customFormat="1" ht="7.5" customHeight="1">
      <c r="B101" s="291"/>
      <c r="C101" s="292"/>
      <c r="D101" s="292"/>
      <c r="E101" s="292"/>
      <c r="F101" s="292"/>
      <c r="G101" s="292"/>
      <c r="H101" s="292"/>
      <c r="I101" s="292"/>
      <c r="J101" s="292"/>
      <c r="K101" s="293"/>
    </row>
    <row r="102" spans="2:11" s="1" customFormat="1" ht="45" customHeight="1">
      <c r="B102" s="294"/>
      <c r="C102" s="403" t="s">
        <v>3170</v>
      </c>
      <c r="D102" s="403"/>
      <c r="E102" s="403"/>
      <c r="F102" s="403"/>
      <c r="G102" s="403"/>
      <c r="H102" s="403"/>
      <c r="I102" s="403"/>
      <c r="J102" s="403"/>
      <c r="K102" s="295"/>
    </row>
    <row r="103" spans="2:11" s="1" customFormat="1" ht="17.25" customHeight="1">
      <c r="B103" s="294"/>
      <c r="C103" s="296" t="s">
        <v>3125</v>
      </c>
      <c r="D103" s="296"/>
      <c r="E103" s="296"/>
      <c r="F103" s="296" t="s">
        <v>3126</v>
      </c>
      <c r="G103" s="297"/>
      <c r="H103" s="296" t="s">
        <v>58</v>
      </c>
      <c r="I103" s="296" t="s">
        <v>61</v>
      </c>
      <c r="J103" s="296" t="s">
        <v>3127</v>
      </c>
      <c r="K103" s="295"/>
    </row>
    <row r="104" spans="2:11" s="1" customFormat="1" ht="17.25" customHeight="1">
      <c r="B104" s="294"/>
      <c r="C104" s="298" t="s">
        <v>3128</v>
      </c>
      <c r="D104" s="298"/>
      <c r="E104" s="298"/>
      <c r="F104" s="299" t="s">
        <v>3129</v>
      </c>
      <c r="G104" s="300"/>
      <c r="H104" s="298"/>
      <c r="I104" s="298"/>
      <c r="J104" s="298" t="s">
        <v>3130</v>
      </c>
      <c r="K104" s="295"/>
    </row>
    <row r="105" spans="2:11" s="1" customFormat="1" ht="5.25" customHeight="1">
      <c r="B105" s="294"/>
      <c r="C105" s="296"/>
      <c r="D105" s="296"/>
      <c r="E105" s="296"/>
      <c r="F105" s="296"/>
      <c r="G105" s="314"/>
      <c r="H105" s="296"/>
      <c r="I105" s="296"/>
      <c r="J105" s="296"/>
      <c r="K105" s="295"/>
    </row>
    <row r="106" spans="2:11" s="1" customFormat="1" ht="15" customHeight="1">
      <c r="B106" s="294"/>
      <c r="C106" s="283" t="s">
        <v>57</v>
      </c>
      <c r="D106" s="303"/>
      <c r="E106" s="303"/>
      <c r="F106" s="304" t="s">
        <v>3131</v>
      </c>
      <c r="G106" s="283"/>
      <c r="H106" s="283" t="s">
        <v>3171</v>
      </c>
      <c r="I106" s="283" t="s">
        <v>3133</v>
      </c>
      <c r="J106" s="283">
        <v>20</v>
      </c>
      <c r="K106" s="295"/>
    </row>
    <row r="107" spans="2:11" s="1" customFormat="1" ht="15" customHeight="1">
      <c r="B107" s="294"/>
      <c r="C107" s="283" t="s">
        <v>3134</v>
      </c>
      <c r="D107" s="283"/>
      <c r="E107" s="283"/>
      <c r="F107" s="304" t="s">
        <v>3131</v>
      </c>
      <c r="G107" s="283"/>
      <c r="H107" s="283" t="s">
        <v>3171</v>
      </c>
      <c r="I107" s="283" t="s">
        <v>3133</v>
      </c>
      <c r="J107" s="283">
        <v>120</v>
      </c>
      <c r="K107" s="295"/>
    </row>
    <row r="108" spans="2:11" s="1" customFormat="1" ht="15" customHeight="1">
      <c r="B108" s="306"/>
      <c r="C108" s="283" t="s">
        <v>3136</v>
      </c>
      <c r="D108" s="283"/>
      <c r="E108" s="283"/>
      <c r="F108" s="304" t="s">
        <v>3137</v>
      </c>
      <c r="G108" s="283"/>
      <c r="H108" s="283" t="s">
        <v>3171</v>
      </c>
      <c r="I108" s="283" t="s">
        <v>3133</v>
      </c>
      <c r="J108" s="283">
        <v>50</v>
      </c>
      <c r="K108" s="295"/>
    </row>
    <row r="109" spans="2:11" s="1" customFormat="1" ht="15" customHeight="1">
      <c r="B109" s="306"/>
      <c r="C109" s="283" t="s">
        <v>3139</v>
      </c>
      <c r="D109" s="283"/>
      <c r="E109" s="283"/>
      <c r="F109" s="304" t="s">
        <v>3131</v>
      </c>
      <c r="G109" s="283"/>
      <c r="H109" s="283" t="s">
        <v>3171</v>
      </c>
      <c r="I109" s="283" t="s">
        <v>3141</v>
      </c>
      <c r="J109" s="283"/>
      <c r="K109" s="295"/>
    </row>
    <row r="110" spans="2:11" s="1" customFormat="1" ht="15" customHeight="1">
      <c r="B110" s="306"/>
      <c r="C110" s="283" t="s">
        <v>3150</v>
      </c>
      <c r="D110" s="283"/>
      <c r="E110" s="283"/>
      <c r="F110" s="304" t="s">
        <v>3137</v>
      </c>
      <c r="G110" s="283"/>
      <c r="H110" s="283" t="s">
        <v>3171</v>
      </c>
      <c r="I110" s="283" t="s">
        <v>3133</v>
      </c>
      <c r="J110" s="283">
        <v>50</v>
      </c>
      <c r="K110" s="295"/>
    </row>
    <row r="111" spans="2:11" s="1" customFormat="1" ht="15" customHeight="1">
      <c r="B111" s="306"/>
      <c r="C111" s="283" t="s">
        <v>3158</v>
      </c>
      <c r="D111" s="283"/>
      <c r="E111" s="283"/>
      <c r="F111" s="304" t="s">
        <v>3137</v>
      </c>
      <c r="G111" s="283"/>
      <c r="H111" s="283" t="s">
        <v>3171</v>
      </c>
      <c r="I111" s="283" t="s">
        <v>3133</v>
      </c>
      <c r="J111" s="283">
        <v>50</v>
      </c>
      <c r="K111" s="295"/>
    </row>
    <row r="112" spans="2:11" s="1" customFormat="1" ht="15" customHeight="1">
      <c r="B112" s="306"/>
      <c r="C112" s="283" t="s">
        <v>3156</v>
      </c>
      <c r="D112" s="283"/>
      <c r="E112" s="283"/>
      <c r="F112" s="304" t="s">
        <v>3137</v>
      </c>
      <c r="G112" s="283"/>
      <c r="H112" s="283" t="s">
        <v>3171</v>
      </c>
      <c r="I112" s="283" t="s">
        <v>3133</v>
      </c>
      <c r="J112" s="283">
        <v>50</v>
      </c>
      <c r="K112" s="295"/>
    </row>
    <row r="113" spans="2:11" s="1" customFormat="1" ht="15" customHeight="1">
      <c r="B113" s="306"/>
      <c r="C113" s="283" t="s">
        <v>57</v>
      </c>
      <c r="D113" s="283"/>
      <c r="E113" s="283"/>
      <c r="F113" s="304" t="s">
        <v>3131</v>
      </c>
      <c r="G113" s="283"/>
      <c r="H113" s="283" t="s">
        <v>3172</v>
      </c>
      <c r="I113" s="283" t="s">
        <v>3133</v>
      </c>
      <c r="J113" s="283">
        <v>20</v>
      </c>
      <c r="K113" s="295"/>
    </row>
    <row r="114" spans="2:11" s="1" customFormat="1" ht="15" customHeight="1">
      <c r="B114" s="306"/>
      <c r="C114" s="283" t="s">
        <v>3173</v>
      </c>
      <c r="D114" s="283"/>
      <c r="E114" s="283"/>
      <c r="F114" s="304" t="s">
        <v>3131</v>
      </c>
      <c r="G114" s="283"/>
      <c r="H114" s="283" t="s">
        <v>3174</v>
      </c>
      <c r="I114" s="283" t="s">
        <v>3133</v>
      </c>
      <c r="J114" s="283">
        <v>120</v>
      </c>
      <c r="K114" s="295"/>
    </row>
    <row r="115" spans="2:11" s="1" customFormat="1" ht="15" customHeight="1">
      <c r="B115" s="306"/>
      <c r="C115" s="283" t="s">
        <v>42</v>
      </c>
      <c r="D115" s="283"/>
      <c r="E115" s="283"/>
      <c r="F115" s="304" t="s">
        <v>3131</v>
      </c>
      <c r="G115" s="283"/>
      <c r="H115" s="283" t="s">
        <v>3175</v>
      </c>
      <c r="I115" s="283" t="s">
        <v>3166</v>
      </c>
      <c r="J115" s="283"/>
      <c r="K115" s="295"/>
    </row>
    <row r="116" spans="2:11" s="1" customFormat="1" ht="15" customHeight="1">
      <c r="B116" s="306"/>
      <c r="C116" s="283" t="s">
        <v>52</v>
      </c>
      <c r="D116" s="283"/>
      <c r="E116" s="283"/>
      <c r="F116" s="304" t="s">
        <v>3131</v>
      </c>
      <c r="G116" s="283"/>
      <c r="H116" s="283" t="s">
        <v>3176</v>
      </c>
      <c r="I116" s="283" t="s">
        <v>3166</v>
      </c>
      <c r="J116" s="283"/>
      <c r="K116" s="295"/>
    </row>
    <row r="117" spans="2:11" s="1" customFormat="1" ht="15" customHeight="1">
      <c r="B117" s="306"/>
      <c r="C117" s="283" t="s">
        <v>61</v>
      </c>
      <c r="D117" s="283"/>
      <c r="E117" s="283"/>
      <c r="F117" s="304" t="s">
        <v>3131</v>
      </c>
      <c r="G117" s="283"/>
      <c r="H117" s="283" t="s">
        <v>3177</v>
      </c>
      <c r="I117" s="283" t="s">
        <v>3178</v>
      </c>
      <c r="J117" s="283"/>
      <c r="K117" s="295"/>
    </row>
    <row r="118" spans="2:11" s="1" customFormat="1" ht="15" customHeight="1">
      <c r="B118" s="309"/>
      <c r="C118" s="315"/>
      <c r="D118" s="315"/>
      <c r="E118" s="315"/>
      <c r="F118" s="315"/>
      <c r="G118" s="315"/>
      <c r="H118" s="315"/>
      <c r="I118" s="315"/>
      <c r="J118" s="315"/>
      <c r="K118" s="311"/>
    </row>
    <row r="119" spans="2:11" s="1" customFormat="1" ht="18.75" customHeight="1">
      <c r="B119" s="316"/>
      <c r="C119" s="317"/>
      <c r="D119" s="317"/>
      <c r="E119" s="317"/>
      <c r="F119" s="318"/>
      <c r="G119" s="317"/>
      <c r="H119" s="317"/>
      <c r="I119" s="317"/>
      <c r="J119" s="317"/>
      <c r="K119" s="316"/>
    </row>
    <row r="120" spans="2:11" s="1" customFormat="1" ht="18.75" customHeight="1">
      <c r="B120" s="290"/>
      <c r="C120" s="290"/>
      <c r="D120" s="290"/>
      <c r="E120" s="290"/>
      <c r="F120" s="290"/>
      <c r="G120" s="290"/>
      <c r="H120" s="290"/>
      <c r="I120" s="290"/>
      <c r="J120" s="290"/>
      <c r="K120" s="290"/>
    </row>
    <row r="121" spans="2:11" s="1" customFormat="1" ht="7.5" customHeight="1">
      <c r="B121" s="319"/>
      <c r="C121" s="320"/>
      <c r="D121" s="320"/>
      <c r="E121" s="320"/>
      <c r="F121" s="320"/>
      <c r="G121" s="320"/>
      <c r="H121" s="320"/>
      <c r="I121" s="320"/>
      <c r="J121" s="320"/>
      <c r="K121" s="321"/>
    </row>
    <row r="122" spans="2:11" s="1" customFormat="1" ht="45" customHeight="1">
      <c r="B122" s="322"/>
      <c r="C122" s="404" t="s">
        <v>3179</v>
      </c>
      <c r="D122" s="404"/>
      <c r="E122" s="404"/>
      <c r="F122" s="404"/>
      <c r="G122" s="404"/>
      <c r="H122" s="404"/>
      <c r="I122" s="404"/>
      <c r="J122" s="404"/>
      <c r="K122" s="323"/>
    </row>
    <row r="123" spans="2:11" s="1" customFormat="1" ht="17.25" customHeight="1">
      <c r="B123" s="324"/>
      <c r="C123" s="296" t="s">
        <v>3125</v>
      </c>
      <c r="D123" s="296"/>
      <c r="E123" s="296"/>
      <c r="F123" s="296" t="s">
        <v>3126</v>
      </c>
      <c r="G123" s="297"/>
      <c r="H123" s="296" t="s">
        <v>58</v>
      </c>
      <c r="I123" s="296" t="s">
        <v>61</v>
      </c>
      <c r="J123" s="296" t="s">
        <v>3127</v>
      </c>
      <c r="K123" s="325"/>
    </row>
    <row r="124" spans="2:11" s="1" customFormat="1" ht="17.25" customHeight="1">
      <c r="B124" s="324"/>
      <c r="C124" s="298" t="s">
        <v>3128</v>
      </c>
      <c r="D124" s="298"/>
      <c r="E124" s="298"/>
      <c r="F124" s="299" t="s">
        <v>3129</v>
      </c>
      <c r="G124" s="300"/>
      <c r="H124" s="298"/>
      <c r="I124" s="298"/>
      <c r="J124" s="298" t="s">
        <v>3130</v>
      </c>
      <c r="K124" s="325"/>
    </row>
    <row r="125" spans="2:11" s="1" customFormat="1" ht="5.25" customHeight="1">
      <c r="B125" s="326"/>
      <c r="C125" s="301"/>
      <c r="D125" s="301"/>
      <c r="E125" s="301"/>
      <c r="F125" s="301"/>
      <c r="G125" s="327"/>
      <c r="H125" s="301"/>
      <c r="I125" s="301"/>
      <c r="J125" s="301"/>
      <c r="K125" s="328"/>
    </row>
    <row r="126" spans="2:11" s="1" customFormat="1" ht="15" customHeight="1">
      <c r="B126" s="326"/>
      <c r="C126" s="283" t="s">
        <v>3134</v>
      </c>
      <c r="D126" s="303"/>
      <c r="E126" s="303"/>
      <c r="F126" s="304" t="s">
        <v>3131</v>
      </c>
      <c r="G126" s="283"/>
      <c r="H126" s="283" t="s">
        <v>3171</v>
      </c>
      <c r="I126" s="283" t="s">
        <v>3133</v>
      </c>
      <c r="J126" s="283">
        <v>120</v>
      </c>
      <c r="K126" s="329"/>
    </row>
    <row r="127" spans="2:11" s="1" customFormat="1" ht="15" customHeight="1">
      <c r="B127" s="326"/>
      <c r="C127" s="283" t="s">
        <v>3180</v>
      </c>
      <c r="D127" s="283"/>
      <c r="E127" s="283"/>
      <c r="F127" s="304" t="s">
        <v>3131</v>
      </c>
      <c r="G127" s="283"/>
      <c r="H127" s="283" t="s">
        <v>3181</v>
      </c>
      <c r="I127" s="283" t="s">
        <v>3133</v>
      </c>
      <c r="J127" s="283" t="s">
        <v>3182</v>
      </c>
      <c r="K127" s="329"/>
    </row>
    <row r="128" spans="2:11" s="1" customFormat="1" ht="15" customHeight="1">
      <c r="B128" s="326"/>
      <c r="C128" s="283" t="s">
        <v>3079</v>
      </c>
      <c r="D128" s="283"/>
      <c r="E128" s="283"/>
      <c r="F128" s="304" t="s">
        <v>3131</v>
      </c>
      <c r="G128" s="283"/>
      <c r="H128" s="283" t="s">
        <v>3183</v>
      </c>
      <c r="I128" s="283" t="s">
        <v>3133</v>
      </c>
      <c r="J128" s="283" t="s">
        <v>3182</v>
      </c>
      <c r="K128" s="329"/>
    </row>
    <row r="129" spans="2:11" s="1" customFormat="1" ht="15" customHeight="1">
      <c r="B129" s="326"/>
      <c r="C129" s="283" t="s">
        <v>3142</v>
      </c>
      <c r="D129" s="283"/>
      <c r="E129" s="283"/>
      <c r="F129" s="304" t="s">
        <v>3137</v>
      </c>
      <c r="G129" s="283"/>
      <c r="H129" s="283" t="s">
        <v>3143</v>
      </c>
      <c r="I129" s="283" t="s">
        <v>3133</v>
      </c>
      <c r="J129" s="283">
        <v>15</v>
      </c>
      <c r="K129" s="329"/>
    </row>
    <row r="130" spans="2:11" s="1" customFormat="1" ht="15" customHeight="1">
      <c r="B130" s="326"/>
      <c r="C130" s="307" t="s">
        <v>3144</v>
      </c>
      <c r="D130" s="307"/>
      <c r="E130" s="307"/>
      <c r="F130" s="308" t="s">
        <v>3137</v>
      </c>
      <c r="G130" s="307"/>
      <c r="H130" s="307" t="s">
        <v>3145</v>
      </c>
      <c r="I130" s="307" t="s">
        <v>3133</v>
      </c>
      <c r="J130" s="307">
        <v>15</v>
      </c>
      <c r="K130" s="329"/>
    </row>
    <row r="131" spans="2:11" s="1" customFormat="1" ht="15" customHeight="1">
      <c r="B131" s="326"/>
      <c r="C131" s="307" t="s">
        <v>3146</v>
      </c>
      <c r="D131" s="307"/>
      <c r="E131" s="307"/>
      <c r="F131" s="308" t="s">
        <v>3137</v>
      </c>
      <c r="G131" s="307"/>
      <c r="H131" s="307" t="s">
        <v>3147</v>
      </c>
      <c r="I131" s="307" t="s">
        <v>3133</v>
      </c>
      <c r="J131" s="307">
        <v>20</v>
      </c>
      <c r="K131" s="329"/>
    </row>
    <row r="132" spans="2:11" s="1" customFormat="1" ht="15" customHeight="1">
      <c r="B132" s="326"/>
      <c r="C132" s="307" t="s">
        <v>3148</v>
      </c>
      <c r="D132" s="307"/>
      <c r="E132" s="307"/>
      <c r="F132" s="308" t="s">
        <v>3137</v>
      </c>
      <c r="G132" s="307"/>
      <c r="H132" s="307" t="s">
        <v>3149</v>
      </c>
      <c r="I132" s="307" t="s">
        <v>3133</v>
      </c>
      <c r="J132" s="307">
        <v>20</v>
      </c>
      <c r="K132" s="329"/>
    </row>
    <row r="133" spans="2:11" s="1" customFormat="1" ht="15" customHeight="1">
      <c r="B133" s="326"/>
      <c r="C133" s="283" t="s">
        <v>3136</v>
      </c>
      <c r="D133" s="283"/>
      <c r="E133" s="283"/>
      <c r="F133" s="304" t="s">
        <v>3137</v>
      </c>
      <c r="G133" s="283"/>
      <c r="H133" s="283" t="s">
        <v>3171</v>
      </c>
      <c r="I133" s="283" t="s">
        <v>3133</v>
      </c>
      <c r="J133" s="283">
        <v>50</v>
      </c>
      <c r="K133" s="329"/>
    </row>
    <row r="134" spans="2:11" s="1" customFormat="1" ht="15" customHeight="1">
      <c r="B134" s="326"/>
      <c r="C134" s="283" t="s">
        <v>3150</v>
      </c>
      <c r="D134" s="283"/>
      <c r="E134" s="283"/>
      <c r="F134" s="304" t="s">
        <v>3137</v>
      </c>
      <c r="G134" s="283"/>
      <c r="H134" s="283" t="s">
        <v>3171</v>
      </c>
      <c r="I134" s="283" t="s">
        <v>3133</v>
      </c>
      <c r="J134" s="283">
        <v>50</v>
      </c>
      <c r="K134" s="329"/>
    </row>
    <row r="135" spans="2:11" s="1" customFormat="1" ht="15" customHeight="1">
      <c r="B135" s="326"/>
      <c r="C135" s="283" t="s">
        <v>3156</v>
      </c>
      <c r="D135" s="283"/>
      <c r="E135" s="283"/>
      <c r="F135" s="304" t="s">
        <v>3137</v>
      </c>
      <c r="G135" s="283"/>
      <c r="H135" s="283" t="s">
        <v>3171</v>
      </c>
      <c r="I135" s="283" t="s">
        <v>3133</v>
      </c>
      <c r="J135" s="283">
        <v>50</v>
      </c>
      <c r="K135" s="329"/>
    </row>
    <row r="136" spans="2:11" s="1" customFormat="1" ht="15" customHeight="1">
      <c r="B136" s="326"/>
      <c r="C136" s="283" t="s">
        <v>3158</v>
      </c>
      <c r="D136" s="283"/>
      <c r="E136" s="283"/>
      <c r="F136" s="304" t="s">
        <v>3137</v>
      </c>
      <c r="G136" s="283"/>
      <c r="H136" s="283" t="s">
        <v>3171</v>
      </c>
      <c r="I136" s="283" t="s">
        <v>3133</v>
      </c>
      <c r="J136" s="283">
        <v>50</v>
      </c>
      <c r="K136" s="329"/>
    </row>
    <row r="137" spans="2:11" s="1" customFormat="1" ht="15" customHeight="1">
      <c r="B137" s="326"/>
      <c r="C137" s="283" t="s">
        <v>3159</v>
      </c>
      <c r="D137" s="283"/>
      <c r="E137" s="283"/>
      <c r="F137" s="304" t="s">
        <v>3137</v>
      </c>
      <c r="G137" s="283"/>
      <c r="H137" s="283" t="s">
        <v>3184</v>
      </c>
      <c r="I137" s="283" t="s">
        <v>3133</v>
      </c>
      <c r="J137" s="283">
        <v>255</v>
      </c>
      <c r="K137" s="329"/>
    </row>
    <row r="138" spans="2:11" s="1" customFormat="1" ht="15" customHeight="1">
      <c r="B138" s="326"/>
      <c r="C138" s="283" t="s">
        <v>3161</v>
      </c>
      <c r="D138" s="283"/>
      <c r="E138" s="283"/>
      <c r="F138" s="304" t="s">
        <v>3131</v>
      </c>
      <c r="G138" s="283"/>
      <c r="H138" s="283" t="s">
        <v>3185</v>
      </c>
      <c r="I138" s="283" t="s">
        <v>3163</v>
      </c>
      <c r="J138" s="283"/>
      <c r="K138" s="329"/>
    </row>
    <row r="139" spans="2:11" s="1" customFormat="1" ht="15" customHeight="1">
      <c r="B139" s="326"/>
      <c r="C139" s="283" t="s">
        <v>3164</v>
      </c>
      <c r="D139" s="283"/>
      <c r="E139" s="283"/>
      <c r="F139" s="304" t="s">
        <v>3131</v>
      </c>
      <c r="G139" s="283"/>
      <c r="H139" s="283" t="s">
        <v>3186</v>
      </c>
      <c r="I139" s="283" t="s">
        <v>3166</v>
      </c>
      <c r="J139" s="283"/>
      <c r="K139" s="329"/>
    </row>
    <row r="140" spans="2:11" s="1" customFormat="1" ht="15" customHeight="1">
      <c r="B140" s="326"/>
      <c r="C140" s="283" t="s">
        <v>3167</v>
      </c>
      <c r="D140" s="283"/>
      <c r="E140" s="283"/>
      <c r="F140" s="304" t="s">
        <v>3131</v>
      </c>
      <c r="G140" s="283"/>
      <c r="H140" s="283" t="s">
        <v>3167</v>
      </c>
      <c r="I140" s="283" t="s">
        <v>3166</v>
      </c>
      <c r="J140" s="283"/>
      <c r="K140" s="329"/>
    </row>
    <row r="141" spans="2:11" s="1" customFormat="1" ht="15" customHeight="1">
      <c r="B141" s="326"/>
      <c r="C141" s="283" t="s">
        <v>42</v>
      </c>
      <c r="D141" s="283"/>
      <c r="E141" s="283"/>
      <c r="F141" s="304" t="s">
        <v>3131</v>
      </c>
      <c r="G141" s="283"/>
      <c r="H141" s="283" t="s">
        <v>3187</v>
      </c>
      <c r="I141" s="283" t="s">
        <v>3166</v>
      </c>
      <c r="J141" s="283"/>
      <c r="K141" s="329"/>
    </row>
    <row r="142" spans="2:11" s="1" customFormat="1" ht="15" customHeight="1">
      <c r="B142" s="326"/>
      <c r="C142" s="283" t="s">
        <v>3188</v>
      </c>
      <c r="D142" s="283"/>
      <c r="E142" s="283"/>
      <c r="F142" s="304" t="s">
        <v>3131</v>
      </c>
      <c r="G142" s="283"/>
      <c r="H142" s="283" t="s">
        <v>3189</v>
      </c>
      <c r="I142" s="283" t="s">
        <v>3166</v>
      </c>
      <c r="J142" s="283"/>
      <c r="K142" s="329"/>
    </row>
    <row r="143" spans="2:11" s="1" customFormat="1" ht="15" customHeight="1">
      <c r="B143" s="330"/>
      <c r="C143" s="331"/>
      <c r="D143" s="331"/>
      <c r="E143" s="331"/>
      <c r="F143" s="331"/>
      <c r="G143" s="331"/>
      <c r="H143" s="331"/>
      <c r="I143" s="331"/>
      <c r="J143" s="331"/>
      <c r="K143" s="332"/>
    </row>
    <row r="144" spans="2:11" s="1" customFormat="1" ht="18.75" customHeight="1">
      <c r="B144" s="317"/>
      <c r="C144" s="317"/>
      <c r="D144" s="317"/>
      <c r="E144" s="317"/>
      <c r="F144" s="318"/>
      <c r="G144" s="317"/>
      <c r="H144" s="317"/>
      <c r="I144" s="317"/>
      <c r="J144" s="317"/>
      <c r="K144" s="317"/>
    </row>
    <row r="145" spans="2:11" s="1" customFormat="1" ht="18.75" customHeight="1">
      <c r="B145" s="290"/>
      <c r="C145" s="290"/>
      <c r="D145" s="290"/>
      <c r="E145" s="290"/>
      <c r="F145" s="290"/>
      <c r="G145" s="290"/>
      <c r="H145" s="290"/>
      <c r="I145" s="290"/>
      <c r="J145" s="290"/>
      <c r="K145" s="290"/>
    </row>
    <row r="146" spans="2:11" s="1" customFormat="1" ht="7.5" customHeight="1">
      <c r="B146" s="291"/>
      <c r="C146" s="292"/>
      <c r="D146" s="292"/>
      <c r="E146" s="292"/>
      <c r="F146" s="292"/>
      <c r="G146" s="292"/>
      <c r="H146" s="292"/>
      <c r="I146" s="292"/>
      <c r="J146" s="292"/>
      <c r="K146" s="293"/>
    </row>
    <row r="147" spans="2:11" s="1" customFormat="1" ht="45" customHeight="1">
      <c r="B147" s="294"/>
      <c r="C147" s="403" t="s">
        <v>3190</v>
      </c>
      <c r="D147" s="403"/>
      <c r="E147" s="403"/>
      <c r="F147" s="403"/>
      <c r="G147" s="403"/>
      <c r="H147" s="403"/>
      <c r="I147" s="403"/>
      <c r="J147" s="403"/>
      <c r="K147" s="295"/>
    </row>
    <row r="148" spans="2:11" s="1" customFormat="1" ht="17.25" customHeight="1">
      <c r="B148" s="294"/>
      <c r="C148" s="296" t="s">
        <v>3125</v>
      </c>
      <c r="D148" s="296"/>
      <c r="E148" s="296"/>
      <c r="F148" s="296" t="s">
        <v>3126</v>
      </c>
      <c r="G148" s="297"/>
      <c r="H148" s="296" t="s">
        <v>58</v>
      </c>
      <c r="I148" s="296" t="s">
        <v>61</v>
      </c>
      <c r="J148" s="296" t="s">
        <v>3127</v>
      </c>
      <c r="K148" s="295"/>
    </row>
    <row r="149" spans="2:11" s="1" customFormat="1" ht="17.25" customHeight="1">
      <c r="B149" s="294"/>
      <c r="C149" s="298" t="s">
        <v>3128</v>
      </c>
      <c r="D149" s="298"/>
      <c r="E149" s="298"/>
      <c r="F149" s="299" t="s">
        <v>3129</v>
      </c>
      <c r="G149" s="300"/>
      <c r="H149" s="298"/>
      <c r="I149" s="298"/>
      <c r="J149" s="298" t="s">
        <v>3130</v>
      </c>
      <c r="K149" s="295"/>
    </row>
    <row r="150" spans="2:11" s="1" customFormat="1" ht="5.25" customHeight="1">
      <c r="B150" s="306"/>
      <c r="C150" s="301"/>
      <c r="D150" s="301"/>
      <c r="E150" s="301"/>
      <c r="F150" s="301"/>
      <c r="G150" s="302"/>
      <c r="H150" s="301"/>
      <c r="I150" s="301"/>
      <c r="J150" s="301"/>
      <c r="K150" s="329"/>
    </row>
    <row r="151" spans="2:11" s="1" customFormat="1" ht="15" customHeight="1">
      <c r="B151" s="306"/>
      <c r="C151" s="333" t="s">
        <v>3134</v>
      </c>
      <c r="D151" s="283"/>
      <c r="E151" s="283"/>
      <c r="F151" s="334" t="s">
        <v>3131</v>
      </c>
      <c r="G151" s="283"/>
      <c r="H151" s="333" t="s">
        <v>3171</v>
      </c>
      <c r="I151" s="333" t="s">
        <v>3133</v>
      </c>
      <c r="J151" s="333">
        <v>120</v>
      </c>
      <c r="K151" s="329"/>
    </row>
    <row r="152" spans="2:11" s="1" customFormat="1" ht="15" customHeight="1">
      <c r="B152" s="306"/>
      <c r="C152" s="333" t="s">
        <v>3180</v>
      </c>
      <c r="D152" s="283"/>
      <c r="E152" s="283"/>
      <c r="F152" s="334" t="s">
        <v>3131</v>
      </c>
      <c r="G152" s="283"/>
      <c r="H152" s="333" t="s">
        <v>3191</v>
      </c>
      <c r="I152" s="333" t="s">
        <v>3133</v>
      </c>
      <c r="J152" s="333" t="s">
        <v>3182</v>
      </c>
      <c r="K152" s="329"/>
    </row>
    <row r="153" spans="2:11" s="1" customFormat="1" ht="15" customHeight="1">
      <c r="B153" s="306"/>
      <c r="C153" s="333" t="s">
        <v>3079</v>
      </c>
      <c r="D153" s="283"/>
      <c r="E153" s="283"/>
      <c r="F153" s="334" t="s">
        <v>3131</v>
      </c>
      <c r="G153" s="283"/>
      <c r="H153" s="333" t="s">
        <v>3192</v>
      </c>
      <c r="I153" s="333" t="s">
        <v>3133</v>
      </c>
      <c r="J153" s="333" t="s">
        <v>3182</v>
      </c>
      <c r="K153" s="329"/>
    </row>
    <row r="154" spans="2:11" s="1" customFormat="1" ht="15" customHeight="1">
      <c r="B154" s="306"/>
      <c r="C154" s="333" t="s">
        <v>3136</v>
      </c>
      <c r="D154" s="283"/>
      <c r="E154" s="283"/>
      <c r="F154" s="334" t="s">
        <v>3137</v>
      </c>
      <c r="G154" s="283"/>
      <c r="H154" s="333" t="s">
        <v>3171</v>
      </c>
      <c r="I154" s="333" t="s">
        <v>3133</v>
      </c>
      <c r="J154" s="333">
        <v>50</v>
      </c>
      <c r="K154" s="329"/>
    </row>
    <row r="155" spans="2:11" s="1" customFormat="1" ht="15" customHeight="1">
      <c r="B155" s="306"/>
      <c r="C155" s="333" t="s">
        <v>3139</v>
      </c>
      <c r="D155" s="283"/>
      <c r="E155" s="283"/>
      <c r="F155" s="334" t="s">
        <v>3131</v>
      </c>
      <c r="G155" s="283"/>
      <c r="H155" s="333" t="s">
        <v>3171</v>
      </c>
      <c r="I155" s="333" t="s">
        <v>3141</v>
      </c>
      <c r="J155" s="333"/>
      <c r="K155" s="329"/>
    </row>
    <row r="156" spans="2:11" s="1" customFormat="1" ht="15" customHeight="1">
      <c r="B156" s="306"/>
      <c r="C156" s="333" t="s">
        <v>3150</v>
      </c>
      <c r="D156" s="283"/>
      <c r="E156" s="283"/>
      <c r="F156" s="334" t="s">
        <v>3137</v>
      </c>
      <c r="G156" s="283"/>
      <c r="H156" s="333" t="s">
        <v>3171</v>
      </c>
      <c r="I156" s="333" t="s">
        <v>3133</v>
      </c>
      <c r="J156" s="333">
        <v>50</v>
      </c>
      <c r="K156" s="329"/>
    </row>
    <row r="157" spans="2:11" s="1" customFormat="1" ht="15" customHeight="1">
      <c r="B157" s="306"/>
      <c r="C157" s="333" t="s">
        <v>3158</v>
      </c>
      <c r="D157" s="283"/>
      <c r="E157" s="283"/>
      <c r="F157" s="334" t="s">
        <v>3137</v>
      </c>
      <c r="G157" s="283"/>
      <c r="H157" s="333" t="s">
        <v>3171</v>
      </c>
      <c r="I157" s="333" t="s">
        <v>3133</v>
      </c>
      <c r="J157" s="333">
        <v>50</v>
      </c>
      <c r="K157" s="329"/>
    </row>
    <row r="158" spans="2:11" s="1" customFormat="1" ht="15" customHeight="1">
      <c r="B158" s="306"/>
      <c r="C158" s="333" t="s">
        <v>3156</v>
      </c>
      <c r="D158" s="283"/>
      <c r="E158" s="283"/>
      <c r="F158" s="334" t="s">
        <v>3137</v>
      </c>
      <c r="G158" s="283"/>
      <c r="H158" s="333" t="s">
        <v>3171</v>
      </c>
      <c r="I158" s="333" t="s">
        <v>3133</v>
      </c>
      <c r="J158" s="333">
        <v>50</v>
      </c>
      <c r="K158" s="329"/>
    </row>
    <row r="159" spans="2:11" s="1" customFormat="1" ht="15" customHeight="1">
      <c r="B159" s="306"/>
      <c r="C159" s="333" t="s">
        <v>254</v>
      </c>
      <c r="D159" s="283"/>
      <c r="E159" s="283"/>
      <c r="F159" s="334" t="s">
        <v>3131</v>
      </c>
      <c r="G159" s="283"/>
      <c r="H159" s="333" t="s">
        <v>3193</v>
      </c>
      <c r="I159" s="333" t="s">
        <v>3133</v>
      </c>
      <c r="J159" s="333" t="s">
        <v>3194</v>
      </c>
      <c r="K159" s="329"/>
    </row>
    <row r="160" spans="2:11" s="1" customFormat="1" ht="15" customHeight="1">
      <c r="B160" s="306"/>
      <c r="C160" s="333" t="s">
        <v>3195</v>
      </c>
      <c r="D160" s="283"/>
      <c r="E160" s="283"/>
      <c r="F160" s="334" t="s">
        <v>3131</v>
      </c>
      <c r="G160" s="283"/>
      <c r="H160" s="333" t="s">
        <v>3196</v>
      </c>
      <c r="I160" s="333" t="s">
        <v>3166</v>
      </c>
      <c r="J160" s="333"/>
      <c r="K160" s="329"/>
    </row>
    <row r="161" spans="2:11" s="1" customFormat="1" ht="15" customHeight="1">
      <c r="B161" s="335"/>
      <c r="C161" s="315"/>
      <c r="D161" s="315"/>
      <c r="E161" s="315"/>
      <c r="F161" s="315"/>
      <c r="G161" s="315"/>
      <c r="H161" s="315"/>
      <c r="I161" s="315"/>
      <c r="J161" s="315"/>
      <c r="K161" s="336"/>
    </row>
    <row r="162" spans="2:11" s="1" customFormat="1" ht="18.75" customHeight="1">
      <c r="B162" s="317"/>
      <c r="C162" s="327"/>
      <c r="D162" s="327"/>
      <c r="E162" s="327"/>
      <c r="F162" s="337"/>
      <c r="G162" s="327"/>
      <c r="H162" s="327"/>
      <c r="I162" s="327"/>
      <c r="J162" s="327"/>
      <c r="K162" s="317"/>
    </row>
    <row r="163" spans="2:11" s="1" customFormat="1" ht="18.75" customHeight="1">
      <c r="B163" s="290"/>
      <c r="C163" s="290"/>
      <c r="D163" s="290"/>
      <c r="E163" s="290"/>
      <c r="F163" s="290"/>
      <c r="G163" s="290"/>
      <c r="H163" s="290"/>
      <c r="I163" s="290"/>
      <c r="J163" s="290"/>
      <c r="K163" s="290"/>
    </row>
    <row r="164" spans="2:11" s="1" customFormat="1" ht="7.5" customHeight="1">
      <c r="B164" s="272"/>
      <c r="C164" s="273"/>
      <c r="D164" s="273"/>
      <c r="E164" s="273"/>
      <c r="F164" s="273"/>
      <c r="G164" s="273"/>
      <c r="H164" s="273"/>
      <c r="I164" s="273"/>
      <c r="J164" s="273"/>
      <c r="K164" s="274"/>
    </row>
    <row r="165" spans="2:11" s="1" customFormat="1" ht="45" customHeight="1">
      <c r="B165" s="275"/>
      <c r="C165" s="404" t="s">
        <v>3197</v>
      </c>
      <c r="D165" s="404"/>
      <c r="E165" s="404"/>
      <c r="F165" s="404"/>
      <c r="G165" s="404"/>
      <c r="H165" s="404"/>
      <c r="I165" s="404"/>
      <c r="J165" s="404"/>
      <c r="K165" s="276"/>
    </row>
    <row r="166" spans="2:11" s="1" customFormat="1" ht="17.25" customHeight="1">
      <c r="B166" s="275"/>
      <c r="C166" s="296" t="s">
        <v>3125</v>
      </c>
      <c r="D166" s="296"/>
      <c r="E166" s="296"/>
      <c r="F166" s="296" t="s">
        <v>3126</v>
      </c>
      <c r="G166" s="338"/>
      <c r="H166" s="339" t="s">
        <v>58</v>
      </c>
      <c r="I166" s="339" t="s">
        <v>61</v>
      </c>
      <c r="J166" s="296" t="s">
        <v>3127</v>
      </c>
      <c r="K166" s="276"/>
    </row>
    <row r="167" spans="2:11" s="1" customFormat="1" ht="17.25" customHeight="1">
      <c r="B167" s="277"/>
      <c r="C167" s="298" t="s">
        <v>3128</v>
      </c>
      <c r="D167" s="298"/>
      <c r="E167" s="298"/>
      <c r="F167" s="299" t="s">
        <v>3129</v>
      </c>
      <c r="G167" s="340"/>
      <c r="H167" s="341"/>
      <c r="I167" s="341"/>
      <c r="J167" s="298" t="s">
        <v>3130</v>
      </c>
      <c r="K167" s="278"/>
    </row>
    <row r="168" spans="2:11" s="1" customFormat="1" ht="5.25" customHeight="1">
      <c r="B168" s="306"/>
      <c r="C168" s="301"/>
      <c r="D168" s="301"/>
      <c r="E168" s="301"/>
      <c r="F168" s="301"/>
      <c r="G168" s="302"/>
      <c r="H168" s="301"/>
      <c r="I168" s="301"/>
      <c r="J168" s="301"/>
      <c r="K168" s="329"/>
    </row>
    <row r="169" spans="2:11" s="1" customFormat="1" ht="15" customHeight="1">
      <c r="B169" s="306"/>
      <c r="C169" s="283" t="s">
        <v>3134</v>
      </c>
      <c r="D169" s="283"/>
      <c r="E169" s="283"/>
      <c r="F169" s="304" t="s">
        <v>3131</v>
      </c>
      <c r="G169" s="283"/>
      <c r="H169" s="283" t="s">
        <v>3171</v>
      </c>
      <c r="I169" s="283" t="s">
        <v>3133</v>
      </c>
      <c r="J169" s="283">
        <v>120</v>
      </c>
      <c r="K169" s="329"/>
    </row>
    <row r="170" spans="2:11" s="1" customFormat="1" ht="15" customHeight="1">
      <c r="B170" s="306"/>
      <c r="C170" s="283" t="s">
        <v>3180</v>
      </c>
      <c r="D170" s="283"/>
      <c r="E170" s="283"/>
      <c r="F170" s="304" t="s">
        <v>3131</v>
      </c>
      <c r="G170" s="283"/>
      <c r="H170" s="283" t="s">
        <v>3181</v>
      </c>
      <c r="I170" s="283" t="s">
        <v>3133</v>
      </c>
      <c r="J170" s="283" t="s">
        <v>3182</v>
      </c>
      <c r="K170" s="329"/>
    </row>
    <row r="171" spans="2:11" s="1" customFormat="1" ht="15" customHeight="1">
      <c r="B171" s="306"/>
      <c r="C171" s="283" t="s">
        <v>3079</v>
      </c>
      <c r="D171" s="283"/>
      <c r="E171" s="283"/>
      <c r="F171" s="304" t="s">
        <v>3131</v>
      </c>
      <c r="G171" s="283"/>
      <c r="H171" s="283" t="s">
        <v>3198</v>
      </c>
      <c r="I171" s="283" t="s">
        <v>3133</v>
      </c>
      <c r="J171" s="283" t="s">
        <v>3182</v>
      </c>
      <c r="K171" s="329"/>
    </row>
    <row r="172" spans="2:11" s="1" customFormat="1" ht="15" customHeight="1">
      <c r="B172" s="306"/>
      <c r="C172" s="283" t="s">
        <v>3136</v>
      </c>
      <c r="D172" s="283"/>
      <c r="E172" s="283"/>
      <c r="F172" s="304" t="s">
        <v>3137</v>
      </c>
      <c r="G172" s="283"/>
      <c r="H172" s="283" t="s">
        <v>3198</v>
      </c>
      <c r="I172" s="283" t="s">
        <v>3133</v>
      </c>
      <c r="J172" s="283">
        <v>50</v>
      </c>
      <c r="K172" s="329"/>
    </row>
    <row r="173" spans="2:11" s="1" customFormat="1" ht="15" customHeight="1">
      <c r="B173" s="306"/>
      <c r="C173" s="283" t="s">
        <v>3139</v>
      </c>
      <c r="D173" s="283"/>
      <c r="E173" s="283"/>
      <c r="F173" s="304" t="s">
        <v>3131</v>
      </c>
      <c r="G173" s="283"/>
      <c r="H173" s="283" t="s">
        <v>3198</v>
      </c>
      <c r="I173" s="283" t="s">
        <v>3141</v>
      </c>
      <c r="J173" s="283"/>
      <c r="K173" s="329"/>
    </row>
    <row r="174" spans="2:11" s="1" customFormat="1" ht="15" customHeight="1">
      <c r="B174" s="306"/>
      <c r="C174" s="283" t="s">
        <v>3150</v>
      </c>
      <c r="D174" s="283"/>
      <c r="E174" s="283"/>
      <c r="F174" s="304" t="s">
        <v>3137</v>
      </c>
      <c r="G174" s="283"/>
      <c r="H174" s="283" t="s">
        <v>3198</v>
      </c>
      <c r="I174" s="283" t="s">
        <v>3133</v>
      </c>
      <c r="J174" s="283">
        <v>50</v>
      </c>
      <c r="K174" s="329"/>
    </row>
    <row r="175" spans="2:11" s="1" customFormat="1" ht="15" customHeight="1">
      <c r="B175" s="306"/>
      <c r="C175" s="283" t="s">
        <v>3158</v>
      </c>
      <c r="D175" s="283"/>
      <c r="E175" s="283"/>
      <c r="F175" s="304" t="s">
        <v>3137</v>
      </c>
      <c r="G175" s="283"/>
      <c r="H175" s="283" t="s">
        <v>3198</v>
      </c>
      <c r="I175" s="283" t="s">
        <v>3133</v>
      </c>
      <c r="J175" s="283">
        <v>50</v>
      </c>
      <c r="K175" s="329"/>
    </row>
    <row r="176" spans="2:11" s="1" customFormat="1" ht="15" customHeight="1">
      <c r="B176" s="306"/>
      <c r="C176" s="283" t="s">
        <v>3156</v>
      </c>
      <c r="D176" s="283"/>
      <c r="E176" s="283"/>
      <c r="F176" s="304" t="s">
        <v>3137</v>
      </c>
      <c r="G176" s="283"/>
      <c r="H176" s="283" t="s">
        <v>3198</v>
      </c>
      <c r="I176" s="283" t="s">
        <v>3133</v>
      </c>
      <c r="J176" s="283">
        <v>50</v>
      </c>
      <c r="K176" s="329"/>
    </row>
    <row r="177" spans="2:11" s="1" customFormat="1" ht="15" customHeight="1">
      <c r="B177" s="306"/>
      <c r="C177" s="283" t="s">
        <v>386</v>
      </c>
      <c r="D177" s="283"/>
      <c r="E177" s="283"/>
      <c r="F177" s="304" t="s">
        <v>3131</v>
      </c>
      <c r="G177" s="283"/>
      <c r="H177" s="283" t="s">
        <v>3199</v>
      </c>
      <c r="I177" s="283" t="s">
        <v>3200</v>
      </c>
      <c r="J177" s="283"/>
      <c r="K177" s="329"/>
    </row>
    <row r="178" spans="2:11" s="1" customFormat="1" ht="15" customHeight="1">
      <c r="B178" s="306"/>
      <c r="C178" s="283" t="s">
        <v>61</v>
      </c>
      <c r="D178" s="283"/>
      <c r="E178" s="283"/>
      <c r="F178" s="304" t="s">
        <v>3131</v>
      </c>
      <c r="G178" s="283"/>
      <c r="H178" s="283" t="s">
        <v>3201</v>
      </c>
      <c r="I178" s="283" t="s">
        <v>3202</v>
      </c>
      <c r="J178" s="283">
        <v>1</v>
      </c>
      <c r="K178" s="329"/>
    </row>
    <row r="179" spans="2:11" s="1" customFormat="1" ht="15" customHeight="1">
      <c r="B179" s="306"/>
      <c r="C179" s="283" t="s">
        <v>57</v>
      </c>
      <c r="D179" s="283"/>
      <c r="E179" s="283"/>
      <c r="F179" s="304" t="s">
        <v>3131</v>
      </c>
      <c r="G179" s="283"/>
      <c r="H179" s="283" t="s">
        <v>3203</v>
      </c>
      <c r="I179" s="283" t="s">
        <v>3133</v>
      </c>
      <c r="J179" s="283">
        <v>20</v>
      </c>
      <c r="K179" s="329"/>
    </row>
    <row r="180" spans="2:11" s="1" customFormat="1" ht="15" customHeight="1">
      <c r="B180" s="306"/>
      <c r="C180" s="283" t="s">
        <v>58</v>
      </c>
      <c r="D180" s="283"/>
      <c r="E180" s="283"/>
      <c r="F180" s="304" t="s">
        <v>3131</v>
      </c>
      <c r="G180" s="283"/>
      <c r="H180" s="283" t="s">
        <v>3204</v>
      </c>
      <c r="I180" s="283" t="s">
        <v>3133</v>
      </c>
      <c r="J180" s="283">
        <v>255</v>
      </c>
      <c r="K180" s="329"/>
    </row>
    <row r="181" spans="2:11" s="1" customFormat="1" ht="15" customHeight="1">
      <c r="B181" s="306"/>
      <c r="C181" s="283" t="s">
        <v>387</v>
      </c>
      <c r="D181" s="283"/>
      <c r="E181" s="283"/>
      <c r="F181" s="304" t="s">
        <v>3131</v>
      </c>
      <c r="G181" s="283"/>
      <c r="H181" s="283" t="s">
        <v>3095</v>
      </c>
      <c r="I181" s="283" t="s">
        <v>3133</v>
      </c>
      <c r="J181" s="283">
        <v>10</v>
      </c>
      <c r="K181" s="329"/>
    </row>
    <row r="182" spans="2:11" s="1" customFormat="1" ht="15" customHeight="1">
      <c r="B182" s="306"/>
      <c r="C182" s="283" t="s">
        <v>388</v>
      </c>
      <c r="D182" s="283"/>
      <c r="E182" s="283"/>
      <c r="F182" s="304" t="s">
        <v>3131</v>
      </c>
      <c r="G182" s="283"/>
      <c r="H182" s="283" t="s">
        <v>3205</v>
      </c>
      <c r="I182" s="283" t="s">
        <v>3166</v>
      </c>
      <c r="J182" s="283"/>
      <c r="K182" s="329"/>
    </row>
    <row r="183" spans="2:11" s="1" customFormat="1" ht="15" customHeight="1">
      <c r="B183" s="306"/>
      <c r="C183" s="283" t="s">
        <v>3206</v>
      </c>
      <c r="D183" s="283"/>
      <c r="E183" s="283"/>
      <c r="F183" s="304" t="s">
        <v>3131</v>
      </c>
      <c r="G183" s="283"/>
      <c r="H183" s="283" t="s">
        <v>3207</v>
      </c>
      <c r="I183" s="283" t="s">
        <v>3166</v>
      </c>
      <c r="J183" s="283"/>
      <c r="K183" s="329"/>
    </row>
    <row r="184" spans="2:11" s="1" customFormat="1" ht="15" customHeight="1">
      <c r="B184" s="306"/>
      <c r="C184" s="283" t="s">
        <v>3195</v>
      </c>
      <c r="D184" s="283"/>
      <c r="E184" s="283"/>
      <c r="F184" s="304" t="s">
        <v>3131</v>
      </c>
      <c r="G184" s="283"/>
      <c r="H184" s="283" t="s">
        <v>3208</v>
      </c>
      <c r="I184" s="283" t="s">
        <v>3166</v>
      </c>
      <c r="J184" s="283"/>
      <c r="K184" s="329"/>
    </row>
    <row r="185" spans="2:11" s="1" customFormat="1" ht="15" customHeight="1">
      <c r="B185" s="306"/>
      <c r="C185" s="283" t="s">
        <v>390</v>
      </c>
      <c r="D185" s="283"/>
      <c r="E185" s="283"/>
      <c r="F185" s="304" t="s">
        <v>3137</v>
      </c>
      <c r="G185" s="283"/>
      <c r="H185" s="283" t="s">
        <v>3209</v>
      </c>
      <c r="I185" s="283" t="s">
        <v>3133</v>
      </c>
      <c r="J185" s="283">
        <v>50</v>
      </c>
      <c r="K185" s="329"/>
    </row>
    <row r="186" spans="2:11" s="1" customFormat="1" ht="15" customHeight="1">
      <c r="B186" s="306"/>
      <c r="C186" s="283" t="s">
        <v>3210</v>
      </c>
      <c r="D186" s="283"/>
      <c r="E186" s="283"/>
      <c r="F186" s="304" t="s">
        <v>3137</v>
      </c>
      <c r="G186" s="283"/>
      <c r="H186" s="283" t="s">
        <v>3211</v>
      </c>
      <c r="I186" s="283" t="s">
        <v>3212</v>
      </c>
      <c r="J186" s="283"/>
      <c r="K186" s="329"/>
    </row>
    <row r="187" spans="2:11" s="1" customFormat="1" ht="15" customHeight="1">
      <c r="B187" s="306"/>
      <c r="C187" s="283" t="s">
        <v>3213</v>
      </c>
      <c r="D187" s="283"/>
      <c r="E187" s="283"/>
      <c r="F187" s="304" t="s">
        <v>3137</v>
      </c>
      <c r="G187" s="283"/>
      <c r="H187" s="283" t="s">
        <v>3214</v>
      </c>
      <c r="I187" s="283" t="s">
        <v>3212</v>
      </c>
      <c r="J187" s="283"/>
      <c r="K187" s="329"/>
    </row>
    <row r="188" spans="2:11" s="1" customFormat="1" ht="15" customHeight="1">
      <c r="B188" s="306"/>
      <c r="C188" s="283" t="s">
        <v>3215</v>
      </c>
      <c r="D188" s="283"/>
      <c r="E188" s="283"/>
      <c r="F188" s="304" t="s">
        <v>3137</v>
      </c>
      <c r="G188" s="283"/>
      <c r="H188" s="283" t="s">
        <v>3216</v>
      </c>
      <c r="I188" s="283" t="s">
        <v>3212</v>
      </c>
      <c r="J188" s="283"/>
      <c r="K188" s="329"/>
    </row>
    <row r="189" spans="2:11" s="1" customFormat="1" ht="15" customHeight="1">
      <c r="B189" s="306"/>
      <c r="C189" s="342" t="s">
        <v>3217</v>
      </c>
      <c r="D189" s="283"/>
      <c r="E189" s="283"/>
      <c r="F189" s="304" t="s">
        <v>3137</v>
      </c>
      <c r="G189" s="283"/>
      <c r="H189" s="283" t="s">
        <v>3218</v>
      </c>
      <c r="I189" s="283" t="s">
        <v>3219</v>
      </c>
      <c r="J189" s="343" t="s">
        <v>3220</v>
      </c>
      <c r="K189" s="329"/>
    </row>
    <row r="190" spans="2:11" s="1" customFormat="1" ht="15" customHeight="1">
      <c r="B190" s="306"/>
      <c r="C190" s="342" t="s">
        <v>46</v>
      </c>
      <c r="D190" s="283"/>
      <c r="E190" s="283"/>
      <c r="F190" s="304" t="s">
        <v>3131</v>
      </c>
      <c r="G190" s="283"/>
      <c r="H190" s="280" t="s">
        <v>3221</v>
      </c>
      <c r="I190" s="283" t="s">
        <v>3222</v>
      </c>
      <c r="J190" s="283"/>
      <c r="K190" s="329"/>
    </row>
    <row r="191" spans="2:11" s="1" customFormat="1" ht="15" customHeight="1">
      <c r="B191" s="306"/>
      <c r="C191" s="342" t="s">
        <v>3223</v>
      </c>
      <c r="D191" s="283"/>
      <c r="E191" s="283"/>
      <c r="F191" s="304" t="s">
        <v>3131</v>
      </c>
      <c r="G191" s="283"/>
      <c r="H191" s="283" t="s">
        <v>3224</v>
      </c>
      <c r="I191" s="283" t="s">
        <v>3166</v>
      </c>
      <c r="J191" s="283"/>
      <c r="K191" s="329"/>
    </row>
    <row r="192" spans="2:11" s="1" customFormat="1" ht="15" customHeight="1">
      <c r="B192" s="306"/>
      <c r="C192" s="342" t="s">
        <v>3225</v>
      </c>
      <c r="D192" s="283"/>
      <c r="E192" s="283"/>
      <c r="F192" s="304" t="s">
        <v>3131</v>
      </c>
      <c r="G192" s="283"/>
      <c r="H192" s="283" t="s">
        <v>3226</v>
      </c>
      <c r="I192" s="283" t="s">
        <v>3166</v>
      </c>
      <c r="J192" s="283"/>
      <c r="K192" s="329"/>
    </row>
    <row r="193" spans="2:11" s="1" customFormat="1" ht="15" customHeight="1">
      <c r="B193" s="306"/>
      <c r="C193" s="342" t="s">
        <v>3227</v>
      </c>
      <c r="D193" s="283"/>
      <c r="E193" s="283"/>
      <c r="F193" s="304" t="s">
        <v>3137</v>
      </c>
      <c r="G193" s="283"/>
      <c r="H193" s="283" t="s">
        <v>3228</v>
      </c>
      <c r="I193" s="283" t="s">
        <v>3166</v>
      </c>
      <c r="J193" s="283"/>
      <c r="K193" s="329"/>
    </row>
    <row r="194" spans="2:11" s="1" customFormat="1" ht="15" customHeight="1">
      <c r="B194" s="335"/>
      <c r="C194" s="344"/>
      <c r="D194" s="315"/>
      <c r="E194" s="315"/>
      <c r="F194" s="315"/>
      <c r="G194" s="315"/>
      <c r="H194" s="315"/>
      <c r="I194" s="315"/>
      <c r="J194" s="315"/>
      <c r="K194" s="336"/>
    </row>
    <row r="195" spans="2:11" s="1" customFormat="1" ht="18.75" customHeight="1">
      <c r="B195" s="317"/>
      <c r="C195" s="327"/>
      <c r="D195" s="327"/>
      <c r="E195" s="327"/>
      <c r="F195" s="337"/>
      <c r="G195" s="327"/>
      <c r="H195" s="327"/>
      <c r="I195" s="327"/>
      <c r="J195" s="327"/>
      <c r="K195" s="317"/>
    </row>
    <row r="196" spans="2:11" s="1" customFormat="1" ht="18.75" customHeight="1">
      <c r="B196" s="317"/>
      <c r="C196" s="327"/>
      <c r="D196" s="327"/>
      <c r="E196" s="327"/>
      <c r="F196" s="337"/>
      <c r="G196" s="327"/>
      <c r="H196" s="327"/>
      <c r="I196" s="327"/>
      <c r="J196" s="327"/>
      <c r="K196" s="317"/>
    </row>
    <row r="197" spans="2:11" s="1" customFormat="1" ht="18.75" customHeight="1">
      <c r="B197" s="290"/>
      <c r="C197" s="290"/>
      <c r="D197" s="290"/>
      <c r="E197" s="290"/>
      <c r="F197" s="290"/>
      <c r="G197" s="290"/>
      <c r="H197" s="290"/>
      <c r="I197" s="290"/>
      <c r="J197" s="290"/>
      <c r="K197" s="290"/>
    </row>
    <row r="198" spans="2:11" s="1" customFormat="1" ht="13.5">
      <c r="B198" s="272"/>
      <c r="C198" s="273"/>
      <c r="D198" s="273"/>
      <c r="E198" s="273"/>
      <c r="F198" s="273"/>
      <c r="G198" s="273"/>
      <c r="H198" s="273"/>
      <c r="I198" s="273"/>
      <c r="J198" s="273"/>
      <c r="K198" s="274"/>
    </row>
    <row r="199" spans="2:11" s="1" customFormat="1" ht="21">
      <c r="B199" s="275"/>
      <c r="C199" s="404" t="s">
        <v>3229</v>
      </c>
      <c r="D199" s="404"/>
      <c r="E199" s="404"/>
      <c r="F199" s="404"/>
      <c r="G199" s="404"/>
      <c r="H199" s="404"/>
      <c r="I199" s="404"/>
      <c r="J199" s="404"/>
      <c r="K199" s="276"/>
    </row>
    <row r="200" spans="2:11" s="1" customFormat="1" ht="25.5" customHeight="1">
      <c r="B200" s="275"/>
      <c r="C200" s="345" t="s">
        <v>3230</v>
      </c>
      <c r="D200" s="345"/>
      <c r="E200" s="345"/>
      <c r="F200" s="345" t="s">
        <v>3231</v>
      </c>
      <c r="G200" s="346"/>
      <c r="H200" s="405" t="s">
        <v>3232</v>
      </c>
      <c r="I200" s="405"/>
      <c r="J200" s="405"/>
      <c r="K200" s="276"/>
    </row>
    <row r="201" spans="2:11" s="1" customFormat="1" ht="5.25" customHeight="1">
      <c r="B201" s="306"/>
      <c r="C201" s="301"/>
      <c r="D201" s="301"/>
      <c r="E201" s="301"/>
      <c r="F201" s="301"/>
      <c r="G201" s="327"/>
      <c r="H201" s="301"/>
      <c r="I201" s="301"/>
      <c r="J201" s="301"/>
      <c r="K201" s="329"/>
    </row>
    <row r="202" spans="2:11" s="1" customFormat="1" ht="15" customHeight="1">
      <c r="B202" s="306"/>
      <c r="C202" s="283" t="s">
        <v>3222</v>
      </c>
      <c r="D202" s="283"/>
      <c r="E202" s="283"/>
      <c r="F202" s="304" t="s">
        <v>47</v>
      </c>
      <c r="G202" s="283"/>
      <c r="H202" s="406" t="s">
        <v>3233</v>
      </c>
      <c r="I202" s="406"/>
      <c r="J202" s="406"/>
      <c r="K202" s="329"/>
    </row>
    <row r="203" spans="2:11" s="1" customFormat="1" ht="15" customHeight="1">
      <c r="B203" s="306"/>
      <c r="C203" s="283"/>
      <c r="D203" s="283"/>
      <c r="E203" s="283"/>
      <c r="F203" s="304" t="s">
        <v>48</v>
      </c>
      <c r="G203" s="283"/>
      <c r="H203" s="406" t="s">
        <v>3234</v>
      </c>
      <c r="I203" s="406"/>
      <c r="J203" s="406"/>
      <c r="K203" s="329"/>
    </row>
    <row r="204" spans="2:11" s="1" customFormat="1" ht="15" customHeight="1">
      <c r="B204" s="306"/>
      <c r="C204" s="283"/>
      <c r="D204" s="283"/>
      <c r="E204" s="283"/>
      <c r="F204" s="304" t="s">
        <v>51</v>
      </c>
      <c r="G204" s="283"/>
      <c r="H204" s="406" t="s">
        <v>3235</v>
      </c>
      <c r="I204" s="406"/>
      <c r="J204" s="406"/>
      <c r="K204" s="329"/>
    </row>
    <row r="205" spans="2:11" s="1" customFormat="1" ht="15" customHeight="1">
      <c r="B205" s="306"/>
      <c r="C205" s="283"/>
      <c r="D205" s="283"/>
      <c r="E205" s="283"/>
      <c r="F205" s="304" t="s">
        <v>49</v>
      </c>
      <c r="G205" s="283"/>
      <c r="H205" s="406" t="s">
        <v>3236</v>
      </c>
      <c r="I205" s="406"/>
      <c r="J205" s="406"/>
      <c r="K205" s="329"/>
    </row>
    <row r="206" spans="2:11" s="1" customFormat="1" ht="15" customHeight="1">
      <c r="B206" s="306"/>
      <c r="C206" s="283"/>
      <c r="D206" s="283"/>
      <c r="E206" s="283"/>
      <c r="F206" s="304" t="s">
        <v>50</v>
      </c>
      <c r="G206" s="283"/>
      <c r="H206" s="406" t="s">
        <v>3237</v>
      </c>
      <c r="I206" s="406"/>
      <c r="J206" s="406"/>
      <c r="K206" s="329"/>
    </row>
    <row r="207" spans="2:11" s="1" customFormat="1" ht="15" customHeight="1">
      <c r="B207" s="306"/>
      <c r="C207" s="283"/>
      <c r="D207" s="283"/>
      <c r="E207" s="283"/>
      <c r="F207" s="304"/>
      <c r="G207" s="283"/>
      <c r="H207" s="283"/>
      <c r="I207" s="283"/>
      <c r="J207" s="283"/>
      <c r="K207" s="329"/>
    </row>
    <row r="208" spans="2:11" s="1" customFormat="1" ht="15" customHeight="1">
      <c r="B208" s="306"/>
      <c r="C208" s="283" t="s">
        <v>3178</v>
      </c>
      <c r="D208" s="283"/>
      <c r="E208" s="283"/>
      <c r="F208" s="304" t="s">
        <v>83</v>
      </c>
      <c r="G208" s="283"/>
      <c r="H208" s="406" t="s">
        <v>3238</v>
      </c>
      <c r="I208" s="406"/>
      <c r="J208" s="406"/>
      <c r="K208" s="329"/>
    </row>
    <row r="209" spans="2:11" s="1" customFormat="1" ht="15" customHeight="1">
      <c r="B209" s="306"/>
      <c r="C209" s="283"/>
      <c r="D209" s="283"/>
      <c r="E209" s="283"/>
      <c r="F209" s="304" t="s">
        <v>3075</v>
      </c>
      <c r="G209" s="283"/>
      <c r="H209" s="406" t="s">
        <v>3076</v>
      </c>
      <c r="I209" s="406"/>
      <c r="J209" s="406"/>
      <c r="K209" s="329"/>
    </row>
    <row r="210" spans="2:11" s="1" customFormat="1" ht="15" customHeight="1">
      <c r="B210" s="306"/>
      <c r="C210" s="283"/>
      <c r="D210" s="283"/>
      <c r="E210" s="283"/>
      <c r="F210" s="304" t="s">
        <v>3073</v>
      </c>
      <c r="G210" s="283"/>
      <c r="H210" s="406" t="s">
        <v>3239</v>
      </c>
      <c r="I210" s="406"/>
      <c r="J210" s="406"/>
      <c r="K210" s="329"/>
    </row>
    <row r="211" spans="2:11" s="1" customFormat="1" ht="15" customHeight="1">
      <c r="B211" s="347"/>
      <c r="C211" s="283"/>
      <c r="D211" s="283"/>
      <c r="E211" s="283"/>
      <c r="F211" s="304" t="s">
        <v>87</v>
      </c>
      <c r="G211" s="342"/>
      <c r="H211" s="407" t="s">
        <v>88</v>
      </c>
      <c r="I211" s="407"/>
      <c r="J211" s="407"/>
      <c r="K211" s="348"/>
    </row>
    <row r="212" spans="2:11" s="1" customFormat="1" ht="15" customHeight="1">
      <c r="B212" s="347"/>
      <c r="C212" s="283"/>
      <c r="D212" s="283"/>
      <c r="E212" s="283"/>
      <c r="F212" s="304" t="s">
        <v>3077</v>
      </c>
      <c r="G212" s="342"/>
      <c r="H212" s="407" t="s">
        <v>3240</v>
      </c>
      <c r="I212" s="407"/>
      <c r="J212" s="407"/>
      <c r="K212" s="348"/>
    </row>
    <row r="213" spans="2:11" s="1" customFormat="1" ht="15" customHeight="1">
      <c r="B213" s="347"/>
      <c r="C213" s="283"/>
      <c r="D213" s="283"/>
      <c r="E213" s="283"/>
      <c r="F213" s="304"/>
      <c r="G213" s="342"/>
      <c r="H213" s="333"/>
      <c r="I213" s="333"/>
      <c r="J213" s="333"/>
      <c r="K213" s="348"/>
    </row>
    <row r="214" spans="2:11" s="1" customFormat="1" ht="15" customHeight="1">
      <c r="B214" s="347"/>
      <c r="C214" s="283" t="s">
        <v>3202</v>
      </c>
      <c r="D214" s="283"/>
      <c r="E214" s="283"/>
      <c r="F214" s="304">
        <v>1</v>
      </c>
      <c r="G214" s="342"/>
      <c r="H214" s="407" t="s">
        <v>3241</v>
      </c>
      <c r="I214" s="407"/>
      <c r="J214" s="407"/>
      <c r="K214" s="348"/>
    </row>
    <row r="215" spans="2:11" s="1" customFormat="1" ht="15" customHeight="1">
      <c r="B215" s="347"/>
      <c r="C215" s="283"/>
      <c r="D215" s="283"/>
      <c r="E215" s="283"/>
      <c r="F215" s="304">
        <v>2</v>
      </c>
      <c r="G215" s="342"/>
      <c r="H215" s="407" t="s">
        <v>3242</v>
      </c>
      <c r="I215" s="407"/>
      <c r="J215" s="407"/>
      <c r="K215" s="348"/>
    </row>
    <row r="216" spans="2:11" s="1" customFormat="1" ht="15" customHeight="1">
      <c r="B216" s="347"/>
      <c r="C216" s="283"/>
      <c r="D216" s="283"/>
      <c r="E216" s="283"/>
      <c r="F216" s="304">
        <v>3</v>
      </c>
      <c r="G216" s="342"/>
      <c r="H216" s="407" t="s">
        <v>3243</v>
      </c>
      <c r="I216" s="407"/>
      <c r="J216" s="407"/>
      <c r="K216" s="348"/>
    </row>
    <row r="217" spans="2:11" s="1" customFormat="1" ht="15" customHeight="1">
      <c r="B217" s="347"/>
      <c r="C217" s="283"/>
      <c r="D217" s="283"/>
      <c r="E217" s="283"/>
      <c r="F217" s="304">
        <v>4</v>
      </c>
      <c r="G217" s="342"/>
      <c r="H217" s="407" t="s">
        <v>3244</v>
      </c>
      <c r="I217" s="407"/>
      <c r="J217" s="407"/>
      <c r="K217" s="348"/>
    </row>
    <row r="218" spans="2:11" s="1" customFormat="1" ht="12.75" customHeight="1">
      <c r="B218" s="349"/>
      <c r="C218" s="350"/>
      <c r="D218" s="350"/>
      <c r="E218" s="350"/>
      <c r="F218" s="350"/>
      <c r="G218" s="350"/>
      <c r="H218" s="350"/>
      <c r="I218" s="350"/>
      <c r="J218" s="350"/>
      <c r="K218" s="35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erhla</cp:lastModifiedBy>
  <dcterms:created xsi:type="dcterms:W3CDTF">2021-04-22T17:00:03Z</dcterms:created>
  <dcterms:modified xsi:type="dcterms:W3CDTF">2021-04-22T17:02:11Z</dcterms:modified>
  <cp:category/>
  <cp:version/>
  <cp:contentType/>
  <cp:contentStatus/>
</cp:coreProperties>
</file>