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ZM\2021\2021_Ostrava\provoz\uklid\"/>
    </mc:Choice>
  </mc:AlternateContent>
  <bookViews>
    <workbookView xWindow="0" yWindow="0" windowWidth="20490" windowHeight="7620"/>
  </bookViews>
  <sheets>
    <sheet name="Slepý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9" i="3" l="1"/>
  <c r="H149" i="3" s="1"/>
  <c r="G147" i="3"/>
  <c r="H147" i="3" s="1"/>
  <c r="G119" i="3"/>
  <c r="H119" i="3" s="1"/>
  <c r="H121" i="3" s="1"/>
  <c r="H151" i="3" l="1"/>
  <c r="G151" i="3"/>
  <c r="G121" i="3"/>
  <c r="D86" i="3" l="1"/>
  <c r="D159" i="3" s="1"/>
  <c r="G51" i="3" l="1"/>
  <c r="H51" i="3" s="1"/>
  <c r="G155" i="3" l="1"/>
  <c r="G156" i="3" s="1"/>
  <c r="G136" i="3"/>
  <c r="H136" i="3" s="1"/>
  <c r="G130" i="3"/>
  <c r="H130" i="3" s="1"/>
  <c r="G122" i="3"/>
  <c r="G113" i="3"/>
  <c r="H113" i="3" s="1"/>
  <c r="G106" i="3"/>
  <c r="G98" i="3"/>
  <c r="G105" i="3" s="1"/>
  <c r="H105" i="3" s="1"/>
  <c r="G94" i="3"/>
  <c r="H94" i="3" s="1"/>
  <c r="G87" i="3"/>
  <c r="H87" i="3" s="1"/>
  <c r="G76" i="3"/>
  <c r="H76" i="3" s="1"/>
  <c r="G71" i="3"/>
  <c r="G64" i="3"/>
  <c r="H64" i="3" s="1"/>
  <c r="G61" i="3"/>
  <c r="H61" i="3" s="1"/>
  <c r="G40" i="3"/>
  <c r="H40" i="3" s="1"/>
  <c r="G36" i="3"/>
  <c r="H36" i="3" s="1"/>
  <c r="G31" i="3"/>
  <c r="H31" i="3" s="1"/>
  <c r="G30" i="3"/>
  <c r="H30" i="3" s="1"/>
  <c r="G18" i="3"/>
  <c r="H18" i="3" s="1"/>
  <c r="G13" i="3"/>
  <c r="H13" i="3" s="1"/>
  <c r="G6" i="3"/>
  <c r="H6" i="3" s="1"/>
  <c r="H106" i="3" l="1"/>
  <c r="G118" i="3"/>
  <c r="H118" i="3" s="1"/>
  <c r="G70" i="3"/>
  <c r="H98" i="3"/>
  <c r="H155" i="3"/>
  <c r="H156" i="3" s="1"/>
  <c r="G146" i="3"/>
  <c r="H146" i="3" s="1"/>
  <c r="H122" i="3"/>
  <c r="G86" i="3"/>
  <c r="H71" i="3"/>
  <c r="G29" i="3"/>
  <c r="G50" i="3"/>
  <c r="H50" i="3" s="1"/>
  <c r="G97" i="3"/>
  <c r="H97" i="3" s="1"/>
  <c r="H86" i="3" l="1"/>
  <c r="G159" i="3"/>
  <c r="G160" i="3" s="1"/>
  <c r="H70" i="3"/>
  <c r="H29" i="3"/>
  <c r="H159" i="3" l="1"/>
  <c r="H160" i="3" s="1"/>
</calcChain>
</file>

<file path=xl/sharedStrings.xml><?xml version="1.0" encoding="utf-8"?>
<sst xmlns="http://schemas.openxmlformats.org/spreadsheetml/2006/main" count="229" uniqueCount="144">
  <si>
    <t>Typ prostoru</t>
  </si>
  <si>
    <t>Četnost/Popis požadovaných činností</t>
  </si>
  <si>
    <t>v Kč bez DPH</t>
  </si>
  <si>
    <t xml:space="preserve">Cena za m2 </t>
  </si>
  <si>
    <t>Příloha č. 1</t>
  </si>
  <si>
    <t>Všechny výše uvedené úkony vždy provedeny odpovídajícím čistícím prostředkem/prostředky a přípravkem/přípravky</t>
  </si>
  <si>
    <t>Toalety</t>
  </si>
  <si>
    <t>1.012</t>
  </si>
  <si>
    <t>x</t>
  </si>
  <si>
    <t>Čísla místností</t>
  </si>
  <si>
    <t>kontrola součtu plochy</t>
  </si>
  <si>
    <t>v Kč vč. DPH</t>
  </si>
  <si>
    <t>Podrobný seznam požadovaných úklidových prací a činností</t>
  </si>
  <si>
    <t>Celková podlahová plocha prostor v m2</t>
  </si>
  <si>
    <t>Četnost</t>
  </si>
  <si>
    <t xml:space="preserve">Počet dní/měs. </t>
  </si>
  <si>
    <t>Celková cena za prostory/měs</t>
  </si>
  <si>
    <t>5x týdně/20 pracovních dní za měs.</t>
  </si>
  <si>
    <t>2x týdně/ 10 pracovních dní za měs.</t>
  </si>
  <si>
    <t>1x měsíčně/1 pracovní den za měs.</t>
  </si>
  <si>
    <t>1x týdně/5kalendářních dní za měs.</t>
  </si>
  <si>
    <t>1x měsíčně/1 kalendářní den za měs.</t>
  </si>
  <si>
    <t>1x týdně/5 kalendářních dní za měs</t>
  </si>
  <si>
    <t xml:space="preserve">2x ročně/0,16 pracovních dní za měs. </t>
  </si>
  <si>
    <t>2x týdně/10 pracovních dní za měs.</t>
  </si>
  <si>
    <t>Hodinová sazba v Kč bez DPH</t>
  </si>
  <si>
    <t>Celková cena za měs.</t>
  </si>
  <si>
    <t>Počet pracovníků</t>
  </si>
  <si>
    <t>Budova NZM</t>
  </si>
  <si>
    <t>Počet hodin  na pracovníka</t>
  </si>
  <si>
    <t>Cena celkem v Kč za měsíc</t>
  </si>
  <si>
    <t>Celková plocha v m2</t>
  </si>
  <si>
    <t>REKAPITULACE</t>
  </si>
  <si>
    <t>Položkový rozpočet</t>
  </si>
  <si>
    <t xml:space="preserve">Poznámka : </t>
  </si>
  <si>
    <t>Uchazeči o zakázku nacení buňky "žlutě podbarvené"</t>
  </si>
  <si>
    <t>omytí mobilní toaletní štětky a jejího držáku</t>
  </si>
  <si>
    <t>odstranění prachu z parapetů, zárubní dveří v interiéru budovy tak, aby nebyly z jakéhokoliv úhlu pohledu vidět zbytky prachových částí nebo rozmazané prachové šmouhy</t>
  </si>
  <si>
    <t>vyprázdnění nádob na odpadky vč. tříděného odpadu, doplnění pytlů na odpad, vyprázdnění skartovacích strojů a přesun odpadu do k tomu určených odpadových nádob ve venkovním areálu, úklid okolo košů a skartovacích strojů tak, aby v jejich okolí nezůstaly žádné částečky nečistot, odpadků, papírů apod.</t>
  </si>
  <si>
    <t>lokální stírání prachu z vodorovných a svislých ploch nábytku tak, aby nebyly z jakéhokoliv úhlu pohledu vidět zbytky prachových částí nebo rozmazané prachové šmouhy</t>
  </si>
  <si>
    <t>odstraňování lokálních skvrn z koberců a tvrdých podlah tak, aby po vyčištění byl jejich povrch ve stejném odstínu s okolní podlahou, krytinou apod.</t>
  </si>
  <si>
    <t>urovnání židlí, sedaček, křesel dle obvyklého postavení u stolů, řad apod.</t>
  </si>
  <si>
    <t>vysátí každodenně frekventovaných ploch koberců tak, aby na nich po vysátí nezůstaly viditelné částečky nečistot apod.</t>
  </si>
  <si>
    <t>odstranění ohmatů a skvrn ze skel, zrcadel, dveří i prosklených, obkladů a omyvatelných stěn, vnějších ploch nábytku tak, aby nebyly viditelné žádné jejich zbytky nebo rozmazané šmouhy</t>
  </si>
  <si>
    <t>celoplošné vysátí běžných kancelářských prostor, po vysátí nesmí zůstat prach a viditelné částečky nečistot apod.</t>
  </si>
  <si>
    <t xml:space="preserve"> odstranění prachu ze spotřebičů, vypínačů tak, aby nebyly z jakéhokoliv úhlu pohledu vidět zbytky prachových částí nebo rozmazané prachové šmouhy</t>
  </si>
  <si>
    <t>mokré odstranění prachu z otopných těles, popř. jejich krytů tak, aby nebyly viditelné prachové šmouhy</t>
  </si>
  <si>
    <t>vlhké omytí a vyleštění spotřebičů</t>
  </si>
  <si>
    <t>vlhké omytí svislých a vodorovných ploch nábytku a křížů kolečkových židlí, vyleštění ploch bez šmouh</t>
  </si>
  <si>
    <t>odstranění prachu a pavučin z ploch nábytku, stěn a stropů tak, aby nedošlo k jejich rozmazání na malbách stěn a nábytku, spotřebičích apod.</t>
  </si>
  <si>
    <t>omývání a vymývání nádob (košů) desinfekčním roztokem tak, aby byly odstraněny veškeré i nalepené nečistoty</t>
  </si>
  <si>
    <t>vysátí prachu a nečistot ze všech částí polstrovaného nábytku (židle, křesla, otočné židle, sedací soupravy atd.)</t>
  </si>
  <si>
    <t>vyleštění a umytí celých ploch zrcadel vč. rámů tak, aby nebyly vidět žádné ohmaty nebo rozmazané šmouhy</t>
  </si>
  <si>
    <t>desinfekce rizikových ploch (kliky dveří, oken, a sluchátka telefonů) sjednaným funkčním desinfekčním prostředkem</t>
  </si>
  <si>
    <t>vyprázdnění nádob na odpadky vč. tříděného odpadu, doplnění pytlů na odpad a přesun odpadu do k tomu určených odpadových nádob ve venkovním areálu, úklid okolo košů tak, aby v jejich okolí nezůstaly žádné částečky nečistot, odpadků, papírů apod.</t>
  </si>
  <si>
    <t>odstranění prachu ze spotřebičů, vypínačů tak, aby nebyly z jakéhokoliv úhlu pohledu vidět zbytky prachových částí nebo rozmazané prachové šmouhy</t>
  </si>
  <si>
    <t>celoplošné mokré vytírání/mopování (desinfekcí), aby nedošlo k roztírání špíny a po setření nebyly viditelné šmouhy způsobené špinavou vodou či nedostatečně vypraným nebo nevyždímaným mycím hadrem, mopem, apod.</t>
  </si>
  <si>
    <t>vyčištění a vyleštění baterií u umyvadel, dřezů a výlevek vč. jich samotných</t>
  </si>
  <si>
    <t>celoplošná desinfekce, omytí a vyleštění toaletních mís, pisoárů, bidetů vč. splachovadla a nádržky na vodu, záchodového prkénka, vše z vnějších i vnitřních stran</t>
  </si>
  <si>
    <t>vyprázdnění nádob na odpadky, doplnění pytlů na odpad, přesun odpadu do k tomu určených odpadových nádob ve venkovním areálu, úklid okolo košů</t>
  </si>
  <si>
    <t>lokální mokré stírání prachu (desinfekcí) všech omyvatelných povrchů, obkladů, dveří a zárubní, klik a sanitárních předmětů (zásobníky na toaletní papíry, papírové ručníky, mýdlo)</t>
  </si>
  <si>
    <t>mokré odstranění prachu a vyleštění, ohmatů a skvrn ze skel, zrcadel vč. rámů, dveří i prosklených, oken, parapetů, obkladů a omyvatelných stěn, vnějších ploch nábytku a všech omyvatelných vodorovných a svislých ploch tak, aby nebyly viditelné žádné jejich zbytky nebo rozmazané šmouhy</t>
  </si>
  <si>
    <t>celoplošné mokré stírání prachu, desinfekce a leštění obkladů a omyvatelných stěn</t>
  </si>
  <si>
    <t>odstranění prachu z vypínačů tak, aby nebyly z jakéhokoliv úhlu pohledu vidět zbytky prachových částí nebo rozmazané prachové šmouhy</t>
  </si>
  <si>
    <t>odstranění pavučin ze stěn a stropů tak aby nedošlo k jejich rozmazání na malbách stěn nebo zařízení apod.</t>
  </si>
  <si>
    <t>stírání prachu a omytí mřížek odvětrávacích ventilátorů a VZT.</t>
  </si>
  <si>
    <t>vyprázdnění nádob na odpadky vč. tříděného odpadu, doplnění pytlů na odpad a přesun odpadu do k tomu určených odpadových nádob ve venkovním areálu, úklid okolo košů a tak, aby v jejich okolí nezůstaly žádné částečky nečistot, odpadků, papírů apod.</t>
  </si>
  <si>
    <t>vymetení/vysávání podlahy tak, aby nedošlo k roztírání špíny a po setření nebyly viditelné šmouhy</t>
  </si>
  <si>
    <t>setřít prach tak, aby nedošlo k roztírání špíny a po setření nebyly viditelné šmouhy</t>
  </si>
  <si>
    <t>leštění vitrín suchou a mokrou cestou tak, aby nedošlo k roztírání špíny a po setření nebyly viditelné šmouhy</t>
  </si>
  <si>
    <t>celoplošné vytírání/mopování podlahy přípravkem dle povrchu tak, aby nedošlo k roztírání špíny a po setření nebyly viditelné šmouhy způsobené špinavou vodou či nedostatečně vypraným nebo nevyždímaným mycím hadrem, mopem, apod.</t>
  </si>
  <si>
    <t xml:space="preserve"> mokré vyčištění vstupních dveří do expozic (hlavní vstupy + vstupy z únikových schodišť) tak, aby nedošlo k roztírání špíny a po setření nebyly viditelné šmouhy a prosklených částí dveří přípravkem na leštění skla tak, aby nedošlo k roztírání špíny a po setření nebyly viditelné šmouhy</t>
  </si>
  <si>
    <t>odstranit úkap provozních kapalin pod exponáty tak, aby nedošlo k roztírání špíny a po setření nebyly viditelné šmouhy</t>
  </si>
  <si>
    <t>desinfekce rizikových ploch (kliky dveří apod.)</t>
  </si>
  <si>
    <t>mokré odstranění prachu a nečistot z parapetů oken, dveří a zárubní</t>
  </si>
  <si>
    <t xml:space="preserve"> vyprázdnění nádob na odpadky vč. tříděného odpadu, doplnění pytlů na odpad a přesun odpadu do k tomu určených odpadových nádob ve venkovním areálu, úklid okolo košů tak, aby v jejich okolí nezůstaly žádné částečky nečistot, odpadků, papírů apod.</t>
  </si>
  <si>
    <t>stírání prachu z vodorovných a svislých ploch nábytku, madel zábradlí a zábradlí samotného přípravkem na prach tak, aby nebyly z jakéhokoliv úhlu pohledu vidět zbytky prachových částí nebo rozmazané prachové šmouhy</t>
  </si>
  <si>
    <t>mokré stírání prachu z vodorovných a svislých ploch nábytku tak, aby nebyly z jakéhokoliv úhlu pohledu vidět zbytky prachových částí nebo rozmazané prachové šmouhy</t>
  </si>
  <si>
    <t>celoplošné mokré vytírání/mopování přípravkem dle povrchu příp. lokálně suché stírání podlah tak, aby nedošlo k roztírání špíny a po setření nebyly viditelné šmouhy způsobené špinavou vodou či nedostatečně vypraným nebo nevyždímaným mycím hadrem, mopem, apod.</t>
  </si>
  <si>
    <t>mokré vyčištění dveří tak, aby nedošlo k roztírání špíny a po setření nebyly viditelné šmouhy</t>
  </si>
  <si>
    <t xml:space="preserve"> odstranění prachu z vypínačů tak, aby nebyly z jakéhokoliv úhlu pohledu vidět zbytky prachových částí nebo rozmazané prachové šmouhy</t>
  </si>
  <si>
    <t>celoplošné vymetení/vysávání a vytírání/mopování podlahy přípravkem dle povrchu tak, aby nedošlo k roztírání špíny a po setření nebyly viditelné šmouhy způsobené špinavou vodou či nedostatečně vypraným nebo nevyždímaným mycím hadrem, mopem, apod.</t>
  </si>
  <si>
    <t>vyleštit zrcadlo vč. rámu leštícím přípravkem tak, aby nebyly viditelné prachové a jiné šmouhy</t>
  </si>
  <si>
    <t>otřít a vyleštit ovládací prvky výtahů tak, aby nebyly viditelné prachové a jiné šmouhy</t>
  </si>
  <si>
    <t>vyčistit vodící drážky vnitřních a vnějších posuvných dveří v každém patře</t>
  </si>
  <si>
    <t>omýt sedátka</t>
  </si>
  <si>
    <t>vyleštit světlo kabiny tak, aby nebyly viditelné prachové a jiné šmouhy</t>
  </si>
  <si>
    <t>stírání prachu z vodorovných ploch nábytku, madel zábradlí a zábradlí samotného přípravkem na prach tak, aby nebyly z jakéhokoliv úhlu pohledu vidět zbytky prachových částí nebo rozmazané prachové šmouhy</t>
  </si>
  <si>
    <t>odstranění prachu a nečistot přípravkem na prach z parapetů, zárubní dveří v interiéru budovy tak, aby nebyly z jakéhokoliv úhlu pohledu vidět zbytky prachových částí nebo rozmazané prachové šmouhy</t>
  </si>
  <si>
    <t>omytí a vyleštění celých ploch dveří i prosklených tak, aby nebyly viditelné žádné ohmaty nebo rozmazané šmouhy</t>
  </si>
  <si>
    <t>celoplošné mokré stírání obkladů a omyvatelných stěn tak, aby nebyly z jakéhokoliv úhlu pohledu vidět zbytky prachových část, ohmaty nebo rozmazané prachové šmouhy</t>
  </si>
  <si>
    <t>vyleštění spotřebičů (TV obrazovky apod. antistatickým přípravkem)</t>
  </si>
  <si>
    <t>odstranění prachu a nečistot přípravkem na prach ze šatních skříněk a recepčního kulatého stolu na svislých a vodorovných stranách tak, aby nebyly z jakéhokoliv úhlu pohledu vidět zbytky prachových částí nebo rozmazané prachové šmouhy a jiné nečistoty</t>
  </si>
  <si>
    <t>lokální stírání prachu z vodorovných ploch nábytku, madel zábradlí a zábradlí samotného tak, aby nebyly z jakéhokoliv úhlu pohledu vidět zbytky prachových částí nebo rozmazané prachové šmouhy</t>
  </si>
  <si>
    <t>odstranění prachu a nečistot přípravkem na prach ze šatních skříněk tak, aby nebyly z jakéhokoliv úhlu pohledu vidět zbytky prachových částí nebo rozmazané prachové šmouhy a jiné nečistoty</t>
  </si>
  <si>
    <t>lokální stírání pavučin tak, aby nedošlo k jejich rozmazání na malbách stěn, stropě či nábytku apod.</t>
  </si>
  <si>
    <t>vlhké odstranění prachu z parapetů, zárubní dveří v interiéru budovy, křížů kolečkových židlí tak, aby nebyly z jakéhokoliv úhlu pohledu vidět zbytky prachových částí nebo rozmazané prachové šmouhy</t>
  </si>
  <si>
    <t>mytí a vlhké stírání prachu parapetů, dveří a zárubní tak, aby nebyly z jakéhokoliv úhlu pohledu vidět zbytky prachových částí nebo rozmazané prachové šmouhy</t>
  </si>
  <si>
    <t>Průměrný počet akcí za měs.</t>
  </si>
  <si>
    <t xml:space="preserve">umístění vonných podložek do pisoárů na pánských WC a vonných závěsů do  všech záchodových mís (klozetů) na pánských i dámských WC i pro invalidní osoby. </t>
  </si>
  <si>
    <t xml:space="preserve">Mimořádný úklid vybraných prostor budovy NZM, na základě požadavku objednatele, např. po realizovaných akcích, kurzů vaření, havárijí a pod. </t>
  </si>
  <si>
    <t>Mimořádný úklid vybraných prostor</t>
  </si>
  <si>
    <t>vyčištění a vyleštění baterií, umyvadel a dřezů vč. odkapávacích ploch, spotřebičů tak, aby byly odstraněny zaschlé kapky a další nečistoty</t>
  </si>
  <si>
    <t>Úklidové služby pro NZM, pobočka Ostrava</t>
  </si>
  <si>
    <t>Kancelář, zázemí pro personál včetně kuchyňských linek</t>
  </si>
  <si>
    <t>1x denně/20 pracovních dní za měs. - administrativa</t>
  </si>
  <si>
    <t>doplňování náplní hygienických systémů (toaletní papír, papírové ručníky, mýdlo, desinfekce) bez jejich přeplňování a způsobem zajišťujícím jejich volné odebírání po jednotlivých kusech, dávkách apod.</t>
  </si>
  <si>
    <t>1.01-05, 1.01-06, 3.07, 3.08, 3.12</t>
  </si>
  <si>
    <t>1.01-07, 1.01-12, 1.01-13, 1.01-14, 1.01-15, 1.01-16, 1.01-17, 1.01-18, 1.01-19, 3.03, 3.09, 3.10, 3.11, 3.14, 3.15, 3.16, 3.17, 3.18, 3.19, 3.20</t>
  </si>
  <si>
    <t>výstavní a expoziční prostory + zádveří a šatna</t>
  </si>
  <si>
    <t>1.01-01, 1.01-02, 1-01-04, 2.06, 2.13, 3.01</t>
  </si>
  <si>
    <t>mokré celoplošné strojové čištění podlahy/mopování, aby nedošlo k roztírání špíny a po ošetření nebyly viditelné šmouhy způsobené špinavou vodou či nedostatečně vypraným nebo nevyždímaným mycím hadrem, mopem, apod.</t>
  </si>
  <si>
    <t>studiní depozitáře a technické místnosti s technickým zázemím</t>
  </si>
  <si>
    <t>1x týdně /5 kalendářní dní za měsíc</t>
  </si>
  <si>
    <t>1.02, 1.03-01, 1.03-02, 2.01, 2.02, 2.03, 2.04, 2.05A, 2.05B</t>
  </si>
  <si>
    <t>osobní výtah</t>
  </si>
  <si>
    <t>1.01-10, 2.09, 3.13</t>
  </si>
  <si>
    <t>úniková schodiště</t>
  </si>
  <si>
    <t>1.01-08, 1.01-11, 2.07, 2.12, 3.02, 3.05</t>
  </si>
  <si>
    <t>hlavní schodiště</t>
  </si>
  <si>
    <t>odstranění ohmatů a skvrn ze skel, dveří i prosklených, obkladů a omyvatelných stěn, vnějších ploch nábytku tak, aby nebyly viditelné žádné jejich zbytky nebo rozmazané šmouhy</t>
  </si>
  <si>
    <t>úklid čistící zóny u vchodu do objektu tak, aby byly odstraněny všechny částečky nečistot, vyčištěny rohože, vysypané koše, odmeteno napadané listí apod.</t>
  </si>
  <si>
    <t>recepce</t>
  </si>
  <si>
    <t>otřít a vyleštit vnitřní a vnější posuvné dveře a stěny tak, aby nebyly viditelné prachové a jiné šmouhy</t>
  </si>
  <si>
    <t>vyčistit a vyleštit strop kabiny tak, aby nebyly viditelné prachové a jiné šmouhy</t>
  </si>
  <si>
    <t>celoplošné mokré vytírání/mopování/vysátí koberce přípravkem dle povrchu příp. lokálně suché stírání podlah tak, aby nedošlo k roztírání špíny a po setření nebyly viditelné šmouhy způsobené špinavou vodou či nedostatečně vypraným nebo nevyždímaným mycím hadrem, mopem, apod.</t>
  </si>
  <si>
    <t>Cena celkem za dobu trvání smlouvy (1 rok)</t>
  </si>
  <si>
    <t>1.01-09, 2.10, 3.06</t>
  </si>
  <si>
    <t>nástupní plocha před vstupem</t>
  </si>
  <si>
    <t>dětský koutek - šlapací traktory</t>
  </si>
  <si>
    <t>úklid volné slámy z balíků (zametání), srovnání balíků a šlapacích traktůrků</t>
  </si>
  <si>
    <t>desinfekce šlapacích traktorů a dalších hraček otřením hadrem s desinfekcí</t>
  </si>
  <si>
    <t>1.02</t>
  </si>
  <si>
    <t>2x denně/7 dní v týdnu</t>
  </si>
  <si>
    <t>1x denně/7 dnů v týdnu  - návštěvníci</t>
  </si>
  <si>
    <t>1x denně/7 dnů v týdnu</t>
  </si>
  <si>
    <t>kontrola stavu a doplňování desinfekce rukou do stojanu v zádveří</t>
  </si>
  <si>
    <t>2x denně/7 dnů v týdnu</t>
  </si>
  <si>
    <t>1 x měsíčně</t>
  </si>
  <si>
    <t>1x denně /7 dnů v týdnu</t>
  </si>
  <si>
    <t xml:space="preserve">2x denně/7 dnů v týdnu </t>
  </si>
  <si>
    <t>venkovní úklid, sběr odpadků, vysypání koše, vysypání popelníku, úprava mlatu (zarovnání ocelovými hráběmi), sezónně úklid sněhu a ledu + odfoukání listí</t>
  </si>
  <si>
    <t xml:space="preserve">1x denně/7 dnů v týdnu </t>
  </si>
  <si>
    <t>1x týdně/5 kalendářních dnů za měs.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</si>
</sst>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0" fillId="0" borderId="3" xfId="0" applyBorder="1" applyAlignment="1">
      <alignment vertical="center" wrapText="1"/>
    </xf>
    <xf numFmtId="0" fontId="0" fillId="0" borderId="7" xfId="0" applyBorder="1"/>
    <xf numFmtId="0" fontId="0" fillId="0" borderId="7" xfId="0" applyBorder="1" applyAlignment="1"/>
    <xf numFmtId="0" fontId="1" fillId="0" borderId="3" xfId="0" applyFont="1" applyBorder="1" applyAlignment="1">
      <alignment vertical="center" wrapText="1"/>
    </xf>
    <xf numFmtId="0" fontId="0" fillId="0" borderId="3" xfId="0" applyBorder="1" applyAlignment="1"/>
    <xf numFmtId="0" fontId="1" fillId="0" borderId="0" xfId="0" applyFont="1"/>
    <xf numFmtId="0" fontId="0" fillId="0" borderId="2" xfId="0" applyBorder="1"/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5" fillId="0" borderId="0" xfId="0" applyFont="1"/>
    <xf numFmtId="4" fontId="6" fillId="0" borderId="0" xfId="0" applyNumberFormat="1" applyFont="1"/>
    <xf numFmtId="0" fontId="8" fillId="2" borderId="10" xfId="0" applyFont="1" applyFill="1" applyBorder="1"/>
    <xf numFmtId="4" fontId="0" fillId="0" borderId="7" xfId="0" applyNumberFormat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2" borderId="4" xfId="0" applyFill="1" applyBorder="1" applyAlignment="1">
      <alignment horizontal="center" vertical="top" wrapText="1"/>
    </xf>
    <xf numFmtId="0" fontId="11" fillId="2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top" wrapText="1"/>
    </xf>
    <xf numFmtId="2" fontId="0" fillId="0" borderId="7" xfId="0" applyNumberFormat="1" applyBorder="1" applyAlignment="1">
      <alignment vertical="center" wrapText="1"/>
    </xf>
    <xf numFmtId="0" fontId="0" fillId="2" borderId="1" xfId="0" applyFill="1" applyBorder="1"/>
    <xf numFmtId="0" fontId="2" fillId="2" borderId="1" xfId="0" applyFont="1" applyFill="1" applyBorder="1"/>
    <xf numFmtId="0" fontId="0" fillId="3" borderId="0" xfId="0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3" borderId="0" xfId="0" applyFont="1" applyFill="1" applyBorder="1" applyAlignment="1">
      <alignment vertical="center" wrapText="1"/>
    </xf>
    <xf numFmtId="0" fontId="0" fillId="3" borderId="18" xfId="0" applyFill="1" applyBorder="1" applyAlignment="1">
      <alignment vertical="center" wrapText="1"/>
    </xf>
    <xf numFmtId="0" fontId="0" fillId="3" borderId="18" xfId="0" applyFont="1" applyFill="1" applyBorder="1" applyAlignment="1">
      <alignment vertical="center" wrapText="1"/>
    </xf>
    <xf numFmtId="3" fontId="9" fillId="3" borderId="18" xfId="0" applyNumberFormat="1" applyFont="1" applyFill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right" vertical="center"/>
    </xf>
    <xf numFmtId="0" fontId="0" fillId="2" borderId="9" xfId="0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0" fillId="0" borderId="18" xfId="0" applyBorder="1"/>
    <xf numFmtId="0" fontId="7" fillId="3" borderId="18" xfId="0" applyFont="1" applyFill="1" applyBorder="1" applyAlignment="1">
      <alignment horizontal="center" vertical="center" wrapText="1"/>
    </xf>
    <xf numFmtId="2" fontId="7" fillId="3" borderId="18" xfId="0" applyNumberFormat="1" applyFont="1" applyFill="1" applyBorder="1" applyAlignment="1">
      <alignment horizontal="center" vertical="center" wrapText="1"/>
    </xf>
    <xf numFmtId="164" fontId="7" fillId="3" borderId="18" xfId="0" applyNumberFormat="1" applyFont="1" applyFill="1" applyBorder="1" applyAlignment="1">
      <alignment horizontal="center" vertical="center" wrapText="1"/>
    </xf>
    <xf numFmtId="4" fontId="1" fillId="3" borderId="18" xfId="0" applyNumberFormat="1" applyFont="1" applyFill="1" applyBorder="1" applyAlignment="1">
      <alignment vertical="center" wrapText="1"/>
    </xf>
    <xf numFmtId="4" fontId="1" fillId="3" borderId="18" xfId="0" applyNumberFormat="1" applyFont="1" applyFill="1" applyBorder="1" applyAlignment="1">
      <alignment horizontal="right" vertical="center"/>
    </xf>
    <xf numFmtId="0" fontId="9" fillId="3" borderId="18" xfId="0" applyFont="1" applyFill="1" applyBorder="1" applyAlignment="1">
      <alignment horizontal="center" vertical="center" wrapText="1"/>
    </xf>
    <xf numFmtId="2" fontId="0" fillId="0" borderId="3" xfId="0" applyNumberFormat="1" applyBorder="1" applyAlignment="1">
      <alignment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0" fontId="8" fillId="3" borderId="14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2" fontId="9" fillId="4" borderId="18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2" fontId="11" fillId="2" borderId="19" xfId="0" applyNumberFormat="1" applyFont="1" applyFill="1" applyBorder="1" applyAlignment="1">
      <alignment horizontal="center" vertical="center" wrapText="1"/>
    </xf>
    <xf numFmtId="3" fontId="11" fillId="2" borderId="19" xfId="0" applyNumberFormat="1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/>
    </xf>
    <xf numFmtId="4" fontId="4" fillId="2" borderId="25" xfId="0" applyNumberFormat="1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4" fontId="4" fillId="2" borderId="25" xfId="0" applyNumberFormat="1" applyFont="1" applyFill="1" applyBorder="1" applyAlignment="1">
      <alignment vertical="center" wrapText="1"/>
    </xf>
    <xf numFmtId="0" fontId="0" fillId="2" borderId="24" xfId="0" applyFill="1" applyBorder="1"/>
    <xf numFmtId="4" fontId="4" fillId="2" borderId="24" xfId="0" applyNumberFormat="1" applyFont="1" applyFill="1" applyBorder="1"/>
    <xf numFmtId="0" fontId="0" fillId="2" borderId="21" xfId="0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0" fillId="2" borderId="23" xfId="0" applyFill="1" applyBorder="1"/>
    <xf numFmtId="0" fontId="2" fillId="2" borderId="2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4" fontId="10" fillId="2" borderId="1" xfId="0" applyNumberFormat="1" applyFont="1" applyFill="1" applyBorder="1" applyAlignment="1">
      <alignment horizontal="right" vertical="center"/>
    </xf>
    <xf numFmtId="4" fontId="11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right" vertical="center" wrapText="1"/>
    </xf>
    <xf numFmtId="4" fontId="11" fillId="2" borderId="1" xfId="0" applyNumberFormat="1" applyFont="1" applyFill="1" applyBorder="1" applyAlignment="1">
      <alignment horizontal="right" vertical="center"/>
    </xf>
    <xf numFmtId="4" fontId="11" fillId="2" borderId="13" xfId="0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vertical="center" wrapText="1"/>
    </xf>
    <xf numFmtId="0" fontId="11" fillId="2" borderId="19" xfId="0" applyFont="1" applyFill="1" applyBorder="1" applyAlignment="1">
      <alignment horizontal="center" vertical="center" wrapText="1"/>
    </xf>
    <xf numFmtId="4" fontId="11" fillId="2" borderId="19" xfId="0" applyNumberFormat="1" applyFont="1" applyFill="1" applyBorder="1" applyAlignment="1">
      <alignment vertical="center" wrapText="1"/>
    </xf>
    <xf numFmtId="4" fontId="11" fillId="2" borderId="20" xfId="0" applyNumberFormat="1" applyFont="1" applyFill="1" applyBorder="1" applyAlignment="1">
      <alignment vertical="center" wrapText="1"/>
    </xf>
    <xf numFmtId="0" fontId="2" fillId="0" borderId="0" xfId="0" applyFont="1"/>
    <xf numFmtId="0" fontId="0" fillId="4" borderId="1" xfId="0" applyFill="1" applyBorder="1"/>
    <xf numFmtId="0" fontId="4" fillId="2" borderId="24" xfId="0" applyFont="1" applyFill="1" applyBorder="1" applyAlignment="1">
      <alignment horizontal="left" vertical="center"/>
    </xf>
    <xf numFmtId="0" fontId="4" fillId="0" borderId="0" xfId="0" applyFont="1"/>
    <xf numFmtId="0" fontId="2" fillId="0" borderId="0" xfId="0" applyFont="1" applyAlignment="1">
      <alignment horizontal="right"/>
    </xf>
    <xf numFmtId="0" fontId="0" fillId="0" borderId="7" xfId="0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vertical="center"/>
    </xf>
    <xf numFmtId="2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vertical="center"/>
    </xf>
    <xf numFmtId="4" fontId="9" fillId="4" borderId="1" xfId="0" applyNumberFormat="1" applyFont="1" applyFill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/>
    </xf>
    <xf numFmtId="0" fontId="11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8" fillId="2" borderId="6" xfId="0" applyFont="1" applyFill="1" applyBorder="1"/>
    <xf numFmtId="0" fontId="10" fillId="2" borderId="1" xfId="0" applyFont="1" applyFill="1" applyBorder="1"/>
    <xf numFmtId="0" fontId="11" fillId="2" borderId="1" xfId="0" applyFont="1" applyFill="1" applyBorder="1" applyAlignment="1">
      <alignment vertical="center" wrapText="1"/>
    </xf>
    <xf numFmtId="2" fontId="9" fillId="4" borderId="1" xfId="0" applyNumberFormat="1" applyFont="1" applyFill="1" applyBorder="1" applyAlignment="1">
      <alignment vertical="center" wrapText="1"/>
    </xf>
    <xf numFmtId="4" fontId="9" fillId="4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0" fillId="0" borderId="1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4" fontId="9" fillId="0" borderId="7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2" fontId="9" fillId="4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/>
    <xf numFmtId="0" fontId="0" fillId="2" borderId="2" xfId="0" applyFill="1" applyBorder="1"/>
    <xf numFmtId="0" fontId="11" fillId="2" borderId="2" xfId="0" applyFont="1" applyFill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vertical="center" wrapText="1"/>
    </xf>
    <xf numFmtId="4" fontId="11" fillId="2" borderId="2" xfId="0" applyNumberFormat="1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center" vertical="center" wrapText="1"/>
    </xf>
    <xf numFmtId="2" fontId="9" fillId="0" borderId="31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right" vertical="center"/>
    </xf>
    <xf numFmtId="2" fontId="9" fillId="0" borderId="7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2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3" xfId="0" applyBorder="1" applyAlignment="1">
      <alignment vertical="center" wrapText="1"/>
    </xf>
    <xf numFmtId="0" fontId="9" fillId="0" borderId="26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right" vertical="center" wrapText="1"/>
    </xf>
    <xf numFmtId="4" fontId="11" fillId="0" borderId="2" xfId="0" applyNumberFormat="1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2" fontId="11" fillId="0" borderId="7" xfId="0" applyNumberFormat="1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right" vertical="center" wrapText="1"/>
    </xf>
    <xf numFmtId="4" fontId="11" fillId="0" borderId="7" xfId="0" applyNumberFormat="1" applyFont="1" applyFill="1" applyBorder="1" applyAlignment="1">
      <alignment horizontal="right" vertical="center"/>
    </xf>
    <xf numFmtId="4" fontId="0" fillId="0" borderId="3" xfId="0" applyNumberFormat="1" applyBorder="1" applyAlignment="1">
      <alignment vertical="center" wrapText="1"/>
    </xf>
    <xf numFmtId="0" fontId="0" fillId="0" borderId="3" xfId="0" applyBorder="1"/>
    <xf numFmtId="0" fontId="9" fillId="0" borderId="15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2"/>
  <sheetViews>
    <sheetView tabSelected="1" topLeftCell="A149" zoomScale="80" zoomScaleNormal="80" workbookViewId="0">
      <selection activeCell="E166" sqref="E166"/>
    </sheetView>
  </sheetViews>
  <sheetFormatPr defaultRowHeight="15" x14ac:dyDescent="0.25"/>
  <cols>
    <col min="1" max="1" width="14.5703125" customWidth="1"/>
    <col min="2" max="2" width="60.7109375" customWidth="1"/>
    <col min="3" max="3" width="10" customWidth="1"/>
    <col min="4" max="4" width="26.7109375" customWidth="1"/>
    <col min="5" max="5" width="15.7109375" customWidth="1"/>
    <col min="6" max="6" width="10.7109375" customWidth="1"/>
    <col min="7" max="8" width="15.7109375" customWidth="1"/>
  </cols>
  <sheetData>
    <row r="1" spans="1:8" ht="15.75" x14ac:dyDescent="0.25">
      <c r="A1" s="93" t="s">
        <v>33</v>
      </c>
      <c r="H1" s="94" t="s">
        <v>4</v>
      </c>
    </row>
    <row r="2" spans="1:8" ht="18.75" customHeight="1" x14ac:dyDescent="0.3">
      <c r="A2" s="187" t="s">
        <v>103</v>
      </c>
      <c r="B2" s="187"/>
      <c r="C2" s="187"/>
      <c r="D2" s="187"/>
      <c r="E2" s="187"/>
      <c r="F2" s="187"/>
      <c r="G2" s="187"/>
      <c r="H2" s="187"/>
    </row>
    <row r="3" spans="1:8" ht="30" customHeight="1" thickBot="1" x14ac:dyDescent="0.3">
      <c r="A3" s="188" t="s">
        <v>12</v>
      </c>
      <c r="B3" s="188"/>
      <c r="C3" s="188"/>
      <c r="D3" s="188"/>
      <c r="E3" s="188"/>
      <c r="F3" s="188"/>
      <c r="G3" s="188"/>
      <c r="H3" s="188"/>
    </row>
    <row r="4" spans="1:8" ht="30" customHeight="1" thickBot="1" x14ac:dyDescent="0.3">
      <c r="A4" s="160" t="s">
        <v>0</v>
      </c>
      <c r="B4" s="160" t="s">
        <v>1</v>
      </c>
      <c r="C4" s="160" t="s">
        <v>9</v>
      </c>
      <c r="D4" s="160" t="s">
        <v>13</v>
      </c>
      <c r="E4" s="9" t="s">
        <v>3</v>
      </c>
      <c r="F4" s="53" t="s">
        <v>14</v>
      </c>
      <c r="G4" s="164" t="s">
        <v>16</v>
      </c>
      <c r="H4" s="165"/>
    </row>
    <row r="5" spans="1:8" ht="41.25" customHeight="1" thickBot="1" x14ac:dyDescent="0.3">
      <c r="A5" s="161"/>
      <c r="B5" s="161"/>
      <c r="C5" s="189"/>
      <c r="D5" s="189"/>
      <c r="E5" s="52" t="s">
        <v>2</v>
      </c>
      <c r="F5" s="10" t="s">
        <v>15</v>
      </c>
      <c r="G5" s="10" t="s">
        <v>2</v>
      </c>
      <c r="H5" s="11" t="s">
        <v>11</v>
      </c>
    </row>
    <row r="6" spans="1:8" ht="24.95" customHeight="1" thickBot="1" x14ac:dyDescent="0.3">
      <c r="A6" s="186" t="s">
        <v>104</v>
      </c>
      <c r="B6" s="96" t="s">
        <v>17</v>
      </c>
      <c r="C6" s="169" t="s">
        <v>107</v>
      </c>
      <c r="D6" s="97">
        <v>119.38</v>
      </c>
      <c r="E6" s="98">
        <v>0</v>
      </c>
      <c r="F6" s="99">
        <v>20</v>
      </c>
      <c r="G6" s="100">
        <f>D6*E6*F6</f>
        <v>0</v>
      </c>
      <c r="H6" s="100">
        <f>G6*1.21</f>
        <v>0</v>
      </c>
    </row>
    <row r="7" spans="1:8" ht="45" x14ac:dyDescent="0.25">
      <c r="A7" s="168"/>
      <c r="B7" s="115" t="s">
        <v>37</v>
      </c>
      <c r="C7" s="170"/>
      <c r="D7" s="54"/>
      <c r="E7" s="51"/>
      <c r="F7" s="25"/>
      <c r="G7" s="51"/>
      <c r="H7" s="3"/>
    </row>
    <row r="8" spans="1:8" ht="75" x14ac:dyDescent="0.25">
      <c r="A8" s="168"/>
      <c r="B8" s="121" t="s">
        <v>38</v>
      </c>
      <c r="C8" s="170"/>
      <c r="D8" s="54"/>
      <c r="E8" s="51"/>
      <c r="F8" s="25"/>
      <c r="G8" s="51"/>
      <c r="H8" s="3"/>
    </row>
    <row r="9" spans="1:8" ht="45" x14ac:dyDescent="0.25">
      <c r="A9" s="168"/>
      <c r="B9" s="121" t="s">
        <v>39</v>
      </c>
      <c r="C9" s="170"/>
      <c r="D9" s="54"/>
      <c r="E9" s="51"/>
      <c r="F9" s="25"/>
      <c r="G9" s="51"/>
      <c r="H9" s="3"/>
    </row>
    <row r="10" spans="1:8" ht="45" x14ac:dyDescent="0.25">
      <c r="A10" s="168"/>
      <c r="B10" s="121" t="s">
        <v>40</v>
      </c>
      <c r="C10" s="170"/>
      <c r="D10" s="54"/>
      <c r="E10" s="51"/>
      <c r="F10" s="25"/>
      <c r="G10" s="51"/>
      <c r="H10" s="3"/>
    </row>
    <row r="11" spans="1:8" ht="45" x14ac:dyDescent="0.25">
      <c r="A11" s="168"/>
      <c r="B11" s="121" t="s">
        <v>102</v>
      </c>
      <c r="C11" s="170"/>
      <c r="D11" s="54"/>
      <c r="E11" s="116"/>
      <c r="F11" s="25"/>
      <c r="G11" s="116"/>
      <c r="H11" s="3"/>
    </row>
    <row r="12" spans="1:8" ht="30.75" thickBot="1" x14ac:dyDescent="0.3">
      <c r="A12" s="168"/>
      <c r="B12" s="121" t="s">
        <v>41</v>
      </c>
      <c r="C12" s="170"/>
      <c r="D12" s="54"/>
      <c r="E12" s="51"/>
      <c r="F12" s="25"/>
      <c r="G12" s="51"/>
      <c r="H12" s="3"/>
    </row>
    <row r="13" spans="1:8" ht="24.95" customHeight="1" thickBot="1" x14ac:dyDescent="0.3">
      <c r="A13" s="168"/>
      <c r="B13" s="96" t="s">
        <v>18</v>
      </c>
      <c r="C13" s="170"/>
      <c r="D13" s="97">
        <v>119.38</v>
      </c>
      <c r="E13" s="101">
        <v>0</v>
      </c>
      <c r="F13" s="102">
        <v>10</v>
      </c>
      <c r="G13" s="103">
        <f>D13*E13*F13</f>
        <v>0</v>
      </c>
      <c r="H13" s="103">
        <f>G13*1.21</f>
        <v>0</v>
      </c>
    </row>
    <row r="14" spans="1:8" ht="30" x14ac:dyDescent="0.25">
      <c r="A14" s="168"/>
      <c r="B14" s="194" t="s">
        <v>42</v>
      </c>
      <c r="C14" s="170"/>
      <c r="D14" s="54"/>
      <c r="E14" s="51"/>
      <c r="F14" s="25"/>
      <c r="G14" s="51"/>
      <c r="H14" s="3"/>
    </row>
    <row r="15" spans="1:8" ht="45" x14ac:dyDescent="0.25">
      <c r="A15" s="168"/>
      <c r="B15" s="121" t="s">
        <v>43</v>
      </c>
      <c r="C15" s="170"/>
      <c r="D15" s="54"/>
      <c r="E15" s="51"/>
      <c r="F15" s="25"/>
      <c r="G15" s="51"/>
      <c r="H15" s="3"/>
    </row>
    <row r="16" spans="1:8" ht="30" x14ac:dyDescent="0.25">
      <c r="A16" s="168"/>
      <c r="B16" s="20" t="s">
        <v>44</v>
      </c>
      <c r="C16" s="170"/>
      <c r="D16" s="54"/>
      <c r="E16" s="51"/>
      <c r="F16" s="25"/>
      <c r="G16" s="51"/>
      <c r="H16" s="3"/>
    </row>
    <row r="17" spans="1:8" ht="45.75" thickBot="1" x14ac:dyDescent="0.3">
      <c r="A17" s="168"/>
      <c r="B17" s="127" t="s">
        <v>45</v>
      </c>
      <c r="C17" s="170"/>
      <c r="D17" s="54"/>
      <c r="E17" s="127"/>
      <c r="F17" s="25"/>
      <c r="G17" s="127"/>
      <c r="H17" s="3"/>
    </row>
    <row r="18" spans="1:8" ht="24.95" customHeight="1" thickBot="1" x14ac:dyDescent="0.3">
      <c r="A18" s="168"/>
      <c r="B18" s="96" t="s">
        <v>19</v>
      </c>
      <c r="C18" s="170"/>
      <c r="D18" s="97">
        <v>119.38</v>
      </c>
      <c r="E18" s="109">
        <v>0</v>
      </c>
      <c r="F18" s="102">
        <v>1</v>
      </c>
      <c r="G18" s="103">
        <f>D18*E18*F18</f>
        <v>0</v>
      </c>
      <c r="H18" s="103">
        <f>G18*1.21</f>
        <v>0</v>
      </c>
    </row>
    <row r="19" spans="1:8" ht="30" x14ac:dyDescent="0.25">
      <c r="A19" s="168"/>
      <c r="B19" s="194" t="s">
        <v>46</v>
      </c>
      <c r="C19" s="170"/>
      <c r="D19" s="54"/>
      <c r="E19" s="51"/>
      <c r="F19" s="25"/>
      <c r="G19" s="51"/>
      <c r="H19" s="3"/>
    </row>
    <row r="20" spans="1:8" x14ac:dyDescent="0.25">
      <c r="A20" s="168"/>
      <c r="B20" s="121" t="s">
        <v>47</v>
      </c>
      <c r="C20" s="170"/>
      <c r="D20" s="54"/>
      <c r="E20" s="51"/>
      <c r="F20" s="25"/>
      <c r="G20" s="51"/>
      <c r="H20" s="3"/>
    </row>
    <row r="21" spans="1:8" ht="30" x14ac:dyDescent="0.25">
      <c r="A21" s="168"/>
      <c r="B21" s="121" t="s">
        <v>48</v>
      </c>
      <c r="C21" s="170"/>
      <c r="D21" s="54"/>
      <c r="E21" s="51"/>
      <c r="F21" s="25"/>
      <c r="G21" s="51"/>
      <c r="H21" s="3"/>
    </row>
    <row r="22" spans="1:8" ht="45" x14ac:dyDescent="0.25">
      <c r="A22" s="168"/>
      <c r="B22" s="121" t="s">
        <v>49</v>
      </c>
      <c r="C22" s="170"/>
      <c r="D22" s="54"/>
      <c r="E22" s="51"/>
      <c r="F22" s="25"/>
      <c r="G22" s="51"/>
      <c r="H22" s="3"/>
    </row>
    <row r="23" spans="1:8" ht="30" x14ac:dyDescent="0.25">
      <c r="A23" s="168"/>
      <c r="B23" s="121" t="s">
        <v>50</v>
      </c>
      <c r="C23" s="170"/>
      <c r="D23" s="54"/>
      <c r="E23" s="51"/>
      <c r="F23" s="25"/>
      <c r="G23" s="51"/>
      <c r="H23" s="3"/>
    </row>
    <row r="24" spans="1:8" ht="30" x14ac:dyDescent="0.25">
      <c r="A24" s="168"/>
      <c r="B24" s="121" t="s">
        <v>51</v>
      </c>
      <c r="C24" s="170"/>
      <c r="D24" s="54"/>
      <c r="E24" s="51"/>
      <c r="F24" s="25"/>
      <c r="G24" s="51"/>
      <c r="H24" s="3"/>
    </row>
    <row r="25" spans="1:8" ht="30" x14ac:dyDescent="0.25">
      <c r="A25" s="168"/>
      <c r="B25" s="121" t="s">
        <v>52</v>
      </c>
      <c r="C25" s="170"/>
      <c r="D25" s="54"/>
      <c r="E25" s="51"/>
      <c r="F25" s="25"/>
      <c r="G25" s="51"/>
      <c r="H25" s="3"/>
    </row>
    <row r="26" spans="1:8" ht="30" x14ac:dyDescent="0.25">
      <c r="A26" s="168"/>
      <c r="B26" s="121" t="s">
        <v>53</v>
      </c>
      <c r="C26" s="170"/>
      <c r="D26" s="54"/>
      <c r="E26" s="51"/>
      <c r="F26" s="25"/>
      <c r="G26" s="51"/>
      <c r="H26" s="3"/>
    </row>
    <row r="27" spans="1:8" x14ac:dyDescent="0.25">
      <c r="A27" s="168"/>
      <c r="B27" s="121" t="s">
        <v>65</v>
      </c>
      <c r="C27" s="170"/>
      <c r="D27" s="54"/>
      <c r="E27" s="51"/>
      <c r="F27" s="25"/>
      <c r="G27" s="51"/>
      <c r="H27" s="3"/>
    </row>
    <row r="28" spans="1:8" ht="30.75" thickBot="1" x14ac:dyDescent="0.3">
      <c r="A28" s="168"/>
      <c r="B28" s="122" t="s">
        <v>5</v>
      </c>
      <c r="C28" s="172"/>
      <c r="D28" s="4"/>
      <c r="E28" s="1"/>
      <c r="F28" s="47"/>
      <c r="G28" s="1"/>
      <c r="H28" s="5"/>
    </row>
    <row r="29" spans="1:8" ht="24" customHeight="1" thickBot="1" x14ac:dyDescent="0.3">
      <c r="A29" s="106"/>
      <c r="B29" s="107" t="s">
        <v>104</v>
      </c>
      <c r="C29" s="14"/>
      <c r="D29" s="71">
        <v>119.38</v>
      </c>
      <c r="E29" s="72" t="s">
        <v>8</v>
      </c>
      <c r="F29" s="73" t="s">
        <v>8</v>
      </c>
      <c r="G29" s="74">
        <f>SUM(G6:G18)</f>
        <v>0</v>
      </c>
      <c r="H29" s="75">
        <f>G29*1.21</f>
        <v>0</v>
      </c>
    </row>
    <row r="30" spans="1:8" ht="24.95" customHeight="1" thickBot="1" x14ac:dyDescent="0.3">
      <c r="A30" s="50"/>
      <c r="B30" s="104" t="s">
        <v>105</v>
      </c>
      <c r="C30" s="49"/>
      <c r="D30" s="111">
        <v>10.4</v>
      </c>
      <c r="E30" s="101">
        <v>0</v>
      </c>
      <c r="F30" s="112">
        <v>20</v>
      </c>
      <c r="G30" s="103">
        <f>D30*E30*F30</f>
        <v>0</v>
      </c>
      <c r="H30" s="103">
        <f>G30*1.21</f>
        <v>0</v>
      </c>
    </row>
    <row r="31" spans="1:8" ht="24.95" customHeight="1" thickBot="1" x14ac:dyDescent="0.3">
      <c r="A31" s="168" t="s">
        <v>6</v>
      </c>
      <c r="B31" s="104" t="s">
        <v>134</v>
      </c>
      <c r="C31" s="170" t="s">
        <v>108</v>
      </c>
      <c r="D31" s="113">
        <v>54</v>
      </c>
      <c r="E31" s="110">
        <v>0</v>
      </c>
      <c r="F31" s="102">
        <v>31</v>
      </c>
      <c r="G31" s="103">
        <f>D31*E31*F31</f>
        <v>0</v>
      </c>
      <c r="H31" s="103">
        <f>G31*1.21</f>
        <v>0</v>
      </c>
    </row>
    <row r="32" spans="1:8" ht="60" x14ac:dyDescent="0.25">
      <c r="A32" s="168"/>
      <c r="B32" s="115" t="s">
        <v>56</v>
      </c>
      <c r="C32" s="170"/>
      <c r="D32" s="54"/>
      <c r="E32" s="15"/>
      <c r="F32" s="25"/>
      <c r="G32" s="51"/>
      <c r="H32" s="2"/>
    </row>
    <row r="33" spans="1:8" ht="30" x14ac:dyDescent="0.25">
      <c r="A33" s="168"/>
      <c r="B33" s="121" t="s">
        <v>57</v>
      </c>
      <c r="C33" s="170"/>
      <c r="D33" s="54"/>
      <c r="E33" s="15"/>
      <c r="F33" s="25"/>
      <c r="G33" s="51"/>
      <c r="H33" s="2"/>
    </row>
    <row r="34" spans="1:8" ht="45" x14ac:dyDescent="0.25">
      <c r="A34" s="168"/>
      <c r="B34" s="121" t="s">
        <v>58</v>
      </c>
      <c r="C34" s="170"/>
      <c r="D34" s="54"/>
      <c r="E34" s="15"/>
      <c r="F34" s="25"/>
      <c r="G34" s="51"/>
      <c r="H34" s="2"/>
    </row>
    <row r="35" spans="1:8" ht="60.75" thickBot="1" x14ac:dyDescent="0.3">
      <c r="A35" s="168"/>
      <c r="B35" s="122" t="s">
        <v>106</v>
      </c>
      <c r="C35" s="170"/>
      <c r="D35" s="54"/>
      <c r="E35" s="15"/>
      <c r="F35" s="25"/>
      <c r="G35" s="51"/>
      <c r="H35" s="2"/>
    </row>
    <row r="36" spans="1:8" ht="24.95" customHeight="1" thickBot="1" x14ac:dyDescent="0.3">
      <c r="A36" s="167"/>
      <c r="B36" s="96" t="s">
        <v>133</v>
      </c>
      <c r="C36" s="171"/>
      <c r="D36" s="97">
        <v>64.400000000000006</v>
      </c>
      <c r="E36" s="110">
        <v>0</v>
      </c>
      <c r="F36" s="102">
        <v>31</v>
      </c>
      <c r="G36" s="103">
        <f>D36*E36*F36</f>
        <v>0</v>
      </c>
      <c r="H36" s="103">
        <f>G36*1.21</f>
        <v>0</v>
      </c>
    </row>
    <row r="37" spans="1:8" ht="45" x14ac:dyDescent="0.25">
      <c r="A37" s="168"/>
      <c r="B37" s="115" t="s">
        <v>59</v>
      </c>
      <c r="C37" s="170"/>
      <c r="D37" s="54"/>
      <c r="E37" s="15"/>
      <c r="F37" s="25"/>
      <c r="G37" s="51"/>
      <c r="H37" s="2"/>
    </row>
    <row r="38" spans="1:8" ht="45" x14ac:dyDescent="0.25">
      <c r="A38" s="168"/>
      <c r="B38" s="121" t="s">
        <v>60</v>
      </c>
      <c r="C38" s="170"/>
      <c r="D38" s="54"/>
      <c r="E38" s="15"/>
      <c r="F38" s="25"/>
      <c r="G38" s="51"/>
      <c r="H38" s="2"/>
    </row>
    <row r="39" spans="1:8" ht="75.75" thickBot="1" x14ac:dyDescent="0.3">
      <c r="A39" s="168"/>
      <c r="B39" s="20" t="s">
        <v>61</v>
      </c>
      <c r="C39" s="170"/>
      <c r="D39" s="54"/>
      <c r="E39" s="15"/>
      <c r="F39" s="25"/>
      <c r="G39" s="51"/>
      <c r="H39" s="2"/>
    </row>
    <row r="40" spans="1:8" ht="24.95" customHeight="1" thickBot="1" x14ac:dyDescent="0.3">
      <c r="A40" s="168"/>
      <c r="B40" s="96" t="s">
        <v>20</v>
      </c>
      <c r="C40" s="170"/>
      <c r="D40" s="97">
        <v>64.400000000000006</v>
      </c>
      <c r="E40" s="110">
        <v>0</v>
      </c>
      <c r="F40" s="102">
        <v>5</v>
      </c>
      <c r="G40" s="103">
        <f>D40*E40*F40</f>
        <v>0</v>
      </c>
      <c r="H40" s="103">
        <f>G40*1.21</f>
        <v>0</v>
      </c>
    </row>
    <row r="41" spans="1:8" ht="30" x14ac:dyDescent="0.25">
      <c r="A41" s="168"/>
      <c r="B41" s="194" t="s">
        <v>50</v>
      </c>
      <c r="C41" s="170"/>
      <c r="D41" s="54"/>
      <c r="E41" s="15"/>
      <c r="F41" s="25"/>
      <c r="G41" s="51"/>
      <c r="H41" s="2"/>
    </row>
    <row r="42" spans="1:8" ht="30" x14ac:dyDescent="0.25">
      <c r="A42" s="168"/>
      <c r="B42" s="121" t="s">
        <v>62</v>
      </c>
      <c r="C42" s="170"/>
      <c r="D42" s="54"/>
      <c r="E42" s="15"/>
      <c r="F42" s="25"/>
      <c r="G42" s="51"/>
      <c r="H42" s="2"/>
    </row>
    <row r="43" spans="1:8" x14ac:dyDescent="0.25">
      <c r="A43" s="168"/>
      <c r="B43" s="121" t="s">
        <v>36</v>
      </c>
      <c r="C43" s="170"/>
      <c r="D43" s="54"/>
      <c r="E43" s="15"/>
      <c r="F43" s="25"/>
      <c r="G43" s="51"/>
      <c r="H43" s="2"/>
    </row>
    <row r="44" spans="1:8" ht="44.25" customHeight="1" x14ac:dyDescent="0.25">
      <c r="A44" s="168"/>
      <c r="B44" s="208" t="s">
        <v>99</v>
      </c>
      <c r="C44" s="170"/>
      <c r="D44" s="54"/>
      <c r="E44" s="15"/>
      <c r="F44" s="25"/>
      <c r="G44" s="95"/>
      <c r="H44" s="2"/>
    </row>
    <row r="45" spans="1:8" ht="30" x14ac:dyDescent="0.25">
      <c r="A45" s="168"/>
      <c r="B45" s="121" t="s">
        <v>46</v>
      </c>
      <c r="C45" s="170"/>
      <c r="D45" s="54"/>
      <c r="E45" s="15"/>
      <c r="F45" s="25"/>
      <c r="G45" s="51"/>
      <c r="H45" s="2"/>
    </row>
    <row r="46" spans="1:8" ht="45" x14ac:dyDescent="0.25">
      <c r="A46" s="168"/>
      <c r="B46" s="20" t="s">
        <v>63</v>
      </c>
      <c r="C46" s="170"/>
      <c r="D46" s="54"/>
      <c r="E46" s="15"/>
      <c r="F46" s="25"/>
      <c r="G46" s="51"/>
      <c r="H46" s="2"/>
    </row>
    <row r="47" spans="1:8" ht="30" x14ac:dyDescent="0.25">
      <c r="A47" s="168"/>
      <c r="B47" s="194" t="s">
        <v>64</v>
      </c>
      <c r="C47" s="170"/>
      <c r="D47" s="54"/>
      <c r="E47" s="15"/>
      <c r="F47" s="25"/>
      <c r="G47" s="51"/>
      <c r="H47" s="2"/>
    </row>
    <row r="48" spans="1:8" x14ac:dyDescent="0.25">
      <c r="A48" s="168"/>
      <c r="B48" s="121" t="s">
        <v>65</v>
      </c>
      <c r="C48" s="170"/>
      <c r="D48" s="54"/>
      <c r="E48" s="15"/>
      <c r="F48" s="25"/>
      <c r="G48" s="51"/>
      <c r="H48" s="2"/>
    </row>
    <row r="49" spans="1:8" ht="30.75" thickBot="1" x14ac:dyDescent="0.3">
      <c r="A49" s="168"/>
      <c r="B49" s="122" t="s">
        <v>5</v>
      </c>
      <c r="C49" s="172"/>
      <c r="D49" s="54"/>
      <c r="E49" s="15"/>
      <c r="F49" s="25"/>
      <c r="G49" s="51"/>
      <c r="H49" s="2"/>
    </row>
    <row r="50" spans="1:8" ht="24.95" customHeight="1" thickBot="1" x14ac:dyDescent="0.3">
      <c r="A50" s="16"/>
      <c r="B50" s="108" t="s">
        <v>6</v>
      </c>
      <c r="C50" s="16"/>
      <c r="D50" s="85">
        <v>64.400000000000006</v>
      </c>
      <c r="E50" s="76" t="s">
        <v>8</v>
      </c>
      <c r="F50" s="77" t="s">
        <v>8</v>
      </c>
      <c r="G50" s="78">
        <f>SUM(G31:G46)</f>
        <v>0</v>
      </c>
      <c r="H50" s="79">
        <f>G50*1.21</f>
        <v>0</v>
      </c>
    </row>
    <row r="51" spans="1:8" ht="24.95" customHeight="1" thickBot="1" x14ac:dyDescent="0.3">
      <c r="A51" s="181" t="s">
        <v>109</v>
      </c>
      <c r="B51" s="117" t="s">
        <v>135</v>
      </c>
      <c r="C51" s="183" t="s">
        <v>110</v>
      </c>
      <c r="D51" s="113">
        <v>2890.26</v>
      </c>
      <c r="E51" s="110">
        <v>0</v>
      </c>
      <c r="F51" s="102">
        <v>31</v>
      </c>
      <c r="G51" s="103">
        <f>D51*E51*F51</f>
        <v>0</v>
      </c>
      <c r="H51" s="103">
        <f>G51*1.21</f>
        <v>0</v>
      </c>
    </row>
    <row r="52" spans="1:8" ht="60" x14ac:dyDescent="0.25">
      <c r="A52" s="168"/>
      <c r="B52" s="190" t="s">
        <v>111</v>
      </c>
      <c r="C52" s="184"/>
      <c r="D52" s="196"/>
      <c r="E52" s="197"/>
      <c r="F52" s="198"/>
      <c r="G52" s="199"/>
      <c r="H52" s="200"/>
    </row>
    <row r="53" spans="1:8" ht="45" x14ac:dyDescent="0.25">
      <c r="A53" s="168"/>
      <c r="B53" s="191" t="s">
        <v>121</v>
      </c>
      <c r="C53" s="184"/>
      <c r="D53" s="201"/>
      <c r="E53" s="202"/>
      <c r="F53" s="203"/>
      <c r="G53" s="204"/>
      <c r="H53" s="205"/>
    </row>
    <row r="54" spans="1:8" ht="60" x14ac:dyDescent="0.25">
      <c r="A54" s="168"/>
      <c r="B54" s="121" t="s">
        <v>66</v>
      </c>
      <c r="C54" s="184"/>
      <c r="D54" s="54"/>
      <c r="E54" s="15"/>
      <c r="F54" s="25"/>
      <c r="G54" s="127"/>
      <c r="H54" s="2"/>
    </row>
    <row r="55" spans="1:8" ht="30" x14ac:dyDescent="0.25">
      <c r="A55" s="168"/>
      <c r="B55" s="121" t="s">
        <v>67</v>
      </c>
      <c r="C55" s="184"/>
      <c r="D55" s="54"/>
      <c r="E55" s="15"/>
      <c r="F55" s="25"/>
      <c r="G55" s="127"/>
      <c r="H55" s="2"/>
    </row>
    <row r="56" spans="1:8" ht="30" x14ac:dyDescent="0.25">
      <c r="A56" s="168"/>
      <c r="B56" s="121" t="s">
        <v>68</v>
      </c>
      <c r="C56" s="184"/>
      <c r="D56" s="54"/>
      <c r="E56" s="15"/>
      <c r="F56" s="25"/>
      <c r="G56" s="127"/>
      <c r="H56" s="2"/>
    </row>
    <row r="57" spans="1:8" ht="30" x14ac:dyDescent="0.25">
      <c r="A57" s="168"/>
      <c r="B57" s="121" t="s">
        <v>69</v>
      </c>
      <c r="C57" s="184"/>
      <c r="D57" s="54"/>
      <c r="E57" s="15"/>
      <c r="F57" s="25"/>
      <c r="G57" s="127"/>
      <c r="H57" s="2"/>
    </row>
    <row r="58" spans="1:8" ht="60" x14ac:dyDescent="0.25">
      <c r="A58" s="168"/>
      <c r="B58" s="121" t="s">
        <v>70</v>
      </c>
      <c r="C58" s="184"/>
      <c r="D58" s="54"/>
      <c r="E58" s="15"/>
      <c r="F58" s="25"/>
      <c r="G58" s="127"/>
      <c r="H58" s="2"/>
    </row>
    <row r="59" spans="1:8" ht="75" x14ac:dyDescent="0.25">
      <c r="A59" s="168"/>
      <c r="B59" s="20" t="s">
        <v>71</v>
      </c>
      <c r="C59" s="184"/>
      <c r="D59" s="54"/>
      <c r="E59" s="15"/>
      <c r="F59" s="25"/>
      <c r="G59" s="127"/>
      <c r="H59" s="2"/>
    </row>
    <row r="60" spans="1:8" ht="34.5" customHeight="1" thickBot="1" x14ac:dyDescent="0.3">
      <c r="A60" s="168"/>
      <c r="B60" s="122" t="s">
        <v>136</v>
      </c>
      <c r="C60" s="184"/>
      <c r="D60" s="4"/>
      <c r="E60" s="206"/>
      <c r="F60" s="47"/>
      <c r="G60" s="138"/>
      <c r="H60" s="207"/>
    </row>
    <row r="61" spans="1:8" ht="24.95" customHeight="1" thickBot="1" x14ac:dyDescent="0.3">
      <c r="A61" s="168"/>
      <c r="B61" s="119" t="s">
        <v>22</v>
      </c>
      <c r="C61" s="185"/>
      <c r="D61" s="113">
        <v>2890.26</v>
      </c>
      <c r="E61" s="110">
        <v>0</v>
      </c>
      <c r="F61" s="102">
        <v>5</v>
      </c>
      <c r="G61" s="103">
        <f>D61*E61*F61</f>
        <v>0</v>
      </c>
      <c r="H61" s="103">
        <f>G61*1.21</f>
        <v>0</v>
      </c>
    </row>
    <row r="62" spans="1:8" ht="45" x14ac:dyDescent="0.25">
      <c r="A62" s="168"/>
      <c r="B62" s="118" t="s">
        <v>63</v>
      </c>
      <c r="C62" s="185"/>
      <c r="D62" s="54"/>
      <c r="E62" s="15"/>
      <c r="F62" s="25"/>
      <c r="G62" s="51"/>
      <c r="H62" s="2"/>
    </row>
    <row r="63" spans="1:8" ht="30.75" thickBot="1" x14ac:dyDescent="0.3">
      <c r="A63" s="168"/>
      <c r="B63" s="118" t="s">
        <v>64</v>
      </c>
      <c r="C63" s="185"/>
      <c r="D63" s="54"/>
      <c r="E63" s="15"/>
      <c r="F63" s="25"/>
      <c r="G63" s="127"/>
      <c r="H63" s="2"/>
    </row>
    <row r="64" spans="1:8" ht="24.95" customHeight="1" thickBot="1" x14ac:dyDescent="0.3">
      <c r="A64" s="168"/>
      <c r="B64" s="119" t="s">
        <v>21</v>
      </c>
      <c r="C64" s="185"/>
      <c r="D64" s="113">
        <v>2890.26</v>
      </c>
      <c r="E64" s="110">
        <v>0</v>
      </c>
      <c r="F64" s="102">
        <v>1</v>
      </c>
      <c r="G64" s="103">
        <f>D64*E64*F64</f>
        <v>0</v>
      </c>
      <c r="H64" s="103">
        <f>G64*1.21</f>
        <v>0</v>
      </c>
    </row>
    <row r="65" spans="1:8" ht="24.95" customHeight="1" x14ac:dyDescent="0.25">
      <c r="A65" s="168"/>
      <c r="B65" s="123" t="s">
        <v>74</v>
      </c>
      <c r="C65" s="185"/>
      <c r="D65" s="124"/>
      <c r="E65" s="126"/>
      <c r="F65" s="125"/>
      <c r="G65" s="37"/>
      <c r="H65" s="37"/>
    </row>
    <row r="66" spans="1:8" ht="30" x14ac:dyDescent="0.25">
      <c r="A66" s="168"/>
      <c r="B66" s="118" t="s">
        <v>50</v>
      </c>
      <c r="C66" s="185"/>
      <c r="D66" s="54"/>
      <c r="E66" s="15"/>
      <c r="F66" s="25"/>
      <c r="G66" s="51"/>
      <c r="H66" s="2"/>
    </row>
    <row r="67" spans="1:8" x14ac:dyDescent="0.25">
      <c r="A67" s="168"/>
      <c r="B67" s="118" t="s">
        <v>73</v>
      </c>
      <c r="C67" s="185"/>
      <c r="D67" s="54"/>
      <c r="E67" s="15"/>
      <c r="F67" s="25"/>
      <c r="G67" s="51"/>
      <c r="H67" s="2"/>
    </row>
    <row r="68" spans="1:8" ht="30" x14ac:dyDescent="0.25">
      <c r="A68" s="168"/>
      <c r="B68" s="118" t="s">
        <v>91</v>
      </c>
      <c r="C68" s="185"/>
      <c r="D68" s="54"/>
      <c r="E68" s="15"/>
      <c r="F68" s="25"/>
      <c r="G68" s="116"/>
      <c r="H68" s="2"/>
    </row>
    <row r="69" spans="1:8" ht="30.75" thickBot="1" x14ac:dyDescent="0.3">
      <c r="A69" s="182"/>
      <c r="B69" s="120" t="s">
        <v>5</v>
      </c>
      <c r="C69" s="176"/>
      <c r="D69" s="54"/>
      <c r="E69" s="15"/>
      <c r="F69" s="25"/>
      <c r="G69" s="51"/>
      <c r="H69" s="2"/>
    </row>
    <row r="70" spans="1:8" ht="24.95" customHeight="1" thickBot="1" x14ac:dyDescent="0.3">
      <c r="A70" s="17"/>
      <c r="B70" s="22" t="s">
        <v>109</v>
      </c>
      <c r="C70" s="18"/>
      <c r="D70" s="76">
        <v>2890.26</v>
      </c>
      <c r="E70" s="76" t="s">
        <v>8</v>
      </c>
      <c r="F70" s="77" t="s">
        <v>8</v>
      </c>
      <c r="G70" s="78">
        <f>SUM(G51:G68)</f>
        <v>0</v>
      </c>
      <c r="H70" s="79">
        <f>G70*1.21</f>
        <v>0</v>
      </c>
    </row>
    <row r="71" spans="1:8" ht="15.75" thickBot="1" x14ac:dyDescent="0.3">
      <c r="A71" s="168" t="s">
        <v>112</v>
      </c>
      <c r="B71" s="104" t="s">
        <v>113</v>
      </c>
      <c r="C71" s="195" t="s">
        <v>114</v>
      </c>
      <c r="D71" s="97">
        <v>2654.07</v>
      </c>
      <c r="E71" s="110">
        <v>0</v>
      </c>
      <c r="F71" s="102">
        <v>5</v>
      </c>
      <c r="G71" s="103">
        <f>D71*E71*F71</f>
        <v>0</v>
      </c>
      <c r="H71" s="103">
        <f>G71*1.21</f>
        <v>0</v>
      </c>
    </row>
    <row r="72" spans="1:8" ht="60" x14ac:dyDescent="0.25">
      <c r="A72" s="168"/>
      <c r="B72" s="194" t="s">
        <v>75</v>
      </c>
      <c r="C72" s="170"/>
      <c r="D72" s="54"/>
      <c r="E72" s="15"/>
      <c r="F72" s="25"/>
      <c r="G72" s="51"/>
      <c r="H72" s="2"/>
    </row>
    <row r="73" spans="1:8" ht="30" x14ac:dyDescent="0.25">
      <c r="A73" s="168"/>
      <c r="B73" s="121" t="s">
        <v>67</v>
      </c>
      <c r="C73" s="170"/>
      <c r="D73" s="54"/>
      <c r="E73" s="15"/>
      <c r="F73" s="25"/>
      <c r="G73" s="51"/>
      <c r="H73" s="2"/>
    </row>
    <row r="74" spans="1:8" ht="60" x14ac:dyDescent="0.25">
      <c r="A74" s="168"/>
      <c r="B74" s="20" t="s">
        <v>76</v>
      </c>
      <c r="C74" s="170"/>
      <c r="D74" s="54"/>
      <c r="E74" s="15"/>
      <c r="F74" s="25"/>
      <c r="G74" s="51"/>
      <c r="H74" s="2"/>
    </row>
    <row r="75" spans="1:8" ht="30.75" thickBot="1" x14ac:dyDescent="0.3">
      <c r="A75" s="168"/>
      <c r="B75" s="122" t="s">
        <v>72</v>
      </c>
      <c r="C75" s="170"/>
      <c r="D75" s="54"/>
      <c r="E75" s="15"/>
      <c r="F75" s="25"/>
      <c r="G75" s="116"/>
      <c r="H75" s="2"/>
    </row>
    <row r="76" spans="1:8" ht="24.95" customHeight="1" thickBot="1" x14ac:dyDescent="0.3">
      <c r="A76" s="168"/>
      <c r="B76" s="96" t="s">
        <v>23</v>
      </c>
      <c r="C76" s="170"/>
      <c r="D76" s="113">
        <v>2564.0700000000002</v>
      </c>
      <c r="E76" s="110">
        <v>0</v>
      </c>
      <c r="F76" s="102">
        <v>0.16</v>
      </c>
      <c r="G76" s="103">
        <f>D76*E76*F76</f>
        <v>0</v>
      </c>
      <c r="H76" s="103">
        <f>G76*1.21</f>
        <v>0</v>
      </c>
    </row>
    <row r="77" spans="1:8" ht="30" x14ac:dyDescent="0.25">
      <c r="A77" s="168"/>
      <c r="B77" s="194" t="s">
        <v>74</v>
      </c>
      <c r="C77" s="170"/>
      <c r="D77" s="54"/>
      <c r="E77" s="15"/>
      <c r="F77" s="25"/>
      <c r="G77" s="51"/>
      <c r="H77" s="2"/>
    </row>
    <row r="78" spans="1:8" ht="30" x14ac:dyDescent="0.25">
      <c r="A78" s="168"/>
      <c r="B78" s="121" t="s">
        <v>64</v>
      </c>
      <c r="C78" s="170"/>
      <c r="D78" s="54"/>
      <c r="E78" s="15"/>
      <c r="F78" s="25"/>
      <c r="G78" s="51"/>
      <c r="H78" s="2"/>
    </row>
    <row r="79" spans="1:8" ht="30" x14ac:dyDescent="0.25">
      <c r="A79" s="168"/>
      <c r="B79" s="121" t="s">
        <v>50</v>
      </c>
      <c r="C79" s="170"/>
      <c r="D79" s="54"/>
      <c r="E79" s="15"/>
      <c r="F79" s="25"/>
      <c r="G79" s="51"/>
      <c r="H79" s="2"/>
    </row>
    <row r="80" spans="1:8" ht="45" x14ac:dyDescent="0.25">
      <c r="A80" s="168"/>
      <c r="B80" s="121" t="s">
        <v>77</v>
      </c>
      <c r="C80" s="170"/>
      <c r="D80" s="54"/>
      <c r="E80" s="15"/>
      <c r="F80" s="25"/>
      <c r="G80" s="51"/>
      <c r="H80" s="2"/>
    </row>
    <row r="81" spans="1:8" ht="75" x14ac:dyDescent="0.25">
      <c r="A81" s="168"/>
      <c r="B81" s="121" t="s">
        <v>78</v>
      </c>
      <c r="C81" s="170"/>
      <c r="D81" s="54"/>
      <c r="E81" s="15"/>
      <c r="F81" s="25"/>
      <c r="G81" s="51"/>
      <c r="H81" s="2"/>
    </row>
    <row r="82" spans="1:8" x14ac:dyDescent="0.25">
      <c r="A82" s="168"/>
      <c r="B82" s="121" t="s">
        <v>73</v>
      </c>
      <c r="C82" s="170"/>
      <c r="D82" s="54"/>
      <c r="E82" s="15"/>
      <c r="F82" s="25"/>
      <c r="G82" s="51"/>
      <c r="H82" s="2"/>
    </row>
    <row r="83" spans="1:8" ht="30" x14ac:dyDescent="0.25">
      <c r="A83" s="168"/>
      <c r="B83" s="121" t="s">
        <v>79</v>
      </c>
      <c r="C83" s="170"/>
      <c r="D83" s="54"/>
      <c r="E83" s="15"/>
      <c r="F83" s="25"/>
      <c r="G83" s="51"/>
      <c r="H83" s="2"/>
    </row>
    <row r="84" spans="1:8" ht="45" x14ac:dyDescent="0.25">
      <c r="A84" s="168"/>
      <c r="B84" s="121" t="s">
        <v>80</v>
      </c>
      <c r="C84" s="170"/>
      <c r="D84" s="54"/>
      <c r="E84" s="15"/>
      <c r="F84" s="25"/>
      <c r="G84" s="51"/>
      <c r="H84" s="2"/>
    </row>
    <row r="85" spans="1:8" ht="30.75" thickBot="1" x14ac:dyDescent="0.3">
      <c r="A85" s="168"/>
      <c r="B85" s="122" t="s">
        <v>5</v>
      </c>
      <c r="C85" s="172"/>
      <c r="D85" s="4"/>
      <c r="E85" s="15"/>
      <c r="F85" s="25"/>
      <c r="G85" s="51"/>
      <c r="H85" s="2"/>
    </row>
    <row r="86" spans="1:8" ht="24.95" customHeight="1" thickBot="1" x14ac:dyDescent="0.3">
      <c r="A86" s="8"/>
      <c r="B86" s="105" t="s">
        <v>112</v>
      </c>
      <c r="C86" s="21"/>
      <c r="D86" s="80">
        <f>D76</f>
        <v>2564.0700000000002</v>
      </c>
      <c r="E86" s="76" t="s">
        <v>8</v>
      </c>
      <c r="F86" s="77" t="s">
        <v>8</v>
      </c>
      <c r="G86" s="78">
        <f>SUM(G71:G76)</f>
        <v>0</v>
      </c>
      <c r="H86" s="79">
        <f>G86*1.21</f>
        <v>0</v>
      </c>
    </row>
    <row r="87" spans="1:8" ht="24.95" customHeight="1" thickBot="1" x14ac:dyDescent="0.3">
      <c r="A87" s="167" t="s">
        <v>115</v>
      </c>
      <c r="B87" s="96" t="s">
        <v>137</v>
      </c>
      <c r="C87" s="169" t="s">
        <v>116</v>
      </c>
      <c r="D87" s="114">
        <v>2.64</v>
      </c>
      <c r="E87" s="110">
        <v>0</v>
      </c>
      <c r="F87" s="102">
        <v>31</v>
      </c>
      <c r="G87" s="103">
        <f>D87*E87*F87</f>
        <v>0</v>
      </c>
      <c r="H87" s="103">
        <f>G87*1.21</f>
        <v>0</v>
      </c>
    </row>
    <row r="88" spans="1:8" ht="75" x14ac:dyDescent="0.25">
      <c r="A88" s="168"/>
      <c r="B88" s="115" t="s">
        <v>81</v>
      </c>
      <c r="C88" s="170"/>
      <c r="D88" s="54"/>
      <c r="E88" s="15"/>
      <c r="F88" s="25"/>
      <c r="G88" s="51"/>
      <c r="H88" s="2"/>
    </row>
    <row r="89" spans="1:8" ht="30" x14ac:dyDescent="0.25">
      <c r="A89" s="168"/>
      <c r="B89" s="121" t="s">
        <v>82</v>
      </c>
      <c r="C89" s="170"/>
      <c r="D89" s="54"/>
      <c r="E89" s="15"/>
      <c r="F89" s="25"/>
      <c r="G89" s="51"/>
      <c r="H89" s="2"/>
    </row>
    <row r="90" spans="1:8" ht="30" x14ac:dyDescent="0.25">
      <c r="A90" s="168"/>
      <c r="B90" s="121" t="s">
        <v>83</v>
      </c>
      <c r="C90" s="170"/>
      <c r="D90" s="54"/>
      <c r="E90" s="15"/>
      <c r="F90" s="25"/>
      <c r="G90" s="51"/>
      <c r="H90" s="2"/>
    </row>
    <row r="91" spans="1:8" ht="30" x14ac:dyDescent="0.25">
      <c r="A91" s="168"/>
      <c r="B91" s="121" t="s">
        <v>123</v>
      </c>
      <c r="C91" s="170"/>
      <c r="D91" s="54"/>
      <c r="E91" s="15"/>
      <c r="F91" s="25"/>
      <c r="G91" s="51"/>
      <c r="H91" s="2"/>
    </row>
    <row r="92" spans="1:8" ht="30" x14ac:dyDescent="0.25">
      <c r="A92" s="168"/>
      <c r="B92" s="121" t="s">
        <v>84</v>
      </c>
      <c r="C92" s="170"/>
      <c r="D92" s="54"/>
      <c r="E92" s="15"/>
      <c r="F92" s="25"/>
      <c r="G92" s="51"/>
      <c r="H92" s="2"/>
    </row>
    <row r="93" spans="1:8" ht="15.75" thickBot="1" x14ac:dyDescent="0.3">
      <c r="A93" s="168"/>
      <c r="B93" s="122" t="s">
        <v>85</v>
      </c>
      <c r="C93" s="170"/>
      <c r="D93" s="54"/>
      <c r="E93" s="15"/>
      <c r="F93" s="48"/>
      <c r="G93" s="51"/>
      <c r="H93" s="2"/>
    </row>
    <row r="94" spans="1:8" ht="24.95" customHeight="1" thickBot="1" x14ac:dyDescent="0.3">
      <c r="A94" s="168"/>
      <c r="B94" s="96" t="s">
        <v>22</v>
      </c>
      <c r="C94" s="170"/>
      <c r="D94" s="97">
        <v>2.64</v>
      </c>
      <c r="E94" s="110">
        <v>0</v>
      </c>
      <c r="F94" s="102">
        <v>5</v>
      </c>
      <c r="G94" s="103">
        <f>D94*E94*F94</f>
        <v>0</v>
      </c>
      <c r="H94" s="103">
        <f>G94*1.21</f>
        <v>0</v>
      </c>
    </row>
    <row r="95" spans="1:8" ht="30" x14ac:dyDescent="0.25">
      <c r="A95" s="168"/>
      <c r="B95" s="194" t="s">
        <v>124</v>
      </c>
      <c r="C95" s="170"/>
      <c r="D95" s="54"/>
      <c r="E95" s="15"/>
      <c r="F95" s="25"/>
      <c r="G95" s="51"/>
      <c r="H95" s="2"/>
    </row>
    <row r="96" spans="1:8" ht="30.75" thickBot="1" x14ac:dyDescent="0.3">
      <c r="A96" s="168"/>
      <c r="B96" s="122" t="s">
        <v>86</v>
      </c>
      <c r="C96" s="170"/>
      <c r="D96" s="4"/>
      <c r="E96" s="15"/>
      <c r="F96" s="25"/>
      <c r="G96" s="51"/>
      <c r="H96" s="2"/>
    </row>
    <row r="97" spans="1:8" ht="24.95" customHeight="1" thickBot="1" x14ac:dyDescent="0.3">
      <c r="A97" s="16"/>
      <c r="B97" s="23" t="s">
        <v>115</v>
      </c>
      <c r="C97" s="16"/>
      <c r="D97" s="81">
        <v>2.64</v>
      </c>
      <c r="E97" s="76" t="s">
        <v>8</v>
      </c>
      <c r="F97" s="77" t="s">
        <v>8</v>
      </c>
      <c r="G97" s="78">
        <f>SUM(G87:G96)</f>
        <v>0</v>
      </c>
      <c r="H97" s="79">
        <f>G97*1.21</f>
        <v>0</v>
      </c>
    </row>
    <row r="98" spans="1:8" ht="24.95" customHeight="1" thickBot="1" x14ac:dyDescent="0.3">
      <c r="A98" s="167" t="s">
        <v>117</v>
      </c>
      <c r="B98" s="104" t="s">
        <v>138</v>
      </c>
      <c r="C98" s="174" t="s">
        <v>118</v>
      </c>
      <c r="D98" s="97">
        <v>98.89</v>
      </c>
      <c r="E98" s="110">
        <v>0</v>
      </c>
      <c r="F98" s="102">
        <v>1</v>
      </c>
      <c r="G98" s="103">
        <f>D98*E98*F98</f>
        <v>0</v>
      </c>
      <c r="H98" s="103">
        <f>G98*1.21</f>
        <v>0</v>
      </c>
    </row>
    <row r="99" spans="1:8" ht="75" x14ac:dyDescent="0.25">
      <c r="A99" s="168"/>
      <c r="B99" s="115" t="s">
        <v>81</v>
      </c>
      <c r="C99" s="175"/>
      <c r="D99" s="54"/>
      <c r="E99" s="15"/>
      <c r="F99" s="25"/>
      <c r="G99" s="51"/>
      <c r="H99" s="2"/>
    </row>
    <row r="100" spans="1:8" ht="30" x14ac:dyDescent="0.25">
      <c r="A100" s="168"/>
      <c r="B100" s="121" t="s">
        <v>46</v>
      </c>
      <c r="C100" s="175"/>
      <c r="D100" s="54"/>
      <c r="E100" s="15"/>
      <c r="F100" s="25"/>
      <c r="G100" s="51"/>
      <c r="H100" s="2"/>
    </row>
    <row r="101" spans="1:8" ht="30" x14ac:dyDescent="0.25">
      <c r="A101" s="168"/>
      <c r="B101" s="121" t="s">
        <v>64</v>
      </c>
      <c r="C101" s="175"/>
      <c r="D101" s="54"/>
      <c r="E101" s="15"/>
      <c r="F101" s="25"/>
      <c r="G101" s="51"/>
      <c r="H101" s="2"/>
    </row>
    <row r="102" spans="1:8" ht="30" x14ac:dyDescent="0.25">
      <c r="A102" s="168"/>
      <c r="B102" s="121" t="s">
        <v>79</v>
      </c>
      <c r="C102" s="175"/>
      <c r="D102" s="54"/>
      <c r="E102" s="15"/>
      <c r="F102" s="25"/>
      <c r="G102" s="51"/>
      <c r="H102" s="2"/>
    </row>
    <row r="103" spans="1:8" ht="45" x14ac:dyDescent="0.25">
      <c r="A103" s="168"/>
      <c r="B103" s="121" t="s">
        <v>80</v>
      </c>
      <c r="C103" s="175"/>
      <c r="D103" s="54"/>
      <c r="E103" s="15"/>
      <c r="F103" s="25"/>
      <c r="G103" s="51"/>
      <c r="H103" s="2"/>
    </row>
    <row r="104" spans="1:8" ht="30.75" thickBot="1" x14ac:dyDescent="0.3">
      <c r="A104" s="168"/>
      <c r="B104" s="122" t="s">
        <v>5</v>
      </c>
      <c r="C104" s="176"/>
      <c r="D104" s="54"/>
      <c r="E104" s="15"/>
      <c r="F104" s="25"/>
      <c r="G104" s="51"/>
      <c r="H104" s="2"/>
    </row>
    <row r="105" spans="1:8" ht="34.5" customHeight="1" thickBot="1" x14ac:dyDescent="0.3">
      <c r="A105" s="16"/>
      <c r="B105" s="23" t="s">
        <v>117</v>
      </c>
      <c r="C105" s="19"/>
      <c r="D105" s="82">
        <v>98.89</v>
      </c>
      <c r="E105" s="83" t="s">
        <v>8</v>
      </c>
      <c r="F105" s="84" t="s">
        <v>8</v>
      </c>
      <c r="G105" s="78">
        <f>G98</f>
        <v>0</v>
      </c>
      <c r="H105" s="79">
        <f>G105*1.21</f>
        <v>0</v>
      </c>
    </row>
    <row r="106" spans="1:8" ht="24.95" customHeight="1" thickBot="1" x14ac:dyDescent="0.3">
      <c r="A106" s="7"/>
      <c r="B106" s="96" t="s">
        <v>135</v>
      </c>
      <c r="C106" s="169" t="s">
        <v>127</v>
      </c>
      <c r="D106" s="97">
        <v>133.91999999999999</v>
      </c>
      <c r="E106" s="109">
        <v>0</v>
      </c>
      <c r="F106" s="102">
        <v>31</v>
      </c>
      <c r="G106" s="103">
        <f>D106*E106*F106</f>
        <v>0</v>
      </c>
      <c r="H106" s="103">
        <f>G106*1.21</f>
        <v>0</v>
      </c>
    </row>
    <row r="107" spans="1:8" ht="75" customHeight="1" x14ac:dyDescent="0.25">
      <c r="A107" s="173" t="s">
        <v>119</v>
      </c>
      <c r="B107" s="115" t="s">
        <v>54</v>
      </c>
      <c r="C107" s="170"/>
      <c r="D107" s="54"/>
      <c r="E107" s="25"/>
      <c r="F107" s="25"/>
      <c r="G107" s="51"/>
      <c r="H107" s="2"/>
    </row>
    <row r="108" spans="1:8" ht="60" x14ac:dyDescent="0.25">
      <c r="A108" s="173"/>
      <c r="B108" s="121" t="s">
        <v>87</v>
      </c>
      <c r="C108" s="170"/>
      <c r="D108" s="54"/>
      <c r="E108" s="25"/>
      <c r="F108" s="25"/>
      <c r="G108" s="51"/>
      <c r="H108" s="2"/>
    </row>
    <row r="109" spans="1:8" ht="45" x14ac:dyDescent="0.25">
      <c r="A109" s="173"/>
      <c r="B109" s="121" t="s">
        <v>120</v>
      </c>
      <c r="C109" s="170"/>
      <c r="D109" s="54"/>
      <c r="E109" s="25"/>
      <c r="F109" s="25"/>
      <c r="G109" s="51"/>
      <c r="H109" s="2"/>
    </row>
    <row r="110" spans="1:8" ht="75" x14ac:dyDescent="0.25">
      <c r="A110" s="173"/>
      <c r="B110" s="121" t="s">
        <v>78</v>
      </c>
      <c r="C110" s="170"/>
      <c r="D110" s="54"/>
      <c r="E110" s="25"/>
      <c r="F110" s="25"/>
      <c r="G110" s="51"/>
      <c r="H110" s="2"/>
    </row>
    <row r="111" spans="1:8" ht="60" x14ac:dyDescent="0.25">
      <c r="A111" s="173"/>
      <c r="B111" s="194" t="s">
        <v>88</v>
      </c>
      <c r="C111" s="170"/>
      <c r="D111" s="54"/>
      <c r="E111" s="25"/>
      <c r="F111" s="25"/>
      <c r="G111" s="51"/>
      <c r="H111" s="2"/>
    </row>
    <row r="112" spans="1:8" ht="45.75" thickBot="1" x14ac:dyDescent="0.3">
      <c r="A112" s="173"/>
      <c r="B112" s="20" t="s">
        <v>49</v>
      </c>
      <c r="C112" s="170"/>
      <c r="D112" s="54"/>
      <c r="E112" s="25"/>
      <c r="F112" s="25"/>
      <c r="G112" s="51"/>
      <c r="H112" s="2"/>
    </row>
    <row r="113" spans="1:8" ht="24.95" customHeight="1" thickBot="1" x14ac:dyDescent="0.3">
      <c r="A113" s="173"/>
      <c r="B113" s="96" t="s">
        <v>21</v>
      </c>
      <c r="C113" s="170"/>
      <c r="D113" s="97">
        <v>133.91999999999999</v>
      </c>
      <c r="E113" s="109">
        <v>0</v>
      </c>
      <c r="F113" s="102">
        <v>1</v>
      </c>
      <c r="G113" s="103">
        <f>D113*E113*F113</f>
        <v>0</v>
      </c>
      <c r="H113" s="103">
        <f>G113*1.21</f>
        <v>0</v>
      </c>
    </row>
    <row r="114" spans="1:8" ht="30" x14ac:dyDescent="0.25">
      <c r="A114" s="173"/>
      <c r="B114" s="194" t="s">
        <v>50</v>
      </c>
      <c r="C114" s="170"/>
      <c r="D114" s="54"/>
      <c r="E114" s="25"/>
      <c r="F114" s="25"/>
      <c r="G114" s="51"/>
      <c r="H114" s="2"/>
    </row>
    <row r="115" spans="1:8" ht="30" x14ac:dyDescent="0.25">
      <c r="A115" s="173"/>
      <c r="B115" s="121" t="s">
        <v>89</v>
      </c>
      <c r="C115" s="170"/>
      <c r="D115" s="54"/>
      <c r="E115" s="25"/>
      <c r="F115" s="25"/>
      <c r="G115" s="51"/>
      <c r="H115" s="2"/>
    </row>
    <row r="116" spans="1:8" ht="45" x14ac:dyDescent="0.25">
      <c r="A116" s="173"/>
      <c r="B116" s="121" t="s">
        <v>90</v>
      </c>
      <c r="C116" s="170"/>
      <c r="D116" s="54"/>
      <c r="E116" s="25"/>
      <c r="F116" s="25"/>
      <c r="G116" s="51"/>
      <c r="H116" s="2"/>
    </row>
    <row r="117" spans="1:8" ht="30.75" thickBot="1" x14ac:dyDescent="0.3">
      <c r="A117" s="173"/>
      <c r="B117" s="122" t="s">
        <v>5</v>
      </c>
      <c r="C117" s="172"/>
      <c r="D117" s="54"/>
      <c r="E117" s="25"/>
      <c r="F117" s="25"/>
      <c r="G117" s="51"/>
      <c r="H117" s="2"/>
    </row>
    <row r="118" spans="1:8" ht="15.75" thickBot="1" x14ac:dyDescent="0.3">
      <c r="A118" s="24"/>
      <c r="B118" s="23" t="s">
        <v>119</v>
      </c>
      <c r="C118" s="16"/>
      <c r="D118" s="85">
        <v>133.91999999999999</v>
      </c>
      <c r="E118" s="77" t="s">
        <v>8</v>
      </c>
      <c r="F118" s="77" t="s">
        <v>8</v>
      </c>
      <c r="G118" s="86">
        <f>SUM(G106:G117)</f>
        <v>0</v>
      </c>
      <c r="H118" s="79">
        <f>G118*1.21</f>
        <v>0</v>
      </c>
    </row>
    <row r="119" spans="1:8" ht="15.75" thickBot="1" x14ac:dyDescent="0.3">
      <c r="A119" s="177" t="s">
        <v>128</v>
      </c>
      <c r="B119" s="129" t="s">
        <v>139</v>
      </c>
      <c r="C119" s="179"/>
      <c r="D119" s="135">
        <v>480</v>
      </c>
      <c r="E119" s="139">
        <v>0</v>
      </c>
      <c r="F119" s="137">
        <v>31</v>
      </c>
      <c r="G119" s="103">
        <f>D119*E119*F119</f>
        <v>0</v>
      </c>
      <c r="H119" s="103">
        <f>G119*1.21</f>
        <v>0</v>
      </c>
    </row>
    <row r="120" spans="1:8" ht="45.75" thickBot="1" x14ac:dyDescent="0.3">
      <c r="A120" s="178"/>
      <c r="B120" s="134" t="s">
        <v>141</v>
      </c>
      <c r="C120" s="180"/>
      <c r="D120" s="130"/>
      <c r="E120" s="131"/>
      <c r="F120" s="131"/>
      <c r="G120" s="132"/>
      <c r="H120" s="133"/>
    </row>
    <row r="121" spans="1:8" ht="15.75" thickBot="1" x14ac:dyDescent="0.3">
      <c r="A121" s="24"/>
      <c r="B121" s="23" t="s">
        <v>128</v>
      </c>
      <c r="C121" s="128"/>
      <c r="D121" s="85">
        <v>480</v>
      </c>
      <c r="E121" s="77" t="s">
        <v>8</v>
      </c>
      <c r="F121" s="77" t="s">
        <v>8</v>
      </c>
      <c r="G121" s="86">
        <f>SUM(G119:G120)</f>
        <v>0</v>
      </c>
      <c r="H121" s="79">
        <f>SUM(H119:H120)</f>
        <v>0</v>
      </c>
    </row>
    <row r="122" spans="1:8" ht="24.95" customHeight="1" thickBot="1" x14ac:dyDescent="0.3">
      <c r="A122" s="167" t="s">
        <v>122</v>
      </c>
      <c r="B122" s="96" t="s">
        <v>140</v>
      </c>
      <c r="C122" s="169" t="s">
        <v>7</v>
      </c>
      <c r="D122" s="97">
        <v>33.15</v>
      </c>
      <c r="E122" s="109">
        <v>0</v>
      </c>
      <c r="F122" s="102">
        <v>31</v>
      </c>
      <c r="G122" s="103">
        <f>D122*E122*F122</f>
        <v>0</v>
      </c>
      <c r="H122" s="103">
        <f>G122*1.21</f>
        <v>0</v>
      </c>
    </row>
    <row r="123" spans="1:8" ht="66.75" customHeight="1" x14ac:dyDescent="0.25">
      <c r="A123" s="168"/>
      <c r="B123" s="115" t="s">
        <v>92</v>
      </c>
      <c r="C123" s="170"/>
      <c r="D123" s="54"/>
      <c r="E123" s="25"/>
      <c r="F123" s="25"/>
      <c r="G123" s="51"/>
      <c r="H123" s="2"/>
    </row>
    <row r="124" spans="1:8" ht="60" x14ac:dyDescent="0.25">
      <c r="A124" s="168"/>
      <c r="B124" s="121" t="s">
        <v>54</v>
      </c>
      <c r="C124" s="170"/>
      <c r="D124" s="54"/>
      <c r="E124" s="25"/>
      <c r="F124" s="25"/>
      <c r="G124" s="51"/>
      <c r="H124" s="2"/>
    </row>
    <row r="125" spans="1:8" ht="45" x14ac:dyDescent="0.25">
      <c r="A125" s="168"/>
      <c r="B125" s="121" t="s">
        <v>93</v>
      </c>
      <c r="C125" s="170"/>
      <c r="D125" s="54"/>
      <c r="E125" s="25"/>
      <c r="F125" s="25"/>
      <c r="G125" s="51"/>
      <c r="H125" s="2"/>
    </row>
    <row r="126" spans="1:8" ht="45" x14ac:dyDescent="0.25">
      <c r="A126" s="168"/>
      <c r="B126" s="121" t="s">
        <v>43</v>
      </c>
      <c r="C126" s="170"/>
      <c r="D126" s="54"/>
      <c r="E126" s="25"/>
      <c r="F126" s="25"/>
      <c r="G126" s="51"/>
      <c r="H126" s="2"/>
    </row>
    <row r="127" spans="1:8" ht="75" x14ac:dyDescent="0.25">
      <c r="A127" s="168"/>
      <c r="B127" s="121" t="s">
        <v>125</v>
      </c>
      <c r="C127" s="170"/>
      <c r="D127" s="54"/>
      <c r="E127" s="25"/>
      <c r="F127" s="25"/>
      <c r="G127" s="51"/>
      <c r="H127" s="2"/>
    </row>
    <row r="128" spans="1:8" ht="30" x14ac:dyDescent="0.25">
      <c r="A128" s="168"/>
      <c r="B128" s="20" t="s">
        <v>41</v>
      </c>
      <c r="C128" s="170"/>
      <c r="D128" s="54"/>
      <c r="E128" s="25"/>
      <c r="F128" s="25"/>
      <c r="G128" s="51"/>
      <c r="H128" s="2"/>
    </row>
    <row r="129" spans="1:8" ht="60.75" thickBot="1" x14ac:dyDescent="0.3">
      <c r="A129" s="168"/>
      <c r="B129" s="122" t="s">
        <v>94</v>
      </c>
      <c r="C129" s="170"/>
      <c r="D129" s="54"/>
      <c r="E129" s="25"/>
      <c r="F129" s="25"/>
      <c r="G129" s="127"/>
      <c r="H129" s="2"/>
    </row>
    <row r="130" spans="1:8" ht="24.95" customHeight="1" thickBot="1" x14ac:dyDescent="0.3">
      <c r="A130" s="168"/>
      <c r="B130" s="96" t="s">
        <v>24</v>
      </c>
      <c r="C130" s="170"/>
      <c r="D130" s="97">
        <v>33.15</v>
      </c>
      <c r="E130" s="109">
        <v>0</v>
      </c>
      <c r="F130" s="102">
        <v>10</v>
      </c>
      <c r="G130" s="103">
        <f>D130*E130*F130</f>
        <v>0</v>
      </c>
      <c r="H130" s="103">
        <f>G130*1.21</f>
        <v>0</v>
      </c>
    </row>
    <row r="131" spans="1:8" ht="30" x14ac:dyDescent="0.25">
      <c r="A131" s="168"/>
      <c r="B131" s="194" t="s">
        <v>95</v>
      </c>
      <c r="C131" s="170"/>
      <c r="D131" s="54"/>
      <c r="E131" s="25"/>
      <c r="F131" s="25"/>
      <c r="G131" s="51"/>
      <c r="H131" s="2"/>
    </row>
    <row r="132" spans="1:8" ht="60" x14ac:dyDescent="0.25">
      <c r="A132" s="168"/>
      <c r="B132" s="121" t="s">
        <v>96</v>
      </c>
      <c r="C132" s="170"/>
      <c r="D132" s="54"/>
      <c r="E132" s="25"/>
      <c r="F132" s="25"/>
      <c r="G132" s="51"/>
      <c r="H132" s="2"/>
    </row>
    <row r="133" spans="1:8" ht="45" x14ac:dyDescent="0.25">
      <c r="A133" s="168"/>
      <c r="B133" s="121" t="s">
        <v>55</v>
      </c>
      <c r="C133" s="170"/>
      <c r="D133" s="54"/>
      <c r="E133" s="25"/>
      <c r="F133" s="25"/>
      <c r="G133" s="51"/>
      <c r="H133" s="2"/>
    </row>
    <row r="134" spans="1:8" ht="30" x14ac:dyDescent="0.25">
      <c r="A134" s="168"/>
      <c r="B134" s="121" t="s">
        <v>51</v>
      </c>
      <c r="C134" s="170"/>
      <c r="D134" s="54"/>
      <c r="E134" s="25"/>
      <c r="F134" s="25"/>
      <c r="G134" s="51"/>
      <c r="H134" s="2"/>
    </row>
    <row r="135" spans="1:8" ht="30.75" thickBot="1" x14ac:dyDescent="0.3">
      <c r="A135" s="168"/>
      <c r="B135" s="122" t="s">
        <v>52</v>
      </c>
      <c r="C135" s="170"/>
      <c r="D135" s="54"/>
      <c r="E135" s="25"/>
      <c r="F135" s="25"/>
      <c r="G135" s="51"/>
      <c r="H135" s="2"/>
    </row>
    <row r="136" spans="1:8" ht="24.95" customHeight="1" thickBot="1" x14ac:dyDescent="0.3">
      <c r="A136" s="167"/>
      <c r="B136" s="96" t="s">
        <v>19</v>
      </c>
      <c r="C136" s="171"/>
      <c r="D136" s="97">
        <v>33.15</v>
      </c>
      <c r="E136" s="109">
        <v>0</v>
      </c>
      <c r="F136" s="102">
        <v>1</v>
      </c>
      <c r="G136" s="103">
        <f>D136*E136*F136</f>
        <v>0</v>
      </c>
      <c r="H136" s="103">
        <f>G136*1.21</f>
        <v>0</v>
      </c>
    </row>
    <row r="137" spans="1:8" ht="30" x14ac:dyDescent="0.25">
      <c r="A137" s="168"/>
      <c r="B137" s="115" t="s">
        <v>46</v>
      </c>
      <c r="C137" s="170"/>
      <c r="D137" s="54"/>
      <c r="E137" s="25"/>
      <c r="F137" s="25"/>
      <c r="G137" s="51"/>
      <c r="H137" s="2"/>
    </row>
    <row r="138" spans="1:8" ht="30" x14ac:dyDescent="0.25">
      <c r="A138" s="168"/>
      <c r="B138" s="121" t="s">
        <v>89</v>
      </c>
      <c r="C138" s="170"/>
      <c r="D138" s="54"/>
      <c r="E138" s="25"/>
      <c r="F138" s="25"/>
      <c r="G138" s="51"/>
      <c r="H138" s="2"/>
    </row>
    <row r="139" spans="1:8" ht="45" x14ac:dyDescent="0.25">
      <c r="A139" s="168"/>
      <c r="B139" s="121" t="s">
        <v>97</v>
      </c>
      <c r="C139" s="170"/>
      <c r="D139" s="54"/>
      <c r="E139" s="25"/>
      <c r="F139" s="25"/>
      <c r="G139" s="51"/>
      <c r="H139" s="2"/>
    </row>
    <row r="140" spans="1:8" ht="45" x14ac:dyDescent="0.25">
      <c r="A140" s="168"/>
      <c r="B140" s="121" t="s">
        <v>90</v>
      </c>
      <c r="C140" s="170"/>
      <c r="D140" s="54"/>
      <c r="E140" s="25"/>
      <c r="F140" s="25"/>
      <c r="G140" s="51"/>
      <c r="H140" s="2"/>
    </row>
    <row r="141" spans="1:8" x14ac:dyDescent="0.25">
      <c r="A141" s="168"/>
      <c r="B141" s="121" t="s">
        <v>47</v>
      </c>
      <c r="C141" s="170"/>
      <c r="D141" s="54"/>
      <c r="E141" s="25"/>
      <c r="F141" s="25"/>
      <c r="G141" s="51"/>
      <c r="H141" s="2"/>
    </row>
    <row r="142" spans="1:8" ht="30" x14ac:dyDescent="0.25">
      <c r="A142" s="168"/>
      <c r="B142" s="121" t="s">
        <v>48</v>
      </c>
      <c r="C142" s="170"/>
      <c r="D142" s="54"/>
      <c r="E142" s="25"/>
      <c r="F142" s="25"/>
      <c r="G142" s="51"/>
      <c r="H142" s="2"/>
    </row>
    <row r="143" spans="1:8" ht="45" x14ac:dyDescent="0.25">
      <c r="A143" s="168"/>
      <c r="B143" s="121" t="s">
        <v>49</v>
      </c>
      <c r="C143" s="170"/>
      <c r="D143" s="54"/>
      <c r="E143" s="25"/>
      <c r="F143" s="25"/>
      <c r="G143" s="51"/>
      <c r="H143" s="2"/>
    </row>
    <row r="144" spans="1:8" ht="30" x14ac:dyDescent="0.25">
      <c r="A144" s="168"/>
      <c r="B144" s="121" t="s">
        <v>50</v>
      </c>
      <c r="C144" s="170"/>
      <c r="D144" s="54"/>
      <c r="E144" s="25"/>
      <c r="F144" s="25"/>
      <c r="G144" s="51"/>
      <c r="H144" s="2"/>
    </row>
    <row r="145" spans="1:8" ht="30.75" thickBot="1" x14ac:dyDescent="0.3">
      <c r="A145" s="168"/>
      <c r="B145" s="122" t="s">
        <v>5</v>
      </c>
      <c r="C145" s="172"/>
      <c r="D145" s="54"/>
      <c r="E145" s="25"/>
      <c r="F145" s="25"/>
      <c r="G145" s="51"/>
      <c r="H145" s="2"/>
    </row>
    <row r="146" spans="1:8" ht="24.95" customHeight="1" thickBot="1" x14ac:dyDescent="0.3">
      <c r="A146" s="26"/>
      <c r="B146" s="140" t="s">
        <v>122</v>
      </c>
      <c r="C146" s="141"/>
      <c r="D146" s="142">
        <v>33.15</v>
      </c>
      <c r="E146" s="143" t="s">
        <v>8</v>
      </c>
      <c r="F146" s="143" t="s">
        <v>8</v>
      </c>
      <c r="G146" s="144">
        <f>SUM(G122:G145)</f>
        <v>0</v>
      </c>
      <c r="H146" s="145">
        <f>G146*1.21</f>
        <v>0</v>
      </c>
    </row>
    <row r="147" spans="1:8" ht="24.95" customHeight="1" thickBot="1" x14ac:dyDescent="0.3">
      <c r="A147" s="155" t="s">
        <v>129</v>
      </c>
      <c r="B147" s="192" t="s">
        <v>142</v>
      </c>
      <c r="C147" s="157" t="s">
        <v>132</v>
      </c>
      <c r="D147" s="146">
        <v>100</v>
      </c>
      <c r="E147" s="136">
        <v>0</v>
      </c>
      <c r="F147" s="147">
        <v>31</v>
      </c>
      <c r="G147" s="151">
        <f>F147*E147*D147</f>
        <v>0</v>
      </c>
      <c r="H147" s="152">
        <f>G147*1.21</f>
        <v>0</v>
      </c>
    </row>
    <row r="148" spans="1:8" ht="30.75" thickBot="1" x14ac:dyDescent="0.3">
      <c r="A148" s="156"/>
      <c r="B148" s="193" t="s">
        <v>130</v>
      </c>
      <c r="C148" s="158"/>
      <c r="D148" s="149"/>
      <c r="E148" s="153"/>
      <c r="F148" s="150"/>
      <c r="G148" s="151"/>
      <c r="H148" s="152"/>
    </row>
    <row r="149" spans="1:8" ht="15.75" thickBot="1" x14ac:dyDescent="0.3">
      <c r="A149" s="156"/>
      <c r="B149" s="117" t="s">
        <v>143</v>
      </c>
      <c r="C149" s="158"/>
      <c r="D149" s="146">
        <v>100</v>
      </c>
      <c r="E149" s="136">
        <v>0</v>
      </c>
      <c r="F149" s="147">
        <v>5</v>
      </c>
      <c r="G149" s="151">
        <f>F149*E149*D149</f>
        <v>0</v>
      </c>
      <c r="H149" s="148">
        <f>G149*1.21</f>
        <v>0</v>
      </c>
    </row>
    <row r="150" spans="1:8" ht="30.75" thickBot="1" x14ac:dyDescent="0.3">
      <c r="A150" s="156"/>
      <c r="B150" s="193" t="s">
        <v>131</v>
      </c>
      <c r="C150" s="159"/>
      <c r="D150" s="149"/>
      <c r="E150" s="154"/>
      <c r="F150" s="150"/>
      <c r="G150" s="151"/>
      <c r="H150" s="152"/>
    </row>
    <row r="151" spans="1:8" ht="24.95" customHeight="1" thickBot="1" x14ac:dyDescent="0.3">
      <c r="A151" s="26"/>
      <c r="B151" s="27" t="s">
        <v>129</v>
      </c>
      <c r="C151" s="26"/>
      <c r="D151" s="85">
        <v>100</v>
      </c>
      <c r="E151" s="77" t="s">
        <v>8</v>
      </c>
      <c r="F151" s="77" t="s">
        <v>8</v>
      </c>
      <c r="G151" s="86">
        <f>SUM(G147:G150)</f>
        <v>0</v>
      </c>
      <c r="H151" s="79">
        <f>SUM(H147:H150)</f>
        <v>0</v>
      </c>
    </row>
    <row r="152" spans="1:8" ht="12.75" customHeight="1" thickBot="1" x14ac:dyDescent="0.3">
      <c r="A152" s="34"/>
      <c r="B152" s="40"/>
      <c r="C152" s="34"/>
      <c r="D152" s="41"/>
      <c r="E152" s="42"/>
      <c r="F152" s="43"/>
      <c r="G152" s="44"/>
      <c r="H152" s="45"/>
    </row>
    <row r="153" spans="1:8" ht="24.95" customHeight="1" thickBot="1" x14ac:dyDescent="0.3">
      <c r="A153" s="160" t="s">
        <v>0</v>
      </c>
      <c r="B153" s="160" t="s">
        <v>1</v>
      </c>
      <c r="C153" s="160" t="s">
        <v>98</v>
      </c>
      <c r="D153" s="160" t="s">
        <v>27</v>
      </c>
      <c r="E153" s="162" t="s">
        <v>29</v>
      </c>
      <c r="F153" s="160" t="s">
        <v>25</v>
      </c>
      <c r="G153" s="164" t="s">
        <v>26</v>
      </c>
      <c r="H153" s="165"/>
    </row>
    <row r="154" spans="1:8" ht="24.95" customHeight="1" thickBot="1" x14ac:dyDescent="0.3">
      <c r="A154" s="161"/>
      <c r="B154" s="161"/>
      <c r="C154" s="161"/>
      <c r="D154" s="161"/>
      <c r="E154" s="163"/>
      <c r="F154" s="161"/>
      <c r="G154" s="30" t="s">
        <v>2</v>
      </c>
      <c r="H154" s="31" t="s">
        <v>11</v>
      </c>
    </row>
    <row r="155" spans="1:8" ht="50.25" customHeight="1" thickBot="1" x14ac:dyDescent="0.3">
      <c r="A155" s="34" t="s">
        <v>28</v>
      </c>
      <c r="B155" s="35" t="s">
        <v>100</v>
      </c>
      <c r="C155" s="46">
        <v>0.25</v>
      </c>
      <c r="D155" s="36">
        <v>2</v>
      </c>
      <c r="E155" s="32">
        <v>8</v>
      </c>
      <c r="F155" s="55">
        <v>0</v>
      </c>
      <c r="G155" s="37">
        <f>C155*D155*E155*F155</f>
        <v>0</v>
      </c>
      <c r="H155" s="37">
        <f>G155*1.21</f>
        <v>0</v>
      </c>
    </row>
    <row r="156" spans="1:8" ht="38.25" customHeight="1" thickBot="1" x14ac:dyDescent="0.3">
      <c r="A156" s="38"/>
      <c r="B156" s="39" t="s">
        <v>101</v>
      </c>
      <c r="C156" s="87" t="s">
        <v>8</v>
      </c>
      <c r="D156" s="87" t="s">
        <v>8</v>
      </c>
      <c r="E156" s="57" t="s">
        <v>8</v>
      </c>
      <c r="F156" s="58" t="s">
        <v>8</v>
      </c>
      <c r="G156" s="88">
        <f>G155</f>
        <v>0</v>
      </c>
      <c r="H156" s="89">
        <f>H155</f>
        <v>0</v>
      </c>
    </row>
    <row r="157" spans="1:8" ht="24.95" customHeight="1" thickBot="1" x14ac:dyDescent="0.3">
      <c r="A157" s="166" t="s">
        <v>32</v>
      </c>
      <c r="B157" s="166"/>
      <c r="C157" s="166"/>
      <c r="D157" s="166"/>
      <c r="E157" s="166"/>
      <c r="F157" s="166"/>
      <c r="G157" s="166"/>
      <c r="H157" s="166"/>
    </row>
    <row r="158" spans="1:8" ht="24.95" customHeight="1" thickBot="1" x14ac:dyDescent="0.3">
      <c r="A158" s="28"/>
      <c r="B158" s="33"/>
      <c r="C158" s="29"/>
      <c r="D158" s="56" t="s">
        <v>31</v>
      </c>
      <c r="E158" s="57"/>
      <c r="F158" s="58"/>
      <c r="G158" s="59" t="s">
        <v>2</v>
      </c>
      <c r="H158" s="60" t="s">
        <v>11</v>
      </c>
    </row>
    <row r="159" spans="1:8" ht="24.95" customHeight="1" x14ac:dyDescent="0.25">
      <c r="A159" s="66"/>
      <c r="B159" s="67" t="s">
        <v>30</v>
      </c>
      <c r="C159" s="68" t="s">
        <v>8</v>
      </c>
      <c r="D159" s="61">
        <f>D29+D50+D70+D86+D97+D105+D118+D146+D151+D121</f>
        <v>6486.7100000000009</v>
      </c>
      <c r="E159" s="62" t="s">
        <v>8</v>
      </c>
      <c r="F159" s="62" t="s">
        <v>8</v>
      </c>
      <c r="G159" s="63">
        <f>G29+G50+G70+G86+G97+G105+G118+G146+G156+G151+G121</f>
        <v>0</v>
      </c>
      <c r="H159" s="63">
        <f>H29+H50+H70+H86+H97+H105+H118+H146+H156+H151+H121</f>
        <v>0</v>
      </c>
    </row>
    <row r="160" spans="1:8" ht="24.95" customHeight="1" thickBot="1" x14ac:dyDescent="0.3">
      <c r="A160" s="69"/>
      <c r="B160" s="92" t="s">
        <v>126</v>
      </c>
      <c r="C160" s="70" t="s">
        <v>8</v>
      </c>
      <c r="D160" s="64"/>
      <c r="E160" s="64"/>
      <c r="F160" s="64"/>
      <c r="G160" s="65">
        <f>G159*12</f>
        <v>0</v>
      </c>
      <c r="H160" s="65">
        <f>H159*12</f>
        <v>0</v>
      </c>
    </row>
    <row r="161" spans="1:4" ht="15.75" thickBot="1" x14ac:dyDescent="0.3">
      <c r="B161" s="12" t="s">
        <v>10</v>
      </c>
      <c r="C161" s="6"/>
      <c r="D161" s="13"/>
    </row>
    <row r="162" spans="1:4" ht="15.75" thickBot="1" x14ac:dyDescent="0.3">
      <c r="A162" s="90" t="s">
        <v>34</v>
      </c>
      <c r="B162" s="90" t="s">
        <v>35</v>
      </c>
      <c r="C162" s="91"/>
    </row>
  </sheetData>
  <mergeCells count="35">
    <mergeCell ref="A6:A28"/>
    <mergeCell ref="C6:C28"/>
    <mergeCell ref="A31:A49"/>
    <mergeCell ref="C31:C49"/>
    <mergeCell ref="A2:H2"/>
    <mergeCell ref="A3:H3"/>
    <mergeCell ref="A4:A5"/>
    <mergeCell ref="B4:B5"/>
    <mergeCell ref="C4:C5"/>
    <mergeCell ref="D4:D5"/>
    <mergeCell ref="G4:H4"/>
    <mergeCell ref="A71:A85"/>
    <mergeCell ref="C71:C85"/>
    <mergeCell ref="A87:A96"/>
    <mergeCell ref="C87:C96"/>
    <mergeCell ref="A51:A69"/>
    <mergeCell ref="C51:C69"/>
    <mergeCell ref="A98:A104"/>
    <mergeCell ref="C106:C117"/>
    <mergeCell ref="A107:A117"/>
    <mergeCell ref="A122:A145"/>
    <mergeCell ref="C122:C145"/>
    <mergeCell ref="C98:C104"/>
    <mergeCell ref="A119:A120"/>
    <mergeCell ref="C119:C120"/>
    <mergeCell ref="G153:H153"/>
    <mergeCell ref="A157:H157"/>
    <mergeCell ref="A153:A154"/>
    <mergeCell ref="B153:B154"/>
    <mergeCell ref="C153:C154"/>
    <mergeCell ref="A147:A150"/>
    <mergeCell ref="C147:C150"/>
    <mergeCell ref="D153:D154"/>
    <mergeCell ref="E153:E154"/>
    <mergeCell ref="F153:F154"/>
  </mergeCells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Slepý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Filipovský Pavel</dc:creator>
  <cp:lastModifiedBy>Berger Ivan</cp:lastModifiedBy>
  <cp:lastPrinted>2019-04-03T11:48:40Z</cp:lastPrinted>
  <dcterms:created xsi:type="dcterms:W3CDTF">2017-03-07T09:10:00Z</dcterms:created>
  <dcterms:modified xsi:type="dcterms:W3CDTF">2021-08-06T13:03:51Z</dcterms:modified>
</cp:coreProperties>
</file>