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1"/>
  </bookViews>
  <sheets>
    <sheet name="Rekapitulace stavby" sheetId="1" r:id="rId1"/>
    <sheet name="LCH6-2020 - Ležák zaječic..." sheetId="2" r:id="rId2"/>
  </sheets>
  <definedNames>
    <definedName name="_xlnm._FilterDatabase" localSheetId="1" hidden="1">'LCH6-2020 - Ležák zaječic...'!$C$117:$K$262</definedName>
    <definedName name="_xlnm.Print_Area" localSheetId="1">'LCH6-2020 - Ležák zaječic...'!$C$4:$J$76,'LCH6-2020 - Ležák zaječic...'!$C$82:$J$101,'LCH6-2020 - Ležák zaječic...'!$C$107:$J$262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'LCH6-2020 - Ležák zaječic...'!$117:$117</definedName>
  </definedNames>
  <calcPr calcId="162913"/>
</workbook>
</file>

<file path=xl/sharedStrings.xml><?xml version="1.0" encoding="utf-8"?>
<sst xmlns="http://schemas.openxmlformats.org/spreadsheetml/2006/main" count="1322" uniqueCount="395">
  <si>
    <t>Export Komplet</t>
  </si>
  <si>
    <t/>
  </si>
  <si>
    <t>2.0</t>
  </si>
  <si>
    <t>ZAMOK</t>
  </si>
  <si>
    <t>False</t>
  </si>
  <si>
    <t>{a3abfe3c-eee2-4bfb-a675-ab8e54077675}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</si>
  <si>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</si>
  <si>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</si>
  <si>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</si>
  <si>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</si>
  <si>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</si>
  <si>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</si>
  <si>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</si>
  <si>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</si>
  <si>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LCH6/2020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</si>
  <si>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</si>
  <si>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</si>
  <si>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Ležák zaječice, kácení a prořez břehového porostu ř.km 9,800-11,520 1.etapa</t>
  </si>
  <si>
    <t>KSO:</t>
  </si>
  <si>
    <t>CC-CZ:</t>
  </si>
  <si>
    <t>Místo:</t>
  </si>
  <si>
    <t>Zaječice u Chrudimi</t>
  </si>
  <si>
    <t>Datum:</t>
  </si>
  <si>
    <t>3. 12. 2019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</si>
  <si>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</si>
  <si>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</si>
  <si>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</si>
  <si>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</si>
  <si>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</si>
  <si>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</si>
  <si>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</si>
  <si>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</si>
  <si>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</si>
  <si>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</si>
  <si>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Ladislav Chleboun, DiS.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</si>
  <si>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</si>
  <si>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</si>
  <si>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</si>
  <si>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</si>
  <si>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</si>
  <si>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</si>
  <si>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</si>
  <si>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</si>
  <si>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</si>
  <si>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</si>
  <si>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</si>
  <si>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</si>
  <si>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</si>
  <si>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</si>
  <si>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</si>
  <si>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</si>
  <si>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</si>
  <si>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</si>
  <si>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</si>
  <si>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</si>
  <si>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</si>
  <si>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</si>
  <si>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</si>
  <si>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</si>
  <si>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</si>
  <si>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</si>
  <si>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</si>
  <si>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</si>
  <si>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</si>
  <si>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</si>
  <si>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</si>
  <si>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</si>
  <si>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</si>
  <si>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</si>
  <si>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</si>
  <si>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</si>
  <si>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</si>
  <si>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</si>
  <si>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</si>
  <si>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</si>
  <si>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</si>
  <si>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</si>
  <si>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</si>
  <si>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</si>
  <si>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</si>
  <si>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</si>
  <si>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</si>
  <si>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</si>
  <si>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</si>
  <si>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</si>
  <si>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</si>
  <si>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</si>
  <si>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</si>
  <si>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</si>
  <si>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</si>
  <si>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</si>
  <si>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</si>
  <si>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</si>
  <si>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</si>
  <si>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</si>
  <si>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</si>
  <si>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</si>
  <si>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</si>
  <si>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</si>
  <si>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</si>
  <si>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</si>
  <si>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</si>
  <si>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</si>
  <si>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</si>
  <si>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</si>
  <si>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</si>
  <si>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</si>
  <si>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</si>
  <si>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</si>
  <si>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</si>
  <si>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</si>
  <si>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</si>
  <si>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</si>
  <si>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70</t>
  </si>
  <si>
    <t>K</t>
  </si>
  <si>
    <t>112151011</t>
  </si>
  <si>
    <t>Volné kácení stromů s rozřezáním a odvětvením D kmene do 200 mm</t>
  </si>
  <si>
    <t>kus</t>
  </si>
  <si>
    <t>4</t>
  </si>
  <si>
    <t>1271253460</t>
  </si>
  <si>
    <t>PP</t>
  </si>
  <si>
    <t>Pokácení stromu volné v celku s odřezáním kmene a s odvětvením průměru kmene přes 100 do 200 mm</t>
  </si>
  <si>
    <t>P</t>
  </si>
  <si>
    <t>Poznámka k položce:
Vrba bílá - č. 460429 - PB - dvojkmen (pr. 14cm a 15 cm) - překážka v toku</t>
  </si>
  <si>
    <t>112151012</t>
  </si>
  <si>
    <t>Volné kácení stromů s rozřezáním a odvětvením D kmene do 300 mm</t>
  </si>
  <si>
    <t>752646439</t>
  </si>
  <si>
    <t>Pokácení stromu volné v celku s odřezáním kmene a s odvětvením průměru kmene přes 200 do 300 mm</t>
  </si>
  <si>
    <t>Poznámka k položce:
Jasan ztepilý č. 456435 - LB - torzo, sekundární koruna
Jasan zetpilý č. 456443 - LB - torzo, z větší části odumřelý
Olše lepkavá č. 456451 - LB - Asymetrická koruna, odlomená část koruny
Jasan ztepilý č. 456542 - LB - dvojkmen (pr.20cm a 14cm) - zcela odumřelý
Lípa malolistá č. 456546 - LB - dynamicky prosychá, defektní větvení, nakloněný kmen</t>
  </si>
  <si>
    <t>41</t>
  </si>
  <si>
    <t>112151013</t>
  </si>
  <si>
    <t>Volné kácení stromů s rozřezáním a odvětvením D kmene do 400 mm</t>
  </si>
  <si>
    <t>-507140016</t>
  </si>
  <si>
    <t>Pokácení stromu volné v celku s odřezáním kmene a s odvětvením průměru kmene přes 300 do 400 mm</t>
  </si>
  <si>
    <t>Poznámka k položce:
Vrba bílá č. 456469 - LB - infekce kmene</t>
  </si>
  <si>
    <t>72</t>
  </si>
  <si>
    <t>112151014</t>
  </si>
  <si>
    <t>Volné kácení stromů s rozřezáním a odvětvením D kmene do 500 mm</t>
  </si>
  <si>
    <t>-71014714</t>
  </si>
  <si>
    <t>Pokácení stromu volné v celku s odřezáním kmene a s odvětvením průměru kmene přes 400 do 500 mm</t>
  </si>
  <si>
    <t>Poznámka k položce:
Jasan ztepilý č. 456433 - LB - velké řezné rány, infekce kosterního větvení
Jasan ztepilý č. 456436 - LB - zcela odumřelý
Jasan ztepilý č. 456444 - LB - torzo, z větší části odumřelý
Jasan ztepilý č. 456447 - LB - velké řezné rány, infekce kmene, podemleté kořeny</t>
  </si>
  <si>
    <t>73</t>
  </si>
  <si>
    <t>112151016</t>
  </si>
  <si>
    <t>Volné kácení stromů s rozřezáním a odvětvením D kmene do 700 mm</t>
  </si>
  <si>
    <t>195344601</t>
  </si>
  <si>
    <t>Pokácení stromu volné v celku s odřezáním kmene a s odvětvením průměru kmene přes 600 do 700 mm</t>
  </si>
  <si>
    <t>Poznámka k položce:
Vrba bílá č. 456437 - LB - rozsáhlá infekce kmene, trhliny
Vrba bílá č. 456458 - LB - rozsáhlá infekce kmene</t>
  </si>
  <si>
    <t>71</t>
  </si>
  <si>
    <t>112151021</t>
  </si>
  <si>
    <t>Volné kácení stromů s rozřezáním a odvětvením D kmene do 1200 mm</t>
  </si>
  <si>
    <t>220640743</t>
  </si>
  <si>
    <t>Pokácení stromu volné v celku s odřezáním kmene a s odvětvením průměru kmene přes 1100 do 1200 mm</t>
  </si>
  <si>
    <t>Poznámka k položce:
Vrba bílá č. 456430 - LB - rozpadající se torzo</t>
  </si>
  <si>
    <t>74</t>
  </si>
  <si>
    <t>112151312</t>
  </si>
  <si>
    <t>Kácení stromu bez postupného spouštění koruny a kmene D do 0,3 m -  postupné kácení s volnou dopadovou plochou</t>
  </si>
  <si>
    <t>992155494</t>
  </si>
  <si>
    <t>Pokácení stromu postupné bez spouštění částí kmene a koruny o průměru na řezné ploše pařezu přes 200 do 300 mm</t>
  </si>
  <si>
    <t xml:space="preserve">Poznámka k položce:
Jasan ztepilý č. 456438 - LB - dvojkmen (pr. 25cm a 26cm) - velké řezné rány, infekce kosterního větvení, sekundární koruna </t>
  </si>
  <si>
    <t>75</t>
  </si>
  <si>
    <t>112151313</t>
  </si>
  <si>
    <t>Kácení stromu bez postupného spouštění koruny a kmene D do 0,4 m - postupné kácení s volnou dopadovou plochou</t>
  </si>
  <si>
    <t>-771421804</t>
  </si>
  <si>
    <t>Pokácení stromu postupné bez spouštění částí kmene a koruny o průměru na řezné ploše pařezu přes 300 do 400 mm</t>
  </si>
  <si>
    <t xml:space="preserve">Poznámka k položce:
Jasan ztepilý č. 456477 - LB - Nevhodná struktura větvení, asymetrická koruna
Jasan ztepilý č. 456499 - PB - dynamicky prosychá, podemleté kořeny
</t>
  </si>
  <si>
    <t>112151314</t>
  </si>
  <si>
    <t>Kácení stromu bez postupného spouštění koruny a kmene D do 0,5 m -  postupné kácení s volnou dopadovou plochou</t>
  </si>
  <si>
    <t>-783052574</t>
  </si>
  <si>
    <t>Pokácení stromu postupné bez spouštění částí kmene a koruny o průměru na řezné ploše pařezu přes 400 do 500 mm - postupné kácení s volnou dopadovou plochou</t>
  </si>
  <si>
    <t>Poznámka k položce:
Jasan ztepilý č. 456432 - LB - torzo, sekundární koruna
Jasan ztepilý č. 456434 - LB - torzo, sekundární koruna
Jasan ztepilý č. 460424 - PB - Velké řezné rány, infekce kosterního větvení, sekundární koruna</t>
  </si>
  <si>
    <t>3</t>
  </si>
  <si>
    <t>112151315</t>
  </si>
  <si>
    <t>Kácení stromu bez postupného spouštění koruny a kmene D do 0,6 m -  postupné kácení s volnou dopadovou plochou</t>
  </si>
  <si>
    <t>1293965165</t>
  </si>
  <si>
    <t>Pokácení stromu postupné bez spouštění částí kmene a koruny o průměru na řezné ploše pařezu přes 500 do 600 mm - postupné kácení s volnou dopadovou plochou</t>
  </si>
  <si>
    <t>Poznámka k položce:
Vrba bílá č. 456467 - LB - z větší části odumřelý, odlomená část koruny, infekce kmene
Vrba bílá č. 456471 - LB - rozsáhlá infekce kmene, odlomená část koruny
Olše lepkavá č. 456580 - PB - dynamicky prosychá, podemleté kořeny
Jasan ztepilý č. 456595 - PB - Asymetrická koruna, infekce kmene
Jasan ztepilý č. 456599 - PB - infekce báze kmene, sekundární koruna
Jasan ztepilý č. 456600 - PB - velké řezné rán, infekce kmene
Jasan ztepilý č. 460413 - PB - rozsáhlé poškození a  infekce kmene
Jasan ztepilý č. 460420 - PB - podemleté kořeny, velké řezné rány, infekce kosterního větvení</t>
  </si>
  <si>
    <t>42</t>
  </si>
  <si>
    <t>112151316</t>
  </si>
  <si>
    <t>Kácení stromu bez postupného spouštění koruny a kmene D do 0,7 m -  postupné kácení s volnou dopadovou plochou</t>
  </si>
  <si>
    <t>1976480740</t>
  </si>
  <si>
    <t>Pokácení stromu postupné bez spouštění částí kmene a koruny o průměru na řezné ploše pařezu přes 600 do 700 mm</t>
  </si>
  <si>
    <t>Poznámka k položce:
Jasan ztepilý č. 456489 - LB - rozsáhlá infekce kmene</t>
  </si>
  <si>
    <t>43</t>
  </si>
  <si>
    <t>112151317</t>
  </si>
  <si>
    <t>Kácení stromu bez postupného spouštění koruny a kmene D do 0,8 m -  postupné kácení s volnou dopadovou plochou</t>
  </si>
  <si>
    <t>1671484779</t>
  </si>
  <si>
    <t>Pokácení stromu postupné bez spouštění částí kmene a koruny o průměru na řezné ploše pařezu přes 700 do 800 mm</t>
  </si>
  <si>
    <t>Poznámka k položce:
Topol kanadský č. 456448 - LB - sekundární koruna, infekce kmene</t>
  </si>
  <si>
    <t>76</t>
  </si>
  <si>
    <t>112151319</t>
  </si>
  <si>
    <t>Kácení stromu bez postupného spouštění koruny a kmene D do 1,0 m -  postupné kácení s volnou dopadovou plochou</t>
  </si>
  <si>
    <t>1233593182</t>
  </si>
  <si>
    <t>Pokácení stromu postupné bez spouštění částí kmene a koruny o průměru na řezné ploše pařezu přes 900 do 1000 mm</t>
  </si>
  <si>
    <t>Poznámka k položce:
Vrba bílá č. 456431 - LB - rozsáhlá infekce kmene, torzo pškozené požárem</t>
  </si>
  <si>
    <t>69</t>
  </si>
  <si>
    <t>112151R001</t>
  </si>
  <si>
    <t>Pokácení stromů s přetažením v celku s odřezáním kmene a s odvětvením průměru kmene přes 300 do 400</t>
  </si>
  <si>
    <t>512</t>
  </si>
  <si>
    <t>21384211</t>
  </si>
  <si>
    <t>Poznámka k položce:
Vrba jíva č. 456526 - LB - čtyřkmen (pr. 23, 22,19 a 18cm) - defektní větvení, tlaková vidlice od báze, potencionální překážka na toku
Jasan ztepilý č. 456498 - PB - zcela odumřelý, Vyvracející se
Jasan ztepilý č. 456579 - PB - defektní větvení, tlaková vidlice vyvíjející se</t>
  </si>
  <si>
    <t>79</t>
  </si>
  <si>
    <t>112151R002</t>
  </si>
  <si>
    <t>Pokácení stromů s přetažením v celku s odřezáním kmene a s odvětvením průměru kmene přes 400 do 500</t>
  </si>
  <si>
    <t>880065808</t>
  </si>
  <si>
    <t>Pokácení stromů s přetažením v celku s odřezáním kmene a s odvětvením průměru kmene přes 600 do 700</t>
  </si>
  <si>
    <t xml:space="preserve">Poznámka k položce:
Jasan ztepilý č. 456552 - LB - zcela odumřelý
Lípa velkolistá č. 456593 - PB - rozsáhlá infekce kmene
</t>
  </si>
  <si>
    <t>80</t>
  </si>
  <si>
    <t>112151R003</t>
  </si>
  <si>
    <t>Pokácení stromů s přetažením v celku s odřezáním kmene a s odvětvením průměru kmene přes 500 do 600</t>
  </si>
  <si>
    <t>1813705100</t>
  </si>
  <si>
    <t>Poznámka k položce:
Olše lepkavá č. 456510 - PB - poškození báze kmene, poškození kořenů
Olše lepkavá č. 456576 - PB - rozsáhlá infekce kmene, z větší části odumřelý</t>
  </si>
  <si>
    <t>46</t>
  </si>
  <si>
    <t>112151R004</t>
  </si>
  <si>
    <t>438067155</t>
  </si>
  <si>
    <t>Poznámka k položce:
Jasan ztepilý č. 456591 - PB - rozsáhlá infekce kmene, asymetrická koruna</t>
  </si>
  <si>
    <t>49</t>
  </si>
  <si>
    <t>162201441</t>
  </si>
  <si>
    <t>Vodorovné přemístění kmenů stromů listnatých do 2 km D kmene do 300 mm</t>
  </si>
  <si>
    <t>-20471357</t>
  </si>
  <si>
    <t>Vodorovné přemístění větví, kmenů nebo pařezů  s naložením, složením a dopravou do 2000 m kmenů stromů listnatých, průměru přes 100 do 300 mm</t>
  </si>
  <si>
    <t>50</t>
  </si>
  <si>
    <t>162201442</t>
  </si>
  <si>
    <t>Vodorovné přemístění kmenů stromů listnatých do 2 km D kmene do 500 mm</t>
  </si>
  <si>
    <t>-1450855664</t>
  </si>
  <si>
    <t>Vodorovné přemístění větví, kmenů nebo pařezů  s naložením, složením a dopravou do 2000 m kmenů stromů listnatých, průměru přes 300 do 500 mm</t>
  </si>
  <si>
    <t>51</t>
  </si>
  <si>
    <t>162201443</t>
  </si>
  <si>
    <t>Vodorovné přemístění kmenů stromů listnatých do 2 km D kmene do 700 mm</t>
  </si>
  <si>
    <t>1672901404</t>
  </si>
  <si>
    <t>Vodorovné přemístění větví, kmenů nebo pařezů  s naložením, složením a dopravou do 2000 m kmenů stromů listnatých, průměru přes 500 do 700 mm</t>
  </si>
  <si>
    <t>48</t>
  </si>
  <si>
    <t>162201444</t>
  </si>
  <si>
    <t>Vodorovné přemístění kmenů stromů listnatých do 2 km D kmene do 900 mm</t>
  </si>
  <si>
    <t>-562937472</t>
  </si>
  <si>
    <t>Vodorovné přemístění větví, kmenů nebo pařezů  s naložením, složením a dopravou do 2000 m kmenů stromů listnatých, průměru přes 700 do 900 mm</t>
  </si>
  <si>
    <t>77</t>
  </si>
  <si>
    <t>162201500</t>
  </si>
  <si>
    <t>Vodorovné přemístění větví stromů listnatých do 1 km D kmene do 1100 mm</t>
  </si>
  <si>
    <t>1039436268</t>
  </si>
  <si>
    <t>Vodorovné přemístění větví, kmenů nebo pařezů s naložením, složením a dopravou do 1000 m větví stromů listnatých, průměru kmene přes 900 do 1100 mm</t>
  </si>
  <si>
    <t>78</t>
  </si>
  <si>
    <t>162201501</t>
  </si>
  <si>
    <t>Vodorovné přemístění větví stromů listnatých do 1 km D kmene do 1300 mm</t>
  </si>
  <si>
    <t>851197954</t>
  </si>
  <si>
    <t>Vodorovné přemístění větví, kmenů nebo pařezů s naložením, složením a dopravou do 1000 m větví stromů listnatých, průměru kmene přes 1100 do 1300 mm</t>
  </si>
  <si>
    <t>35</t>
  </si>
  <si>
    <t>184852134</t>
  </si>
  <si>
    <t>Řez stromu bezpečnostní o ploše koruny do 60 m2 lezeckou technikou</t>
  </si>
  <si>
    <t>-2001627791</t>
  </si>
  <si>
    <t>Řez stromů prováděný lezeckou technikou bezpečnostní (S-RB), plocha koruny stromu přes 30 do 60 m2</t>
  </si>
  <si>
    <t>Poznámka k položce:
Jasan ztepilý č. 460417 - PB - silné suché větve v koruně</t>
  </si>
  <si>
    <t>30</t>
  </si>
  <si>
    <t>184852135R02</t>
  </si>
  <si>
    <t>Řez stromu bezpečnostní o ploše koruny do 90 m2 lezeckou technikou - lokální redukce z důvodu stabilizace</t>
  </si>
  <si>
    <t>-718926948</t>
  </si>
  <si>
    <t>Řez stromů prováděný lezeckou technikou bezpečnostní (S-RB), plocha koruny stromu přes 60 do 90 m2</t>
  </si>
  <si>
    <t>Poznámka k položce:
Jasan ztepilý č. 456540  - LB - odlehčení nestabilních větví - dynamicky prosychá, silné suché větve v koruně - společně řez zdravotní</t>
  </si>
  <si>
    <t>31</t>
  </si>
  <si>
    <t>184852234</t>
  </si>
  <si>
    <t>Řez stromu zdravotní o ploše koruny do 60 m2 lezeckou technikou</t>
  </si>
  <si>
    <t>-1239776778</t>
  </si>
  <si>
    <t>Řez stromů prováděný lezeckou technikou zdravotní (S-RZ), plocha koruny stromu přes 30 do 60 m2</t>
  </si>
  <si>
    <t>Poznámka k položce:
Jasan ztepilý č. 456540 - LB - dynamicky prosychá, silné suché větve v koruně - provádí se společně s lokální redukcí z důvodu stabilizace 
Borovice lesní č. 456555 - PB - podpořit jeden terminál - nevhodná struktura větví, infekce větví</t>
  </si>
  <si>
    <t>40</t>
  </si>
  <si>
    <t>184852235</t>
  </si>
  <si>
    <t>Řez stromu zdravotní o ploše koruny do 90 m2 lezeckou technikou</t>
  </si>
  <si>
    <t>220587479</t>
  </si>
  <si>
    <t>Řez stromů prováděný lezeckou technikou zdravotní (S-RZ), plocha koruny stromu přes 60 do 90 m2</t>
  </si>
  <si>
    <t>Poznámka k položce:
Jasan ztepilý č. 456490 - LB - asymetrická koruna - provádí se společně s lokální redukcí z důvodu stabilizace a lokální redukcí směrem k překážce
Jasan ztepilý č. 456550 - LB - dynamicky prosychá, silné suché větve v koruně
Jasan ztepilý č. 456573 - PB - dynamicky prosychá, silné suché větve v koruně</t>
  </si>
  <si>
    <t>81</t>
  </si>
  <si>
    <t>184852236</t>
  </si>
  <si>
    <t>Řez stromu zdravotní o ploše koruny do 120 m2 lezeckou technikou</t>
  </si>
  <si>
    <t>-1130071350</t>
  </si>
  <si>
    <t>Řez stromů prováděný lezeckou technikou zdravotní (S-RZ), plocha koruny stromu přes 90 do 120 m2</t>
  </si>
  <si>
    <t>Poznámka k položce:
Jasan ztepilý č. 456512 - PB - dynamicky prosychá, silné suché větve</t>
  </si>
  <si>
    <t>26</t>
  </si>
  <si>
    <t>184852433R01</t>
  </si>
  <si>
    <t>Řez stromu redukční o ploše koruny do 30 m2 lezeckou technikou - úprava průjezdného či průchozího profilu</t>
  </si>
  <si>
    <t>1777444846</t>
  </si>
  <si>
    <t>Řez stromů prováděný lezeckou technikou redukční obvodový (S-RO), plocha koruny stromu do 40 m2 - úprava průjezdného či průchozího profilu</t>
  </si>
  <si>
    <t xml:space="preserve">Poznámka k položce:
Ořešák královský č. 456439 - LB - asymetrická koruna, společně lokální redukce směrem k překážce
Olše lepkavá č. 456553 - PB - průjezd mechanizace na poli - asymetrická koruna
Olše lepkavá č. 456562 - PB - asymetrická koruna
Olše lepkavá č. 456564 - PB - asymetrická koruna
</t>
  </si>
  <si>
    <t>82</t>
  </si>
  <si>
    <t>184852434</t>
  </si>
  <si>
    <t>Řez stromu redukční o ploše koruny do 60 m2 lezeckou technikou - redukce obvodová 30%</t>
  </si>
  <si>
    <t>-1730922753</t>
  </si>
  <si>
    <t>Řez stromů prováděný lezeckou technikou redukční obvodový (S-RO), plocha koruny stromu přes 30 do 60 m2</t>
  </si>
  <si>
    <t>Poznámka k položce:
Jírovec maďal - PB - 460415 -30%- rozsáhlá infekce kmene, dutina ve kmeni</t>
  </si>
  <si>
    <t>27</t>
  </si>
  <si>
    <t>184852434R02</t>
  </si>
  <si>
    <t>Řez stromu redukční o ploše koruny do 60 m2 lezeckou technikou -  úprava průjezdného či průchozího profilu</t>
  </si>
  <si>
    <t>-1366942879</t>
  </si>
  <si>
    <t>Řez stromů prováděný lezeckou technikou redukční obvodový (S-RO), plocha koruny stromu přes 60 do 100 m2 -  úprava průjezdného či průchozího profilu</t>
  </si>
  <si>
    <t xml:space="preserve">Poznámka k položce:
Jasan ztepilý č. 456559 - PB - defektní větvení, tlaková vidlice od báze vyvíjející se
Vrba bílá č. 456523 - PB - Průjezd mechanizace na poli - Defektní větvení,  tlaková vidlice od báze vyvíjející se, infekce báze kmene
</t>
  </si>
  <si>
    <t>25</t>
  </si>
  <si>
    <t>184852434R01</t>
  </si>
  <si>
    <t>Řez stromu redukční o ploše koruny do 60 m2 lezeckou technikou - lokální redukce směrem k překážce</t>
  </si>
  <si>
    <t>1890469201</t>
  </si>
  <si>
    <t>Řez stromů prováděný lezeckou technikou redukční obvodový (S-RO), plocha koruny stromu přes 30 do 60 m2 -  lokální redukce směrem k překážce</t>
  </si>
  <si>
    <t>Poznámka k položce:
Ořešák královský č. 456439 - LB - redukce ve směru k objektu - aymetrická koruna - společně s úpravou průjezdného či průchozího profilu
Jilm vaz č. 456473 - LB - VTI v koruně - redukce směrem k VTI</t>
  </si>
  <si>
    <t>36</t>
  </si>
  <si>
    <t>184852435R01</t>
  </si>
  <si>
    <t>Řez stromu redukční o ploše koruny do 90 m2 lezeckou technikou - lokální redukce směrem k překážce</t>
  </si>
  <si>
    <t>908951031</t>
  </si>
  <si>
    <t>Řez stromů prováděný lezeckou technikou redukční obvodový (S-RO), plocha koruny stromu přes 60 do 90 m2  - lokální redukce směrem k překážce</t>
  </si>
  <si>
    <t>Poznámka k položce:
Jasan ztepilý č. 456490 - LB - redukce ve směru k objektu (střecha) - asymetrická koruna - provádí se společně s lokální redukcí z důvodu stabilizace a řezem zdravotním</t>
  </si>
  <si>
    <t>61</t>
  </si>
  <si>
    <t>184852436R003</t>
  </si>
  <si>
    <t>Řez stromu redukční o ploše koruny do 120 m2 lezeckou technikou - lokální redukce z důvodu stabilizace</t>
  </si>
  <si>
    <t>-987943667</t>
  </si>
  <si>
    <t>Řez stromů prováděný lezeckou technikou redukční obvodový (S-RO), plocha koruny stromu přes 90 do 120 m2 - lokální redukce z důvodu stabilizace</t>
  </si>
  <si>
    <t xml:space="preserve">Poznámka k položce:
Jasan ztepilý č. 456490 - LB - odlehčení nestabilních větví - asymetrikcá koruna - řez společně s lokální redukcí směrem k překážce a se zdravotním řezem
</t>
  </si>
  <si>
    <t>83</t>
  </si>
  <si>
    <t>184852R01</t>
  </si>
  <si>
    <t>Řez popuštěcí plocha koruny od 20 do 50 m2</t>
  </si>
  <si>
    <t>ks</t>
  </si>
  <si>
    <t>1498943162</t>
  </si>
  <si>
    <t>Poznámka k položce:
Vrba bílá č. 456426 - LB</t>
  </si>
  <si>
    <t>84</t>
  </si>
  <si>
    <t>184852R02</t>
  </si>
  <si>
    <t>Řez na hlavu o ploše koruny od 20 do 70 m2</t>
  </si>
  <si>
    <t>1603299897</t>
  </si>
  <si>
    <t>Poznámka k položce:
Vrba bílá č. 456428 - LB - torzo, sekundární koruna
Vrba bílá č. 456429 - LB - torzo, sekundární koruna
Vrba bílá č. 456459 - LB - velké řezné rány, infekce větví
Lípa malolistá č. 456461 - LB - radikálně sesazen na torzo, velké řezné rány</t>
  </si>
  <si>
    <t>85</t>
  </si>
  <si>
    <t>184852R03</t>
  </si>
  <si>
    <t>Řez sesazovací o ploše koruny od 90 do 120 m2 - 30%</t>
  </si>
  <si>
    <t>-1716358074</t>
  </si>
  <si>
    <t>Řez sesazovací o ploše koruny od 90 do 120 m2</t>
  </si>
  <si>
    <t>Poznámka k položce:
Vrba bílá č. 456470 - LB - 30% - Infekce kmene, infekce kosterního větvení, infekce větví</t>
  </si>
  <si>
    <t>86</t>
  </si>
  <si>
    <t>184852R04</t>
  </si>
  <si>
    <t>Řez sesazovací o ploše koruny od 120 do 150 m2 - 30 až 40%</t>
  </si>
  <si>
    <t>-1149551552</t>
  </si>
  <si>
    <t>Řez sesazovací o ploše koruny od 120 do 150 m2</t>
  </si>
  <si>
    <t>Poznámka k položce:
Vrba bílá č. 456589 - PB - 30 až 40% -  Infekce báze kmene, infekce kmene,větví, odlomená část koruny, zavěšená větěv</t>
  </si>
  <si>
    <t>R001</t>
  </si>
  <si>
    <t>Štěpkování větví z pokácených stromů včetně likvidace štěpky</t>
  </si>
  <si>
    <t>-1175946712</t>
  </si>
  <si>
    <t>Poznámka k položce:
Seštěpkování větví v místě kácení stromů a likvidace a odvoz štěpky</t>
  </si>
  <si>
    <t>16</t>
  </si>
  <si>
    <t>R002</t>
  </si>
  <si>
    <t>Seštěpkování větví z řezů stromů - redukční, bezpečnostní řezy, obvodové atd. včetně likvidace štěpky</t>
  </si>
  <si>
    <t>-2141504924</t>
  </si>
  <si>
    <t>Poznámka k položce:
Seštěpkování větví v místě provádění řezů  - do pr.100mm a odvoz a likvidace štěpky</t>
  </si>
  <si>
    <t>17</t>
  </si>
  <si>
    <t>R003</t>
  </si>
  <si>
    <t>Manipulace s dřevní hmotou - stížené podmínky v korytě řeky</t>
  </si>
  <si>
    <t>kpl.</t>
  </si>
  <si>
    <t>-1208700258</t>
  </si>
  <si>
    <t>Poznámka k položce:
manipulace s dřevní hmotou v rámci staveniště - vytažení dřevní hmoty z hůře přístupných míst, vytažení dřevní hmoty z koryta řeky a z břehové hrany, úklid dřevní hmoty v hůře přístupných místech, celkové stížené podmínky v korytě řeky</t>
  </si>
  <si>
    <t>18</t>
  </si>
  <si>
    <t>R004</t>
  </si>
  <si>
    <t>Vodorovné přemístění větví nad 100 mm do 2 km - větve z prořezů</t>
  </si>
  <si>
    <t>658144547</t>
  </si>
  <si>
    <t>Poznámka k položce:
odvoz větví nad pruměr 100 mm a uložení na mezideponii</t>
  </si>
  <si>
    <t>N00</t>
  </si>
  <si>
    <t>Nepojmenované práce</t>
  </si>
  <si>
    <t>N01</t>
  </si>
  <si>
    <t>Nepojmenovaný díl</t>
  </si>
  <si>
    <t>VRN</t>
  </si>
  <si>
    <t>Vedlejší rozpočtové náklady</t>
  </si>
  <si>
    <t>5</t>
  </si>
  <si>
    <t>VRN3</t>
  </si>
  <si>
    <t>Zařízení staveniště</t>
  </si>
  <si>
    <t>19</t>
  </si>
  <si>
    <t>034103000</t>
  </si>
  <si>
    <t>Oplocení staveniště, zajištění BOZP</t>
  </si>
  <si>
    <t>1024</t>
  </si>
  <si>
    <t>1175558131</t>
  </si>
  <si>
    <t>Oplocení staveniště</t>
  </si>
  <si>
    <t>Poznámka k položce:
Oplocení staveniště a zajištění BOZP v místě aktuálního kácení a pohybu strojů a mechanizace</t>
  </si>
  <si>
    <t>20</t>
  </si>
  <si>
    <t>034303000</t>
  </si>
  <si>
    <t>Dopravní značení na staveništi</t>
  </si>
  <si>
    <t>1584228636</t>
  </si>
  <si>
    <t>Poznámka k položce:
Dopravní značení v místech kácení - např. pozor práce na silnici</t>
  </si>
  <si>
    <t>034503000</t>
  </si>
  <si>
    <t>Informační tabule na staveništi</t>
  </si>
  <si>
    <t>1858655611</t>
  </si>
  <si>
    <t>Poznámka k položce:
Informační tabule na staveništi zajišťující i BOZP</t>
  </si>
  <si>
    <t>22</t>
  </si>
  <si>
    <t>R005</t>
  </si>
  <si>
    <t>Úklid staveniště</t>
  </si>
  <si>
    <t>1567333809</t>
  </si>
  <si>
    <t>Poznámka k položce:
Úklid staveniště a přilehlých komunikací a pozemků od klestí, štěpek, bláta atd.
Vytahání větví a klestí z koryta řeky. Uvedení komunikací a všech dotčených pozemků do původního stavu</t>
  </si>
  <si>
    <t>87</t>
  </si>
  <si>
    <t>R006</t>
  </si>
  <si>
    <t>Zajištění přístupů na pozemky jiných vlastníků</t>
  </si>
  <si>
    <t>44364028</t>
  </si>
  <si>
    <t>Poznámka k položce:
Zajištění souhlasů ke vstupu na cizí pozemnky, protokolární převzetí a zpětné předání</t>
  </si>
  <si>
    <t>88</t>
  </si>
  <si>
    <t>R007</t>
  </si>
  <si>
    <t>Pasportizace komunikací a pozemků</t>
  </si>
  <si>
    <t>1949279822</t>
  </si>
  <si>
    <t>PAsportizace komunikací a pozemků</t>
  </si>
  <si>
    <t>Poznámka k položce:
Zajištění pasportizace pozemků - fotodokumnetacepoužívaných komunikací a pozemků před zahájením a po dokončení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</si>
</sst>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6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06" t="s">
        <v>14</v>
      </c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19"/>
      <c r="AQ5" s="19"/>
      <c r="AR5" s="17"/>
      <c r="BE5" s="203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08" t="s">
        <v>17</v>
      </c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19"/>
      <c r="AQ6" s="19"/>
      <c r="AR6" s="17"/>
      <c r="BE6" s="204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04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04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04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04"/>
      <c r="BS10" s="14" t="s">
        <v>6</v>
      </c>
    </row>
    <row r="11" spans="2:71" s="1" customFormat="1" ht="18.4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04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04"/>
      <c r="BS12" s="14" t="s">
        <v>6</v>
      </c>
    </row>
    <row r="13" spans="2:71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04"/>
      <c r="BS13" s="14" t="s">
        <v>6</v>
      </c>
    </row>
    <row r="14" spans="2:71" ht="12.75">
      <c r="B14" s="18"/>
      <c r="C14" s="19"/>
      <c r="D14" s="19"/>
      <c r="E14" s="209" t="s">
        <v>29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04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04"/>
      <c r="BS15" s="14" t="s">
        <v>4</v>
      </c>
    </row>
    <row r="16" spans="2:71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04"/>
      <c r="BS16" s="14" t="s">
        <v>4</v>
      </c>
    </row>
    <row r="17" spans="2:71" s="1" customFormat="1" ht="18.4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04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04"/>
      <c r="BS18" s="14" t="s">
        <v>6</v>
      </c>
    </row>
    <row r="19" spans="2:71" s="1" customFormat="1" ht="12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04"/>
      <c r="BS19" s="14" t="s">
        <v>6</v>
      </c>
    </row>
    <row r="20" spans="2:71" s="1" customFormat="1" ht="18.4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04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04"/>
    </row>
    <row r="22" spans="2:57" s="1" customFormat="1" ht="12" customHeight="1">
      <c r="B22" s="18"/>
      <c r="C22" s="19"/>
      <c r="D22" s="26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04"/>
    </row>
    <row r="23" spans="2:57" s="1" customFormat="1" ht="16.5" customHeight="1">
      <c r="B23" s="18"/>
      <c r="C23" s="19"/>
      <c r="D23" s="19"/>
      <c r="E23" s="211" t="s">
        <v>1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19"/>
      <c r="AP23" s="19"/>
      <c r="AQ23" s="19"/>
      <c r="AR23" s="17"/>
      <c r="BE23" s="204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04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04"/>
    </row>
    <row r="26" spans="1:57" s="2" customFormat="1" ht="25.9" customHeight="1">
      <c r="A26" s="31"/>
      <c r="B26" s="32"/>
      <c r="C26" s="33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2">
        <f>ROUND(AG94,2)</f>
        <v>0</v>
      </c>
      <c r="AL26" s="213"/>
      <c r="AM26" s="213"/>
      <c r="AN26" s="213"/>
      <c r="AO26" s="213"/>
      <c r="AP26" s="33"/>
      <c r="AQ26" s="33"/>
      <c r="AR26" s="36"/>
      <c r="BE26" s="204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04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14" t="s">
        <v>37</v>
      </c>
      <c r="M28" s="214"/>
      <c r="N28" s="214"/>
      <c r="O28" s="214"/>
      <c r="P28" s="214"/>
      <c r="Q28" s="33"/>
      <c r="R28" s="33"/>
      <c r="S28" s="33"/>
      <c r="T28" s="33"/>
      <c r="U28" s="33"/>
      <c r="V28" s="33"/>
      <c r="W28" s="214" t="s">
        <v>38</v>
      </c>
      <c r="X28" s="214"/>
      <c r="Y28" s="214"/>
      <c r="Z28" s="214"/>
      <c r="AA28" s="214"/>
      <c r="AB28" s="214"/>
      <c r="AC28" s="214"/>
      <c r="AD28" s="214"/>
      <c r="AE28" s="214"/>
      <c r="AF28" s="33"/>
      <c r="AG28" s="33"/>
      <c r="AH28" s="33"/>
      <c r="AI28" s="33"/>
      <c r="AJ28" s="33"/>
      <c r="AK28" s="214" t="s">
        <v>39</v>
      </c>
      <c r="AL28" s="214"/>
      <c r="AM28" s="214"/>
      <c r="AN28" s="214"/>
      <c r="AO28" s="214"/>
      <c r="AP28" s="33"/>
      <c r="AQ28" s="33"/>
      <c r="AR28" s="36"/>
      <c r="BE28" s="204"/>
    </row>
    <row r="29" spans="2:57" s="3" customFormat="1" ht="14.45" customHeight="1">
      <c r="B29" s="37"/>
      <c r="C29" s="38"/>
      <c r="D29" s="26" t="s">
        <v>40</v>
      </c>
      <c r="E29" s="38"/>
      <c r="F29" s="26" t="s">
        <v>41</v>
      </c>
      <c r="G29" s="38"/>
      <c r="H29" s="38"/>
      <c r="I29" s="38"/>
      <c r="J29" s="38"/>
      <c r="K29" s="38"/>
      <c r="L29" s="217">
        <v>0.21</v>
      </c>
      <c r="M29" s="216"/>
      <c r="N29" s="216"/>
      <c r="O29" s="216"/>
      <c r="P29" s="216"/>
      <c r="Q29" s="38"/>
      <c r="R29" s="38"/>
      <c r="S29" s="38"/>
      <c r="T29" s="38"/>
      <c r="U29" s="38"/>
      <c r="V29" s="38"/>
      <c r="W29" s="215">
        <f>ROUND(AZ94,2)</f>
        <v>0</v>
      </c>
      <c r="X29" s="216"/>
      <c r="Y29" s="216"/>
      <c r="Z29" s="216"/>
      <c r="AA29" s="216"/>
      <c r="AB29" s="216"/>
      <c r="AC29" s="216"/>
      <c r="AD29" s="216"/>
      <c r="AE29" s="216"/>
      <c r="AF29" s="38"/>
      <c r="AG29" s="38"/>
      <c r="AH29" s="38"/>
      <c r="AI29" s="38"/>
      <c r="AJ29" s="38"/>
      <c r="AK29" s="215">
        <f>ROUND(AV94,2)</f>
        <v>0</v>
      </c>
      <c r="AL29" s="216"/>
      <c r="AM29" s="216"/>
      <c r="AN29" s="216"/>
      <c r="AO29" s="216"/>
      <c r="AP29" s="38"/>
      <c r="AQ29" s="38"/>
      <c r="AR29" s="39"/>
      <c r="BE29" s="205"/>
    </row>
    <row r="30" spans="2:57" s="3" customFormat="1" ht="14.45" customHeight="1">
      <c r="B30" s="37"/>
      <c r="C30" s="38"/>
      <c r="D30" s="38"/>
      <c r="E30" s="38"/>
      <c r="F30" s="26" t="s">
        <v>42</v>
      </c>
      <c r="G30" s="38"/>
      <c r="H30" s="38"/>
      <c r="I30" s="38"/>
      <c r="J30" s="38"/>
      <c r="K30" s="38"/>
      <c r="L30" s="217">
        <v>0.15</v>
      </c>
      <c r="M30" s="216"/>
      <c r="N30" s="216"/>
      <c r="O30" s="216"/>
      <c r="P30" s="216"/>
      <c r="Q30" s="38"/>
      <c r="R30" s="38"/>
      <c r="S30" s="38"/>
      <c r="T30" s="38"/>
      <c r="U30" s="38"/>
      <c r="V30" s="38"/>
      <c r="W30" s="215">
        <f>ROUND(BA94,2)</f>
        <v>0</v>
      </c>
      <c r="X30" s="216"/>
      <c r="Y30" s="216"/>
      <c r="Z30" s="216"/>
      <c r="AA30" s="216"/>
      <c r="AB30" s="216"/>
      <c r="AC30" s="216"/>
      <c r="AD30" s="216"/>
      <c r="AE30" s="216"/>
      <c r="AF30" s="38"/>
      <c r="AG30" s="38"/>
      <c r="AH30" s="38"/>
      <c r="AI30" s="38"/>
      <c r="AJ30" s="38"/>
      <c r="AK30" s="215">
        <f>ROUND(AW94,2)</f>
        <v>0</v>
      </c>
      <c r="AL30" s="216"/>
      <c r="AM30" s="216"/>
      <c r="AN30" s="216"/>
      <c r="AO30" s="216"/>
      <c r="AP30" s="38"/>
      <c r="AQ30" s="38"/>
      <c r="AR30" s="39"/>
      <c r="BE30" s="205"/>
    </row>
    <row r="31" spans="2:57" s="3" customFormat="1" ht="14.45" customHeight="1" hidden="1">
      <c r="B31" s="37"/>
      <c r="C31" s="38"/>
      <c r="D31" s="38"/>
      <c r="E31" s="38"/>
      <c r="F31" s="26" t="s">
        <v>43</v>
      </c>
      <c r="G31" s="38"/>
      <c r="H31" s="38"/>
      <c r="I31" s="38"/>
      <c r="J31" s="38"/>
      <c r="K31" s="38"/>
      <c r="L31" s="217">
        <v>0.21</v>
      </c>
      <c r="M31" s="216"/>
      <c r="N31" s="216"/>
      <c r="O31" s="216"/>
      <c r="P31" s="216"/>
      <c r="Q31" s="38"/>
      <c r="R31" s="38"/>
      <c r="S31" s="38"/>
      <c r="T31" s="38"/>
      <c r="U31" s="38"/>
      <c r="V31" s="38"/>
      <c r="W31" s="215">
        <f>ROUND(BB94,2)</f>
        <v>0</v>
      </c>
      <c r="X31" s="216"/>
      <c r="Y31" s="216"/>
      <c r="Z31" s="216"/>
      <c r="AA31" s="216"/>
      <c r="AB31" s="216"/>
      <c r="AC31" s="216"/>
      <c r="AD31" s="216"/>
      <c r="AE31" s="216"/>
      <c r="AF31" s="38"/>
      <c r="AG31" s="38"/>
      <c r="AH31" s="38"/>
      <c r="AI31" s="38"/>
      <c r="AJ31" s="38"/>
      <c r="AK31" s="215">
        <v>0</v>
      </c>
      <c r="AL31" s="216"/>
      <c r="AM31" s="216"/>
      <c r="AN31" s="216"/>
      <c r="AO31" s="216"/>
      <c r="AP31" s="38"/>
      <c r="AQ31" s="38"/>
      <c r="AR31" s="39"/>
      <c r="BE31" s="205"/>
    </row>
    <row r="32" spans="2:57" s="3" customFormat="1" ht="14.45" customHeight="1" hidden="1">
      <c r="B32" s="37"/>
      <c r="C32" s="38"/>
      <c r="D32" s="38"/>
      <c r="E32" s="38"/>
      <c r="F32" s="26" t="s">
        <v>44</v>
      </c>
      <c r="G32" s="38"/>
      <c r="H32" s="38"/>
      <c r="I32" s="38"/>
      <c r="J32" s="38"/>
      <c r="K32" s="38"/>
      <c r="L32" s="217">
        <v>0.15</v>
      </c>
      <c r="M32" s="216"/>
      <c r="N32" s="216"/>
      <c r="O32" s="216"/>
      <c r="P32" s="216"/>
      <c r="Q32" s="38"/>
      <c r="R32" s="38"/>
      <c r="S32" s="38"/>
      <c r="T32" s="38"/>
      <c r="U32" s="38"/>
      <c r="V32" s="38"/>
      <c r="W32" s="215">
        <f>ROUND(BC94,2)</f>
        <v>0</v>
      </c>
      <c r="X32" s="216"/>
      <c r="Y32" s="216"/>
      <c r="Z32" s="216"/>
      <c r="AA32" s="216"/>
      <c r="AB32" s="216"/>
      <c r="AC32" s="216"/>
      <c r="AD32" s="216"/>
      <c r="AE32" s="216"/>
      <c r="AF32" s="38"/>
      <c r="AG32" s="38"/>
      <c r="AH32" s="38"/>
      <c r="AI32" s="38"/>
      <c r="AJ32" s="38"/>
      <c r="AK32" s="215">
        <v>0</v>
      </c>
      <c r="AL32" s="216"/>
      <c r="AM32" s="216"/>
      <c r="AN32" s="216"/>
      <c r="AO32" s="216"/>
      <c r="AP32" s="38"/>
      <c r="AQ32" s="38"/>
      <c r="AR32" s="39"/>
      <c r="BE32" s="205"/>
    </row>
    <row r="33" spans="2:57" s="3" customFormat="1" ht="14.45" customHeight="1" hidden="1">
      <c r="B33" s="37"/>
      <c r="C33" s="38"/>
      <c r="D33" s="38"/>
      <c r="E33" s="38"/>
      <c r="F33" s="26" t="s">
        <v>45</v>
      </c>
      <c r="G33" s="38"/>
      <c r="H33" s="38"/>
      <c r="I33" s="38"/>
      <c r="J33" s="38"/>
      <c r="K33" s="38"/>
      <c r="L33" s="217">
        <v>0</v>
      </c>
      <c r="M33" s="216"/>
      <c r="N33" s="216"/>
      <c r="O33" s="216"/>
      <c r="P33" s="216"/>
      <c r="Q33" s="38"/>
      <c r="R33" s="38"/>
      <c r="S33" s="38"/>
      <c r="T33" s="38"/>
      <c r="U33" s="38"/>
      <c r="V33" s="38"/>
      <c r="W33" s="215">
        <f>ROUND(BD94,2)</f>
        <v>0</v>
      </c>
      <c r="X33" s="216"/>
      <c r="Y33" s="216"/>
      <c r="Z33" s="216"/>
      <c r="AA33" s="216"/>
      <c r="AB33" s="216"/>
      <c r="AC33" s="216"/>
      <c r="AD33" s="216"/>
      <c r="AE33" s="216"/>
      <c r="AF33" s="38"/>
      <c r="AG33" s="38"/>
      <c r="AH33" s="38"/>
      <c r="AI33" s="38"/>
      <c r="AJ33" s="38"/>
      <c r="AK33" s="215">
        <v>0</v>
      </c>
      <c r="AL33" s="216"/>
      <c r="AM33" s="216"/>
      <c r="AN33" s="216"/>
      <c r="AO33" s="216"/>
      <c r="AP33" s="38"/>
      <c r="AQ33" s="38"/>
      <c r="AR33" s="39"/>
      <c r="BE33" s="205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04"/>
    </row>
    <row r="35" spans="1:57" s="2" customFormat="1" ht="25.9" customHeight="1">
      <c r="A35" s="31"/>
      <c r="B35" s="32"/>
      <c r="C35" s="40"/>
      <c r="D35" s="41" t="s">
        <v>46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47</v>
      </c>
      <c r="U35" s="42"/>
      <c r="V35" s="42"/>
      <c r="W35" s="42"/>
      <c r="X35" s="218" t="s">
        <v>48</v>
      </c>
      <c r="Y35" s="219"/>
      <c r="Z35" s="219"/>
      <c r="AA35" s="219"/>
      <c r="AB35" s="219"/>
      <c r="AC35" s="42"/>
      <c r="AD35" s="42"/>
      <c r="AE35" s="42"/>
      <c r="AF35" s="42"/>
      <c r="AG35" s="42"/>
      <c r="AH35" s="42"/>
      <c r="AI35" s="42"/>
      <c r="AJ35" s="42"/>
      <c r="AK35" s="220">
        <f>SUM(AK26:AK33)</f>
        <v>0</v>
      </c>
      <c r="AL35" s="219"/>
      <c r="AM35" s="219"/>
      <c r="AN35" s="219"/>
      <c r="AO35" s="221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49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50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51</v>
      </c>
      <c r="AI60" s="35"/>
      <c r="AJ60" s="35"/>
      <c r="AK60" s="35"/>
      <c r="AL60" s="35"/>
      <c r="AM60" s="49" t="s">
        <v>52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53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54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51</v>
      </c>
      <c r="AI75" s="35"/>
      <c r="AJ75" s="35"/>
      <c r="AK75" s="35"/>
      <c r="AL75" s="35"/>
      <c r="AM75" s="49" t="s">
        <v>52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LCH6/2020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22" t="str">
        <f>K6</f>
        <v>Ležák zaječice, kácení a prořez břehového porostu ř.km 9,800-11,520 1.etapa</v>
      </c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Zaječice u Chrudimi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24" t="str">
        <f>IF(AN8="","",AN8)</f>
        <v>3. 12. 2019</v>
      </c>
      <c r="AN87" s="224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Povodí Labe, státní podnik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25" t="str">
        <f>IF(E17="","",E17)</f>
        <v xml:space="preserve"> </v>
      </c>
      <c r="AN89" s="226"/>
      <c r="AO89" s="226"/>
      <c r="AP89" s="226"/>
      <c r="AQ89" s="33"/>
      <c r="AR89" s="36"/>
      <c r="AS89" s="227" t="s">
        <v>56</v>
      </c>
      <c r="AT89" s="228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33</v>
      </c>
      <c r="AJ90" s="33"/>
      <c r="AK90" s="33"/>
      <c r="AL90" s="33"/>
      <c r="AM90" s="225" t="str">
        <f>IF(E20="","",E20)</f>
        <v>Ladislav Chleboun, DiS.</v>
      </c>
      <c r="AN90" s="226"/>
      <c r="AO90" s="226"/>
      <c r="AP90" s="226"/>
      <c r="AQ90" s="33"/>
      <c r="AR90" s="36"/>
      <c r="AS90" s="229"/>
      <c r="AT90" s="230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1"/>
      <c r="AT91" s="232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33" t="s">
        <v>57</v>
      </c>
      <c r="D92" s="234"/>
      <c r="E92" s="234"/>
      <c r="F92" s="234"/>
      <c r="G92" s="234"/>
      <c r="H92" s="70"/>
      <c r="I92" s="235" t="s">
        <v>58</v>
      </c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6" t="s">
        <v>59</v>
      </c>
      <c r="AH92" s="234"/>
      <c r="AI92" s="234"/>
      <c r="AJ92" s="234"/>
      <c r="AK92" s="234"/>
      <c r="AL92" s="234"/>
      <c r="AM92" s="234"/>
      <c r="AN92" s="235" t="s">
        <v>60</v>
      </c>
      <c r="AO92" s="234"/>
      <c r="AP92" s="237"/>
      <c r="AQ92" s="71" t="s">
        <v>61</v>
      </c>
      <c r="AR92" s="36"/>
      <c r="AS92" s="72" t="s">
        <v>62</v>
      </c>
      <c r="AT92" s="73" t="s">
        <v>63</v>
      </c>
      <c r="AU92" s="73" t="s">
        <v>64</v>
      </c>
      <c r="AV92" s="73" t="s">
        <v>65</v>
      </c>
      <c r="AW92" s="73" t="s">
        <v>66</v>
      </c>
      <c r="AX92" s="73" t="s">
        <v>67</v>
      </c>
      <c r="AY92" s="73" t="s">
        <v>68</v>
      </c>
      <c r="AZ92" s="73" t="s">
        <v>69</v>
      </c>
      <c r="BA92" s="73" t="s">
        <v>70</v>
      </c>
      <c r="BB92" s="73" t="s">
        <v>71</v>
      </c>
      <c r="BC92" s="73" t="s">
        <v>72</v>
      </c>
      <c r="BD92" s="74" t="s">
        <v>73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74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41">
        <f>ROUND(AG95,2)</f>
        <v>0</v>
      </c>
      <c r="AH94" s="241"/>
      <c r="AI94" s="241"/>
      <c r="AJ94" s="241"/>
      <c r="AK94" s="241"/>
      <c r="AL94" s="241"/>
      <c r="AM94" s="241"/>
      <c r="AN94" s="242">
        <f>SUM(AG94,AT94)</f>
        <v>0</v>
      </c>
      <c r="AO94" s="242"/>
      <c r="AP94" s="242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75</v>
      </c>
      <c r="BT94" s="88" t="s">
        <v>76</v>
      </c>
      <c r="BV94" s="88" t="s">
        <v>77</v>
      </c>
      <c r="BW94" s="88" t="s">
        <v>5</v>
      </c>
      <c r="BX94" s="88" t="s">
        <v>78</v>
      </c>
      <c r="CL94" s="88" t="s">
        <v>1</v>
      </c>
    </row>
    <row r="95" spans="1:90" s="7" customFormat="1" ht="37.5" customHeight="1">
      <c r="A95" s="89" t="s">
        <v>79</v>
      </c>
      <c r="B95" s="90"/>
      <c r="C95" s="91"/>
      <c r="D95" s="240" t="s">
        <v>14</v>
      </c>
      <c r="E95" s="240"/>
      <c r="F95" s="240"/>
      <c r="G95" s="240"/>
      <c r="H95" s="240"/>
      <c r="I95" s="92"/>
      <c r="J95" s="240" t="s">
        <v>17</v>
      </c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38">
        <f>'LCH6-2020 - Ležák zaječic...'!J28</f>
        <v>0</v>
      </c>
      <c r="AH95" s="239"/>
      <c r="AI95" s="239"/>
      <c r="AJ95" s="239"/>
      <c r="AK95" s="239"/>
      <c r="AL95" s="239"/>
      <c r="AM95" s="239"/>
      <c r="AN95" s="238">
        <f>SUM(AG95,AT95)</f>
        <v>0</v>
      </c>
      <c r="AO95" s="239"/>
      <c r="AP95" s="239"/>
      <c r="AQ95" s="93" t="s">
        <v>80</v>
      </c>
      <c r="AR95" s="94"/>
      <c r="AS95" s="95">
        <v>0</v>
      </c>
      <c r="AT95" s="96">
        <f>ROUND(SUM(AV95:AW95),2)</f>
        <v>0</v>
      </c>
      <c r="AU95" s="97">
        <f>'LCH6-2020 - Ležák zaječic...'!P118</f>
        <v>0</v>
      </c>
      <c r="AV95" s="96">
        <f>'LCH6-2020 - Ležák zaječic...'!J31</f>
        <v>0</v>
      </c>
      <c r="AW95" s="96">
        <f>'LCH6-2020 - Ležák zaječic...'!J32</f>
        <v>0</v>
      </c>
      <c r="AX95" s="96">
        <f>'LCH6-2020 - Ležák zaječic...'!J33</f>
        <v>0</v>
      </c>
      <c r="AY95" s="96">
        <f>'LCH6-2020 - Ležák zaječic...'!J34</f>
        <v>0</v>
      </c>
      <c r="AZ95" s="96">
        <f>'LCH6-2020 - Ležák zaječic...'!F31</f>
        <v>0</v>
      </c>
      <c r="BA95" s="96">
        <f>'LCH6-2020 - Ležák zaječic...'!F32</f>
        <v>0</v>
      </c>
      <c r="BB95" s="96">
        <f>'LCH6-2020 - Ležák zaječic...'!F33</f>
        <v>0</v>
      </c>
      <c r="BC95" s="96">
        <f>'LCH6-2020 - Ležák zaječic...'!F34</f>
        <v>0</v>
      </c>
      <c r="BD95" s="98">
        <f>'LCH6-2020 - Ležák zaječic...'!F35</f>
        <v>0</v>
      </c>
      <c r="BT95" s="99" t="s">
        <v>81</v>
      </c>
      <c r="BU95" s="99" t="s">
        <v>82</v>
      </c>
      <c r="BV95" s="99" t="s">
        <v>77</v>
      </c>
      <c r="BW95" s="99" t="s">
        <v>5</v>
      </c>
      <c r="BX95" s="99" t="s">
        <v>78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RnA5OESiZNQ++YzDSb2cfRGfjGGz4sYlLobpyaSJisR3ftP4aWJZv+bTOpu8JMXS9atBEq3haBEd5MCkL50Lyg==" saltValue="ESblAYMdm3eY5EN3yYsYqbxlkZPEDEatRx/4ci8I+G3N8U1T0G+liOCvvXZsfGdRw5XMD38xoAsEZX2lx6RhD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LCH6-2020 - Ležák zaječic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3"/>
  <sheetViews>
    <sheetView showGridLines="0" tabSelected="1" workbookViewId="0" topLeftCell="A87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4" t="s">
        <v>5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7"/>
      <c r="AT3" s="14" t="s">
        <v>83</v>
      </c>
    </row>
    <row r="4" spans="2:46" s="1" customFormat="1" ht="24.95" customHeight="1">
      <c r="B4" s="17"/>
      <c r="D4" s="102" t="s">
        <v>84</v>
      </c>
      <c r="L4" s="17"/>
      <c r="M4" s="103" t="s">
        <v>10</v>
      </c>
      <c r="AT4" s="14" t="s">
        <v>4</v>
      </c>
    </row>
    <row r="5" spans="2:12" s="1" customFormat="1" ht="6.95" customHeight="1">
      <c r="B5" s="17"/>
      <c r="L5" s="17"/>
    </row>
    <row r="6" spans="1:31" s="2" customFormat="1" ht="12" customHeight="1">
      <c r="A6" s="31"/>
      <c r="B6" s="36"/>
      <c r="C6" s="31"/>
      <c r="D6" s="104" t="s">
        <v>16</v>
      </c>
      <c r="E6" s="31"/>
      <c r="F6" s="31"/>
      <c r="G6" s="31"/>
      <c r="H6" s="31"/>
      <c r="I6" s="31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24.75" customHeight="1">
      <c r="A7" s="31"/>
      <c r="B7" s="36"/>
      <c r="C7" s="31"/>
      <c r="D7" s="31"/>
      <c r="E7" s="244" t="s">
        <v>17</v>
      </c>
      <c r="F7" s="245"/>
      <c r="G7" s="245"/>
      <c r="H7" s="245"/>
      <c r="I7" s="31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1.25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6"/>
      <c r="C9" s="31"/>
      <c r="D9" s="104" t="s">
        <v>18</v>
      </c>
      <c r="E9" s="31"/>
      <c r="F9" s="105" t="s">
        <v>1</v>
      </c>
      <c r="G9" s="31"/>
      <c r="H9" s="31"/>
      <c r="I9" s="104" t="s">
        <v>19</v>
      </c>
      <c r="J9" s="105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04" t="s">
        <v>20</v>
      </c>
      <c r="E10" s="31"/>
      <c r="F10" s="105" t="s">
        <v>21</v>
      </c>
      <c r="G10" s="31"/>
      <c r="H10" s="31"/>
      <c r="I10" s="104" t="s">
        <v>22</v>
      </c>
      <c r="J10" s="106" t="str">
        <f>'Rekapitulace stavby'!AN8</f>
        <v>3. 12. 2019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4" t="s">
        <v>24</v>
      </c>
      <c r="E12" s="31"/>
      <c r="F12" s="31"/>
      <c r="G12" s="31"/>
      <c r="H12" s="31"/>
      <c r="I12" s="104" t="s">
        <v>25</v>
      </c>
      <c r="J12" s="105" t="s">
        <v>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6"/>
      <c r="C13" s="31"/>
      <c r="D13" s="31"/>
      <c r="E13" s="105" t="s">
        <v>26</v>
      </c>
      <c r="F13" s="31"/>
      <c r="G13" s="31"/>
      <c r="H13" s="31"/>
      <c r="I13" s="104" t="s">
        <v>27</v>
      </c>
      <c r="J13" s="105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6"/>
      <c r="C15" s="31"/>
      <c r="D15" s="104" t="s">
        <v>28</v>
      </c>
      <c r="E15" s="31"/>
      <c r="F15" s="31"/>
      <c r="G15" s="31"/>
      <c r="H15" s="31"/>
      <c r="I15" s="104" t="s">
        <v>25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6"/>
      <c r="C16" s="31"/>
      <c r="D16" s="31"/>
      <c r="E16" s="246" t="str">
        <f>'Rekapitulace stavby'!E14</f>
        <v>Vyplň údaj</v>
      </c>
      <c r="F16" s="247"/>
      <c r="G16" s="247"/>
      <c r="H16" s="247"/>
      <c r="I16" s="104" t="s">
        <v>27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4" t="s">
        <v>30</v>
      </c>
      <c r="E18" s="31"/>
      <c r="F18" s="31"/>
      <c r="G18" s="31"/>
      <c r="H18" s="31"/>
      <c r="I18" s="104" t="s">
        <v>25</v>
      </c>
      <c r="J18" s="105" t="s">
        <v>1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5" t="s">
        <v>31</v>
      </c>
      <c r="F19" s="31"/>
      <c r="G19" s="31"/>
      <c r="H19" s="31"/>
      <c r="I19" s="104" t="s">
        <v>27</v>
      </c>
      <c r="J19" s="105" t="s">
        <v>1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4" t="s">
        <v>33</v>
      </c>
      <c r="E21" s="31"/>
      <c r="F21" s="31"/>
      <c r="G21" s="31"/>
      <c r="H21" s="31"/>
      <c r="I21" s="104" t="s">
        <v>25</v>
      </c>
      <c r="J21" s="105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5" t="s">
        <v>34</v>
      </c>
      <c r="F22" s="31"/>
      <c r="G22" s="31"/>
      <c r="H22" s="31"/>
      <c r="I22" s="104" t="s">
        <v>27</v>
      </c>
      <c r="J22" s="105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4" t="s">
        <v>35</v>
      </c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07"/>
      <c r="B25" s="108"/>
      <c r="C25" s="107"/>
      <c r="D25" s="107"/>
      <c r="E25" s="248" t="s">
        <v>1</v>
      </c>
      <c r="F25" s="248"/>
      <c r="G25" s="248"/>
      <c r="H25" s="248"/>
      <c r="I25" s="107"/>
      <c r="J25" s="107"/>
      <c r="K25" s="107"/>
      <c r="L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0"/>
      <c r="E27" s="110"/>
      <c r="F27" s="110"/>
      <c r="G27" s="110"/>
      <c r="H27" s="110"/>
      <c r="I27" s="110"/>
      <c r="J27" s="110"/>
      <c r="K27" s="110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1" t="s">
        <v>36</v>
      </c>
      <c r="E28" s="31"/>
      <c r="F28" s="31"/>
      <c r="G28" s="31"/>
      <c r="H28" s="31"/>
      <c r="I28" s="31"/>
      <c r="J28" s="112">
        <f>ROUND(J118,2)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0"/>
      <c r="E29" s="110"/>
      <c r="F29" s="110"/>
      <c r="G29" s="110"/>
      <c r="H29" s="110"/>
      <c r="I29" s="110"/>
      <c r="J29" s="110"/>
      <c r="K29" s="11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31"/>
      <c r="E30" s="31"/>
      <c r="F30" s="113" t="s">
        <v>38</v>
      </c>
      <c r="G30" s="31"/>
      <c r="H30" s="31"/>
      <c r="I30" s="113" t="s">
        <v>37</v>
      </c>
      <c r="J30" s="113" t="s">
        <v>39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14" t="s">
        <v>40</v>
      </c>
      <c r="E31" s="104" t="s">
        <v>41</v>
      </c>
      <c r="F31" s="115">
        <f>ROUND((SUM(BE118:BE262)),2)</f>
        <v>0</v>
      </c>
      <c r="G31" s="31"/>
      <c r="H31" s="31"/>
      <c r="I31" s="116">
        <v>0.21</v>
      </c>
      <c r="J31" s="115">
        <f>ROUND(((SUM(BE118:BE262))*I31),2)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104" t="s">
        <v>42</v>
      </c>
      <c r="F32" s="115">
        <f>ROUND((SUM(BF118:BF262)),2)</f>
        <v>0</v>
      </c>
      <c r="G32" s="31"/>
      <c r="H32" s="31"/>
      <c r="I32" s="116">
        <v>0.15</v>
      </c>
      <c r="J32" s="115">
        <f>ROUND(((SUM(BF118:BF262))*I32),2)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31"/>
      <c r="E33" s="104" t="s">
        <v>43</v>
      </c>
      <c r="F33" s="115">
        <f>ROUND((SUM(BG118:BG262)),2)</f>
        <v>0</v>
      </c>
      <c r="G33" s="31"/>
      <c r="H33" s="31"/>
      <c r="I33" s="116">
        <v>0.21</v>
      </c>
      <c r="J33" s="115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4" t="s">
        <v>44</v>
      </c>
      <c r="F34" s="115">
        <f>ROUND((SUM(BH118:BH262)),2)</f>
        <v>0</v>
      </c>
      <c r="G34" s="31"/>
      <c r="H34" s="31"/>
      <c r="I34" s="116">
        <v>0.15</v>
      </c>
      <c r="J34" s="115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4" t="s">
        <v>45</v>
      </c>
      <c r="F35" s="115">
        <f>ROUND((SUM(BI118:BI262)),2)</f>
        <v>0</v>
      </c>
      <c r="G35" s="31"/>
      <c r="H35" s="31"/>
      <c r="I35" s="116">
        <v>0</v>
      </c>
      <c r="J35" s="115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17"/>
      <c r="D37" s="118" t="s">
        <v>46</v>
      </c>
      <c r="E37" s="119"/>
      <c r="F37" s="119"/>
      <c r="G37" s="120" t="s">
        <v>47</v>
      </c>
      <c r="H37" s="121" t="s">
        <v>48</v>
      </c>
      <c r="I37" s="119"/>
      <c r="J37" s="122">
        <f>SUM(J28:J35)</f>
        <v>0</v>
      </c>
      <c r="K37" s="123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5" customHeight="1">
      <c r="B39" s="17"/>
      <c r="L39" s="17"/>
    </row>
    <row r="40" spans="2:12" s="1" customFormat="1" ht="14.45" customHeight="1">
      <c r="B40" s="17"/>
      <c r="L40" s="17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4" t="s">
        <v>49</v>
      </c>
      <c r="E50" s="125"/>
      <c r="F50" s="125"/>
      <c r="G50" s="124" t="s">
        <v>50</v>
      </c>
      <c r="H50" s="125"/>
      <c r="I50" s="125"/>
      <c r="J50" s="125"/>
      <c r="K50" s="125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26" t="s">
        <v>51</v>
      </c>
      <c r="E61" s="127"/>
      <c r="F61" s="128" t="s">
        <v>52</v>
      </c>
      <c r="G61" s="126" t="s">
        <v>51</v>
      </c>
      <c r="H61" s="127"/>
      <c r="I61" s="127"/>
      <c r="J61" s="129" t="s">
        <v>52</v>
      </c>
      <c r="K61" s="12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4" t="s">
        <v>53</v>
      </c>
      <c r="E65" s="130"/>
      <c r="F65" s="130"/>
      <c r="G65" s="124" t="s">
        <v>54</v>
      </c>
      <c r="H65" s="130"/>
      <c r="I65" s="130"/>
      <c r="J65" s="130"/>
      <c r="K65" s="13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26" t="s">
        <v>51</v>
      </c>
      <c r="E76" s="127"/>
      <c r="F76" s="128" t="s">
        <v>52</v>
      </c>
      <c r="G76" s="126" t="s">
        <v>51</v>
      </c>
      <c r="H76" s="127"/>
      <c r="I76" s="127"/>
      <c r="J76" s="129" t="s">
        <v>52</v>
      </c>
      <c r="K76" s="12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4.75" customHeight="1">
      <c r="A85" s="31"/>
      <c r="B85" s="32"/>
      <c r="C85" s="33"/>
      <c r="D85" s="33"/>
      <c r="E85" s="222" t="str">
        <f>E7</f>
        <v>Ležák zaječice, kácení a prořez břehového porostu ř.km 9,800-11,520 1.etapa</v>
      </c>
      <c r="F85" s="249"/>
      <c r="G85" s="249"/>
      <c r="H85" s="249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20</v>
      </c>
      <c r="D87" s="33"/>
      <c r="E87" s="33"/>
      <c r="F87" s="24" t="str">
        <f>F10</f>
        <v>Zaječice u Chrudimi</v>
      </c>
      <c r="G87" s="33"/>
      <c r="H87" s="33"/>
      <c r="I87" s="26" t="s">
        <v>22</v>
      </c>
      <c r="J87" s="63" t="str">
        <f>IF(J10="","",J10)</f>
        <v>3. 12. 2019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>
      <c r="A89" s="31"/>
      <c r="B89" s="32"/>
      <c r="C89" s="26" t="s">
        <v>24</v>
      </c>
      <c r="D89" s="33"/>
      <c r="E89" s="33"/>
      <c r="F89" s="24" t="str">
        <f>E13</f>
        <v>Povodí Labe, státní podnik</v>
      </c>
      <c r="G89" s="33"/>
      <c r="H89" s="33"/>
      <c r="I89" s="26" t="s">
        <v>30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25.7" customHeight="1">
      <c r="A90" s="31"/>
      <c r="B90" s="32"/>
      <c r="C90" s="26" t="s">
        <v>28</v>
      </c>
      <c r="D90" s="33"/>
      <c r="E90" s="33"/>
      <c r="F90" s="24" t="str">
        <f>IF(E16="","",E16)</f>
        <v>Vyplň údaj</v>
      </c>
      <c r="G90" s="33"/>
      <c r="H90" s="33"/>
      <c r="I90" s="26" t="s">
        <v>33</v>
      </c>
      <c r="J90" s="29" t="str">
        <f>E22</f>
        <v>Ladislav Chleboun, DiS.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35" t="s">
        <v>86</v>
      </c>
      <c r="D92" s="136"/>
      <c r="E92" s="136"/>
      <c r="F92" s="136"/>
      <c r="G92" s="136"/>
      <c r="H92" s="136"/>
      <c r="I92" s="136"/>
      <c r="J92" s="137" t="s">
        <v>87</v>
      </c>
      <c r="K92" s="136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38" t="s">
        <v>88</v>
      </c>
      <c r="D94" s="33"/>
      <c r="E94" s="33"/>
      <c r="F94" s="33"/>
      <c r="G94" s="33"/>
      <c r="H94" s="33"/>
      <c r="I94" s="33"/>
      <c r="J94" s="81">
        <f>J118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89</v>
      </c>
    </row>
    <row r="95" spans="2:12" s="9" customFormat="1" ht="24.95" customHeight="1">
      <c r="B95" s="139"/>
      <c r="C95" s="140"/>
      <c r="D95" s="141" t="s">
        <v>90</v>
      </c>
      <c r="E95" s="142"/>
      <c r="F95" s="142"/>
      <c r="G95" s="142"/>
      <c r="H95" s="142"/>
      <c r="I95" s="142"/>
      <c r="J95" s="143">
        <f>J119</f>
        <v>0</v>
      </c>
      <c r="K95" s="140"/>
      <c r="L95" s="144"/>
    </row>
    <row r="96" spans="2:12" s="10" customFormat="1" ht="19.9" customHeight="1">
      <c r="B96" s="145"/>
      <c r="C96" s="146"/>
      <c r="D96" s="147" t="s">
        <v>91</v>
      </c>
      <c r="E96" s="148"/>
      <c r="F96" s="148"/>
      <c r="G96" s="148"/>
      <c r="H96" s="148"/>
      <c r="I96" s="148"/>
      <c r="J96" s="149">
        <f>J120</f>
        <v>0</v>
      </c>
      <c r="K96" s="146"/>
      <c r="L96" s="150"/>
    </row>
    <row r="97" spans="2:12" s="9" customFormat="1" ht="24.95" customHeight="1">
      <c r="B97" s="139"/>
      <c r="C97" s="140"/>
      <c r="D97" s="141" t="s">
        <v>92</v>
      </c>
      <c r="E97" s="142"/>
      <c r="F97" s="142"/>
      <c r="G97" s="142"/>
      <c r="H97" s="142"/>
      <c r="I97" s="142"/>
      <c r="J97" s="143">
        <f>J241</f>
        <v>0</v>
      </c>
      <c r="K97" s="140"/>
      <c r="L97" s="144"/>
    </row>
    <row r="98" spans="2:12" s="10" customFormat="1" ht="19.9" customHeight="1">
      <c r="B98" s="145"/>
      <c r="C98" s="146"/>
      <c r="D98" s="147" t="s">
        <v>93</v>
      </c>
      <c r="E98" s="148"/>
      <c r="F98" s="148"/>
      <c r="G98" s="148"/>
      <c r="H98" s="148"/>
      <c r="I98" s="148"/>
      <c r="J98" s="149">
        <f>J242</f>
        <v>0</v>
      </c>
      <c r="K98" s="146"/>
      <c r="L98" s="150"/>
    </row>
    <row r="99" spans="2:12" s="9" customFormat="1" ht="24.95" customHeight="1">
      <c r="B99" s="139"/>
      <c r="C99" s="140"/>
      <c r="D99" s="141" t="s">
        <v>94</v>
      </c>
      <c r="E99" s="142"/>
      <c r="F99" s="142"/>
      <c r="G99" s="142"/>
      <c r="H99" s="142"/>
      <c r="I99" s="142"/>
      <c r="J99" s="143">
        <f>J243</f>
        <v>0</v>
      </c>
      <c r="K99" s="140"/>
      <c r="L99" s="144"/>
    </row>
    <row r="100" spans="2:12" s="10" customFormat="1" ht="19.9" customHeight="1">
      <c r="B100" s="145"/>
      <c r="C100" s="146"/>
      <c r="D100" s="147" t="s">
        <v>95</v>
      </c>
      <c r="E100" s="148"/>
      <c r="F100" s="148"/>
      <c r="G100" s="148"/>
      <c r="H100" s="148"/>
      <c r="I100" s="148"/>
      <c r="J100" s="149">
        <f>J244</f>
        <v>0</v>
      </c>
      <c r="K100" s="146"/>
      <c r="L100" s="150"/>
    </row>
    <row r="101" spans="1:31" s="2" customFormat="1" ht="21.75" customHeight="1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5" customHeight="1">
      <c r="A102" s="31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6" spans="1:31" s="2" customFormat="1" ht="6.95" customHeight="1">
      <c r="A106" s="31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5" customHeight="1">
      <c r="A107" s="31"/>
      <c r="B107" s="32"/>
      <c r="C107" s="20" t="s">
        <v>96</v>
      </c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16</v>
      </c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75" customHeight="1">
      <c r="A110" s="31"/>
      <c r="B110" s="32"/>
      <c r="C110" s="33"/>
      <c r="D110" s="33"/>
      <c r="E110" s="222" t="str">
        <f>E7</f>
        <v>Ležák zaječice, kácení a prořez břehového porostu ř.km 9,800-11,520 1.etapa</v>
      </c>
      <c r="F110" s="249"/>
      <c r="G110" s="249"/>
      <c r="H110" s="249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20</v>
      </c>
      <c r="D112" s="33"/>
      <c r="E112" s="33"/>
      <c r="F112" s="24" t="str">
        <f>F10</f>
        <v>Zaječice u Chrudimi</v>
      </c>
      <c r="G112" s="33"/>
      <c r="H112" s="33"/>
      <c r="I112" s="26" t="s">
        <v>22</v>
      </c>
      <c r="J112" s="63" t="str">
        <f>IF(J10="","",J10)</f>
        <v>3. 12. 2019</v>
      </c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5.2" customHeight="1">
      <c r="A114" s="31"/>
      <c r="B114" s="32"/>
      <c r="C114" s="26" t="s">
        <v>24</v>
      </c>
      <c r="D114" s="33"/>
      <c r="E114" s="33"/>
      <c r="F114" s="24" t="str">
        <f>E13</f>
        <v>Povodí Labe, státní podnik</v>
      </c>
      <c r="G114" s="33"/>
      <c r="H114" s="33"/>
      <c r="I114" s="26" t="s">
        <v>30</v>
      </c>
      <c r="J114" s="29" t="str">
        <f>E19</f>
        <v xml:space="preserve"> 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25.7" customHeight="1">
      <c r="A115" s="31"/>
      <c r="B115" s="32"/>
      <c r="C115" s="26" t="s">
        <v>28</v>
      </c>
      <c r="D115" s="33"/>
      <c r="E115" s="33"/>
      <c r="F115" s="24" t="str">
        <f>IF(E16="","",E16)</f>
        <v>Vyplň údaj</v>
      </c>
      <c r="G115" s="33"/>
      <c r="H115" s="33"/>
      <c r="I115" s="26" t="s">
        <v>33</v>
      </c>
      <c r="J115" s="29" t="str">
        <f>E22</f>
        <v>Ladislav Chleboun, DiS.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0.3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1" customFormat="1" ht="29.25" customHeight="1">
      <c r="A117" s="151"/>
      <c r="B117" s="152"/>
      <c r="C117" s="153" t="s">
        <v>97</v>
      </c>
      <c r="D117" s="154" t="s">
        <v>61</v>
      </c>
      <c r="E117" s="154" t="s">
        <v>57</v>
      </c>
      <c r="F117" s="154" t="s">
        <v>58</v>
      </c>
      <c r="G117" s="154" t="s">
        <v>98</v>
      </c>
      <c r="H117" s="154" t="s">
        <v>99</v>
      </c>
      <c r="I117" s="154" t="s">
        <v>100</v>
      </c>
      <c r="J117" s="155" t="s">
        <v>87</v>
      </c>
      <c r="K117" s="156" t="s">
        <v>101</v>
      </c>
      <c r="L117" s="157"/>
      <c r="M117" s="72" t="s">
        <v>1</v>
      </c>
      <c r="N117" s="73" t="s">
        <v>40</v>
      </c>
      <c r="O117" s="73" t="s">
        <v>102</v>
      </c>
      <c r="P117" s="73" t="s">
        <v>103</v>
      </c>
      <c r="Q117" s="73" t="s">
        <v>104</v>
      </c>
      <c r="R117" s="73" t="s">
        <v>105</v>
      </c>
      <c r="S117" s="73" t="s">
        <v>106</v>
      </c>
      <c r="T117" s="74" t="s">
        <v>107</v>
      </c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</row>
    <row r="118" spans="1:63" s="2" customFormat="1" ht="22.9" customHeight="1">
      <c r="A118" s="31"/>
      <c r="B118" s="32"/>
      <c r="C118" s="79" t="s">
        <v>108</v>
      </c>
      <c r="D118" s="33"/>
      <c r="E118" s="33"/>
      <c r="F118" s="33"/>
      <c r="G118" s="33"/>
      <c r="H118" s="33"/>
      <c r="I118" s="33"/>
      <c r="J118" s="158">
        <f>BK118</f>
        <v>0</v>
      </c>
      <c r="K118" s="33"/>
      <c r="L118" s="36"/>
      <c r="M118" s="75"/>
      <c r="N118" s="159"/>
      <c r="O118" s="76"/>
      <c r="P118" s="160">
        <f>P119+P241+P243</f>
        <v>0</v>
      </c>
      <c r="Q118" s="76"/>
      <c r="R118" s="160">
        <f>R119+R241+R243</f>
        <v>0</v>
      </c>
      <c r="S118" s="76"/>
      <c r="T118" s="161">
        <f>T119+T241+T243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4" t="s">
        <v>75</v>
      </c>
      <c r="AU118" s="14" t="s">
        <v>89</v>
      </c>
      <c r="BK118" s="162">
        <f>BK119+BK241+BK243</f>
        <v>0</v>
      </c>
    </row>
    <row r="119" spans="2:63" s="12" customFormat="1" ht="25.9" customHeight="1">
      <c r="B119" s="163"/>
      <c r="C119" s="164"/>
      <c r="D119" s="165" t="s">
        <v>75</v>
      </c>
      <c r="E119" s="166" t="s">
        <v>109</v>
      </c>
      <c r="F119" s="166" t="s">
        <v>110</v>
      </c>
      <c r="G119" s="164"/>
      <c r="H119" s="164"/>
      <c r="I119" s="167"/>
      <c r="J119" s="168">
        <f>BK119</f>
        <v>0</v>
      </c>
      <c r="K119" s="164"/>
      <c r="L119" s="169"/>
      <c r="M119" s="170"/>
      <c r="N119" s="171"/>
      <c r="O119" s="171"/>
      <c r="P119" s="172">
        <f>P120</f>
        <v>0</v>
      </c>
      <c r="Q119" s="171"/>
      <c r="R119" s="172">
        <f>R120</f>
        <v>0</v>
      </c>
      <c r="S119" s="171"/>
      <c r="T119" s="173">
        <f>T120</f>
        <v>0</v>
      </c>
      <c r="AR119" s="174" t="s">
        <v>81</v>
      </c>
      <c r="AT119" s="175" t="s">
        <v>75</v>
      </c>
      <c r="AU119" s="175" t="s">
        <v>76</v>
      </c>
      <c r="AY119" s="174" t="s">
        <v>111</v>
      </c>
      <c r="BK119" s="176">
        <f>BK120</f>
        <v>0</v>
      </c>
    </row>
    <row r="120" spans="2:63" s="12" customFormat="1" ht="22.9" customHeight="1">
      <c r="B120" s="163"/>
      <c r="C120" s="164"/>
      <c r="D120" s="165" t="s">
        <v>75</v>
      </c>
      <c r="E120" s="177" t="s">
        <v>81</v>
      </c>
      <c r="F120" s="177" t="s">
        <v>112</v>
      </c>
      <c r="G120" s="164"/>
      <c r="H120" s="164"/>
      <c r="I120" s="167"/>
      <c r="J120" s="178">
        <f>BK120</f>
        <v>0</v>
      </c>
      <c r="K120" s="164"/>
      <c r="L120" s="169"/>
      <c r="M120" s="170"/>
      <c r="N120" s="171"/>
      <c r="O120" s="171"/>
      <c r="P120" s="172">
        <f>SUM(P121:P240)</f>
        <v>0</v>
      </c>
      <c r="Q120" s="171"/>
      <c r="R120" s="172">
        <f>SUM(R121:R240)</f>
        <v>0</v>
      </c>
      <c r="S120" s="171"/>
      <c r="T120" s="173">
        <f>SUM(T121:T240)</f>
        <v>0</v>
      </c>
      <c r="AR120" s="174" t="s">
        <v>81</v>
      </c>
      <c r="AT120" s="175" t="s">
        <v>75</v>
      </c>
      <c r="AU120" s="175" t="s">
        <v>81</v>
      </c>
      <c r="AY120" s="174" t="s">
        <v>111</v>
      </c>
      <c r="BK120" s="176">
        <f>SUM(BK121:BK240)</f>
        <v>0</v>
      </c>
    </row>
    <row r="121" spans="1:65" s="2" customFormat="1" ht="24.2" customHeight="1">
      <c r="A121" s="31"/>
      <c r="B121" s="32"/>
      <c r="C121" s="179" t="s">
        <v>113</v>
      </c>
      <c r="D121" s="179" t="s">
        <v>114</v>
      </c>
      <c r="E121" s="180" t="s">
        <v>115</v>
      </c>
      <c r="F121" s="181" t="s">
        <v>116</v>
      </c>
      <c r="G121" s="182" t="s">
        <v>117</v>
      </c>
      <c r="H121" s="183">
        <v>1</v>
      </c>
      <c r="I121" s="184"/>
      <c r="J121" s="185">
        <f>ROUND(I121*H121,2)</f>
        <v>0</v>
      </c>
      <c r="K121" s="186"/>
      <c r="L121" s="36"/>
      <c r="M121" s="187" t="s">
        <v>1</v>
      </c>
      <c r="N121" s="188" t="s">
        <v>41</v>
      </c>
      <c r="O121" s="68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91" t="s">
        <v>118</v>
      </c>
      <c r="AT121" s="191" t="s">
        <v>114</v>
      </c>
      <c r="AU121" s="191" t="s">
        <v>83</v>
      </c>
      <c r="AY121" s="14" t="s">
        <v>111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4" t="s">
        <v>81</v>
      </c>
      <c r="BK121" s="192">
        <f>ROUND(I121*H121,2)</f>
        <v>0</v>
      </c>
      <c r="BL121" s="14" t="s">
        <v>118</v>
      </c>
      <c r="BM121" s="191" t="s">
        <v>119</v>
      </c>
    </row>
    <row r="122" spans="1:47" s="2" customFormat="1" ht="19.5">
      <c r="A122" s="31"/>
      <c r="B122" s="32"/>
      <c r="C122" s="33"/>
      <c r="D122" s="193" t="s">
        <v>120</v>
      </c>
      <c r="E122" s="33"/>
      <c r="F122" s="194" t="s">
        <v>121</v>
      </c>
      <c r="G122" s="33"/>
      <c r="H122" s="33"/>
      <c r="I122" s="195"/>
      <c r="J122" s="33"/>
      <c r="K122" s="33"/>
      <c r="L122" s="36"/>
      <c r="M122" s="196"/>
      <c r="N122" s="197"/>
      <c r="O122" s="68"/>
      <c r="P122" s="68"/>
      <c r="Q122" s="68"/>
      <c r="R122" s="68"/>
      <c r="S122" s="68"/>
      <c r="T122" s="69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120</v>
      </c>
      <c r="AU122" s="14" t="s">
        <v>83</v>
      </c>
    </row>
    <row r="123" spans="1:47" s="2" customFormat="1" ht="29.25">
      <c r="A123" s="31"/>
      <c r="B123" s="32"/>
      <c r="C123" s="33"/>
      <c r="D123" s="193" t="s">
        <v>122</v>
      </c>
      <c r="E123" s="33"/>
      <c r="F123" s="198" t="s">
        <v>123</v>
      </c>
      <c r="G123" s="33"/>
      <c r="H123" s="33"/>
      <c r="I123" s="195"/>
      <c r="J123" s="33"/>
      <c r="K123" s="33"/>
      <c r="L123" s="36"/>
      <c r="M123" s="196"/>
      <c r="N123" s="197"/>
      <c r="O123" s="68"/>
      <c r="P123" s="68"/>
      <c r="Q123" s="68"/>
      <c r="R123" s="68"/>
      <c r="S123" s="68"/>
      <c r="T123" s="69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4" t="s">
        <v>122</v>
      </c>
      <c r="AU123" s="14" t="s">
        <v>83</v>
      </c>
    </row>
    <row r="124" spans="1:65" s="2" customFormat="1" ht="24.2" customHeight="1">
      <c r="A124" s="31"/>
      <c r="B124" s="32"/>
      <c r="C124" s="179" t="s">
        <v>81</v>
      </c>
      <c r="D124" s="179" t="s">
        <v>114</v>
      </c>
      <c r="E124" s="180" t="s">
        <v>124</v>
      </c>
      <c r="F124" s="181" t="s">
        <v>125</v>
      </c>
      <c r="G124" s="182" t="s">
        <v>117</v>
      </c>
      <c r="H124" s="183">
        <v>5</v>
      </c>
      <c r="I124" s="184"/>
      <c r="J124" s="185">
        <f>ROUND(I124*H124,2)</f>
        <v>0</v>
      </c>
      <c r="K124" s="186"/>
      <c r="L124" s="36"/>
      <c r="M124" s="187" t="s">
        <v>1</v>
      </c>
      <c r="N124" s="188" t="s">
        <v>41</v>
      </c>
      <c r="O124" s="68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1" t="s">
        <v>118</v>
      </c>
      <c r="AT124" s="191" t="s">
        <v>114</v>
      </c>
      <c r="AU124" s="191" t="s">
        <v>83</v>
      </c>
      <c r="AY124" s="14" t="s">
        <v>111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4" t="s">
        <v>81</v>
      </c>
      <c r="BK124" s="192">
        <f>ROUND(I124*H124,2)</f>
        <v>0</v>
      </c>
      <c r="BL124" s="14" t="s">
        <v>118</v>
      </c>
      <c r="BM124" s="191" t="s">
        <v>126</v>
      </c>
    </row>
    <row r="125" spans="1:47" s="2" customFormat="1" ht="19.5">
      <c r="A125" s="31"/>
      <c r="B125" s="32"/>
      <c r="C125" s="33"/>
      <c r="D125" s="193" t="s">
        <v>120</v>
      </c>
      <c r="E125" s="33"/>
      <c r="F125" s="194" t="s">
        <v>127</v>
      </c>
      <c r="G125" s="33"/>
      <c r="H125" s="33"/>
      <c r="I125" s="195"/>
      <c r="J125" s="33"/>
      <c r="K125" s="33"/>
      <c r="L125" s="36"/>
      <c r="M125" s="196"/>
      <c r="N125" s="197"/>
      <c r="O125" s="68"/>
      <c r="P125" s="68"/>
      <c r="Q125" s="68"/>
      <c r="R125" s="68"/>
      <c r="S125" s="68"/>
      <c r="T125" s="69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120</v>
      </c>
      <c r="AU125" s="14" t="s">
        <v>83</v>
      </c>
    </row>
    <row r="126" spans="1:47" s="2" customFormat="1" ht="87.75">
      <c r="A126" s="31"/>
      <c r="B126" s="32"/>
      <c r="C126" s="33"/>
      <c r="D126" s="193" t="s">
        <v>122</v>
      </c>
      <c r="E126" s="33"/>
      <c r="F126" s="198" t="s">
        <v>128</v>
      </c>
      <c r="G126" s="33"/>
      <c r="H126" s="33"/>
      <c r="I126" s="195"/>
      <c r="J126" s="33"/>
      <c r="K126" s="33"/>
      <c r="L126" s="36"/>
      <c r="M126" s="196"/>
      <c r="N126" s="197"/>
      <c r="O126" s="68"/>
      <c r="P126" s="68"/>
      <c r="Q126" s="68"/>
      <c r="R126" s="68"/>
      <c r="S126" s="68"/>
      <c r="T126" s="69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122</v>
      </c>
      <c r="AU126" s="14" t="s">
        <v>83</v>
      </c>
    </row>
    <row r="127" spans="1:65" s="2" customFormat="1" ht="24.2" customHeight="1">
      <c r="A127" s="31"/>
      <c r="B127" s="32"/>
      <c r="C127" s="179" t="s">
        <v>129</v>
      </c>
      <c r="D127" s="179" t="s">
        <v>114</v>
      </c>
      <c r="E127" s="180" t="s">
        <v>130</v>
      </c>
      <c r="F127" s="181" t="s">
        <v>131</v>
      </c>
      <c r="G127" s="182" t="s">
        <v>117</v>
      </c>
      <c r="H127" s="183">
        <v>1</v>
      </c>
      <c r="I127" s="184"/>
      <c r="J127" s="185">
        <f>ROUND(I127*H127,2)</f>
        <v>0</v>
      </c>
      <c r="K127" s="186"/>
      <c r="L127" s="36"/>
      <c r="M127" s="187" t="s">
        <v>1</v>
      </c>
      <c r="N127" s="188" t="s">
        <v>41</v>
      </c>
      <c r="O127" s="68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1" t="s">
        <v>118</v>
      </c>
      <c r="AT127" s="191" t="s">
        <v>114</v>
      </c>
      <c r="AU127" s="191" t="s">
        <v>83</v>
      </c>
      <c r="AY127" s="14" t="s">
        <v>111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4" t="s">
        <v>81</v>
      </c>
      <c r="BK127" s="192">
        <f>ROUND(I127*H127,2)</f>
        <v>0</v>
      </c>
      <c r="BL127" s="14" t="s">
        <v>118</v>
      </c>
      <c r="BM127" s="191" t="s">
        <v>132</v>
      </c>
    </row>
    <row r="128" spans="1:47" s="2" customFormat="1" ht="19.5">
      <c r="A128" s="31"/>
      <c r="B128" s="32"/>
      <c r="C128" s="33"/>
      <c r="D128" s="193" t="s">
        <v>120</v>
      </c>
      <c r="E128" s="33"/>
      <c r="F128" s="194" t="s">
        <v>133</v>
      </c>
      <c r="G128" s="33"/>
      <c r="H128" s="33"/>
      <c r="I128" s="195"/>
      <c r="J128" s="33"/>
      <c r="K128" s="33"/>
      <c r="L128" s="36"/>
      <c r="M128" s="196"/>
      <c r="N128" s="197"/>
      <c r="O128" s="68"/>
      <c r="P128" s="68"/>
      <c r="Q128" s="68"/>
      <c r="R128" s="68"/>
      <c r="S128" s="68"/>
      <c r="T128" s="69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4" t="s">
        <v>120</v>
      </c>
      <c r="AU128" s="14" t="s">
        <v>83</v>
      </c>
    </row>
    <row r="129" spans="1:47" s="2" customFormat="1" ht="19.5">
      <c r="A129" s="31"/>
      <c r="B129" s="32"/>
      <c r="C129" s="33"/>
      <c r="D129" s="193" t="s">
        <v>122</v>
      </c>
      <c r="E129" s="33"/>
      <c r="F129" s="198" t="s">
        <v>134</v>
      </c>
      <c r="G129" s="33"/>
      <c r="H129" s="33"/>
      <c r="I129" s="195"/>
      <c r="J129" s="33"/>
      <c r="K129" s="33"/>
      <c r="L129" s="36"/>
      <c r="M129" s="196"/>
      <c r="N129" s="197"/>
      <c r="O129" s="68"/>
      <c r="P129" s="68"/>
      <c r="Q129" s="68"/>
      <c r="R129" s="68"/>
      <c r="S129" s="68"/>
      <c r="T129" s="69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4" t="s">
        <v>122</v>
      </c>
      <c r="AU129" s="14" t="s">
        <v>83</v>
      </c>
    </row>
    <row r="130" spans="1:65" s="2" customFormat="1" ht="24.2" customHeight="1">
      <c r="A130" s="31"/>
      <c r="B130" s="32"/>
      <c r="C130" s="179" t="s">
        <v>135</v>
      </c>
      <c r="D130" s="179" t="s">
        <v>114</v>
      </c>
      <c r="E130" s="180" t="s">
        <v>136</v>
      </c>
      <c r="F130" s="181" t="s">
        <v>137</v>
      </c>
      <c r="G130" s="182" t="s">
        <v>117</v>
      </c>
      <c r="H130" s="183">
        <v>4</v>
      </c>
      <c r="I130" s="184"/>
      <c r="J130" s="185">
        <f>ROUND(I130*H130,2)</f>
        <v>0</v>
      </c>
      <c r="K130" s="186"/>
      <c r="L130" s="36"/>
      <c r="M130" s="187" t="s">
        <v>1</v>
      </c>
      <c r="N130" s="188" t="s">
        <v>41</v>
      </c>
      <c r="O130" s="68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1" t="s">
        <v>118</v>
      </c>
      <c r="AT130" s="191" t="s">
        <v>114</v>
      </c>
      <c r="AU130" s="191" t="s">
        <v>83</v>
      </c>
      <c r="AY130" s="14" t="s">
        <v>111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4" t="s">
        <v>81</v>
      </c>
      <c r="BK130" s="192">
        <f>ROUND(I130*H130,2)</f>
        <v>0</v>
      </c>
      <c r="BL130" s="14" t="s">
        <v>118</v>
      </c>
      <c r="BM130" s="191" t="s">
        <v>138</v>
      </c>
    </row>
    <row r="131" spans="1:47" s="2" customFormat="1" ht="19.5">
      <c r="A131" s="31"/>
      <c r="B131" s="32"/>
      <c r="C131" s="33"/>
      <c r="D131" s="193" t="s">
        <v>120</v>
      </c>
      <c r="E131" s="33"/>
      <c r="F131" s="194" t="s">
        <v>139</v>
      </c>
      <c r="G131" s="33"/>
      <c r="H131" s="33"/>
      <c r="I131" s="195"/>
      <c r="J131" s="33"/>
      <c r="K131" s="33"/>
      <c r="L131" s="36"/>
      <c r="M131" s="196"/>
      <c r="N131" s="197"/>
      <c r="O131" s="68"/>
      <c r="P131" s="68"/>
      <c r="Q131" s="68"/>
      <c r="R131" s="68"/>
      <c r="S131" s="68"/>
      <c r="T131" s="69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4" t="s">
        <v>120</v>
      </c>
      <c r="AU131" s="14" t="s">
        <v>83</v>
      </c>
    </row>
    <row r="132" spans="1:47" s="2" customFormat="1" ht="68.25">
      <c r="A132" s="31"/>
      <c r="B132" s="32"/>
      <c r="C132" s="33"/>
      <c r="D132" s="193" t="s">
        <v>122</v>
      </c>
      <c r="E132" s="33"/>
      <c r="F132" s="198" t="s">
        <v>140</v>
      </c>
      <c r="G132" s="33"/>
      <c r="H132" s="33"/>
      <c r="I132" s="195"/>
      <c r="J132" s="33"/>
      <c r="K132" s="33"/>
      <c r="L132" s="36"/>
      <c r="M132" s="196"/>
      <c r="N132" s="197"/>
      <c r="O132" s="68"/>
      <c r="P132" s="68"/>
      <c r="Q132" s="68"/>
      <c r="R132" s="68"/>
      <c r="S132" s="68"/>
      <c r="T132" s="69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4" t="s">
        <v>122</v>
      </c>
      <c r="AU132" s="14" t="s">
        <v>83</v>
      </c>
    </row>
    <row r="133" spans="1:65" s="2" customFormat="1" ht="24.2" customHeight="1">
      <c r="A133" s="31"/>
      <c r="B133" s="32"/>
      <c r="C133" s="179" t="s">
        <v>141</v>
      </c>
      <c r="D133" s="179" t="s">
        <v>114</v>
      </c>
      <c r="E133" s="180" t="s">
        <v>142</v>
      </c>
      <c r="F133" s="181" t="s">
        <v>143</v>
      </c>
      <c r="G133" s="182" t="s">
        <v>117</v>
      </c>
      <c r="H133" s="183">
        <v>2</v>
      </c>
      <c r="I133" s="184"/>
      <c r="J133" s="185">
        <f>ROUND(I133*H133,2)</f>
        <v>0</v>
      </c>
      <c r="K133" s="186"/>
      <c r="L133" s="36"/>
      <c r="M133" s="187" t="s">
        <v>1</v>
      </c>
      <c r="N133" s="188" t="s">
        <v>41</v>
      </c>
      <c r="O133" s="68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1" t="s">
        <v>118</v>
      </c>
      <c r="AT133" s="191" t="s">
        <v>114</v>
      </c>
      <c r="AU133" s="191" t="s">
        <v>83</v>
      </c>
      <c r="AY133" s="14" t="s">
        <v>111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4" t="s">
        <v>81</v>
      </c>
      <c r="BK133" s="192">
        <f>ROUND(I133*H133,2)</f>
        <v>0</v>
      </c>
      <c r="BL133" s="14" t="s">
        <v>118</v>
      </c>
      <c r="BM133" s="191" t="s">
        <v>144</v>
      </c>
    </row>
    <row r="134" spans="1:47" s="2" customFormat="1" ht="19.5">
      <c r="A134" s="31"/>
      <c r="B134" s="32"/>
      <c r="C134" s="33"/>
      <c r="D134" s="193" t="s">
        <v>120</v>
      </c>
      <c r="E134" s="33"/>
      <c r="F134" s="194" t="s">
        <v>145</v>
      </c>
      <c r="G134" s="33"/>
      <c r="H134" s="33"/>
      <c r="I134" s="195"/>
      <c r="J134" s="33"/>
      <c r="K134" s="33"/>
      <c r="L134" s="36"/>
      <c r="M134" s="196"/>
      <c r="N134" s="197"/>
      <c r="O134" s="68"/>
      <c r="P134" s="68"/>
      <c r="Q134" s="68"/>
      <c r="R134" s="68"/>
      <c r="S134" s="68"/>
      <c r="T134" s="69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4" t="s">
        <v>120</v>
      </c>
      <c r="AU134" s="14" t="s">
        <v>83</v>
      </c>
    </row>
    <row r="135" spans="1:47" s="2" customFormat="1" ht="29.25">
      <c r="A135" s="31"/>
      <c r="B135" s="32"/>
      <c r="C135" s="33"/>
      <c r="D135" s="193" t="s">
        <v>122</v>
      </c>
      <c r="E135" s="33"/>
      <c r="F135" s="198" t="s">
        <v>146</v>
      </c>
      <c r="G135" s="33"/>
      <c r="H135" s="33"/>
      <c r="I135" s="195"/>
      <c r="J135" s="33"/>
      <c r="K135" s="33"/>
      <c r="L135" s="36"/>
      <c r="M135" s="196"/>
      <c r="N135" s="197"/>
      <c r="O135" s="68"/>
      <c r="P135" s="68"/>
      <c r="Q135" s="68"/>
      <c r="R135" s="68"/>
      <c r="S135" s="68"/>
      <c r="T135" s="69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4" t="s">
        <v>122</v>
      </c>
      <c r="AU135" s="14" t="s">
        <v>83</v>
      </c>
    </row>
    <row r="136" spans="1:65" s="2" customFormat="1" ht="24.2" customHeight="1">
      <c r="A136" s="31"/>
      <c r="B136" s="32"/>
      <c r="C136" s="179" t="s">
        <v>147</v>
      </c>
      <c r="D136" s="179" t="s">
        <v>114</v>
      </c>
      <c r="E136" s="180" t="s">
        <v>148</v>
      </c>
      <c r="F136" s="181" t="s">
        <v>149</v>
      </c>
      <c r="G136" s="182" t="s">
        <v>117</v>
      </c>
      <c r="H136" s="183">
        <v>1</v>
      </c>
      <c r="I136" s="184"/>
      <c r="J136" s="185">
        <f>ROUND(I136*H136,2)</f>
        <v>0</v>
      </c>
      <c r="K136" s="186"/>
      <c r="L136" s="36"/>
      <c r="M136" s="187" t="s">
        <v>1</v>
      </c>
      <c r="N136" s="188" t="s">
        <v>41</v>
      </c>
      <c r="O136" s="68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1" t="s">
        <v>118</v>
      </c>
      <c r="AT136" s="191" t="s">
        <v>114</v>
      </c>
      <c r="AU136" s="191" t="s">
        <v>83</v>
      </c>
      <c r="AY136" s="14" t="s">
        <v>111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4" t="s">
        <v>81</v>
      </c>
      <c r="BK136" s="192">
        <f>ROUND(I136*H136,2)</f>
        <v>0</v>
      </c>
      <c r="BL136" s="14" t="s">
        <v>118</v>
      </c>
      <c r="BM136" s="191" t="s">
        <v>150</v>
      </c>
    </row>
    <row r="137" spans="1:47" s="2" customFormat="1" ht="19.5">
      <c r="A137" s="31"/>
      <c r="B137" s="32"/>
      <c r="C137" s="33"/>
      <c r="D137" s="193" t="s">
        <v>120</v>
      </c>
      <c r="E137" s="33"/>
      <c r="F137" s="194" t="s">
        <v>151</v>
      </c>
      <c r="G137" s="33"/>
      <c r="H137" s="33"/>
      <c r="I137" s="195"/>
      <c r="J137" s="33"/>
      <c r="K137" s="33"/>
      <c r="L137" s="36"/>
      <c r="M137" s="196"/>
      <c r="N137" s="197"/>
      <c r="O137" s="68"/>
      <c r="P137" s="68"/>
      <c r="Q137" s="68"/>
      <c r="R137" s="68"/>
      <c r="S137" s="68"/>
      <c r="T137" s="69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4" t="s">
        <v>120</v>
      </c>
      <c r="AU137" s="14" t="s">
        <v>83</v>
      </c>
    </row>
    <row r="138" spans="1:47" s="2" customFormat="1" ht="19.5">
      <c r="A138" s="31"/>
      <c r="B138" s="32"/>
      <c r="C138" s="33"/>
      <c r="D138" s="193" t="s">
        <v>122</v>
      </c>
      <c r="E138" s="33"/>
      <c r="F138" s="198" t="s">
        <v>152</v>
      </c>
      <c r="G138" s="33"/>
      <c r="H138" s="33"/>
      <c r="I138" s="195"/>
      <c r="J138" s="33"/>
      <c r="K138" s="33"/>
      <c r="L138" s="36"/>
      <c r="M138" s="196"/>
      <c r="N138" s="197"/>
      <c r="O138" s="68"/>
      <c r="P138" s="68"/>
      <c r="Q138" s="68"/>
      <c r="R138" s="68"/>
      <c r="S138" s="68"/>
      <c r="T138" s="69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4" t="s">
        <v>122</v>
      </c>
      <c r="AU138" s="14" t="s">
        <v>83</v>
      </c>
    </row>
    <row r="139" spans="1:65" s="2" customFormat="1" ht="37.9" customHeight="1">
      <c r="A139" s="31"/>
      <c r="B139" s="32"/>
      <c r="C139" s="179" t="s">
        <v>153</v>
      </c>
      <c r="D139" s="179" t="s">
        <v>114</v>
      </c>
      <c r="E139" s="180" t="s">
        <v>154</v>
      </c>
      <c r="F139" s="181" t="s">
        <v>155</v>
      </c>
      <c r="G139" s="182" t="s">
        <v>117</v>
      </c>
      <c r="H139" s="183">
        <v>1</v>
      </c>
      <c r="I139" s="184"/>
      <c r="J139" s="185">
        <f>ROUND(I139*H139,2)</f>
        <v>0</v>
      </c>
      <c r="K139" s="186"/>
      <c r="L139" s="36"/>
      <c r="M139" s="187" t="s">
        <v>1</v>
      </c>
      <c r="N139" s="188" t="s">
        <v>41</v>
      </c>
      <c r="O139" s="68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1" t="s">
        <v>118</v>
      </c>
      <c r="AT139" s="191" t="s">
        <v>114</v>
      </c>
      <c r="AU139" s="191" t="s">
        <v>83</v>
      </c>
      <c r="AY139" s="14" t="s">
        <v>111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4" t="s">
        <v>81</v>
      </c>
      <c r="BK139" s="192">
        <f>ROUND(I139*H139,2)</f>
        <v>0</v>
      </c>
      <c r="BL139" s="14" t="s">
        <v>118</v>
      </c>
      <c r="BM139" s="191" t="s">
        <v>156</v>
      </c>
    </row>
    <row r="140" spans="1:47" s="2" customFormat="1" ht="19.5">
      <c r="A140" s="31"/>
      <c r="B140" s="32"/>
      <c r="C140" s="33"/>
      <c r="D140" s="193" t="s">
        <v>120</v>
      </c>
      <c r="E140" s="33"/>
      <c r="F140" s="194" t="s">
        <v>157</v>
      </c>
      <c r="G140" s="33"/>
      <c r="H140" s="33"/>
      <c r="I140" s="195"/>
      <c r="J140" s="33"/>
      <c r="K140" s="33"/>
      <c r="L140" s="36"/>
      <c r="M140" s="196"/>
      <c r="N140" s="197"/>
      <c r="O140" s="68"/>
      <c r="P140" s="68"/>
      <c r="Q140" s="68"/>
      <c r="R140" s="68"/>
      <c r="S140" s="68"/>
      <c r="T140" s="69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4" t="s">
        <v>120</v>
      </c>
      <c r="AU140" s="14" t="s">
        <v>83</v>
      </c>
    </row>
    <row r="141" spans="1:47" s="2" customFormat="1" ht="29.25">
      <c r="A141" s="31"/>
      <c r="B141" s="32"/>
      <c r="C141" s="33"/>
      <c r="D141" s="193" t="s">
        <v>122</v>
      </c>
      <c r="E141" s="33"/>
      <c r="F141" s="198" t="s">
        <v>158</v>
      </c>
      <c r="G141" s="33"/>
      <c r="H141" s="33"/>
      <c r="I141" s="195"/>
      <c r="J141" s="33"/>
      <c r="K141" s="33"/>
      <c r="L141" s="36"/>
      <c r="M141" s="196"/>
      <c r="N141" s="197"/>
      <c r="O141" s="68"/>
      <c r="P141" s="68"/>
      <c r="Q141" s="68"/>
      <c r="R141" s="68"/>
      <c r="S141" s="68"/>
      <c r="T141" s="69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4" t="s">
        <v>122</v>
      </c>
      <c r="AU141" s="14" t="s">
        <v>83</v>
      </c>
    </row>
    <row r="142" spans="1:65" s="2" customFormat="1" ht="37.9" customHeight="1">
      <c r="A142" s="31"/>
      <c r="B142" s="32"/>
      <c r="C142" s="179" t="s">
        <v>159</v>
      </c>
      <c r="D142" s="179" t="s">
        <v>114</v>
      </c>
      <c r="E142" s="180" t="s">
        <v>160</v>
      </c>
      <c r="F142" s="181" t="s">
        <v>161</v>
      </c>
      <c r="G142" s="182" t="s">
        <v>117</v>
      </c>
      <c r="H142" s="183">
        <v>2</v>
      </c>
      <c r="I142" s="184"/>
      <c r="J142" s="185">
        <f>ROUND(I142*H142,2)</f>
        <v>0</v>
      </c>
      <c r="K142" s="186"/>
      <c r="L142" s="36"/>
      <c r="M142" s="187" t="s">
        <v>1</v>
      </c>
      <c r="N142" s="188" t="s">
        <v>41</v>
      </c>
      <c r="O142" s="68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1" t="s">
        <v>118</v>
      </c>
      <c r="AT142" s="191" t="s">
        <v>114</v>
      </c>
      <c r="AU142" s="191" t="s">
        <v>83</v>
      </c>
      <c r="AY142" s="14" t="s">
        <v>111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4" t="s">
        <v>81</v>
      </c>
      <c r="BK142" s="192">
        <f>ROUND(I142*H142,2)</f>
        <v>0</v>
      </c>
      <c r="BL142" s="14" t="s">
        <v>118</v>
      </c>
      <c r="BM142" s="191" t="s">
        <v>162</v>
      </c>
    </row>
    <row r="143" spans="1:47" s="2" customFormat="1" ht="19.5">
      <c r="A143" s="31"/>
      <c r="B143" s="32"/>
      <c r="C143" s="33"/>
      <c r="D143" s="193" t="s">
        <v>120</v>
      </c>
      <c r="E143" s="33"/>
      <c r="F143" s="194" t="s">
        <v>163</v>
      </c>
      <c r="G143" s="33"/>
      <c r="H143" s="33"/>
      <c r="I143" s="195"/>
      <c r="J143" s="33"/>
      <c r="K143" s="33"/>
      <c r="L143" s="36"/>
      <c r="M143" s="196"/>
      <c r="N143" s="197"/>
      <c r="O143" s="68"/>
      <c r="P143" s="68"/>
      <c r="Q143" s="68"/>
      <c r="R143" s="68"/>
      <c r="S143" s="68"/>
      <c r="T143" s="69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4" t="s">
        <v>120</v>
      </c>
      <c r="AU143" s="14" t="s">
        <v>83</v>
      </c>
    </row>
    <row r="144" spans="1:47" s="2" customFormat="1" ht="58.5">
      <c r="A144" s="31"/>
      <c r="B144" s="32"/>
      <c r="C144" s="33"/>
      <c r="D144" s="193" t="s">
        <v>122</v>
      </c>
      <c r="E144" s="33"/>
      <c r="F144" s="198" t="s">
        <v>164</v>
      </c>
      <c r="G144" s="33"/>
      <c r="H144" s="33"/>
      <c r="I144" s="195"/>
      <c r="J144" s="33"/>
      <c r="K144" s="33"/>
      <c r="L144" s="36"/>
      <c r="M144" s="196"/>
      <c r="N144" s="197"/>
      <c r="O144" s="68"/>
      <c r="P144" s="68"/>
      <c r="Q144" s="68"/>
      <c r="R144" s="68"/>
      <c r="S144" s="68"/>
      <c r="T144" s="69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4" t="s">
        <v>122</v>
      </c>
      <c r="AU144" s="14" t="s">
        <v>83</v>
      </c>
    </row>
    <row r="145" spans="1:65" s="2" customFormat="1" ht="37.9" customHeight="1">
      <c r="A145" s="31"/>
      <c r="B145" s="32"/>
      <c r="C145" s="179" t="s">
        <v>83</v>
      </c>
      <c r="D145" s="179" t="s">
        <v>114</v>
      </c>
      <c r="E145" s="180" t="s">
        <v>165</v>
      </c>
      <c r="F145" s="181" t="s">
        <v>166</v>
      </c>
      <c r="G145" s="182" t="s">
        <v>117</v>
      </c>
      <c r="H145" s="183">
        <v>3</v>
      </c>
      <c r="I145" s="184"/>
      <c r="J145" s="185">
        <f>ROUND(I145*H145,2)</f>
        <v>0</v>
      </c>
      <c r="K145" s="186"/>
      <c r="L145" s="36"/>
      <c r="M145" s="187" t="s">
        <v>1</v>
      </c>
      <c r="N145" s="188" t="s">
        <v>41</v>
      </c>
      <c r="O145" s="68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1" t="s">
        <v>118</v>
      </c>
      <c r="AT145" s="191" t="s">
        <v>114</v>
      </c>
      <c r="AU145" s="191" t="s">
        <v>83</v>
      </c>
      <c r="AY145" s="14" t="s">
        <v>111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4" t="s">
        <v>81</v>
      </c>
      <c r="BK145" s="192">
        <f>ROUND(I145*H145,2)</f>
        <v>0</v>
      </c>
      <c r="BL145" s="14" t="s">
        <v>118</v>
      </c>
      <c r="BM145" s="191" t="s">
        <v>167</v>
      </c>
    </row>
    <row r="146" spans="1:47" s="2" customFormat="1" ht="29.25">
      <c r="A146" s="31"/>
      <c r="B146" s="32"/>
      <c r="C146" s="33"/>
      <c r="D146" s="193" t="s">
        <v>120</v>
      </c>
      <c r="E146" s="33"/>
      <c r="F146" s="194" t="s">
        <v>168</v>
      </c>
      <c r="G146" s="33"/>
      <c r="H146" s="33"/>
      <c r="I146" s="195"/>
      <c r="J146" s="33"/>
      <c r="K146" s="33"/>
      <c r="L146" s="36"/>
      <c r="M146" s="196"/>
      <c r="N146" s="197"/>
      <c r="O146" s="68"/>
      <c r="P146" s="68"/>
      <c r="Q146" s="68"/>
      <c r="R146" s="68"/>
      <c r="S146" s="68"/>
      <c r="T146" s="69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T146" s="14" t="s">
        <v>120</v>
      </c>
      <c r="AU146" s="14" t="s">
        <v>83</v>
      </c>
    </row>
    <row r="147" spans="1:47" s="2" customFormat="1" ht="48.75">
      <c r="A147" s="31"/>
      <c r="B147" s="32"/>
      <c r="C147" s="33"/>
      <c r="D147" s="193" t="s">
        <v>122</v>
      </c>
      <c r="E147" s="33"/>
      <c r="F147" s="198" t="s">
        <v>169</v>
      </c>
      <c r="G147" s="33"/>
      <c r="H147" s="33"/>
      <c r="I147" s="195"/>
      <c r="J147" s="33"/>
      <c r="K147" s="33"/>
      <c r="L147" s="36"/>
      <c r="M147" s="196"/>
      <c r="N147" s="197"/>
      <c r="O147" s="68"/>
      <c r="P147" s="68"/>
      <c r="Q147" s="68"/>
      <c r="R147" s="68"/>
      <c r="S147" s="68"/>
      <c r="T147" s="69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4" t="s">
        <v>122</v>
      </c>
      <c r="AU147" s="14" t="s">
        <v>83</v>
      </c>
    </row>
    <row r="148" spans="1:65" s="2" customFormat="1" ht="37.9" customHeight="1">
      <c r="A148" s="31"/>
      <c r="B148" s="32"/>
      <c r="C148" s="179" t="s">
        <v>170</v>
      </c>
      <c r="D148" s="179" t="s">
        <v>114</v>
      </c>
      <c r="E148" s="180" t="s">
        <v>171</v>
      </c>
      <c r="F148" s="181" t="s">
        <v>172</v>
      </c>
      <c r="G148" s="182" t="s">
        <v>117</v>
      </c>
      <c r="H148" s="183">
        <v>8</v>
      </c>
      <c r="I148" s="184"/>
      <c r="J148" s="185">
        <f>ROUND(I148*H148,2)</f>
        <v>0</v>
      </c>
      <c r="K148" s="186"/>
      <c r="L148" s="36"/>
      <c r="M148" s="187" t="s">
        <v>1</v>
      </c>
      <c r="N148" s="188" t="s">
        <v>41</v>
      </c>
      <c r="O148" s="68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1" t="s">
        <v>118</v>
      </c>
      <c r="AT148" s="191" t="s">
        <v>114</v>
      </c>
      <c r="AU148" s="191" t="s">
        <v>83</v>
      </c>
      <c r="AY148" s="14" t="s">
        <v>111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4" t="s">
        <v>81</v>
      </c>
      <c r="BK148" s="192">
        <f>ROUND(I148*H148,2)</f>
        <v>0</v>
      </c>
      <c r="BL148" s="14" t="s">
        <v>118</v>
      </c>
      <c r="BM148" s="191" t="s">
        <v>173</v>
      </c>
    </row>
    <row r="149" spans="1:47" s="2" customFormat="1" ht="29.25">
      <c r="A149" s="31"/>
      <c r="B149" s="32"/>
      <c r="C149" s="33"/>
      <c r="D149" s="193" t="s">
        <v>120</v>
      </c>
      <c r="E149" s="33"/>
      <c r="F149" s="194" t="s">
        <v>174</v>
      </c>
      <c r="G149" s="33"/>
      <c r="H149" s="33"/>
      <c r="I149" s="195"/>
      <c r="J149" s="33"/>
      <c r="K149" s="33"/>
      <c r="L149" s="36"/>
      <c r="M149" s="196"/>
      <c r="N149" s="197"/>
      <c r="O149" s="68"/>
      <c r="P149" s="68"/>
      <c r="Q149" s="68"/>
      <c r="R149" s="68"/>
      <c r="S149" s="68"/>
      <c r="T149" s="69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4" t="s">
        <v>120</v>
      </c>
      <c r="AU149" s="14" t="s">
        <v>83</v>
      </c>
    </row>
    <row r="150" spans="1:47" s="2" customFormat="1" ht="136.5">
      <c r="A150" s="31"/>
      <c r="B150" s="32"/>
      <c r="C150" s="33"/>
      <c r="D150" s="193" t="s">
        <v>122</v>
      </c>
      <c r="E150" s="33"/>
      <c r="F150" s="198" t="s">
        <v>175</v>
      </c>
      <c r="G150" s="33"/>
      <c r="H150" s="33"/>
      <c r="I150" s="195"/>
      <c r="J150" s="33"/>
      <c r="K150" s="33"/>
      <c r="L150" s="36"/>
      <c r="M150" s="196"/>
      <c r="N150" s="197"/>
      <c r="O150" s="68"/>
      <c r="P150" s="68"/>
      <c r="Q150" s="68"/>
      <c r="R150" s="68"/>
      <c r="S150" s="68"/>
      <c r="T150" s="69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T150" s="14" t="s">
        <v>122</v>
      </c>
      <c r="AU150" s="14" t="s">
        <v>83</v>
      </c>
    </row>
    <row r="151" spans="1:65" s="2" customFormat="1" ht="37.9" customHeight="1">
      <c r="A151" s="31"/>
      <c r="B151" s="32"/>
      <c r="C151" s="179" t="s">
        <v>176</v>
      </c>
      <c r="D151" s="179" t="s">
        <v>114</v>
      </c>
      <c r="E151" s="180" t="s">
        <v>177</v>
      </c>
      <c r="F151" s="181" t="s">
        <v>178</v>
      </c>
      <c r="G151" s="182" t="s">
        <v>117</v>
      </c>
      <c r="H151" s="183">
        <v>1</v>
      </c>
      <c r="I151" s="184"/>
      <c r="J151" s="185">
        <f>ROUND(I151*H151,2)</f>
        <v>0</v>
      </c>
      <c r="K151" s="186"/>
      <c r="L151" s="36"/>
      <c r="M151" s="187" t="s">
        <v>1</v>
      </c>
      <c r="N151" s="188" t="s">
        <v>41</v>
      </c>
      <c r="O151" s="68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1" t="s">
        <v>118</v>
      </c>
      <c r="AT151" s="191" t="s">
        <v>114</v>
      </c>
      <c r="AU151" s="191" t="s">
        <v>83</v>
      </c>
      <c r="AY151" s="14" t="s">
        <v>111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4" t="s">
        <v>81</v>
      </c>
      <c r="BK151" s="192">
        <f>ROUND(I151*H151,2)</f>
        <v>0</v>
      </c>
      <c r="BL151" s="14" t="s">
        <v>118</v>
      </c>
      <c r="BM151" s="191" t="s">
        <v>179</v>
      </c>
    </row>
    <row r="152" spans="1:47" s="2" customFormat="1" ht="19.5">
      <c r="A152" s="31"/>
      <c r="B152" s="32"/>
      <c r="C152" s="33"/>
      <c r="D152" s="193" t="s">
        <v>120</v>
      </c>
      <c r="E152" s="33"/>
      <c r="F152" s="194" t="s">
        <v>180</v>
      </c>
      <c r="G152" s="33"/>
      <c r="H152" s="33"/>
      <c r="I152" s="195"/>
      <c r="J152" s="33"/>
      <c r="K152" s="33"/>
      <c r="L152" s="36"/>
      <c r="M152" s="196"/>
      <c r="N152" s="197"/>
      <c r="O152" s="68"/>
      <c r="P152" s="68"/>
      <c r="Q152" s="68"/>
      <c r="R152" s="68"/>
      <c r="S152" s="68"/>
      <c r="T152" s="69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T152" s="14" t="s">
        <v>120</v>
      </c>
      <c r="AU152" s="14" t="s">
        <v>83</v>
      </c>
    </row>
    <row r="153" spans="1:47" s="2" customFormat="1" ht="19.5">
      <c r="A153" s="31"/>
      <c r="B153" s="32"/>
      <c r="C153" s="33"/>
      <c r="D153" s="193" t="s">
        <v>122</v>
      </c>
      <c r="E153" s="33"/>
      <c r="F153" s="198" t="s">
        <v>181</v>
      </c>
      <c r="G153" s="33"/>
      <c r="H153" s="33"/>
      <c r="I153" s="195"/>
      <c r="J153" s="33"/>
      <c r="K153" s="33"/>
      <c r="L153" s="36"/>
      <c r="M153" s="196"/>
      <c r="N153" s="197"/>
      <c r="O153" s="68"/>
      <c r="P153" s="68"/>
      <c r="Q153" s="68"/>
      <c r="R153" s="68"/>
      <c r="S153" s="68"/>
      <c r="T153" s="69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4" t="s">
        <v>122</v>
      </c>
      <c r="AU153" s="14" t="s">
        <v>83</v>
      </c>
    </row>
    <row r="154" spans="1:65" s="2" customFormat="1" ht="37.9" customHeight="1">
      <c r="A154" s="31"/>
      <c r="B154" s="32"/>
      <c r="C154" s="179" t="s">
        <v>182</v>
      </c>
      <c r="D154" s="179" t="s">
        <v>114</v>
      </c>
      <c r="E154" s="180" t="s">
        <v>183</v>
      </c>
      <c r="F154" s="181" t="s">
        <v>184</v>
      </c>
      <c r="G154" s="182" t="s">
        <v>117</v>
      </c>
      <c r="H154" s="183">
        <v>1</v>
      </c>
      <c r="I154" s="184"/>
      <c r="J154" s="185">
        <f>ROUND(I154*H154,2)</f>
        <v>0</v>
      </c>
      <c r="K154" s="186"/>
      <c r="L154" s="36"/>
      <c r="M154" s="187" t="s">
        <v>1</v>
      </c>
      <c r="N154" s="188" t="s">
        <v>41</v>
      </c>
      <c r="O154" s="68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1" t="s">
        <v>118</v>
      </c>
      <c r="AT154" s="191" t="s">
        <v>114</v>
      </c>
      <c r="AU154" s="191" t="s">
        <v>83</v>
      </c>
      <c r="AY154" s="14" t="s">
        <v>111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4" t="s">
        <v>81</v>
      </c>
      <c r="BK154" s="192">
        <f>ROUND(I154*H154,2)</f>
        <v>0</v>
      </c>
      <c r="BL154" s="14" t="s">
        <v>118</v>
      </c>
      <c r="BM154" s="191" t="s">
        <v>185</v>
      </c>
    </row>
    <row r="155" spans="1:47" s="2" customFormat="1" ht="19.5">
      <c r="A155" s="31"/>
      <c r="B155" s="32"/>
      <c r="C155" s="33"/>
      <c r="D155" s="193" t="s">
        <v>120</v>
      </c>
      <c r="E155" s="33"/>
      <c r="F155" s="194" t="s">
        <v>186</v>
      </c>
      <c r="G155" s="33"/>
      <c r="H155" s="33"/>
      <c r="I155" s="195"/>
      <c r="J155" s="33"/>
      <c r="K155" s="33"/>
      <c r="L155" s="36"/>
      <c r="M155" s="196"/>
      <c r="N155" s="197"/>
      <c r="O155" s="68"/>
      <c r="P155" s="68"/>
      <c r="Q155" s="68"/>
      <c r="R155" s="68"/>
      <c r="S155" s="68"/>
      <c r="T155" s="69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T155" s="14" t="s">
        <v>120</v>
      </c>
      <c r="AU155" s="14" t="s">
        <v>83</v>
      </c>
    </row>
    <row r="156" spans="1:47" s="2" customFormat="1" ht="19.5">
      <c r="A156" s="31"/>
      <c r="B156" s="32"/>
      <c r="C156" s="33"/>
      <c r="D156" s="193" t="s">
        <v>122</v>
      </c>
      <c r="E156" s="33"/>
      <c r="F156" s="198" t="s">
        <v>187</v>
      </c>
      <c r="G156" s="33"/>
      <c r="H156" s="33"/>
      <c r="I156" s="195"/>
      <c r="J156" s="33"/>
      <c r="K156" s="33"/>
      <c r="L156" s="36"/>
      <c r="M156" s="196"/>
      <c r="N156" s="197"/>
      <c r="O156" s="68"/>
      <c r="P156" s="68"/>
      <c r="Q156" s="68"/>
      <c r="R156" s="68"/>
      <c r="S156" s="68"/>
      <c r="T156" s="69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T156" s="14" t="s">
        <v>122</v>
      </c>
      <c r="AU156" s="14" t="s">
        <v>83</v>
      </c>
    </row>
    <row r="157" spans="1:65" s="2" customFormat="1" ht="37.9" customHeight="1">
      <c r="A157" s="31"/>
      <c r="B157" s="32"/>
      <c r="C157" s="179" t="s">
        <v>188</v>
      </c>
      <c r="D157" s="179" t="s">
        <v>114</v>
      </c>
      <c r="E157" s="180" t="s">
        <v>189</v>
      </c>
      <c r="F157" s="181" t="s">
        <v>190</v>
      </c>
      <c r="G157" s="182" t="s">
        <v>117</v>
      </c>
      <c r="H157" s="183">
        <v>1</v>
      </c>
      <c r="I157" s="184"/>
      <c r="J157" s="185">
        <f>ROUND(I157*H157,2)</f>
        <v>0</v>
      </c>
      <c r="K157" s="186"/>
      <c r="L157" s="36"/>
      <c r="M157" s="187" t="s">
        <v>1</v>
      </c>
      <c r="N157" s="188" t="s">
        <v>41</v>
      </c>
      <c r="O157" s="68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1" t="s">
        <v>118</v>
      </c>
      <c r="AT157" s="191" t="s">
        <v>114</v>
      </c>
      <c r="AU157" s="191" t="s">
        <v>83</v>
      </c>
      <c r="AY157" s="14" t="s">
        <v>111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4" t="s">
        <v>81</v>
      </c>
      <c r="BK157" s="192">
        <f>ROUND(I157*H157,2)</f>
        <v>0</v>
      </c>
      <c r="BL157" s="14" t="s">
        <v>118</v>
      </c>
      <c r="BM157" s="191" t="s">
        <v>191</v>
      </c>
    </row>
    <row r="158" spans="1:47" s="2" customFormat="1" ht="19.5">
      <c r="A158" s="31"/>
      <c r="B158" s="32"/>
      <c r="C158" s="33"/>
      <c r="D158" s="193" t="s">
        <v>120</v>
      </c>
      <c r="E158" s="33"/>
      <c r="F158" s="194" t="s">
        <v>192</v>
      </c>
      <c r="G158" s="33"/>
      <c r="H158" s="33"/>
      <c r="I158" s="195"/>
      <c r="J158" s="33"/>
      <c r="K158" s="33"/>
      <c r="L158" s="36"/>
      <c r="M158" s="196"/>
      <c r="N158" s="197"/>
      <c r="O158" s="68"/>
      <c r="P158" s="68"/>
      <c r="Q158" s="68"/>
      <c r="R158" s="68"/>
      <c r="S158" s="68"/>
      <c r="T158" s="69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T158" s="14" t="s">
        <v>120</v>
      </c>
      <c r="AU158" s="14" t="s">
        <v>83</v>
      </c>
    </row>
    <row r="159" spans="1:47" s="2" customFormat="1" ht="29.25">
      <c r="A159" s="31"/>
      <c r="B159" s="32"/>
      <c r="C159" s="33"/>
      <c r="D159" s="193" t="s">
        <v>122</v>
      </c>
      <c r="E159" s="33"/>
      <c r="F159" s="198" t="s">
        <v>193</v>
      </c>
      <c r="G159" s="33"/>
      <c r="H159" s="33"/>
      <c r="I159" s="195"/>
      <c r="J159" s="33"/>
      <c r="K159" s="33"/>
      <c r="L159" s="36"/>
      <c r="M159" s="196"/>
      <c r="N159" s="197"/>
      <c r="O159" s="68"/>
      <c r="P159" s="68"/>
      <c r="Q159" s="68"/>
      <c r="R159" s="68"/>
      <c r="S159" s="68"/>
      <c r="T159" s="69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4" t="s">
        <v>122</v>
      </c>
      <c r="AU159" s="14" t="s">
        <v>83</v>
      </c>
    </row>
    <row r="160" spans="1:65" s="2" customFormat="1" ht="37.9" customHeight="1">
      <c r="A160" s="31"/>
      <c r="B160" s="32"/>
      <c r="C160" s="179" t="s">
        <v>194</v>
      </c>
      <c r="D160" s="179" t="s">
        <v>114</v>
      </c>
      <c r="E160" s="180" t="s">
        <v>195</v>
      </c>
      <c r="F160" s="181" t="s">
        <v>196</v>
      </c>
      <c r="G160" s="182" t="s">
        <v>117</v>
      </c>
      <c r="H160" s="183">
        <v>3</v>
      </c>
      <c r="I160" s="184"/>
      <c r="J160" s="185">
        <f>ROUND(I160*H160,2)</f>
        <v>0</v>
      </c>
      <c r="K160" s="186"/>
      <c r="L160" s="36"/>
      <c r="M160" s="187" t="s">
        <v>1</v>
      </c>
      <c r="N160" s="188" t="s">
        <v>41</v>
      </c>
      <c r="O160" s="68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1" t="s">
        <v>197</v>
      </c>
      <c r="AT160" s="191" t="s">
        <v>114</v>
      </c>
      <c r="AU160" s="191" t="s">
        <v>83</v>
      </c>
      <c r="AY160" s="14" t="s">
        <v>111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4" t="s">
        <v>81</v>
      </c>
      <c r="BK160" s="192">
        <f>ROUND(I160*H160,2)</f>
        <v>0</v>
      </c>
      <c r="BL160" s="14" t="s">
        <v>197</v>
      </c>
      <c r="BM160" s="191" t="s">
        <v>198</v>
      </c>
    </row>
    <row r="161" spans="1:47" s="2" customFormat="1" ht="19.5">
      <c r="A161" s="31"/>
      <c r="B161" s="32"/>
      <c r="C161" s="33"/>
      <c r="D161" s="193" t="s">
        <v>120</v>
      </c>
      <c r="E161" s="33"/>
      <c r="F161" s="194" t="s">
        <v>196</v>
      </c>
      <c r="G161" s="33"/>
      <c r="H161" s="33"/>
      <c r="I161" s="195"/>
      <c r="J161" s="33"/>
      <c r="K161" s="33"/>
      <c r="L161" s="36"/>
      <c r="M161" s="196"/>
      <c r="N161" s="197"/>
      <c r="O161" s="68"/>
      <c r="P161" s="68"/>
      <c r="Q161" s="68"/>
      <c r="R161" s="68"/>
      <c r="S161" s="68"/>
      <c r="T161" s="69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4" t="s">
        <v>120</v>
      </c>
      <c r="AU161" s="14" t="s">
        <v>83</v>
      </c>
    </row>
    <row r="162" spans="1:47" s="2" customFormat="1" ht="58.5">
      <c r="A162" s="31"/>
      <c r="B162" s="32"/>
      <c r="C162" s="33"/>
      <c r="D162" s="193" t="s">
        <v>122</v>
      </c>
      <c r="E162" s="33"/>
      <c r="F162" s="198" t="s">
        <v>199</v>
      </c>
      <c r="G162" s="33"/>
      <c r="H162" s="33"/>
      <c r="I162" s="195"/>
      <c r="J162" s="33"/>
      <c r="K162" s="33"/>
      <c r="L162" s="36"/>
      <c r="M162" s="196"/>
      <c r="N162" s="197"/>
      <c r="O162" s="68"/>
      <c r="P162" s="68"/>
      <c r="Q162" s="68"/>
      <c r="R162" s="68"/>
      <c r="S162" s="68"/>
      <c r="T162" s="69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T162" s="14" t="s">
        <v>122</v>
      </c>
      <c r="AU162" s="14" t="s">
        <v>83</v>
      </c>
    </row>
    <row r="163" spans="1:65" s="2" customFormat="1" ht="37.9" customHeight="1">
      <c r="A163" s="31"/>
      <c r="B163" s="32"/>
      <c r="C163" s="179" t="s">
        <v>200</v>
      </c>
      <c r="D163" s="179" t="s">
        <v>114</v>
      </c>
      <c r="E163" s="180" t="s">
        <v>201</v>
      </c>
      <c r="F163" s="181" t="s">
        <v>202</v>
      </c>
      <c r="G163" s="182" t="s">
        <v>117</v>
      </c>
      <c r="H163" s="183">
        <v>2</v>
      </c>
      <c r="I163" s="184"/>
      <c r="J163" s="185">
        <f>ROUND(I163*H163,2)</f>
        <v>0</v>
      </c>
      <c r="K163" s="186"/>
      <c r="L163" s="36"/>
      <c r="M163" s="187" t="s">
        <v>1</v>
      </c>
      <c r="N163" s="188" t="s">
        <v>41</v>
      </c>
      <c r="O163" s="68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1" t="s">
        <v>197</v>
      </c>
      <c r="AT163" s="191" t="s">
        <v>114</v>
      </c>
      <c r="AU163" s="191" t="s">
        <v>83</v>
      </c>
      <c r="AY163" s="14" t="s">
        <v>111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4" t="s">
        <v>81</v>
      </c>
      <c r="BK163" s="192">
        <f>ROUND(I163*H163,2)</f>
        <v>0</v>
      </c>
      <c r="BL163" s="14" t="s">
        <v>197</v>
      </c>
      <c r="BM163" s="191" t="s">
        <v>203</v>
      </c>
    </row>
    <row r="164" spans="1:47" s="2" customFormat="1" ht="19.5">
      <c r="A164" s="31"/>
      <c r="B164" s="32"/>
      <c r="C164" s="33"/>
      <c r="D164" s="193" t="s">
        <v>120</v>
      </c>
      <c r="E164" s="33"/>
      <c r="F164" s="194" t="s">
        <v>204</v>
      </c>
      <c r="G164" s="33"/>
      <c r="H164" s="33"/>
      <c r="I164" s="195"/>
      <c r="J164" s="33"/>
      <c r="K164" s="33"/>
      <c r="L164" s="36"/>
      <c r="M164" s="196"/>
      <c r="N164" s="197"/>
      <c r="O164" s="68"/>
      <c r="P164" s="68"/>
      <c r="Q164" s="68"/>
      <c r="R164" s="68"/>
      <c r="S164" s="68"/>
      <c r="T164" s="69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T164" s="14" t="s">
        <v>120</v>
      </c>
      <c r="AU164" s="14" t="s">
        <v>83</v>
      </c>
    </row>
    <row r="165" spans="1:47" s="2" customFormat="1" ht="39">
      <c r="A165" s="31"/>
      <c r="B165" s="32"/>
      <c r="C165" s="33"/>
      <c r="D165" s="193" t="s">
        <v>122</v>
      </c>
      <c r="E165" s="33"/>
      <c r="F165" s="198" t="s">
        <v>205</v>
      </c>
      <c r="G165" s="33"/>
      <c r="H165" s="33"/>
      <c r="I165" s="195"/>
      <c r="J165" s="33"/>
      <c r="K165" s="33"/>
      <c r="L165" s="36"/>
      <c r="M165" s="196"/>
      <c r="N165" s="197"/>
      <c r="O165" s="68"/>
      <c r="P165" s="68"/>
      <c r="Q165" s="68"/>
      <c r="R165" s="68"/>
      <c r="S165" s="68"/>
      <c r="T165" s="69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T165" s="14" t="s">
        <v>122</v>
      </c>
      <c r="AU165" s="14" t="s">
        <v>83</v>
      </c>
    </row>
    <row r="166" spans="1:65" s="2" customFormat="1" ht="37.9" customHeight="1">
      <c r="A166" s="31"/>
      <c r="B166" s="32"/>
      <c r="C166" s="179" t="s">
        <v>206</v>
      </c>
      <c r="D166" s="179" t="s">
        <v>114</v>
      </c>
      <c r="E166" s="180" t="s">
        <v>207</v>
      </c>
      <c r="F166" s="181" t="s">
        <v>208</v>
      </c>
      <c r="G166" s="182" t="s">
        <v>117</v>
      </c>
      <c r="H166" s="183">
        <v>2</v>
      </c>
      <c r="I166" s="184"/>
      <c r="J166" s="185">
        <f>ROUND(I166*H166,2)</f>
        <v>0</v>
      </c>
      <c r="K166" s="186"/>
      <c r="L166" s="36"/>
      <c r="M166" s="187" t="s">
        <v>1</v>
      </c>
      <c r="N166" s="188" t="s">
        <v>41</v>
      </c>
      <c r="O166" s="68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1" t="s">
        <v>197</v>
      </c>
      <c r="AT166" s="191" t="s">
        <v>114</v>
      </c>
      <c r="AU166" s="191" t="s">
        <v>83</v>
      </c>
      <c r="AY166" s="14" t="s">
        <v>111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4" t="s">
        <v>81</v>
      </c>
      <c r="BK166" s="192">
        <f>ROUND(I166*H166,2)</f>
        <v>0</v>
      </c>
      <c r="BL166" s="14" t="s">
        <v>197</v>
      </c>
      <c r="BM166" s="191" t="s">
        <v>209</v>
      </c>
    </row>
    <row r="167" spans="1:47" s="2" customFormat="1" ht="19.5">
      <c r="A167" s="31"/>
      <c r="B167" s="32"/>
      <c r="C167" s="33"/>
      <c r="D167" s="193" t="s">
        <v>120</v>
      </c>
      <c r="E167" s="33"/>
      <c r="F167" s="194" t="s">
        <v>204</v>
      </c>
      <c r="G167" s="33"/>
      <c r="H167" s="33"/>
      <c r="I167" s="195"/>
      <c r="J167" s="33"/>
      <c r="K167" s="33"/>
      <c r="L167" s="36"/>
      <c r="M167" s="196"/>
      <c r="N167" s="197"/>
      <c r="O167" s="68"/>
      <c r="P167" s="68"/>
      <c r="Q167" s="68"/>
      <c r="R167" s="68"/>
      <c r="S167" s="68"/>
      <c r="T167" s="69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T167" s="14" t="s">
        <v>120</v>
      </c>
      <c r="AU167" s="14" t="s">
        <v>83</v>
      </c>
    </row>
    <row r="168" spans="1:47" s="2" customFormat="1" ht="48.75">
      <c r="A168" s="31"/>
      <c r="B168" s="32"/>
      <c r="C168" s="33"/>
      <c r="D168" s="193" t="s">
        <v>122</v>
      </c>
      <c r="E168" s="33"/>
      <c r="F168" s="198" t="s">
        <v>210</v>
      </c>
      <c r="G168" s="33"/>
      <c r="H168" s="33"/>
      <c r="I168" s="195"/>
      <c r="J168" s="33"/>
      <c r="K168" s="33"/>
      <c r="L168" s="36"/>
      <c r="M168" s="196"/>
      <c r="N168" s="197"/>
      <c r="O168" s="68"/>
      <c r="P168" s="68"/>
      <c r="Q168" s="68"/>
      <c r="R168" s="68"/>
      <c r="S168" s="68"/>
      <c r="T168" s="69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T168" s="14" t="s">
        <v>122</v>
      </c>
      <c r="AU168" s="14" t="s">
        <v>83</v>
      </c>
    </row>
    <row r="169" spans="1:65" s="2" customFormat="1" ht="37.9" customHeight="1">
      <c r="A169" s="31"/>
      <c r="B169" s="32"/>
      <c r="C169" s="179" t="s">
        <v>211</v>
      </c>
      <c r="D169" s="179" t="s">
        <v>114</v>
      </c>
      <c r="E169" s="180" t="s">
        <v>212</v>
      </c>
      <c r="F169" s="181" t="s">
        <v>204</v>
      </c>
      <c r="G169" s="182" t="s">
        <v>117</v>
      </c>
      <c r="H169" s="183">
        <v>1</v>
      </c>
      <c r="I169" s="184"/>
      <c r="J169" s="185">
        <f>ROUND(I169*H169,2)</f>
        <v>0</v>
      </c>
      <c r="K169" s="186"/>
      <c r="L169" s="36"/>
      <c r="M169" s="187" t="s">
        <v>1</v>
      </c>
      <c r="N169" s="188" t="s">
        <v>41</v>
      </c>
      <c r="O169" s="68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1" t="s">
        <v>197</v>
      </c>
      <c r="AT169" s="191" t="s">
        <v>114</v>
      </c>
      <c r="AU169" s="191" t="s">
        <v>83</v>
      </c>
      <c r="AY169" s="14" t="s">
        <v>111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4" t="s">
        <v>81</v>
      </c>
      <c r="BK169" s="192">
        <f>ROUND(I169*H169,2)</f>
        <v>0</v>
      </c>
      <c r="BL169" s="14" t="s">
        <v>197</v>
      </c>
      <c r="BM169" s="191" t="s">
        <v>213</v>
      </c>
    </row>
    <row r="170" spans="1:47" s="2" customFormat="1" ht="19.5">
      <c r="A170" s="31"/>
      <c r="B170" s="32"/>
      <c r="C170" s="33"/>
      <c r="D170" s="193" t="s">
        <v>120</v>
      </c>
      <c r="E170" s="33"/>
      <c r="F170" s="194" t="s">
        <v>204</v>
      </c>
      <c r="G170" s="33"/>
      <c r="H170" s="33"/>
      <c r="I170" s="195"/>
      <c r="J170" s="33"/>
      <c r="K170" s="33"/>
      <c r="L170" s="36"/>
      <c r="M170" s="196"/>
      <c r="N170" s="197"/>
      <c r="O170" s="68"/>
      <c r="P170" s="68"/>
      <c r="Q170" s="68"/>
      <c r="R170" s="68"/>
      <c r="S170" s="68"/>
      <c r="T170" s="69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T170" s="14" t="s">
        <v>120</v>
      </c>
      <c r="AU170" s="14" t="s">
        <v>83</v>
      </c>
    </row>
    <row r="171" spans="1:47" s="2" customFormat="1" ht="29.25">
      <c r="A171" s="31"/>
      <c r="B171" s="32"/>
      <c r="C171" s="33"/>
      <c r="D171" s="193" t="s">
        <v>122</v>
      </c>
      <c r="E171" s="33"/>
      <c r="F171" s="198" t="s">
        <v>214</v>
      </c>
      <c r="G171" s="33"/>
      <c r="H171" s="33"/>
      <c r="I171" s="195"/>
      <c r="J171" s="33"/>
      <c r="K171" s="33"/>
      <c r="L171" s="36"/>
      <c r="M171" s="196"/>
      <c r="N171" s="197"/>
      <c r="O171" s="68"/>
      <c r="P171" s="68"/>
      <c r="Q171" s="68"/>
      <c r="R171" s="68"/>
      <c r="S171" s="68"/>
      <c r="T171" s="69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T171" s="14" t="s">
        <v>122</v>
      </c>
      <c r="AU171" s="14" t="s">
        <v>83</v>
      </c>
    </row>
    <row r="172" spans="1:65" s="2" customFormat="1" ht="24.2" customHeight="1">
      <c r="A172" s="31"/>
      <c r="B172" s="32"/>
      <c r="C172" s="179" t="s">
        <v>215</v>
      </c>
      <c r="D172" s="179" t="s">
        <v>114</v>
      </c>
      <c r="E172" s="180" t="s">
        <v>216</v>
      </c>
      <c r="F172" s="181" t="s">
        <v>217</v>
      </c>
      <c r="G172" s="182" t="s">
        <v>117</v>
      </c>
      <c r="H172" s="183">
        <v>8</v>
      </c>
      <c r="I172" s="184"/>
      <c r="J172" s="185">
        <f>ROUND(I172*H172,2)</f>
        <v>0</v>
      </c>
      <c r="K172" s="186"/>
      <c r="L172" s="36"/>
      <c r="M172" s="187" t="s">
        <v>1</v>
      </c>
      <c r="N172" s="188" t="s">
        <v>41</v>
      </c>
      <c r="O172" s="68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1" t="s">
        <v>118</v>
      </c>
      <c r="AT172" s="191" t="s">
        <v>114</v>
      </c>
      <c r="AU172" s="191" t="s">
        <v>83</v>
      </c>
      <c r="AY172" s="14" t="s">
        <v>111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4" t="s">
        <v>81</v>
      </c>
      <c r="BK172" s="192">
        <f>ROUND(I172*H172,2)</f>
        <v>0</v>
      </c>
      <c r="BL172" s="14" t="s">
        <v>118</v>
      </c>
      <c r="BM172" s="191" t="s">
        <v>218</v>
      </c>
    </row>
    <row r="173" spans="1:47" s="2" customFormat="1" ht="29.25">
      <c r="A173" s="31"/>
      <c r="B173" s="32"/>
      <c r="C173" s="33"/>
      <c r="D173" s="193" t="s">
        <v>120</v>
      </c>
      <c r="E173" s="33"/>
      <c r="F173" s="194" t="s">
        <v>219</v>
      </c>
      <c r="G173" s="33"/>
      <c r="H173" s="33"/>
      <c r="I173" s="195"/>
      <c r="J173" s="33"/>
      <c r="K173" s="33"/>
      <c r="L173" s="36"/>
      <c r="M173" s="196"/>
      <c r="N173" s="197"/>
      <c r="O173" s="68"/>
      <c r="P173" s="68"/>
      <c r="Q173" s="68"/>
      <c r="R173" s="68"/>
      <c r="S173" s="68"/>
      <c r="T173" s="69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T173" s="14" t="s">
        <v>120</v>
      </c>
      <c r="AU173" s="14" t="s">
        <v>83</v>
      </c>
    </row>
    <row r="174" spans="1:65" s="2" customFormat="1" ht="24.2" customHeight="1">
      <c r="A174" s="31"/>
      <c r="B174" s="32"/>
      <c r="C174" s="179" t="s">
        <v>220</v>
      </c>
      <c r="D174" s="179" t="s">
        <v>114</v>
      </c>
      <c r="E174" s="180" t="s">
        <v>221</v>
      </c>
      <c r="F174" s="181" t="s">
        <v>222</v>
      </c>
      <c r="G174" s="182" t="s">
        <v>117</v>
      </c>
      <c r="H174" s="183">
        <v>13</v>
      </c>
      <c r="I174" s="184"/>
      <c r="J174" s="185">
        <f>ROUND(I174*H174,2)</f>
        <v>0</v>
      </c>
      <c r="K174" s="186"/>
      <c r="L174" s="36"/>
      <c r="M174" s="187" t="s">
        <v>1</v>
      </c>
      <c r="N174" s="188" t="s">
        <v>41</v>
      </c>
      <c r="O174" s="68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1" t="s">
        <v>118</v>
      </c>
      <c r="AT174" s="191" t="s">
        <v>114</v>
      </c>
      <c r="AU174" s="191" t="s">
        <v>83</v>
      </c>
      <c r="AY174" s="14" t="s">
        <v>111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4" t="s">
        <v>81</v>
      </c>
      <c r="BK174" s="192">
        <f>ROUND(I174*H174,2)</f>
        <v>0</v>
      </c>
      <c r="BL174" s="14" t="s">
        <v>118</v>
      </c>
      <c r="BM174" s="191" t="s">
        <v>223</v>
      </c>
    </row>
    <row r="175" spans="1:47" s="2" customFormat="1" ht="29.25">
      <c r="A175" s="31"/>
      <c r="B175" s="32"/>
      <c r="C175" s="33"/>
      <c r="D175" s="193" t="s">
        <v>120</v>
      </c>
      <c r="E175" s="33"/>
      <c r="F175" s="194" t="s">
        <v>224</v>
      </c>
      <c r="G175" s="33"/>
      <c r="H175" s="33"/>
      <c r="I175" s="195"/>
      <c r="J175" s="33"/>
      <c r="K175" s="33"/>
      <c r="L175" s="36"/>
      <c r="M175" s="196"/>
      <c r="N175" s="197"/>
      <c r="O175" s="68"/>
      <c r="P175" s="68"/>
      <c r="Q175" s="68"/>
      <c r="R175" s="68"/>
      <c r="S175" s="68"/>
      <c r="T175" s="69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T175" s="14" t="s">
        <v>120</v>
      </c>
      <c r="AU175" s="14" t="s">
        <v>83</v>
      </c>
    </row>
    <row r="176" spans="1:65" s="2" customFormat="1" ht="24.2" customHeight="1">
      <c r="A176" s="31"/>
      <c r="B176" s="32"/>
      <c r="C176" s="179" t="s">
        <v>225</v>
      </c>
      <c r="D176" s="179" t="s">
        <v>114</v>
      </c>
      <c r="E176" s="180" t="s">
        <v>226</v>
      </c>
      <c r="F176" s="181" t="s">
        <v>227</v>
      </c>
      <c r="G176" s="182" t="s">
        <v>117</v>
      </c>
      <c r="H176" s="183">
        <v>15</v>
      </c>
      <c r="I176" s="184"/>
      <c r="J176" s="185">
        <f>ROUND(I176*H176,2)</f>
        <v>0</v>
      </c>
      <c r="K176" s="186"/>
      <c r="L176" s="36"/>
      <c r="M176" s="187" t="s">
        <v>1</v>
      </c>
      <c r="N176" s="188" t="s">
        <v>41</v>
      </c>
      <c r="O176" s="68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1" t="s">
        <v>118</v>
      </c>
      <c r="AT176" s="191" t="s">
        <v>114</v>
      </c>
      <c r="AU176" s="191" t="s">
        <v>83</v>
      </c>
      <c r="AY176" s="14" t="s">
        <v>111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4" t="s">
        <v>81</v>
      </c>
      <c r="BK176" s="192">
        <f>ROUND(I176*H176,2)</f>
        <v>0</v>
      </c>
      <c r="BL176" s="14" t="s">
        <v>118</v>
      </c>
      <c r="BM176" s="191" t="s">
        <v>228</v>
      </c>
    </row>
    <row r="177" spans="1:47" s="2" customFormat="1" ht="29.25">
      <c r="A177" s="31"/>
      <c r="B177" s="32"/>
      <c r="C177" s="33"/>
      <c r="D177" s="193" t="s">
        <v>120</v>
      </c>
      <c r="E177" s="33"/>
      <c r="F177" s="194" t="s">
        <v>229</v>
      </c>
      <c r="G177" s="33"/>
      <c r="H177" s="33"/>
      <c r="I177" s="195"/>
      <c r="J177" s="33"/>
      <c r="K177" s="33"/>
      <c r="L177" s="36"/>
      <c r="M177" s="196"/>
      <c r="N177" s="197"/>
      <c r="O177" s="68"/>
      <c r="P177" s="68"/>
      <c r="Q177" s="68"/>
      <c r="R177" s="68"/>
      <c r="S177" s="68"/>
      <c r="T177" s="69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T177" s="14" t="s">
        <v>120</v>
      </c>
      <c r="AU177" s="14" t="s">
        <v>83</v>
      </c>
    </row>
    <row r="178" spans="1:65" s="2" customFormat="1" ht="24.2" customHeight="1">
      <c r="A178" s="31"/>
      <c r="B178" s="32"/>
      <c r="C178" s="179" t="s">
        <v>230</v>
      </c>
      <c r="D178" s="179" t="s">
        <v>114</v>
      </c>
      <c r="E178" s="180" t="s">
        <v>231</v>
      </c>
      <c r="F178" s="181" t="s">
        <v>232</v>
      </c>
      <c r="G178" s="182" t="s">
        <v>117</v>
      </c>
      <c r="H178" s="183">
        <v>1</v>
      </c>
      <c r="I178" s="184"/>
      <c r="J178" s="185">
        <f>ROUND(I178*H178,2)</f>
        <v>0</v>
      </c>
      <c r="K178" s="186"/>
      <c r="L178" s="36"/>
      <c r="M178" s="187" t="s">
        <v>1</v>
      </c>
      <c r="N178" s="188" t="s">
        <v>41</v>
      </c>
      <c r="O178" s="68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1" t="s">
        <v>118</v>
      </c>
      <c r="AT178" s="191" t="s">
        <v>114</v>
      </c>
      <c r="AU178" s="191" t="s">
        <v>83</v>
      </c>
      <c r="AY178" s="14" t="s">
        <v>111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4" t="s">
        <v>81</v>
      </c>
      <c r="BK178" s="192">
        <f>ROUND(I178*H178,2)</f>
        <v>0</v>
      </c>
      <c r="BL178" s="14" t="s">
        <v>118</v>
      </c>
      <c r="BM178" s="191" t="s">
        <v>233</v>
      </c>
    </row>
    <row r="179" spans="1:47" s="2" customFormat="1" ht="29.25">
      <c r="A179" s="31"/>
      <c r="B179" s="32"/>
      <c r="C179" s="33"/>
      <c r="D179" s="193" t="s">
        <v>120</v>
      </c>
      <c r="E179" s="33"/>
      <c r="F179" s="194" t="s">
        <v>234</v>
      </c>
      <c r="G179" s="33"/>
      <c r="H179" s="33"/>
      <c r="I179" s="195"/>
      <c r="J179" s="33"/>
      <c r="K179" s="33"/>
      <c r="L179" s="36"/>
      <c r="M179" s="196"/>
      <c r="N179" s="197"/>
      <c r="O179" s="68"/>
      <c r="P179" s="68"/>
      <c r="Q179" s="68"/>
      <c r="R179" s="68"/>
      <c r="S179" s="68"/>
      <c r="T179" s="69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T179" s="14" t="s">
        <v>120</v>
      </c>
      <c r="AU179" s="14" t="s">
        <v>83</v>
      </c>
    </row>
    <row r="180" spans="1:65" s="2" customFormat="1" ht="24.2" customHeight="1">
      <c r="A180" s="31"/>
      <c r="B180" s="32"/>
      <c r="C180" s="179" t="s">
        <v>235</v>
      </c>
      <c r="D180" s="179" t="s">
        <v>114</v>
      </c>
      <c r="E180" s="180" t="s">
        <v>236</v>
      </c>
      <c r="F180" s="181" t="s">
        <v>237</v>
      </c>
      <c r="G180" s="182" t="s">
        <v>117</v>
      </c>
      <c r="H180" s="183">
        <v>1</v>
      </c>
      <c r="I180" s="184"/>
      <c r="J180" s="185">
        <f>ROUND(I180*H180,2)</f>
        <v>0</v>
      </c>
      <c r="K180" s="186"/>
      <c r="L180" s="36"/>
      <c r="M180" s="187" t="s">
        <v>1</v>
      </c>
      <c r="N180" s="188" t="s">
        <v>41</v>
      </c>
      <c r="O180" s="68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1" t="s">
        <v>118</v>
      </c>
      <c r="AT180" s="191" t="s">
        <v>114</v>
      </c>
      <c r="AU180" s="191" t="s">
        <v>83</v>
      </c>
      <c r="AY180" s="14" t="s">
        <v>111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4" t="s">
        <v>81</v>
      </c>
      <c r="BK180" s="192">
        <f>ROUND(I180*H180,2)</f>
        <v>0</v>
      </c>
      <c r="BL180" s="14" t="s">
        <v>118</v>
      </c>
      <c r="BM180" s="191" t="s">
        <v>238</v>
      </c>
    </row>
    <row r="181" spans="1:47" s="2" customFormat="1" ht="29.25">
      <c r="A181" s="31"/>
      <c r="B181" s="32"/>
      <c r="C181" s="33"/>
      <c r="D181" s="193" t="s">
        <v>120</v>
      </c>
      <c r="E181" s="33"/>
      <c r="F181" s="194" t="s">
        <v>239</v>
      </c>
      <c r="G181" s="33"/>
      <c r="H181" s="33"/>
      <c r="I181" s="195"/>
      <c r="J181" s="33"/>
      <c r="K181" s="33"/>
      <c r="L181" s="36"/>
      <c r="M181" s="196"/>
      <c r="N181" s="197"/>
      <c r="O181" s="68"/>
      <c r="P181" s="68"/>
      <c r="Q181" s="68"/>
      <c r="R181" s="68"/>
      <c r="S181" s="68"/>
      <c r="T181" s="69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T181" s="14" t="s">
        <v>120</v>
      </c>
      <c r="AU181" s="14" t="s">
        <v>83</v>
      </c>
    </row>
    <row r="182" spans="1:65" s="2" customFormat="1" ht="24.2" customHeight="1">
      <c r="A182" s="31"/>
      <c r="B182" s="32"/>
      <c r="C182" s="179" t="s">
        <v>240</v>
      </c>
      <c r="D182" s="179" t="s">
        <v>114</v>
      </c>
      <c r="E182" s="180" t="s">
        <v>241</v>
      </c>
      <c r="F182" s="181" t="s">
        <v>242</v>
      </c>
      <c r="G182" s="182" t="s">
        <v>117</v>
      </c>
      <c r="H182" s="183">
        <v>1</v>
      </c>
      <c r="I182" s="184"/>
      <c r="J182" s="185">
        <f>ROUND(I182*H182,2)</f>
        <v>0</v>
      </c>
      <c r="K182" s="186"/>
      <c r="L182" s="36"/>
      <c r="M182" s="187" t="s">
        <v>1</v>
      </c>
      <c r="N182" s="188" t="s">
        <v>41</v>
      </c>
      <c r="O182" s="68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1" t="s">
        <v>118</v>
      </c>
      <c r="AT182" s="191" t="s">
        <v>114</v>
      </c>
      <c r="AU182" s="191" t="s">
        <v>83</v>
      </c>
      <c r="AY182" s="14" t="s">
        <v>111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4" t="s">
        <v>81</v>
      </c>
      <c r="BK182" s="192">
        <f>ROUND(I182*H182,2)</f>
        <v>0</v>
      </c>
      <c r="BL182" s="14" t="s">
        <v>118</v>
      </c>
      <c r="BM182" s="191" t="s">
        <v>243</v>
      </c>
    </row>
    <row r="183" spans="1:47" s="2" customFormat="1" ht="29.25">
      <c r="A183" s="31"/>
      <c r="B183" s="32"/>
      <c r="C183" s="33"/>
      <c r="D183" s="193" t="s">
        <v>120</v>
      </c>
      <c r="E183" s="33"/>
      <c r="F183" s="194" t="s">
        <v>244</v>
      </c>
      <c r="G183" s="33"/>
      <c r="H183" s="33"/>
      <c r="I183" s="195"/>
      <c r="J183" s="33"/>
      <c r="K183" s="33"/>
      <c r="L183" s="36"/>
      <c r="M183" s="196"/>
      <c r="N183" s="197"/>
      <c r="O183" s="68"/>
      <c r="P183" s="68"/>
      <c r="Q183" s="68"/>
      <c r="R183" s="68"/>
      <c r="S183" s="68"/>
      <c r="T183" s="69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T183" s="14" t="s">
        <v>120</v>
      </c>
      <c r="AU183" s="14" t="s">
        <v>83</v>
      </c>
    </row>
    <row r="184" spans="1:65" s="2" customFormat="1" ht="24.2" customHeight="1">
      <c r="A184" s="31"/>
      <c r="B184" s="32"/>
      <c r="C184" s="179" t="s">
        <v>245</v>
      </c>
      <c r="D184" s="179" t="s">
        <v>114</v>
      </c>
      <c r="E184" s="180" t="s">
        <v>246</v>
      </c>
      <c r="F184" s="181" t="s">
        <v>247</v>
      </c>
      <c r="G184" s="182" t="s">
        <v>117</v>
      </c>
      <c r="H184" s="183">
        <v>1</v>
      </c>
      <c r="I184" s="184"/>
      <c r="J184" s="185">
        <f>ROUND(I184*H184,2)</f>
        <v>0</v>
      </c>
      <c r="K184" s="186"/>
      <c r="L184" s="36"/>
      <c r="M184" s="187" t="s">
        <v>1</v>
      </c>
      <c r="N184" s="188" t="s">
        <v>41</v>
      </c>
      <c r="O184" s="68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1" t="s">
        <v>118</v>
      </c>
      <c r="AT184" s="191" t="s">
        <v>114</v>
      </c>
      <c r="AU184" s="191" t="s">
        <v>83</v>
      </c>
      <c r="AY184" s="14" t="s">
        <v>111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4" t="s">
        <v>81</v>
      </c>
      <c r="BK184" s="192">
        <f>ROUND(I184*H184,2)</f>
        <v>0</v>
      </c>
      <c r="BL184" s="14" t="s">
        <v>118</v>
      </c>
      <c r="BM184" s="191" t="s">
        <v>248</v>
      </c>
    </row>
    <row r="185" spans="1:47" s="2" customFormat="1" ht="19.5">
      <c r="A185" s="31"/>
      <c r="B185" s="32"/>
      <c r="C185" s="33"/>
      <c r="D185" s="193" t="s">
        <v>120</v>
      </c>
      <c r="E185" s="33"/>
      <c r="F185" s="194" t="s">
        <v>249</v>
      </c>
      <c r="G185" s="33"/>
      <c r="H185" s="33"/>
      <c r="I185" s="195"/>
      <c r="J185" s="33"/>
      <c r="K185" s="33"/>
      <c r="L185" s="36"/>
      <c r="M185" s="196"/>
      <c r="N185" s="197"/>
      <c r="O185" s="68"/>
      <c r="P185" s="68"/>
      <c r="Q185" s="68"/>
      <c r="R185" s="68"/>
      <c r="S185" s="68"/>
      <c r="T185" s="69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T185" s="14" t="s">
        <v>120</v>
      </c>
      <c r="AU185" s="14" t="s">
        <v>83</v>
      </c>
    </row>
    <row r="186" spans="1:47" s="2" customFormat="1" ht="19.5">
      <c r="A186" s="31"/>
      <c r="B186" s="32"/>
      <c r="C186" s="33"/>
      <c r="D186" s="193" t="s">
        <v>122</v>
      </c>
      <c r="E186" s="33"/>
      <c r="F186" s="198" t="s">
        <v>250</v>
      </c>
      <c r="G186" s="33"/>
      <c r="H186" s="33"/>
      <c r="I186" s="195"/>
      <c r="J186" s="33"/>
      <c r="K186" s="33"/>
      <c r="L186" s="36"/>
      <c r="M186" s="196"/>
      <c r="N186" s="197"/>
      <c r="O186" s="68"/>
      <c r="P186" s="68"/>
      <c r="Q186" s="68"/>
      <c r="R186" s="68"/>
      <c r="S186" s="68"/>
      <c r="T186" s="69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T186" s="14" t="s">
        <v>122</v>
      </c>
      <c r="AU186" s="14" t="s">
        <v>83</v>
      </c>
    </row>
    <row r="187" spans="1:65" s="2" customFormat="1" ht="37.9" customHeight="1">
      <c r="A187" s="31"/>
      <c r="B187" s="32"/>
      <c r="C187" s="179" t="s">
        <v>251</v>
      </c>
      <c r="D187" s="179" t="s">
        <v>114</v>
      </c>
      <c r="E187" s="180" t="s">
        <v>252</v>
      </c>
      <c r="F187" s="181" t="s">
        <v>253</v>
      </c>
      <c r="G187" s="182" t="s">
        <v>117</v>
      </c>
      <c r="H187" s="183">
        <v>1</v>
      </c>
      <c r="I187" s="184"/>
      <c r="J187" s="185">
        <f>ROUND(I187*H187,2)</f>
        <v>0</v>
      </c>
      <c r="K187" s="186"/>
      <c r="L187" s="36"/>
      <c r="M187" s="187" t="s">
        <v>1</v>
      </c>
      <c r="N187" s="188" t="s">
        <v>41</v>
      </c>
      <c r="O187" s="68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1" t="s">
        <v>118</v>
      </c>
      <c r="AT187" s="191" t="s">
        <v>114</v>
      </c>
      <c r="AU187" s="191" t="s">
        <v>83</v>
      </c>
      <c r="AY187" s="14" t="s">
        <v>111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4" t="s">
        <v>81</v>
      </c>
      <c r="BK187" s="192">
        <f>ROUND(I187*H187,2)</f>
        <v>0</v>
      </c>
      <c r="BL187" s="14" t="s">
        <v>118</v>
      </c>
      <c r="BM187" s="191" t="s">
        <v>254</v>
      </c>
    </row>
    <row r="188" spans="1:47" s="2" customFormat="1" ht="19.5">
      <c r="A188" s="31"/>
      <c r="B188" s="32"/>
      <c r="C188" s="33"/>
      <c r="D188" s="193" t="s">
        <v>120</v>
      </c>
      <c r="E188" s="33"/>
      <c r="F188" s="194" t="s">
        <v>255</v>
      </c>
      <c r="G188" s="33"/>
      <c r="H188" s="33"/>
      <c r="I188" s="195"/>
      <c r="J188" s="33"/>
      <c r="K188" s="33"/>
      <c r="L188" s="36"/>
      <c r="M188" s="196"/>
      <c r="N188" s="197"/>
      <c r="O188" s="68"/>
      <c r="P188" s="68"/>
      <c r="Q188" s="68"/>
      <c r="R188" s="68"/>
      <c r="S188" s="68"/>
      <c r="T188" s="69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T188" s="14" t="s">
        <v>120</v>
      </c>
      <c r="AU188" s="14" t="s">
        <v>83</v>
      </c>
    </row>
    <row r="189" spans="1:47" s="2" customFormat="1" ht="39">
      <c r="A189" s="31"/>
      <c r="B189" s="32"/>
      <c r="C189" s="33"/>
      <c r="D189" s="193" t="s">
        <v>122</v>
      </c>
      <c r="E189" s="33"/>
      <c r="F189" s="198" t="s">
        <v>256</v>
      </c>
      <c r="G189" s="33"/>
      <c r="H189" s="33"/>
      <c r="I189" s="195"/>
      <c r="J189" s="33"/>
      <c r="K189" s="33"/>
      <c r="L189" s="36"/>
      <c r="M189" s="196"/>
      <c r="N189" s="197"/>
      <c r="O189" s="68"/>
      <c r="P189" s="68"/>
      <c r="Q189" s="68"/>
      <c r="R189" s="68"/>
      <c r="S189" s="68"/>
      <c r="T189" s="69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T189" s="14" t="s">
        <v>122</v>
      </c>
      <c r="AU189" s="14" t="s">
        <v>83</v>
      </c>
    </row>
    <row r="190" spans="1:65" s="2" customFormat="1" ht="24.2" customHeight="1">
      <c r="A190" s="31"/>
      <c r="B190" s="32"/>
      <c r="C190" s="179" t="s">
        <v>257</v>
      </c>
      <c r="D190" s="179" t="s">
        <v>114</v>
      </c>
      <c r="E190" s="180" t="s">
        <v>258</v>
      </c>
      <c r="F190" s="181" t="s">
        <v>259</v>
      </c>
      <c r="G190" s="182" t="s">
        <v>117</v>
      </c>
      <c r="H190" s="183">
        <v>2</v>
      </c>
      <c r="I190" s="184"/>
      <c r="J190" s="185">
        <f>ROUND(I190*H190,2)</f>
        <v>0</v>
      </c>
      <c r="K190" s="186"/>
      <c r="L190" s="36"/>
      <c r="M190" s="187" t="s">
        <v>1</v>
      </c>
      <c r="N190" s="188" t="s">
        <v>41</v>
      </c>
      <c r="O190" s="68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1" t="s">
        <v>118</v>
      </c>
      <c r="AT190" s="191" t="s">
        <v>114</v>
      </c>
      <c r="AU190" s="191" t="s">
        <v>83</v>
      </c>
      <c r="AY190" s="14" t="s">
        <v>111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4" t="s">
        <v>81</v>
      </c>
      <c r="BK190" s="192">
        <f>ROUND(I190*H190,2)</f>
        <v>0</v>
      </c>
      <c r="BL190" s="14" t="s">
        <v>118</v>
      </c>
      <c r="BM190" s="191" t="s">
        <v>260</v>
      </c>
    </row>
    <row r="191" spans="1:47" s="2" customFormat="1" ht="19.5">
      <c r="A191" s="31"/>
      <c r="B191" s="32"/>
      <c r="C191" s="33"/>
      <c r="D191" s="193" t="s">
        <v>120</v>
      </c>
      <c r="E191" s="33"/>
      <c r="F191" s="194" t="s">
        <v>261</v>
      </c>
      <c r="G191" s="33"/>
      <c r="H191" s="33"/>
      <c r="I191" s="195"/>
      <c r="J191" s="33"/>
      <c r="K191" s="33"/>
      <c r="L191" s="36"/>
      <c r="M191" s="196"/>
      <c r="N191" s="197"/>
      <c r="O191" s="68"/>
      <c r="P191" s="68"/>
      <c r="Q191" s="68"/>
      <c r="R191" s="68"/>
      <c r="S191" s="68"/>
      <c r="T191" s="69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T191" s="14" t="s">
        <v>120</v>
      </c>
      <c r="AU191" s="14" t="s">
        <v>83</v>
      </c>
    </row>
    <row r="192" spans="1:47" s="2" customFormat="1" ht="58.5">
      <c r="A192" s="31"/>
      <c r="B192" s="32"/>
      <c r="C192" s="33"/>
      <c r="D192" s="193" t="s">
        <v>122</v>
      </c>
      <c r="E192" s="33"/>
      <c r="F192" s="198" t="s">
        <v>262</v>
      </c>
      <c r="G192" s="33"/>
      <c r="H192" s="33"/>
      <c r="I192" s="195"/>
      <c r="J192" s="33"/>
      <c r="K192" s="33"/>
      <c r="L192" s="36"/>
      <c r="M192" s="196"/>
      <c r="N192" s="197"/>
      <c r="O192" s="68"/>
      <c r="P192" s="68"/>
      <c r="Q192" s="68"/>
      <c r="R192" s="68"/>
      <c r="S192" s="68"/>
      <c r="T192" s="69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T192" s="14" t="s">
        <v>122</v>
      </c>
      <c r="AU192" s="14" t="s">
        <v>83</v>
      </c>
    </row>
    <row r="193" spans="1:65" s="2" customFormat="1" ht="24.2" customHeight="1">
      <c r="A193" s="31"/>
      <c r="B193" s="32"/>
      <c r="C193" s="179" t="s">
        <v>263</v>
      </c>
      <c r="D193" s="179" t="s">
        <v>114</v>
      </c>
      <c r="E193" s="180" t="s">
        <v>264</v>
      </c>
      <c r="F193" s="181" t="s">
        <v>265</v>
      </c>
      <c r="G193" s="182" t="s">
        <v>117</v>
      </c>
      <c r="H193" s="183">
        <v>3</v>
      </c>
      <c r="I193" s="184"/>
      <c r="J193" s="185">
        <f>ROUND(I193*H193,2)</f>
        <v>0</v>
      </c>
      <c r="K193" s="186"/>
      <c r="L193" s="36"/>
      <c r="M193" s="187" t="s">
        <v>1</v>
      </c>
      <c r="N193" s="188" t="s">
        <v>41</v>
      </c>
      <c r="O193" s="68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1" t="s">
        <v>118</v>
      </c>
      <c r="AT193" s="191" t="s">
        <v>114</v>
      </c>
      <c r="AU193" s="191" t="s">
        <v>83</v>
      </c>
      <c r="AY193" s="14" t="s">
        <v>111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4" t="s">
        <v>81</v>
      </c>
      <c r="BK193" s="192">
        <f>ROUND(I193*H193,2)</f>
        <v>0</v>
      </c>
      <c r="BL193" s="14" t="s">
        <v>118</v>
      </c>
      <c r="BM193" s="191" t="s">
        <v>266</v>
      </c>
    </row>
    <row r="194" spans="1:47" s="2" customFormat="1" ht="19.5">
      <c r="A194" s="31"/>
      <c r="B194" s="32"/>
      <c r="C194" s="33"/>
      <c r="D194" s="193" t="s">
        <v>120</v>
      </c>
      <c r="E194" s="33"/>
      <c r="F194" s="194" t="s">
        <v>267</v>
      </c>
      <c r="G194" s="33"/>
      <c r="H194" s="33"/>
      <c r="I194" s="195"/>
      <c r="J194" s="33"/>
      <c r="K194" s="33"/>
      <c r="L194" s="36"/>
      <c r="M194" s="196"/>
      <c r="N194" s="197"/>
      <c r="O194" s="68"/>
      <c r="P194" s="68"/>
      <c r="Q194" s="68"/>
      <c r="R194" s="68"/>
      <c r="S194" s="68"/>
      <c r="T194" s="69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T194" s="14" t="s">
        <v>120</v>
      </c>
      <c r="AU194" s="14" t="s">
        <v>83</v>
      </c>
    </row>
    <row r="195" spans="1:47" s="2" customFormat="1" ht="78">
      <c r="A195" s="31"/>
      <c r="B195" s="32"/>
      <c r="C195" s="33"/>
      <c r="D195" s="193" t="s">
        <v>122</v>
      </c>
      <c r="E195" s="33"/>
      <c r="F195" s="198" t="s">
        <v>268</v>
      </c>
      <c r="G195" s="33"/>
      <c r="H195" s="33"/>
      <c r="I195" s="195"/>
      <c r="J195" s="33"/>
      <c r="K195" s="33"/>
      <c r="L195" s="36"/>
      <c r="M195" s="196"/>
      <c r="N195" s="197"/>
      <c r="O195" s="68"/>
      <c r="P195" s="68"/>
      <c r="Q195" s="68"/>
      <c r="R195" s="68"/>
      <c r="S195" s="68"/>
      <c r="T195" s="69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T195" s="14" t="s">
        <v>122</v>
      </c>
      <c r="AU195" s="14" t="s">
        <v>83</v>
      </c>
    </row>
    <row r="196" spans="1:65" s="2" customFormat="1" ht="24.2" customHeight="1">
      <c r="A196" s="31"/>
      <c r="B196" s="32"/>
      <c r="C196" s="179" t="s">
        <v>269</v>
      </c>
      <c r="D196" s="179" t="s">
        <v>114</v>
      </c>
      <c r="E196" s="180" t="s">
        <v>270</v>
      </c>
      <c r="F196" s="181" t="s">
        <v>271</v>
      </c>
      <c r="G196" s="182" t="s">
        <v>117</v>
      </c>
      <c r="H196" s="183">
        <v>1</v>
      </c>
      <c r="I196" s="184"/>
      <c r="J196" s="185">
        <f>ROUND(I196*H196,2)</f>
        <v>0</v>
      </c>
      <c r="K196" s="186"/>
      <c r="L196" s="36"/>
      <c r="M196" s="187" t="s">
        <v>1</v>
      </c>
      <c r="N196" s="188" t="s">
        <v>41</v>
      </c>
      <c r="O196" s="68"/>
      <c r="P196" s="189">
        <f>O196*H196</f>
        <v>0</v>
      </c>
      <c r="Q196" s="189">
        <v>0</v>
      </c>
      <c r="R196" s="189">
        <f>Q196*H196</f>
        <v>0</v>
      </c>
      <c r="S196" s="189">
        <v>0</v>
      </c>
      <c r="T196" s="190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1" t="s">
        <v>118</v>
      </c>
      <c r="AT196" s="191" t="s">
        <v>114</v>
      </c>
      <c r="AU196" s="191" t="s">
        <v>83</v>
      </c>
      <c r="AY196" s="14" t="s">
        <v>111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4" t="s">
        <v>81</v>
      </c>
      <c r="BK196" s="192">
        <f>ROUND(I196*H196,2)</f>
        <v>0</v>
      </c>
      <c r="BL196" s="14" t="s">
        <v>118</v>
      </c>
      <c r="BM196" s="191" t="s">
        <v>272</v>
      </c>
    </row>
    <row r="197" spans="1:47" s="2" customFormat="1" ht="19.5">
      <c r="A197" s="31"/>
      <c r="B197" s="32"/>
      <c r="C197" s="33"/>
      <c r="D197" s="193" t="s">
        <v>120</v>
      </c>
      <c r="E197" s="33"/>
      <c r="F197" s="194" t="s">
        <v>273</v>
      </c>
      <c r="G197" s="33"/>
      <c r="H197" s="33"/>
      <c r="I197" s="195"/>
      <c r="J197" s="33"/>
      <c r="K197" s="33"/>
      <c r="L197" s="36"/>
      <c r="M197" s="196"/>
      <c r="N197" s="197"/>
      <c r="O197" s="68"/>
      <c r="P197" s="68"/>
      <c r="Q197" s="68"/>
      <c r="R197" s="68"/>
      <c r="S197" s="68"/>
      <c r="T197" s="69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T197" s="14" t="s">
        <v>120</v>
      </c>
      <c r="AU197" s="14" t="s">
        <v>83</v>
      </c>
    </row>
    <row r="198" spans="1:47" s="2" customFormat="1" ht="29.25">
      <c r="A198" s="31"/>
      <c r="B198" s="32"/>
      <c r="C198" s="33"/>
      <c r="D198" s="193" t="s">
        <v>122</v>
      </c>
      <c r="E198" s="33"/>
      <c r="F198" s="198" t="s">
        <v>274</v>
      </c>
      <c r="G198" s="33"/>
      <c r="H198" s="33"/>
      <c r="I198" s="195"/>
      <c r="J198" s="33"/>
      <c r="K198" s="33"/>
      <c r="L198" s="36"/>
      <c r="M198" s="196"/>
      <c r="N198" s="197"/>
      <c r="O198" s="68"/>
      <c r="P198" s="68"/>
      <c r="Q198" s="68"/>
      <c r="R198" s="68"/>
      <c r="S198" s="68"/>
      <c r="T198" s="69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T198" s="14" t="s">
        <v>122</v>
      </c>
      <c r="AU198" s="14" t="s">
        <v>83</v>
      </c>
    </row>
    <row r="199" spans="1:65" s="2" customFormat="1" ht="37.9" customHeight="1">
      <c r="A199" s="31"/>
      <c r="B199" s="32"/>
      <c r="C199" s="179" t="s">
        <v>275</v>
      </c>
      <c r="D199" s="179" t="s">
        <v>114</v>
      </c>
      <c r="E199" s="180" t="s">
        <v>276</v>
      </c>
      <c r="F199" s="181" t="s">
        <v>277</v>
      </c>
      <c r="G199" s="182" t="s">
        <v>117</v>
      </c>
      <c r="H199" s="183">
        <v>4</v>
      </c>
      <c r="I199" s="184"/>
      <c r="J199" s="185">
        <f>ROUND(I199*H199,2)</f>
        <v>0</v>
      </c>
      <c r="K199" s="186"/>
      <c r="L199" s="36"/>
      <c r="M199" s="187" t="s">
        <v>1</v>
      </c>
      <c r="N199" s="188" t="s">
        <v>41</v>
      </c>
      <c r="O199" s="68"/>
      <c r="P199" s="189">
        <f>O199*H199</f>
        <v>0</v>
      </c>
      <c r="Q199" s="189">
        <v>0</v>
      </c>
      <c r="R199" s="189">
        <f>Q199*H199</f>
        <v>0</v>
      </c>
      <c r="S199" s="189">
        <v>0</v>
      </c>
      <c r="T199" s="190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1" t="s">
        <v>118</v>
      </c>
      <c r="AT199" s="191" t="s">
        <v>114</v>
      </c>
      <c r="AU199" s="191" t="s">
        <v>83</v>
      </c>
      <c r="AY199" s="14" t="s">
        <v>111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4" t="s">
        <v>81</v>
      </c>
      <c r="BK199" s="192">
        <f>ROUND(I199*H199,2)</f>
        <v>0</v>
      </c>
      <c r="BL199" s="14" t="s">
        <v>118</v>
      </c>
      <c r="BM199" s="191" t="s">
        <v>278</v>
      </c>
    </row>
    <row r="200" spans="1:47" s="2" customFormat="1" ht="29.25">
      <c r="A200" s="31"/>
      <c r="B200" s="32"/>
      <c r="C200" s="33"/>
      <c r="D200" s="193" t="s">
        <v>120</v>
      </c>
      <c r="E200" s="33"/>
      <c r="F200" s="194" t="s">
        <v>279</v>
      </c>
      <c r="G200" s="33"/>
      <c r="H200" s="33"/>
      <c r="I200" s="195"/>
      <c r="J200" s="33"/>
      <c r="K200" s="33"/>
      <c r="L200" s="36"/>
      <c r="M200" s="196"/>
      <c r="N200" s="197"/>
      <c r="O200" s="68"/>
      <c r="P200" s="68"/>
      <c r="Q200" s="68"/>
      <c r="R200" s="68"/>
      <c r="S200" s="68"/>
      <c r="T200" s="69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T200" s="14" t="s">
        <v>120</v>
      </c>
      <c r="AU200" s="14" t="s">
        <v>83</v>
      </c>
    </row>
    <row r="201" spans="1:47" s="2" customFormat="1" ht="87.75">
      <c r="A201" s="31"/>
      <c r="B201" s="32"/>
      <c r="C201" s="33"/>
      <c r="D201" s="193" t="s">
        <v>122</v>
      </c>
      <c r="E201" s="33"/>
      <c r="F201" s="198" t="s">
        <v>280</v>
      </c>
      <c r="G201" s="33"/>
      <c r="H201" s="33"/>
      <c r="I201" s="195"/>
      <c r="J201" s="33"/>
      <c r="K201" s="33"/>
      <c r="L201" s="36"/>
      <c r="M201" s="196"/>
      <c r="N201" s="197"/>
      <c r="O201" s="68"/>
      <c r="P201" s="68"/>
      <c r="Q201" s="68"/>
      <c r="R201" s="68"/>
      <c r="S201" s="68"/>
      <c r="T201" s="69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T201" s="14" t="s">
        <v>122</v>
      </c>
      <c r="AU201" s="14" t="s">
        <v>83</v>
      </c>
    </row>
    <row r="202" spans="1:65" s="2" customFormat="1" ht="24.2" customHeight="1">
      <c r="A202" s="31"/>
      <c r="B202" s="32"/>
      <c r="C202" s="179" t="s">
        <v>281</v>
      </c>
      <c r="D202" s="179" t="s">
        <v>114</v>
      </c>
      <c r="E202" s="180" t="s">
        <v>282</v>
      </c>
      <c r="F202" s="181" t="s">
        <v>283</v>
      </c>
      <c r="G202" s="182" t="s">
        <v>117</v>
      </c>
      <c r="H202" s="183">
        <v>1</v>
      </c>
      <c r="I202" s="184"/>
      <c r="J202" s="185">
        <f>ROUND(I202*H202,2)</f>
        <v>0</v>
      </c>
      <c r="K202" s="186"/>
      <c r="L202" s="36"/>
      <c r="M202" s="187" t="s">
        <v>1</v>
      </c>
      <c r="N202" s="188" t="s">
        <v>41</v>
      </c>
      <c r="O202" s="68"/>
      <c r="P202" s="189">
        <f>O202*H202</f>
        <v>0</v>
      </c>
      <c r="Q202" s="189">
        <v>0</v>
      </c>
      <c r="R202" s="189">
        <f>Q202*H202</f>
        <v>0</v>
      </c>
      <c r="S202" s="189">
        <v>0</v>
      </c>
      <c r="T202" s="190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1" t="s">
        <v>118</v>
      </c>
      <c r="AT202" s="191" t="s">
        <v>114</v>
      </c>
      <c r="AU202" s="191" t="s">
        <v>83</v>
      </c>
      <c r="AY202" s="14" t="s">
        <v>111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4" t="s">
        <v>81</v>
      </c>
      <c r="BK202" s="192">
        <f>ROUND(I202*H202,2)</f>
        <v>0</v>
      </c>
      <c r="BL202" s="14" t="s">
        <v>118</v>
      </c>
      <c r="BM202" s="191" t="s">
        <v>284</v>
      </c>
    </row>
    <row r="203" spans="1:47" s="2" customFormat="1" ht="19.5">
      <c r="A203" s="31"/>
      <c r="B203" s="32"/>
      <c r="C203" s="33"/>
      <c r="D203" s="193" t="s">
        <v>120</v>
      </c>
      <c r="E203" s="33"/>
      <c r="F203" s="194" t="s">
        <v>285</v>
      </c>
      <c r="G203" s="33"/>
      <c r="H203" s="33"/>
      <c r="I203" s="195"/>
      <c r="J203" s="33"/>
      <c r="K203" s="33"/>
      <c r="L203" s="36"/>
      <c r="M203" s="196"/>
      <c r="N203" s="197"/>
      <c r="O203" s="68"/>
      <c r="P203" s="68"/>
      <c r="Q203" s="68"/>
      <c r="R203" s="68"/>
      <c r="S203" s="68"/>
      <c r="T203" s="69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T203" s="14" t="s">
        <v>120</v>
      </c>
      <c r="AU203" s="14" t="s">
        <v>83</v>
      </c>
    </row>
    <row r="204" spans="1:47" s="2" customFormat="1" ht="29.25">
      <c r="A204" s="31"/>
      <c r="B204" s="32"/>
      <c r="C204" s="33"/>
      <c r="D204" s="193" t="s">
        <v>122</v>
      </c>
      <c r="E204" s="33"/>
      <c r="F204" s="198" t="s">
        <v>286</v>
      </c>
      <c r="G204" s="33"/>
      <c r="H204" s="33"/>
      <c r="I204" s="195"/>
      <c r="J204" s="33"/>
      <c r="K204" s="33"/>
      <c r="L204" s="36"/>
      <c r="M204" s="196"/>
      <c r="N204" s="197"/>
      <c r="O204" s="68"/>
      <c r="P204" s="68"/>
      <c r="Q204" s="68"/>
      <c r="R204" s="68"/>
      <c r="S204" s="68"/>
      <c r="T204" s="69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T204" s="14" t="s">
        <v>122</v>
      </c>
      <c r="AU204" s="14" t="s">
        <v>83</v>
      </c>
    </row>
    <row r="205" spans="1:65" s="2" customFormat="1" ht="37.9" customHeight="1">
      <c r="A205" s="31"/>
      <c r="B205" s="32"/>
      <c r="C205" s="179" t="s">
        <v>287</v>
      </c>
      <c r="D205" s="179" t="s">
        <v>114</v>
      </c>
      <c r="E205" s="180" t="s">
        <v>288</v>
      </c>
      <c r="F205" s="181" t="s">
        <v>289</v>
      </c>
      <c r="G205" s="182" t="s">
        <v>117</v>
      </c>
      <c r="H205" s="183">
        <v>2</v>
      </c>
      <c r="I205" s="184"/>
      <c r="J205" s="185">
        <f>ROUND(I205*H205,2)</f>
        <v>0</v>
      </c>
      <c r="K205" s="186"/>
      <c r="L205" s="36"/>
      <c r="M205" s="187" t="s">
        <v>1</v>
      </c>
      <c r="N205" s="188" t="s">
        <v>41</v>
      </c>
      <c r="O205" s="68"/>
      <c r="P205" s="189">
        <f>O205*H205</f>
        <v>0</v>
      </c>
      <c r="Q205" s="189">
        <v>0</v>
      </c>
      <c r="R205" s="189">
        <f>Q205*H205</f>
        <v>0</v>
      </c>
      <c r="S205" s="189">
        <v>0</v>
      </c>
      <c r="T205" s="190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1" t="s">
        <v>118</v>
      </c>
      <c r="AT205" s="191" t="s">
        <v>114</v>
      </c>
      <c r="AU205" s="191" t="s">
        <v>83</v>
      </c>
      <c r="AY205" s="14" t="s">
        <v>111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4" t="s">
        <v>81</v>
      </c>
      <c r="BK205" s="192">
        <f>ROUND(I205*H205,2)</f>
        <v>0</v>
      </c>
      <c r="BL205" s="14" t="s">
        <v>118</v>
      </c>
      <c r="BM205" s="191" t="s">
        <v>290</v>
      </c>
    </row>
    <row r="206" spans="1:47" s="2" customFormat="1" ht="29.25">
      <c r="A206" s="31"/>
      <c r="B206" s="32"/>
      <c r="C206" s="33"/>
      <c r="D206" s="193" t="s">
        <v>120</v>
      </c>
      <c r="E206" s="33"/>
      <c r="F206" s="194" t="s">
        <v>291</v>
      </c>
      <c r="G206" s="33"/>
      <c r="H206" s="33"/>
      <c r="I206" s="195"/>
      <c r="J206" s="33"/>
      <c r="K206" s="33"/>
      <c r="L206" s="36"/>
      <c r="M206" s="196"/>
      <c r="N206" s="197"/>
      <c r="O206" s="68"/>
      <c r="P206" s="68"/>
      <c r="Q206" s="68"/>
      <c r="R206" s="68"/>
      <c r="S206" s="68"/>
      <c r="T206" s="69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T206" s="14" t="s">
        <v>120</v>
      </c>
      <c r="AU206" s="14" t="s">
        <v>83</v>
      </c>
    </row>
    <row r="207" spans="1:47" s="2" customFormat="1" ht="58.5">
      <c r="A207" s="31"/>
      <c r="B207" s="32"/>
      <c r="C207" s="33"/>
      <c r="D207" s="193" t="s">
        <v>122</v>
      </c>
      <c r="E207" s="33"/>
      <c r="F207" s="198" t="s">
        <v>292</v>
      </c>
      <c r="G207" s="33"/>
      <c r="H207" s="33"/>
      <c r="I207" s="195"/>
      <c r="J207" s="33"/>
      <c r="K207" s="33"/>
      <c r="L207" s="36"/>
      <c r="M207" s="196"/>
      <c r="N207" s="197"/>
      <c r="O207" s="68"/>
      <c r="P207" s="68"/>
      <c r="Q207" s="68"/>
      <c r="R207" s="68"/>
      <c r="S207" s="68"/>
      <c r="T207" s="69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T207" s="14" t="s">
        <v>122</v>
      </c>
      <c r="AU207" s="14" t="s">
        <v>83</v>
      </c>
    </row>
    <row r="208" spans="1:65" s="2" customFormat="1" ht="37.9" customHeight="1">
      <c r="A208" s="31"/>
      <c r="B208" s="32"/>
      <c r="C208" s="179" t="s">
        <v>293</v>
      </c>
      <c r="D208" s="179" t="s">
        <v>114</v>
      </c>
      <c r="E208" s="180" t="s">
        <v>294</v>
      </c>
      <c r="F208" s="181" t="s">
        <v>295</v>
      </c>
      <c r="G208" s="182" t="s">
        <v>117</v>
      </c>
      <c r="H208" s="183">
        <v>2</v>
      </c>
      <c r="I208" s="184"/>
      <c r="J208" s="185">
        <f>ROUND(I208*H208,2)</f>
        <v>0</v>
      </c>
      <c r="K208" s="186"/>
      <c r="L208" s="36"/>
      <c r="M208" s="187" t="s">
        <v>1</v>
      </c>
      <c r="N208" s="188" t="s">
        <v>41</v>
      </c>
      <c r="O208" s="68"/>
      <c r="P208" s="189">
        <f>O208*H208</f>
        <v>0</v>
      </c>
      <c r="Q208" s="189">
        <v>0</v>
      </c>
      <c r="R208" s="189">
        <f>Q208*H208</f>
        <v>0</v>
      </c>
      <c r="S208" s="189">
        <v>0</v>
      </c>
      <c r="T208" s="190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1" t="s">
        <v>118</v>
      </c>
      <c r="AT208" s="191" t="s">
        <v>114</v>
      </c>
      <c r="AU208" s="191" t="s">
        <v>83</v>
      </c>
      <c r="AY208" s="14" t="s">
        <v>111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4" t="s">
        <v>81</v>
      </c>
      <c r="BK208" s="192">
        <f>ROUND(I208*H208,2)</f>
        <v>0</v>
      </c>
      <c r="BL208" s="14" t="s">
        <v>118</v>
      </c>
      <c r="BM208" s="191" t="s">
        <v>296</v>
      </c>
    </row>
    <row r="209" spans="1:47" s="2" customFormat="1" ht="29.25">
      <c r="A209" s="31"/>
      <c r="B209" s="32"/>
      <c r="C209" s="33"/>
      <c r="D209" s="193" t="s">
        <v>120</v>
      </c>
      <c r="E209" s="33"/>
      <c r="F209" s="194" t="s">
        <v>297</v>
      </c>
      <c r="G209" s="33"/>
      <c r="H209" s="33"/>
      <c r="I209" s="195"/>
      <c r="J209" s="33"/>
      <c r="K209" s="33"/>
      <c r="L209" s="36"/>
      <c r="M209" s="196"/>
      <c r="N209" s="197"/>
      <c r="O209" s="68"/>
      <c r="P209" s="68"/>
      <c r="Q209" s="68"/>
      <c r="R209" s="68"/>
      <c r="S209" s="68"/>
      <c r="T209" s="69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T209" s="14" t="s">
        <v>120</v>
      </c>
      <c r="AU209" s="14" t="s">
        <v>83</v>
      </c>
    </row>
    <row r="210" spans="1:47" s="2" customFormat="1" ht="48.75">
      <c r="A210" s="31"/>
      <c r="B210" s="32"/>
      <c r="C210" s="33"/>
      <c r="D210" s="193" t="s">
        <v>122</v>
      </c>
      <c r="E210" s="33"/>
      <c r="F210" s="198" t="s">
        <v>298</v>
      </c>
      <c r="G210" s="33"/>
      <c r="H210" s="33"/>
      <c r="I210" s="195"/>
      <c r="J210" s="33"/>
      <c r="K210" s="33"/>
      <c r="L210" s="36"/>
      <c r="M210" s="196"/>
      <c r="N210" s="197"/>
      <c r="O210" s="68"/>
      <c r="P210" s="68"/>
      <c r="Q210" s="68"/>
      <c r="R210" s="68"/>
      <c r="S210" s="68"/>
      <c r="T210" s="69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T210" s="14" t="s">
        <v>122</v>
      </c>
      <c r="AU210" s="14" t="s">
        <v>83</v>
      </c>
    </row>
    <row r="211" spans="1:65" s="2" customFormat="1" ht="37.9" customHeight="1">
      <c r="A211" s="31"/>
      <c r="B211" s="32"/>
      <c r="C211" s="179" t="s">
        <v>299</v>
      </c>
      <c r="D211" s="179" t="s">
        <v>114</v>
      </c>
      <c r="E211" s="180" t="s">
        <v>300</v>
      </c>
      <c r="F211" s="181" t="s">
        <v>301</v>
      </c>
      <c r="G211" s="182" t="s">
        <v>117</v>
      </c>
      <c r="H211" s="183">
        <v>1</v>
      </c>
      <c r="I211" s="184"/>
      <c r="J211" s="185">
        <f>ROUND(I211*H211,2)</f>
        <v>0</v>
      </c>
      <c r="K211" s="186"/>
      <c r="L211" s="36"/>
      <c r="M211" s="187" t="s">
        <v>1</v>
      </c>
      <c r="N211" s="188" t="s">
        <v>41</v>
      </c>
      <c r="O211" s="68"/>
      <c r="P211" s="189">
        <f>O211*H211</f>
        <v>0</v>
      </c>
      <c r="Q211" s="189">
        <v>0</v>
      </c>
      <c r="R211" s="189">
        <f>Q211*H211</f>
        <v>0</v>
      </c>
      <c r="S211" s="189">
        <v>0</v>
      </c>
      <c r="T211" s="190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1" t="s">
        <v>118</v>
      </c>
      <c r="AT211" s="191" t="s">
        <v>114</v>
      </c>
      <c r="AU211" s="191" t="s">
        <v>83</v>
      </c>
      <c r="AY211" s="14" t="s">
        <v>111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4" t="s">
        <v>81</v>
      </c>
      <c r="BK211" s="192">
        <f>ROUND(I211*H211,2)</f>
        <v>0</v>
      </c>
      <c r="BL211" s="14" t="s">
        <v>118</v>
      </c>
      <c r="BM211" s="191" t="s">
        <v>302</v>
      </c>
    </row>
    <row r="212" spans="1:47" s="2" customFormat="1" ht="29.25">
      <c r="A212" s="31"/>
      <c r="B212" s="32"/>
      <c r="C212" s="33"/>
      <c r="D212" s="193" t="s">
        <v>120</v>
      </c>
      <c r="E212" s="33"/>
      <c r="F212" s="194" t="s">
        <v>303</v>
      </c>
      <c r="G212" s="33"/>
      <c r="H212" s="33"/>
      <c r="I212" s="195"/>
      <c r="J212" s="33"/>
      <c r="K212" s="33"/>
      <c r="L212" s="36"/>
      <c r="M212" s="196"/>
      <c r="N212" s="197"/>
      <c r="O212" s="68"/>
      <c r="P212" s="68"/>
      <c r="Q212" s="68"/>
      <c r="R212" s="68"/>
      <c r="S212" s="68"/>
      <c r="T212" s="69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T212" s="14" t="s">
        <v>120</v>
      </c>
      <c r="AU212" s="14" t="s">
        <v>83</v>
      </c>
    </row>
    <row r="213" spans="1:47" s="2" customFormat="1" ht="39">
      <c r="A213" s="31"/>
      <c r="B213" s="32"/>
      <c r="C213" s="33"/>
      <c r="D213" s="193" t="s">
        <v>122</v>
      </c>
      <c r="E213" s="33"/>
      <c r="F213" s="198" t="s">
        <v>304</v>
      </c>
      <c r="G213" s="33"/>
      <c r="H213" s="33"/>
      <c r="I213" s="195"/>
      <c r="J213" s="33"/>
      <c r="K213" s="33"/>
      <c r="L213" s="36"/>
      <c r="M213" s="196"/>
      <c r="N213" s="197"/>
      <c r="O213" s="68"/>
      <c r="P213" s="68"/>
      <c r="Q213" s="68"/>
      <c r="R213" s="68"/>
      <c r="S213" s="68"/>
      <c r="T213" s="69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T213" s="14" t="s">
        <v>122</v>
      </c>
      <c r="AU213" s="14" t="s">
        <v>83</v>
      </c>
    </row>
    <row r="214" spans="1:65" s="2" customFormat="1" ht="37.9" customHeight="1">
      <c r="A214" s="31"/>
      <c r="B214" s="32"/>
      <c r="C214" s="179" t="s">
        <v>305</v>
      </c>
      <c r="D214" s="179" t="s">
        <v>114</v>
      </c>
      <c r="E214" s="180" t="s">
        <v>306</v>
      </c>
      <c r="F214" s="181" t="s">
        <v>307</v>
      </c>
      <c r="G214" s="182" t="s">
        <v>117</v>
      </c>
      <c r="H214" s="183">
        <v>1</v>
      </c>
      <c r="I214" s="184"/>
      <c r="J214" s="185">
        <f>ROUND(I214*H214,2)</f>
        <v>0</v>
      </c>
      <c r="K214" s="186"/>
      <c r="L214" s="36"/>
      <c r="M214" s="187" t="s">
        <v>1</v>
      </c>
      <c r="N214" s="188" t="s">
        <v>41</v>
      </c>
      <c r="O214" s="68"/>
      <c r="P214" s="189">
        <f>O214*H214</f>
        <v>0</v>
      </c>
      <c r="Q214" s="189">
        <v>0</v>
      </c>
      <c r="R214" s="189">
        <f>Q214*H214</f>
        <v>0</v>
      </c>
      <c r="S214" s="189">
        <v>0</v>
      </c>
      <c r="T214" s="190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1" t="s">
        <v>118</v>
      </c>
      <c r="AT214" s="191" t="s">
        <v>114</v>
      </c>
      <c r="AU214" s="191" t="s">
        <v>83</v>
      </c>
      <c r="AY214" s="14" t="s">
        <v>111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4" t="s">
        <v>81</v>
      </c>
      <c r="BK214" s="192">
        <f>ROUND(I214*H214,2)</f>
        <v>0</v>
      </c>
      <c r="BL214" s="14" t="s">
        <v>118</v>
      </c>
      <c r="BM214" s="191" t="s">
        <v>308</v>
      </c>
    </row>
    <row r="215" spans="1:47" s="2" customFormat="1" ht="29.25">
      <c r="A215" s="31"/>
      <c r="B215" s="32"/>
      <c r="C215" s="33"/>
      <c r="D215" s="193" t="s">
        <v>120</v>
      </c>
      <c r="E215" s="33"/>
      <c r="F215" s="194" t="s">
        <v>309</v>
      </c>
      <c r="G215" s="33"/>
      <c r="H215" s="33"/>
      <c r="I215" s="195"/>
      <c r="J215" s="33"/>
      <c r="K215" s="33"/>
      <c r="L215" s="36"/>
      <c r="M215" s="196"/>
      <c r="N215" s="197"/>
      <c r="O215" s="68"/>
      <c r="P215" s="68"/>
      <c r="Q215" s="68"/>
      <c r="R215" s="68"/>
      <c r="S215" s="68"/>
      <c r="T215" s="69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T215" s="14" t="s">
        <v>120</v>
      </c>
      <c r="AU215" s="14" t="s">
        <v>83</v>
      </c>
    </row>
    <row r="216" spans="1:47" s="2" customFormat="1" ht="48.75">
      <c r="A216" s="31"/>
      <c r="B216" s="32"/>
      <c r="C216" s="33"/>
      <c r="D216" s="193" t="s">
        <v>122</v>
      </c>
      <c r="E216" s="33"/>
      <c r="F216" s="198" t="s">
        <v>310</v>
      </c>
      <c r="G216" s="33"/>
      <c r="H216" s="33"/>
      <c r="I216" s="195"/>
      <c r="J216" s="33"/>
      <c r="K216" s="33"/>
      <c r="L216" s="36"/>
      <c r="M216" s="196"/>
      <c r="N216" s="197"/>
      <c r="O216" s="68"/>
      <c r="P216" s="68"/>
      <c r="Q216" s="68"/>
      <c r="R216" s="68"/>
      <c r="S216" s="68"/>
      <c r="T216" s="69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T216" s="14" t="s">
        <v>122</v>
      </c>
      <c r="AU216" s="14" t="s">
        <v>83</v>
      </c>
    </row>
    <row r="217" spans="1:65" s="2" customFormat="1" ht="14.45" customHeight="1">
      <c r="A217" s="31"/>
      <c r="B217" s="32"/>
      <c r="C217" s="179" t="s">
        <v>311</v>
      </c>
      <c r="D217" s="179" t="s">
        <v>114</v>
      </c>
      <c r="E217" s="180" t="s">
        <v>312</v>
      </c>
      <c r="F217" s="181" t="s">
        <v>313</v>
      </c>
      <c r="G217" s="182" t="s">
        <v>314</v>
      </c>
      <c r="H217" s="183">
        <v>1</v>
      </c>
      <c r="I217" s="184"/>
      <c r="J217" s="185">
        <f>ROUND(I217*H217,2)</f>
        <v>0</v>
      </c>
      <c r="K217" s="186"/>
      <c r="L217" s="36"/>
      <c r="M217" s="187" t="s">
        <v>1</v>
      </c>
      <c r="N217" s="188" t="s">
        <v>41</v>
      </c>
      <c r="O217" s="68"/>
      <c r="P217" s="189">
        <f>O217*H217</f>
        <v>0</v>
      </c>
      <c r="Q217" s="189">
        <v>0</v>
      </c>
      <c r="R217" s="189">
        <f>Q217*H217</f>
        <v>0</v>
      </c>
      <c r="S217" s="189">
        <v>0</v>
      </c>
      <c r="T217" s="190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1" t="s">
        <v>118</v>
      </c>
      <c r="AT217" s="191" t="s">
        <v>114</v>
      </c>
      <c r="AU217" s="191" t="s">
        <v>83</v>
      </c>
      <c r="AY217" s="14" t="s">
        <v>111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4" t="s">
        <v>81</v>
      </c>
      <c r="BK217" s="192">
        <f>ROUND(I217*H217,2)</f>
        <v>0</v>
      </c>
      <c r="BL217" s="14" t="s">
        <v>118</v>
      </c>
      <c r="BM217" s="191" t="s">
        <v>315</v>
      </c>
    </row>
    <row r="218" spans="1:47" s="2" customFormat="1" ht="11.25">
      <c r="A218" s="31"/>
      <c r="B218" s="32"/>
      <c r="C218" s="33"/>
      <c r="D218" s="193" t="s">
        <v>120</v>
      </c>
      <c r="E218" s="33"/>
      <c r="F218" s="194" t="s">
        <v>313</v>
      </c>
      <c r="G218" s="33"/>
      <c r="H218" s="33"/>
      <c r="I218" s="195"/>
      <c r="J218" s="33"/>
      <c r="K218" s="33"/>
      <c r="L218" s="36"/>
      <c r="M218" s="196"/>
      <c r="N218" s="197"/>
      <c r="O218" s="68"/>
      <c r="P218" s="68"/>
      <c r="Q218" s="68"/>
      <c r="R218" s="68"/>
      <c r="S218" s="68"/>
      <c r="T218" s="69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T218" s="14" t="s">
        <v>120</v>
      </c>
      <c r="AU218" s="14" t="s">
        <v>83</v>
      </c>
    </row>
    <row r="219" spans="1:47" s="2" customFormat="1" ht="19.5">
      <c r="A219" s="31"/>
      <c r="B219" s="32"/>
      <c r="C219" s="33"/>
      <c r="D219" s="193" t="s">
        <v>122</v>
      </c>
      <c r="E219" s="33"/>
      <c r="F219" s="198" t="s">
        <v>316</v>
      </c>
      <c r="G219" s="33"/>
      <c r="H219" s="33"/>
      <c r="I219" s="195"/>
      <c r="J219" s="33"/>
      <c r="K219" s="33"/>
      <c r="L219" s="36"/>
      <c r="M219" s="196"/>
      <c r="N219" s="197"/>
      <c r="O219" s="68"/>
      <c r="P219" s="68"/>
      <c r="Q219" s="68"/>
      <c r="R219" s="68"/>
      <c r="S219" s="68"/>
      <c r="T219" s="69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T219" s="14" t="s">
        <v>122</v>
      </c>
      <c r="AU219" s="14" t="s">
        <v>83</v>
      </c>
    </row>
    <row r="220" spans="1:65" s="2" customFormat="1" ht="14.45" customHeight="1">
      <c r="A220" s="31"/>
      <c r="B220" s="32"/>
      <c r="C220" s="179" t="s">
        <v>317</v>
      </c>
      <c r="D220" s="179" t="s">
        <v>114</v>
      </c>
      <c r="E220" s="180" t="s">
        <v>318</v>
      </c>
      <c r="F220" s="181" t="s">
        <v>319</v>
      </c>
      <c r="G220" s="182" t="s">
        <v>314</v>
      </c>
      <c r="H220" s="183">
        <v>4</v>
      </c>
      <c r="I220" s="184"/>
      <c r="J220" s="185">
        <f>ROUND(I220*H220,2)</f>
        <v>0</v>
      </c>
      <c r="K220" s="186"/>
      <c r="L220" s="36"/>
      <c r="M220" s="187" t="s">
        <v>1</v>
      </c>
      <c r="N220" s="188" t="s">
        <v>41</v>
      </c>
      <c r="O220" s="68"/>
      <c r="P220" s="189">
        <f>O220*H220</f>
        <v>0</v>
      </c>
      <c r="Q220" s="189">
        <v>0</v>
      </c>
      <c r="R220" s="189">
        <f>Q220*H220</f>
        <v>0</v>
      </c>
      <c r="S220" s="189">
        <v>0</v>
      </c>
      <c r="T220" s="190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1" t="s">
        <v>118</v>
      </c>
      <c r="AT220" s="191" t="s">
        <v>114</v>
      </c>
      <c r="AU220" s="191" t="s">
        <v>83</v>
      </c>
      <c r="AY220" s="14" t="s">
        <v>111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4" t="s">
        <v>81</v>
      </c>
      <c r="BK220" s="192">
        <f>ROUND(I220*H220,2)</f>
        <v>0</v>
      </c>
      <c r="BL220" s="14" t="s">
        <v>118</v>
      </c>
      <c r="BM220" s="191" t="s">
        <v>320</v>
      </c>
    </row>
    <row r="221" spans="1:47" s="2" customFormat="1" ht="11.25">
      <c r="A221" s="31"/>
      <c r="B221" s="32"/>
      <c r="C221" s="33"/>
      <c r="D221" s="193" t="s">
        <v>120</v>
      </c>
      <c r="E221" s="33"/>
      <c r="F221" s="194" t="s">
        <v>319</v>
      </c>
      <c r="G221" s="33"/>
      <c r="H221" s="33"/>
      <c r="I221" s="195"/>
      <c r="J221" s="33"/>
      <c r="K221" s="33"/>
      <c r="L221" s="36"/>
      <c r="M221" s="196"/>
      <c r="N221" s="197"/>
      <c r="O221" s="68"/>
      <c r="P221" s="68"/>
      <c r="Q221" s="68"/>
      <c r="R221" s="68"/>
      <c r="S221" s="68"/>
      <c r="T221" s="69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T221" s="14" t="s">
        <v>120</v>
      </c>
      <c r="AU221" s="14" t="s">
        <v>83</v>
      </c>
    </row>
    <row r="222" spans="1:47" s="2" customFormat="1" ht="58.5">
      <c r="A222" s="31"/>
      <c r="B222" s="32"/>
      <c r="C222" s="33"/>
      <c r="D222" s="193" t="s">
        <v>122</v>
      </c>
      <c r="E222" s="33"/>
      <c r="F222" s="198" t="s">
        <v>321</v>
      </c>
      <c r="G222" s="33"/>
      <c r="H222" s="33"/>
      <c r="I222" s="195"/>
      <c r="J222" s="33"/>
      <c r="K222" s="33"/>
      <c r="L222" s="36"/>
      <c r="M222" s="196"/>
      <c r="N222" s="197"/>
      <c r="O222" s="68"/>
      <c r="P222" s="68"/>
      <c r="Q222" s="68"/>
      <c r="R222" s="68"/>
      <c r="S222" s="68"/>
      <c r="T222" s="69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T222" s="14" t="s">
        <v>122</v>
      </c>
      <c r="AU222" s="14" t="s">
        <v>83</v>
      </c>
    </row>
    <row r="223" spans="1:65" s="2" customFormat="1" ht="14.45" customHeight="1">
      <c r="A223" s="31"/>
      <c r="B223" s="32"/>
      <c r="C223" s="179" t="s">
        <v>322</v>
      </c>
      <c r="D223" s="179" t="s">
        <v>114</v>
      </c>
      <c r="E223" s="180" t="s">
        <v>323</v>
      </c>
      <c r="F223" s="181" t="s">
        <v>324</v>
      </c>
      <c r="G223" s="182" t="s">
        <v>314</v>
      </c>
      <c r="H223" s="183">
        <v>1</v>
      </c>
      <c r="I223" s="184"/>
      <c r="J223" s="185">
        <f>ROUND(I223*H223,2)</f>
        <v>0</v>
      </c>
      <c r="K223" s="186"/>
      <c r="L223" s="36"/>
      <c r="M223" s="187" t="s">
        <v>1</v>
      </c>
      <c r="N223" s="188" t="s">
        <v>41</v>
      </c>
      <c r="O223" s="68"/>
      <c r="P223" s="189">
        <f>O223*H223</f>
        <v>0</v>
      </c>
      <c r="Q223" s="189">
        <v>0</v>
      </c>
      <c r="R223" s="189">
        <f>Q223*H223</f>
        <v>0</v>
      </c>
      <c r="S223" s="189">
        <v>0</v>
      </c>
      <c r="T223" s="190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1" t="s">
        <v>118</v>
      </c>
      <c r="AT223" s="191" t="s">
        <v>114</v>
      </c>
      <c r="AU223" s="191" t="s">
        <v>83</v>
      </c>
      <c r="AY223" s="14" t="s">
        <v>111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14" t="s">
        <v>81</v>
      </c>
      <c r="BK223" s="192">
        <f>ROUND(I223*H223,2)</f>
        <v>0</v>
      </c>
      <c r="BL223" s="14" t="s">
        <v>118</v>
      </c>
      <c r="BM223" s="191" t="s">
        <v>325</v>
      </c>
    </row>
    <row r="224" spans="1:47" s="2" customFormat="1" ht="11.25">
      <c r="A224" s="31"/>
      <c r="B224" s="32"/>
      <c r="C224" s="33"/>
      <c r="D224" s="193" t="s">
        <v>120</v>
      </c>
      <c r="E224" s="33"/>
      <c r="F224" s="194" t="s">
        <v>326</v>
      </c>
      <c r="G224" s="33"/>
      <c r="H224" s="33"/>
      <c r="I224" s="195"/>
      <c r="J224" s="33"/>
      <c r="K224" s="33"/>
      <c r="L224" s="36"/>
      <c r="M224" s="196"/>
      <c r="N224" s="197"/>
      <c r="O224" s="68"/>
      <c r="P224" s="68"/>
      <c r="Q224" s="68"/>
      <c r="R224" s="68"/>
      <c r="S224" s="68"/>
      <c r="T224" s="69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T224" s="14" t="s">
        <v>120</v>
      </c>
      <c r="AU224" s="14" t="s">
        <v>83</v>
      </c>
    </row>
    <row r="225" spans="1:47" s="2" customFormat="1" ht="29.25">
      <c r="A225" s="31"/>
      <c r="B225" s="32"/>
      <c r="C225" s="33"/>
      <c r="D225" s="193" t="s">
        <v>122</v>
      </c>
      <c r="E225" s="33"/>
      <c r="F225" s="198" t="s">
        <v>327</v>
      </c>
      <c r="G225" s="33"/>
      <c r="H225" s="33"/>
      <c r="I225" s="195"/>
      <c r="J225" s="33"/>
      <c r="K225" s="33"/>
      <c r="L225" s="36"/>
      <c r="M225" s="196"/>
      <c r="N225" s="197"/>
      <c r="O225" s="68"/>
      <c r="P225" s="68"/>
      <c r="Q225" s="68"/>
      <c r="R225" s="68"/>
      <c r="S225" s="68"/>
      <c r="T225" s="69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T225" s="14" t="s">
        <v>122</v>
      </c>
      <c r="AU225" s="14" t="s">
        <v>83</v>
      </c>
    </row>
    <row r="226" spans="1:65" s="2" customFormat="1" ht="24.2" customHeight="1">
      <c r="A226" s="31"/>
      <c r="B226" s="32"/>
      <c r="C226" s="179" t="s">
        <v>328</v>
      </c>
      <c r="D226" s="179" t="s">
        <v>114</v>
      </c>
      <c r="E226" s="180" t="s">
        <v>329</v>
      </c>
      <c r="F226" s="181" t="s">
        <v>330</v>
      </c>
      <c r="G226" s="182" t="s">
        <v>314</v>
      </c>
      <c r="H226" s="183">
        <v>1</v>
      </c>
      <c r="I226" s="184"/>
      <c r="J226" s="185">
        <f>ROUND(I226*H226,2)</f>
        <v>0</v>
      </c>
      <c r="K226" s="186"/>
      <c r="L226" s="36"/>
      <c r="M226" s="187" t="s">
        <v>1</v>
      </c>
      <c r="N226" s="188" t="s">
        <v>41</v>
      </c>
      <c r="O226" s="68"/>
      <c r="P226" s="189">
        <f>O226*H226</f>
        <v>0</v>
      </c>
      <c r="Q226" s="189">
        <v>0</v>
      </c>
      <c r="R226" s="189">
        <f>Q226*H226</f>
        <v>0</v>
      </c>
      <c r="S226" s="189">
        <v>0</v>
      </c>
      <c r="T226" s="190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1" t="s">
        <v>118</v>
      </c>
      <c r="AT226" s="191" t="s">
        <v>114</v>
      </c>
      <c r="AU226" s="191" t="s">
        <v>83</v>
      </c>
      <c r="AY226" s="14" t="s">
        <v>111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4" t="s">
        <v>81</v>
      </c>
      <c r="BK226" s="192">
        <f>ROUND(I226*H226,2)</f>
        <v>0</v>
      </c>
      <c r="BL226" s="14" t="s">
        <v>118</v>
      </c>
      <c r="BM226" s="191" t="s">
        <v>331</v>
      </c>
    </row>
    <row r="227" spans="1:47" s="2" customFormat="1" ht="11.25">
      <c r="A227" s="31"/>
      <c r="B227" s="32"/>
      <c r="C227" s="33"/>
      <c r="D227" s="193" t="s">
        <v>120</v>
      </c>
      <c r="E227" s="33"/>
      <c r="F227" s="194" t="s">
        <v>332</v>
      </c>
      <c r="G227" s="33"/>
      <c r="H227" s="33"/>
      <c r="I227" s="195"/>
      <c r="J227" s="33"/>
      <c r="K227" s="33"/>
      <c r="L227" s="36"/>
      <c r="M227" s="196"/>
      <c r="N227" s="197"/>
      <c r="O227" s="68"/>
      <c r="P227" s="68"/>
      <c r="Q227" s="68"/>
      <c r="R227" s="68"/>
      <c r="S227" s="68"/>
      <c r="T227" s="69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T227" s="14" t="s">
        <v>120</v>
      </c>
      <c r="AU227" s="14" t="s">
        <v>83</v>
      </c>
    </row>
    <row r="228" spans="1:47" s="2" customFormat="1" ht="29.25">
      <c r="A228" s="31"/>
      <c r="B228" s="32"/>
      <c r="C228" s="33"/>
      <c r="D228" s="193" t="s">
        <v>122</v>
      </c>
      <c r="E228" s="33"/>
      <c r="F228" s="198" t="s">
        <v>333</v>
      </c>
      <c r="G228" s="33"/>
      <c r="H228" s="33"/>
      <c r="I228" s="195"/>
      <c r="J228" s="33"/>
      <c r="K228" s="33"/>
      <c r="L228" s="36"/>
      <c r="M228" s="196"/>
      <c r="N228" s="197"/>
      <c r="O228" s="68"/>
      <c r="P228" s="68"/>
      <c r="Q228" s="68"/>
      <c r="R228" s="68"/>
      <c r="S228" s="68"/>
      <c r="T228" s="69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T228" s="14" t="s">
        <v>122</v>
      </c>
      <c r="AU228" s="14" t="s">
        <v>83</v>
      </c>
    </row>
    <row r="229" spans="1:65" s="2" customFormat="1" ht="24.2" customHeight="1">
      <c r="A229" s="31"/>
      <c r="B229" s="32"/>
      <c r="C229" s="179" t="s">
        <v>8</v>
      </c>
      <c r="D229" s="179" t="s">
        <v>114</v>
      </c>
      <c r="E229" s="180" t="s">
        <v>334</v>
      </c>
      <c r="F229" s="181" t="s">
        <v>335</v>
      </c>
      <c r="G229" s="182" t="s">
        <v>117</v>
      </c>
      <c r="H229" s="183">
        <v>39</v>
      </c>
      <c r="I229" s="184"/>
      <c r="J229" s="185">
        <f>ROUND(I229*H229,2)</f>
        <v>0</v>
      </c>
      <c r="K229" s="186"/>
      <c r="L229" s="36"/>
      <c r="M229" s="187" t="s">
        <v>1</v>
      </c>
      <c r="N229" s="188" t="s">
        <v>41</v>
      </c>
      <c r="O229" s="68"/>
      <c r="P229" s="189">
        <f>O229*H229</f>
        <v>0</v>
      </c>
      <c r="Q229" s="189">
        <v>0</v>
      </c>
      <c r="R229" s="189">
        <f>Q229*H229</f>
        <v>0</v>
      </c>
      <c r="S229" s="189">
        <v>0</v>
      </c>
      <c r="T229" s="190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1" t="s">
        <v>118</v>
      </c>
      <c r="AT229" s="191" t="s">
        <v>114</v>
      </c>
      <c r="AU229" s="191" t="s">
        <v>83</v>
      </c>
      <c r="AY229" s="14" t="s">
        <v>111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14" t="s">
        <v>81</v>
      </c>
      <c r="BK229" s="192">
        <f>ROUND(I229*H229,2)</f>
        <v>0</v>
      </c>
      <c r="BL229" s="14" t="s">
        <v>118</v>
      </c>
      <c r="BM229" s="191" t="s">
        <v>336</v>
      </c>
    </row>
    <row r="230" spans="1:47" s="2" customFormat="1" ht="11.25">
      <c r="A230" s="31"/>
      <c r="B230" s="32"/>
      <c r="C230" s="33"/>
      <c r="D230" s="193" t="s">
        <v>120</v>
      </c>
      <c r="E230" s="33"/>
      <c r="F230" s="194" t="s">
        <v>335</v>
      </c>
      <c r="G230" s="33"/>
      <c r="H230" s="33"/>
      <c r="I230" s="195"/>
      <c r="J230" s="33"/>
      <c r="K230" s="33"/>
      <c r="L230" s="36"/>
      <c r="M230" s="196"/>
      <c r="N230" s="197"/>
      <c r="O230" s="68"/>
      <c r="P230" s="68"/>
      <c r="Q230" s="68"/>
      <c r="R230" s="68"/>
      <c r="S230" s="68"/>
      <c r="T230" s="69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T230" s="14" t="s">
        <v>120</v>
      </c>
      <c r="AU230" s="14" t="s">
        <v>83</v>
      </c>
    </row>
    <row r="231" spans="1:47" s="2" customFormat="1" ht="29.25">
      <c r="A231" s="31"/>
      <c r="B231" s="32"/>
      <c r="C231" s="33"/>
      <c r="D231" s="193" t="s">
        <v>122</v>
      </c>
      <c r="E231" s="33"/>
      <c r="F231" s="198" t="s">
        <v>337</v>
      </c>
      <c r="G231" s="33"/>
      <c r="H231" s="33"/>
      <c r="I231" s="195"/>
      <c r="J231" s="33"/>
      <c r="K231" s="33"/>
      <c r="L231" s="36"/>
      <c r="M231" s="196"/>
      <c r="N231" s="197"/>
      <c r="O231" s="68"/>
      <c r="P231" s="68"/>
      <c r="Q231" s="68"/>
      <c r="R231" s="68"/>
      <c r="S231" s="68"/>
      <c r="T231" s="69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T231" s="14" t="s">
        <v>122</v>
      </c>
      <c r="AU231" s="14" t="s">
        <v>83</v>
      </c>
    </row>
    <row r="232" spans="1:65" s="2" customFormat="1" ht="37.9" customHeight="1">
      <c r="A232" s="31"/>
      <c r="B232" s="32"/>
      <c r="C232" s="179" t="s">
        <v>338</v>
      </c>
      <c r="D232" s="179" t="s">
        <v>114</v>
      </c>
      <c r="E232" s="180" t="s">
        <v>339</v>
      </c>
      <c r="F232" s="181" t="s">
        <v>340</v>
      </c>
      <c r="G232" s="182" t="s">
        <v>117</v>
      </c>
      <c r="H232" s="183">
        <v>26</v>
      </c>
      <c r="I232" s="184"/>
      <c r="J232" s="185">
        <f>ROUND(I232*H232,2)</f>
        <v>0</v>
      </c>
      <c r="K232" s="186"/>
      <c r="L232" s="36"/>
      <c r="M232" s="187" t="s">
        <v>1</v>
      </c>
      <c r="N232" s="188" t="s">
        <v>41</v>
      </c>
      <c r="O232" s="68"/>
      <c r="P232" s="189">
        <f>O232*H232</f>
        <v>0</v>
      </c>
      <c r="Q232" s="189">
        <v>0</v>
      </c>
      <c r="R232" s="189">
        <f>Q232*H232</f>
        <v>0</v>
      </c>
      <c r="S232" s="189">
        <v>0</v>
      </c>
      <c r="T232" s="190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1" t="s">
        <v>118</v>
      </c>
      <c r="AT232" s="191" t="s">
        <v>114</v>
      </c>
      <c r="AU232" s="191" t="s">
        <v>83</v>
      </c>
      <c r="AY232" s="14" t="s">
        <v>111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14" t="s">
        <v>81</v>
      </c>
      <c r="BK232" s="192">
        <f>ROUND(I232*H232,2)</f>
        <v>0</v>
      </c>
      <c r="BL232" s="14" t="s">
        <v>118</v>
      </c>
      <c r="BM232" s="191" t="s">
        <v>341</v>
      </c>
    </row>
    <row r="233" spans="1:47" s="2" customFormat="1" ht="19.5">
      <c r="A233" s="31"/>
      <c r="B233" s="32"/>
      <c r="C233" s="33"/>
      <c r="D233" s="193" t="s">
        <v>120</v>
      </c>
      <c r="E233" s="33"/>
      <c r="F233" s="194" t="s">
        <v>340</v>
      </c>
      <c r="G233" s="33"/>
      <c r="H233" s="33"/>
      <c r="I233" s="195"/>
      <c r="J233" s="33"/>
      <c r="K233" s="33"/>
      <c r="L233" s="36"/>
      <c r="M233" s="196"/>
      <c r="N233" s="197"/>
      <c r="O233" s="68"/>
      <c r="P233" s="68"/>
      <c r="Q233" s="68"/>
      <c r="R233" s="68"/>
      <c r="S233" s="68"/>
      <c r="T233" s="69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T233" s="14" t="s">
        <v>120</v>
      </c>
      <c r="AU233" s="14" t="s">
        <v>83</v>
      </c>
    </row>
    <row r="234" spans="1:47" s="2" customFormat="1" ht="29.25">
      <c r="A234" s="31"/>
      <c r="B234" s="32"/>
      <c r="C234" s="33"/>
      <c r="D234" s="193" t="s">
        <v>122</v>
      </c>
      <c r="E234" s="33"/>
      <c r="F234" s="198" t="s">
        <v>342</v>
      </c>
      <c r="G234" s="33"/>
      <c r="H234" s="33"/>
      <c r="I234" s="195"/>
      <c r="J234" s="33"/>
      <c r="K234" s="33"/>
      <c r="L234" s="36"/>
      <c r="M234" s="196"/>
      <c r="N234" s="197"/>
      <c r="O234" s="68"/>
      <c r="P234" s="68"/>
      <c r="Q234" s="68"/>
      <c r="R234" s="68"/>
      <c r="S234" s="68"/>
      <c r="T234" s="69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T234" s="14" t="s">
        <v>122</v>
      </c>
      <c r="AU234" s="14" t="s">
        <v>83</v>
      </c>
    </row>
    <row r="235" spans="1:65" s="2" customFormat="1" ht="24.2" customHeight="1">
      <c r="A235" s="31"/>
      <c r="B235" s="32"/>
      <c r="C235" s="179" t="s">
        <v>343</v>
      </c>
      <c r="D235" s="179" t="s">
        <v>114</v>
      </c>
      <c r="E235" s="180" t="s">
        <v>344</v>
      </c>
      <c r="F235" s="181" t="s">
        <v>345</v>
      </c>
      <c r="G235" s="182" t="s">
        <v>346</v>
      </c>
      <c r="H235" s="183">
        <v>1</v>
      </c>
      <c r="I235" s="184"/>
      <c r="J235" s="185">
        <f>ROUND(I235*H235,2)</f>
        <v>0</v>
      </c>
      <c r="K235" s="186"/>
      <c r="L235" s="36"/>
      <c r="M235" s="187" t="s">
        <v>1</v>
      </c>
      <c r="N235" s="188" t="s">
        <v>41</v>
      </c>
      <c r="O235" s="68"/>
      <c r="P235" s="189">
        <f>O235*H235</f>
        <v>0</v>
      </c>
      <c r="Q235" s="189">
        <v>0</v>
      </c>
      <c r="R235" s="189">
        <f>Q235*H235</f>
        <v>0</v>
      </c>
      <c r="S235" s="189">
        <v>0</v>
      </c>
      <c r="T235" s="190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91" t="s">
        <v>118</v>
      </c>
      <c r="AT235" s="191" t="s">
        <v>114</v>
      </c>
      <c r="AU235" s="191" t="s">
        <v>83</v>
      </c>
      <c r="AY235" s="14" t="s">
        <v>111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4" t="s">
        <v>81</v>
      </c>
      <c r="BK235" s="192">
        <f>ROUND(I235*H235,2)</f>
        <v>0</v>
      </c>
      <c r="BL235" s="14" t="s">
        <v>118</v>
      </c>
      <c r="BM235" s="191" t="s">
        <v>347</v>
      </c>
    </row>
    <row r="236" spans="1:47" s="2" customFormat="1" ht="11.25">
      <c r="A236" s="31"/>
      <c r="B236" s="32"/>
      <c r="C236" s="33"/>
      <c r="D236" s="193" t="s">
        <v>120</v>
      </c>
      <c r="E236" s="33"/>
      <c r="F236" s="194" t="s">
        <v>345</v>
      </c>
      <c r="G236" s="33"/>
      <c r="H236" s="33"/>
      <c r="I236" s="195"/>
      <c r="J236" s="33"/>
      <c r="K236" s="33"/>
      <c r="L236" s="36"/>
      <c r="M236" s="196"/>
      <c r="N236" s="197"/>
      <c r="O236" s="68"/>
      <c r="P236" s="68"/>
      <c r="Q236" s="68"/>
      <c r="R236" s="68"/>
      <c r="S236" s="68"/>
      <c r="T236" s="69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T236" s="14" t="s">
        <v>120</v>
      </c>
      <c r="AU236" s="14" t="s">
        <v>83</v>
      </c>
    </row>
    <row r="237" spans="1:47" s="2" customFormat="1" ht="48.75">
      <c r="A237" s="31"/>
      <c r="B237" s="32"/>
      <c r="C237" s="33"/>
      <c r="D237" s="193" t="s">
        <v>122</v>
      </c>
      <c r="E237" s="33"/>
      <c r="F237" s="198" t="s">
        <v>348</v>
      </c>
      <c r="G237" s="33"/>
      <c r="H237" s="33"/>
      <c r="I237" s="195"/>
      <c r="J237" s="33"/>
      <c r="K237" s="33"/>
      <c r="L237" s="36"/>
      <c r="M237" s="196"/>
      <c r="N237" s="197"/>
      <c r="O237" s="68"/>
      <c r="P237" s="68"/>
      <c r="Q237" s="68"/>
      <c r="R237" s="68"/>
      <c r="S237" s="68"/>
      <c r="T237" s="69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T237" s="14" t="s">
        <v>122</v>
      </c>
      <c r="AU237" s="14" t="s">
        <v>83</v>
      </c>
    </row>
    <row r="238" spans="1:65" s="2" customFormat="1" ht="24.2" customHeight="1">
      <c r="A238" s="31"/>
      <c r="B238" s="32"/>
      <c r="C238" s="179" t="s">
        <v>349</v>
      </c>
      <c r="D238" s="179" t="s">
        <v>114</v>
      </c>
      <c r="E238" s="180" t="s">
        <v>350</v>
      </c>
      <c r="F238" s="181" t="s">
        <v>351</v>
      </c>
      <c r="G238" s="182" t="s">
        <v>117</v>
      </c>
      <c r="H238" s="183">
        <v>26</v>
      </c>
      <c r="I238" s="184"/>
      <c r="J238" s="185">
        <f>ROUND(I238*H238,2)</f>
        <v>0</v>
      </c>
      <c r="K238" s="186"/>
      <c r="L238" s="36"/>
      <c r="M238" s="187" t="s">
        <v>1</v>
      </c>
      <c r="N238" s="188" t="s">
        <v>41</v>
      </c>
      <c r="O238" s="68"/>
      <c r="P238" s="189">
        <f>O238*H238</f>
        <v>0</v>
      </c>
      <c r="Q238" s="189">
        <v>0</v>
      </c>
      <c r="R238" s="189">
        <f>Q238*H238</f>
        <v>0</v>
      </c>
      <c r="S238" s="189">
        <v>0</v>
      </c>
      <c r="T238" s="190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1" t="s">
        <v>118</v>
      </c>
      <c r="AT238" s="191" t="s">
        <v>114</v>
      </c>
      <c r="AU238" s="191" t="s">
        <v>83</v>
      </c>
      <c r="AY238" s="14" t="s">
        <v>111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14" t="s">
        <v>81</v>
      </c>
      <c r="BK238" s="192">
        <f>ROUND(I238*H238,2)</f>
        <v>0</v>
      </c>
      <c r="BL238" s="14" t="s">
        <v>118</v>
      </c>
      <c r="BM238" s="191" t="s">
        <v>352</v>
      </c>
    </row>
    <row r="239" spans="1:47" s="2" customFormat="1" ht="11.25">
      <c r="A239" s="31"/>
      <c r="B239" s="32"/>
      <c r="C239" s="33"/>
      <c r="D239" s="193" t="s">
        <v>120</v>
      </c>
      <c r="E239" s="33"/>
      <c r="F239" s="194" t="s">
        <v>351</v>
      </c>
      <c r="G239" s="33"/>
      <c r="H239" s="33"/>
      <c r="I239" s="195"/>
      <c r="J239" s="33"/>
      <c r="K239" s="33"/>
      <c r="L239" s="36"/>
      <c r="M239" s="196"/>
      <c r="N239" s="197"/>
      <c r="O239" s="68"/>
      <c r="P239" s="68"/>
      <c r="Q239" s="68"/>
      <c r="R239" s="68"/>
      <c r="S239" s="68"/>
      <c r="T239" s="69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T239" s="14" t="s">
        <v>120</v>
      </c>
      <c r="AU239" s="14" t="s">
        <v>83</v>
      </c>
    </row>
    <row r="240" spans="1:47" s="2" customFormat="1" ht="19.5">
      <c r="A240" s="31"/>
      <c r="B240" s="32"/>
      <c r="C240" s="33"/>
      <c r="D240" s="193" t="s">
        <v>122</v>
      </c>
      <c r="E240" s="33"/>
      <c r="F240" s="198" t="s">
        <v>353</v>
      </c>
      <c r="G240" s="33"/>
      <c r="H240" s="33"/>
      <c r="I240" s="195"/>
      <c r="J240" s="33"/>
      <c r="K240" s="33"/>
      <c r="L240" s="36"/>
      <c r="M240" s="196"/>
      <c r="N240" s="197"/>
      <c r="O240" s="68"/>
      <c r="P240" s="68"/>
      <c r="Q240" s="68"/>
      <c r="R240" s="68"/>
      <c r="S240" s="68"/>
      <c r="T240" s="69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T240" s="14" t="s">
        <v>122</v>
      </c>
      <c r="AU240" s="14" t="s">
        <v>83</v>
      </c>
    </row>
    <row r="241" spans="2:63" s="12" customFormat="1" ht="25.9" customHeight="1">
      <c r="B241" s="163"/>
      <c r="C241" s="164"/>
      <c r="D241" s="165" t="s">
        <v>75</v>
      </c>
      <c r="E241" s="166" t="s">
        <v>354</v>
      </c>
      <c r="F241" s="166" t="s">
        <v>355</v>
      </c>
      <c r="G241" s="164"/>
      <c r="H241" s="164"/>
      <c r="I241" s="167"/>
      <c r="J241" s="168">
        <f>BK241</f>
        <v>0</v>
      </c>
      <c r="K241" s="164"/>
      <c r="L241" s="169"/>
      <c r="M241" s="170"/>
      <c r="N241" s="171"/>
      <c r="O241" s="171"/>
      <c r="P241" s="172">
        <f>P242</f>
        <v>0</v>
      </c>
      <c r="Q241" s="171"/>
      <c r="R241" s="172">
        <f>R242</f>
        <v>0</v>
      </c>
      <c r="S241" s="171"/>
      <c r="T241" s="173">
        <f>T242</f>
        <v>0</v>
      </c>
      <c r="AR241" s="174" t="s">
        <v>118</v>
      </c>
      <c r="AT241" s="175" t="s">
        <v>75</v>
      </c>
      <c r="AU241" s="175" t="s">
        <v>76</v>
      </c>
      <c r="AY241" s="174" t="s">
        <v>111</v>
      </c>
      <c r="BK241" s="176">
        <f>BK242</f>
        <v>0</v>
      </c>
    </row>
    <row r="242" spans="2:63" s="12" customFormat="1" ht="22.9" customHeight="1">
      <c r="B242" s="163"/>
      <c r="C242" s="164"/>
      <c r="D242" s="165" t="s">
        <v>75</v>
      </c>
      <c r="E242" s="177" t="s">
        <v>356</v>
      </c>
      <c r="F242" s="177" t="s">
        <v>357</v>
      </c>
      <c r="G242" s="164"/>
      <c r="H242" s="164"/>
      <c r="I242" s="167"/>
      <c r="J242" s="178">
        <f>BK242</f>
        <v>0</v>
      </c>
      <c r="K242" s="164"/>
      <c r="L242" s="169"/>
      <c r="M242" s="170"/>
      <c r="N242" s="171"/>
      <c r="O242" s="171"/>
      <c r="P242" s="172">
        <v>0</v>
      </c>
      <c r="Q242" s="171"/>
      <c r="R242" s="172">
        <v>0</v>
      </c>
      <c r="S242" s="171"/>
      <c r="T242" s="173">
        <v>0</v>
      </c>
      <c r="AR242" s="174" t="s">
        <v>118</v>
      </c>
      <c r="AT242" s="175" t="s">
        <v>75</v>
      </c>
      <c r="AU242" s="175" t="s">
        <v>81</v>
      </c>
      <c r="AY242" s="174" t="s">
        <v>111</v>
      </c>
      <c r="BK242" s="176">
        <v>0</v>
      </c>
    </row>
    <row r="243" spans="2:63" s="12" customFormat="1" ht="25.9" customHeight="1">
      <c r="B243" s="163"/>
      <c r="C243" s="164"/>
      <c r="D243" s="165" t="s">
        <v>75</v>
      </c>
      <c r="E243" s="166" t="s">
        <v>358</v>
      </c>
      <c r="F243" s="166" t="s">
        <v>359</v>
      </c>
      <c r="G243" s="164"/>
      <c r="H243" s="164"/>
      <c r="I243" s="167"/>
      <c r="J243" s="168">
        <f>BK243</f>
        <v>0</v>
      </c>
      <c r="K243" s="164"/>
      <c r="L243" s="169"/>
      <c r="M243" s="170"/>
      <c r="N243" s="171"/>
      <c r="O243" s="171"/>
      <c r="P243" s="172">
        <f>P244</f>
        <v>0</v>
      </c>
      <c r="Q243" s="171"/>
      <c r="R243" s="172">
        <f>R244</f>
        <v>0</v>
      </c>
      <c r="S243" s="171"/>
      <c r="T243" s="173">
        <f>T244</f>
        <v>0</v>
      </c>
      <c r="AR243" s="174" t="s">
        <v>360</v>
      </c>
      <c r="AT243" s="175" t="s">
        <v>75</v>
      </c>
      <c r="AU243" s="175" t="s">
        <v>76</v>
      </c>
      <c r="AY243" s="174" t="s">
        <v>111</v>
      </c>
      <c r="BK243" s="176">
        <f>BK244</f>
        <v>0</v>
      </c>
    </row>
    <row r="244" spans="2:63" s="12" customFormat="1" ht="22.9" customHeight="1">
      <c r="B244" s="163"/>
      <c r="C244" s="164"/>
      <c r="D244" s="165" t="s">
        <v>75</v>
      </c>
      <c r="E244" s="177" t="s">
        <v>361</v>
      </c>
      <c r="F244" s="177" t="s">
        <v>362</v>
      </c>
      <c r="G244" s="164"/>
      <c r="H244" s="164"/>
      <c r="I244" s="167"/>
      <c r="J244" s="178">
        <f>BK244</f>
        <v>0</v>
      </c>
      <c r="K244" s="164"/>
      <c r="L244" s="169"/>
      <c r="M244" s="170"/>
      <c r="N244" s="171"/>
      <c r="O244" s="171"/>
      <c r="P244" s="172">
        <f>SUM(P245:P262)</f>
        <v>0</v>
      </c>
      <c r="Q244" s="171"/>
      <c r="R244" s="172">
        <f>SUM(R245:R262)</f>
        <v>0</v>
      </c>
      <c r="S244" s="171"/>
      <c r="T244" s="173">
        <f>SUM(T245:T262)</f>
        <v>0</v>
      </c>
      <c r="AR244" s="174" t="s">
        <v>360</v>
      </c>
      <c r="AT244" s="175" t="s">
        <v>75</v>
      </c>
      <c r="AU244" s="175" t="s">
        <v>81</v>
      </c>
      <c r="AY244" s="174" t="s">
        <v>111</v>
      </c>
      <c r="BK244" s="176">
        <f>SUM(BK245:BK262)</f>
        <v>0</v>
      </c>
    </row>
    <row r="245" spans="1:65" s="2" customFormat="1" ht="14.45" customHeight="1">
      <c r="A245" s="31"/>
      <c r="B245" s="32"/>
      <c r="C245" s="179" t="s">
        <v>363</v>
      </c>
      <c r="D245" s="179" t="s">
        <v>114</v>
      </c>
      <c r="E245" s="180" t="s">
        <v>364</v>
      </c>
      <c r="F245" s="181" t="s">
        <v>365</v>
      </c>
      <c r="G245" s="182" t="s">
        <v>346</v>
      </c>
      <c r="H245" s="183">
        <v>1</v>
      </c>
      <c r="I245" s="184"/>
      <c r="J245" s="185">
        <f>ROUND(I245*H245,2)</f>
        <v>0</v>
      </c>
      <c r="K245" s="186"/>
      <c r="L245" s="36"/>
      <c r="M245" s="187" t="s">
        <v>1</v>
      </c>
      <c r="N245" s="188" t="s">
        <v>41</v>
      </c>
      <c r="O245" s="68"/>
      <c r="P245" s="189">
        <f>O245*H245</f>
        <v>0</v>
      </c>
      <c r="Q245" s="189">
        <v>0</v>
      </c>
      <c r="R245" s="189">
        <f>Q245*H245</f>
        <v>0</v>
      </c>
      <c r="S245" s="189">
        <v>0</v>
      </c>
      <c r="T245" s="190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91" t="s">
        <v>366</v>
      </c>
      <c r="AT245" s="191" t="s">
        <v>114</v>
      </c>
      <c r="AU245" s="191" t="s">
        <v>83</v>
      </c>
      <c r="AY245" s="14" t="s">
        <v>111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14" t="s">
        <v>81</v>
      </c>
      <c r="BK245" s="192">
        <f>ROUND(I245*H245,2)</f>
        <v>0</v>
      </c>
      <c r="BL245" s="14" t="s">
        <v>366</v>
      </c>
      <c r="BM245" s="191" t="s">
        <v>367</v>
      </c>
    </row>
    <row r="246" spans="1:47" s="2" customFormat="1" ht="11.25">
      <c r="A246" s="31"/>
      <c r="B246" s="32"/>
      <c r="C246" s="33"/>
      <c r="D246" s="193" t="s">
        <v>120</v>
      </c>
      <c r="E246" s="33"/>
      <c r="F246" s="194" t="s">
        <v>368</v>
      </c>
      <c r="G246" s="33"/>
      <c r="H246" s="33"/>
      <c r="I246" s="195"/>
      <c r="J246" s="33"/>
      <c r="K246" s="33"/>
      <c r="L246" s="36"/>
      <c r="M246" s="196"/>
      <c r="N246" s="197"/>
      <c r="O246" s="68"/>
      <c r="P246" s="68"/>
      <c r="Q246" s="68"/>
      <c r="R246" s="68"/>
      <c r="S246" s="68"/>
      <c r="T246" s="69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T246" s="14" t="s">
        <v>120</v>
      </c>
      <c r="AU246" s="14" t="s">
        <v>83</v>
      </c>
    </row>
    <row r="247" spans="1:47" s="2" customFormat="1" ht="29.25">
      <c r="A247" s="31"/>
      <c r="B247" s="32"/>
      <c r="C247" s="33"/>
      <c r="D247" s="193" t="s">
        <v>122</v>
      </c>
      <c r="E247" s="33"/>
      <c r="F247" s="198" t="s">
        <v>369</v>
      </c>
      <c r="G247" s="33"/>
      <c r="H247" s="33"/>
      <c r="I247" s="195"/>
      <c r="J247" s="33"/>
      <c r="K247" s="33"/>
      <c r="L247" s="36"/>
      <c r="M247" s="196"/>
      <c r="N247" s="197"/>
      <c r="O247" s="68"/>
      <c r="P247" s="68"/>
      <c r="Q247" s="68"/>
      <c r="R247" s="68"/>
      <c r="S247" s="68"/>
      <c r="T247" s="69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T247" s="14" t="s">
        <v>122</v>
      </c>
      <c r="AU247" s="14" t="s">
        <v>83</v>
      </c>
    </row>
    <row r="248" spans="1:65" s="2" customFormat="1" ht="14.45" customHeight="1">
      <c r="A248" s="31"/>
      <c r="B248" s="32"/>
      <c r="C248" s="179" t="s">
        <v>370</v>
      </c>
      <c r="D248" s="179" t="s">
        <v>114</v>
      </c>
      <c r="E248" s="180" t="s">
        <v>371</v>
      </c>
      <c r="F248" s="181" t="s">
        <v>372</v>
      </c>
      <c r="G248" s="182" t="s">
        <v>346</v>
      </c>
      <c r="H248" s="183">
        <v>1</v>
      </c>
      <c r="I248" s="184"/>
      <c r="J248" s="185">
        <f>ROUND(I248*H248,2)</f>
        <v>0</v>
      </c>
      <c r="K248" s="186"/>
      <c r="L248" s="36"/>
      <c r="M248" s="187" t="s">
        <v>1</v>
      </c>
      <c r="N248" s="188" t="s">
        <v>41</v>
      </c>
      <c r="O248" s="68"/>
      <c r="P248" s="189">
        <f>O248*H248</f>
        <v>0</v>
      </c>
      <c r="Q248" s="189">
        <v>0</v>
      </c>
      <c r="R248" s="189">
        <f>Q248*H248</f>
        <v>0</v>
      </c>
      <c r="S248" s="189">
        <v>0</v>
      </c>
      <c r="T248" s="190">
        <f>S248*H248</f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91" t="s">
        <v>366</v>
      </c>
      <c r="AT248" s="191" t="s">
        <v>114</v>
      </c>
      <c r="AU248" s="191" t="s">
        <v>83</v>
      </c>
      <c r="AY248" s="14" t="s">
        <v>111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4" t="s">
        <v>81</v>
      </c>
      <c r="BK248" s="192">
        <f>ROUND(I248*H248,2)</f>
        <v>0</v>
      </c>
      <c r="BL248" s="14" t="s">
        <v>366</v>
      </c>
      <c r="BM248" s="191" t="s">
        <v>373</v>
      </c>
    </row>
    <row r="249" spans="1:47" s="2" customFormat="1" ht="11.25">
      <c r="A249" s="31"/>
      <c r="B249" s="32"/>
      <c r="C249" s="33"/>
      <c r="D249" s="193" t="s">
        <v>120</v>
      </c>
      <c r="E249" s="33"/>
      <c r="F249" s="194" t="s">
        <v>372</v>
      </c>
      <c r="G249" s="33"/>
      <c r="H249" s="33"/>
      <c r="I249" s="195"/>
      <c r="J249" s="33"/>
      <c r="K249" s="33"/>
      <c r="L249" s="36"/>
      <c r="M249" s="196"/>
      <c r="N249" s="197"/>
      <c r="O249" s="68"/>
      <c r="P249" s="68"/>
      <c r="Q249" s="68"/>
      <c r="R249" s="68"/>
      <c r="S249" s="68"/>
      <c r="T249" s="69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T249" s="14" t="s">
        <v>120</v>
      </c>
      <c r="AU249" s="14" t="s">
        <v>83</v>
      </c>
    </row>
    <row r="250" spans="1:47" s="2" customFormat="1" ht="19.5">
      <c r="A250" s="31"/>
      <c r="B250" s="32"/>
      <c r="C250" s="33"/>
      <c r="D250" s="193" t="s">
        <v>122</v>
      </c>
      <c r="E250" s="33"/>
      <c r="F250" s="198" t="s">
        <v>374</v>
      </c>
      <c r="G250" s="33"/>
      <c r="H250" s="33"/>
      <c r="I250" s="195"/>
      <c r="J250" s="33"/>
      <c r="K250" s="33"/>
      <c r="L250" s="36"/>
      <c r="M250" s="196"/>
      <c r="N250" s="197"/>
      <c r="O250" s="68"/>
      <c r="P250" s="68"/>
      <c r="Q250" s="68"/>
      <c r="R250" s="68"/>
      <c r="S250" s="68"/>
      <c r="T250" s="69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T250" s="14" t="s">
        <v>122</v>
      </c>
      <c r="AU250" s="14" t="s">
        <v>83</v>
      </c>
    </row>
    <row r="251" spans="1:65" s="2" customFormat="1" ht="14.45" customHeight="1">
      <c r="A251" s="31"/>
      <c r="B251" s="32"/>
      <c r="C251" s="179" t="s">
        <v>7</v>
      </c>
      <c r="D251" s="179" t="s">
        <v>114</v>
      </c>
      <c r="E251" s="180" t="s">
        <v>375</v>
      </c>
      <c r="F251" s="181" t="s">
        <v>376</v>
      </c>
      <c r="G251" s="182" t="s">
        <v>346</v>
      </c>
      <c r="H251" s="183">
        <v>1</v>
      </c>
      <c r="I251" s="184"/>
      <c r="J251" s="185">
        <f>ROUND(I251*H251,2)</f>
        <v>0</v>
      </c>
      <c r="K251" s="186"/>
      <c r="L251" s="36"/>
      <c r="M251" s="187" t="s">
        <v>1</v>
      </c>
      <c r="N251" s="188" t="s">
        <v>41</v>
      </c>
      <c r="O251" s="68"/>
      <c r="P251" s="189">
        <f>O251*H251</f>
        <v>0</v>
      </c>
      <c r="Q251" s="189">
        <v>0</v>
      </c>
      <c r="R251" s="189">
        <f>Q251*H251</f>
        <v>0</v>
      </c>
      <c r="S251" s="189">
        <v>0</v>
      </c>
      <c r="T251" s="190">
        <f>S251*H251</f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91" t="s">
        <v>366</v>
      </c>
      <c r="AT251" s="191" t="s">
        <v>114</v>
      </c>
      <c r="AU251" s="191" t="s">
        <v>83</v>
      </c>
      <c r="AY251" s="14" t="s">
        <v>111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4" t="s">
        <v>81</v>
      </c>
      <c r="BK251" s="192">
        <f>ROUND(I251*H251,2)</f>
        <v>0</v>
      </c>
      <c r="BL251" s="14" t="s">
        <v>366</v>
      </c>
      <c r="BM251" s="191" t="s">
        <v>377</v>
      </c>
    </row>
    <row r="252" spans="1:47" s="2" customFormat="1" ht="11.25">
      <c r="A252" s="31"/>
      <c r="B252" s="32"/>
      <c r="C252" s="33"/>
      <c r="D252" s="193" t="s">
        <v>120</v>
      </c>
      <c r="E252" s="33"/>
      <c r="F252" s="194" t="s">
        <v>376</v>
      </c>
      <c r="G252" s="33"/>
      <c r="H252" s="33"/>
      <c r="I252" s="195"/>
      <c r="J252" s="33"/>
      <c r="K252" s="33"/>
      <c r="L252" s="36"/>
      <c r="M252" s="196"/>
      <c r="N252" s="197"/>
      <c r="O252" s="68"/>
      <c r="P252" s="68"/>
      <c r="Q252" s="68"/>
      <c r="R252" s="68"/>
      <c r="S252" s="68"/>
      <c r="T252" s="69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T252" s="14" t="s">
        <v>120</v>
      </c>
      <c r="AU252" s="14" t="s">
        <v>83</v>
      </c>
    </row>
    <row r="253" spans="1:47" s="2" customFormat="1" ht="19.5">
      <c r="A253" s="31"/>
      <c r="B253" s="32"/>
      <c r="C253" s="33"/>
      <c r="D253" s="193" t="s">
        <v>122</v>
      </c>
      <c r="E253" s="33"/>
      <c r="F253" s="198" t="s">
        <v>378</v>
      </c>
      <c r="G253" s="33"/>
      <c r="H253" s="33"/>
      <c r="I253" s="195"/>
      <c r="J253" s="33"/>
      <c r="K253" s="33"/>
      <c r="L253" s="36"/>
      <c r="M253" s="196"/>
      <c r="N253" s="197"/>
      <c r="O253" s="68"/>
      <c r="P253" s="68"/>
      <c r="Q253" s="68"/>
      <c r="R253" s="68"/>
      <c r="S253" s="68"/>
      <c r="T253" s="69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T253" s="14" t="s">
        <v>122</v>
      </c>
      <c r="AU253" s="14" t="s">
        <v>83</v>
      </c>
    </row>
    <row r="254" spans="1:65" s="2" customFormat="1" ht="14.45" customHeight="1">
      <c r="A254" s="31"/>
      <c r="B254" s="32"/>
      <c r="C254" s="179" t="s">
        <v>379</v>
      </c>
      <c r="D254" s="179" t="s">
        <v>114</v>
      </c>
      <c r="E254" s="180" t="s">
        <v>380</v>
      </c>
      <c r="F254" s="181" t="s">
        <v>381</v>
      </c>
      <c r="G254" s="182" t="s">
        <v>346</v>
      </c>
      <c r="H254" s="183">
        <v>1</v>
      </c>
      <c r="I254" s="184"/>
      <c r="J254" s="185">
        <f>ROUND(I254*H254,2)</f>
        <v>0</v>
      </c>
      <c r="K254" s="186"/>
      <c r="L254" s="36"/>
      <c r="M254" s="187" t="s">
        <v>1</v>
      </c>
      <c r="N254" s="188" t="s">
        <v>41</v>
      </c>
      <c r="O254" s="68"/>
      <c r="P254" s="189">
        <f>O254*H254</f>
        <v>0</v>
      </c>
      <c r="Q254" s="189">
        <v>0</v>
      </c>
      <c r="R254" s="189">
        <f>Q254*H254</f>
        <v>0</v>
      </c>
      <c r="S254" s="189">
        <v>0</v>
      </c>
      <c r="T254" s="190">
        <f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91" t="s">
        <v>366</v>
      </c>
      <c r="AT254" s="191" t="s">
        <v>114</v>
      </c>
      <c r="AU254" s="191" t="s">
        <v>83</v>
      </c>
      <c r="AY254" s="14" t="s">
        <v>111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4" t="s">
        <v>81</v>
      </c>
      <c r="BK254" s="192">
        <f>ROUND(I254*H254,2)</f>
        <v>0</v>
      </c>
      <c r="BL254" s="14" t="s">
        <v>366</v>
      </c>
      <c r="BM254" s="191" t="s">
        <v>382</v>
      </c>
    </row>
    <row r="255" spans="1:47" s="2" customFormat="1" ht="11.25">
      <c r="A255" s="31"/>
      <c r="B255" s="32"/>
      <c r="C255" s="33"/>
      <c r="D255" s="193" t="s">
        <v>120</v>
      </c>
      <c r="E255" s="33"/>
      <c r="F255" s="194" t="s">
        <v>381</v>
      </c>
      <c r="G255" s="33"/>
      <c r="H255" s="33"/>
      <c r="I255" s="195"/>
      <c r="J255" s="33"/>
      <c r="K255" s="33"/>
      <c r="L255" s="36"/>
      <c r="M255" s="196"/>
      <c r="N255" s="197"/>
      <c r="O255" s="68"/>
      <c r="P255" s="68"/>
      <c r="Q255" s="68"/>
      <c r="R255" s="68"/>
      <c r="S255" s="68"/>
      <c r="T255" s="69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T255" s="14" t="s">
        <v>120</v>
      </c>
      <c r="AU255" s="14" t="s">
        <v>83</v>
      </c>
    </row>
    <row r="256" spans="1:47" s="2" customFormat="1" ht="48.75">
      <c r="A256" s="31"/>
      <c r="B256" s="32"/>
      <c r="C256" s="33"/>
      <c r="D256" s="193" t="s">
        <v>122</v>
      </c>
      <c r="E256" s="33"/>
      <c r="F256" s="198" t="s">
        <v>383</v>
      </c>
      <c r="G256" s="33"/>
      <c r="H256" s="33"/>
      <c r="I256" s="195"/>
      <c r="J256" s="33"/>
      <c r="K256" s="33"/>
      <c r="L256" s="36"/>
      <c r="M256" s="196"/>
      <c r="N256" s="197"/>
      <c r="O256" s="68"/>
      <c r="P256" s="68"/>
      <c r="Q256" s="68"/>
      <c r="R256" s="68"/>
      <c r="S256" s="68"/>
      <c r="T256" s="69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T256" s="14" t="s">
        <v>122</v>
      </c>
      <c r="AU256" s="14" t="s">
        <v>83</v>
      </c>
    </row>
    <row r="257" spans="1:65" s="2" customFormat="1" ht="14.45" customHeight="1">
      <c r="A257" s="31"/>
      <c r="B257" s="32"/>
      <c r="C257" s="179" t="s">
        <v>384</v>
      </c>
      <c r="D257" s="179" t="s">
        <v>114</v>
      </c>
      <c r="E257" s="180" t="s">
        <v>385</v>
      </c>
      <c r="F257" s="181" t="s">
        <v>386</v>
      </c>
      <c r="G257" s="182" t="s">
        <v>346</v>
      </c>
      <c r="H257" s="183">
        <v>1</v>
      </c>
      <c r="I257" s="184"/>
      <c r="J257" s="185">
        <f>ROUND(I257*H257,2)</f>
        <v>0</v>
      </c>
      <c r="K257" s="186"/>
      <c r="L257" s="36"/>
      <c r="M257" s="187" t="s">
        <v>1</v>
      </c>
      <c r="N257" s="188" t="s">
        <v>41</v>
      </c>
      <c r="O257" s="68"/>
      <c r="P257" s="189">
        <f>O257*H257</f>
        <v>0</v>
      </c>
      <c r="Q257" s="189">
        <v>0</v>
      </c>
      <c r="R257" s="189">
        <f>Q257*H257</f>
        <v>0</v>
      </c>
      <c r="S257" s="189">
        <v>0</v>
      </c>
      <c r="T257" s="190">
        <f>S257*H257</f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91" t="s">
        <v>366</v>
      </c>
      <c r="AT257" s="191" t="s">
        <v>114</v>
      </c>
      <c r="AU257" s="191" t="s">
        <v>83</v>
      </c>
      <c r="AY257" s="14" t="s">
        <v>111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14" t="s">
        <v>81</v>
      </c>
      <c r="BK257" s="192">
        <f>ROUND(I257*H257,2)</f>
        <v>0</v>
      </c>
      <c r="BL257" s="14" t="s">
        <v>366</v>
      </c>
      <c r="BM257" s="191" t="s">
        <v>387</v>
      </c>
    </row>
    <row r="258" spans="1:47" s="2" customFormat="1" ht="11.25">
      <c r="A258" s="31"/>
      <c r="B258" s="32"/>
      <c r="C258" s="33"/>
      <c r="D258" s="193" t="s">
        <v>120</v>
      </c>
      <c r="E258" s="33"/>
      <c r="F258" s="194" t="s">
        <v>381</v>
      </c>
      <c r="G258" s="33"/>
      <c r="H258" s="33"/>
      <c r="I258" s="195"/>
      <c r="J258" s="33"/>
      <c r="K258" s="33"/>
      <c r="L258" s="36"/>
      <c r="M258" s="196"/>
      <c r="N258" s="197"/>
      <c r="O258" s="68"/>
      <c r="P258" s="68"/>
      <c r="Q258" s="68"/>
      <c r="R258" s="68"/>
      <c r="S258" s="68"/>
      <c r="T258" s="69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T258" s="14" t="s">
        <v>120</v>
      </c>
      <c r="AU258" s="14" t="s">
        <v>83</v>
      </c>
    </row>
    <row r="259" spans="1:47" s="2" customFormat="1" ht="29.25">
      <c r="A259" s="31"/>
      <c r="B259" s="32"/>
      <c r="C259" s="33"/>
      <c r="D259" s="193" t="s">
        <v>122</v>
      </c>
      <c r="E259" s="33"/>
      <c r="F259" s="198" t="s">
        <v>388</v>
      </c>
      <c r="G259" s="33"/>
      <c r="H259" s="33"/>
      <c r="I259" s="195"/>
      <c r="J259" s="33"/>
      <c r="K259" s="33"/>
      <c r="L259" s="36"/>
      <c r="M259" s="196"/>
      <c r="N259" s="197"/>
      <c r="O259" s="68"/>
      <c r="P259" s="68"/>
      <c r="Q259" s="68"/>
      <c r="R259" s="68"/>
      <c r="S259" s="68"/>
      <c r="T259" s="69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T259" s="14" t="s">
        <v>122</v>
      </c>
      <c r="AU259" s="14" t="s">
        <v>83</v>
      </c>
    </row>
    <row r="260" spans="1:65" s="2" customFormat="1" ht="14.45" customHeight="1">
      <c r="A260" s="31"/>
      <c r="B260" s="32"/>
      <c r="C260" s="179" t="s">
        <v>389</v>
      </c>
      <c r="D260" s="179" t="s">
        <v>114</v>
      </c>
      <c r="E260" s="180" t="s">
        <v>390</v>
      </c>
      <c r="F260" s="181" t="s">
        <v>391</v>
      </c>
      <c r="G260" s="182" t="s">
        <v>346</v>
      </c>
      <c r="H260" s="183">
        <v>1</v>
      </c>
      <c r="I260" s="184"/>
      <c r="J260" s="185">
        <f>ROUND(I260*H260,2)</f>
        <v>0</v>
      </c>
      <c r="K260" s="186"/>
      <c r="L260" s="36"/>
      <c r="M260" s="187" t="s">
        <v>1</v>
      </c>
      <c r="N260" s="188" t="s">
        <v>41</v>
      </c>
      <c r="O260" s="68"/>
      <c r="P260" s="189">
        <f>O260*H260</f>
        <v>0</v>
      </c>
      <c r="Q260" s="189">
        <v>0</v>
      </c>
      <c r="R260" s="189">
        <f>Q260*H260</f>
        <v>0</v>
      </c>
      <c r="S260" s="189">
        <v>0</v>
      </c>
      <c r="T260" s="190">
        <f>S260*H260</f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91" t="s">
        <v>366</v>
      </c>
      <c r="AT260" s="191" t="s">
        <v>114</v>
      </c>
      <c r="AU260" s="191" t="s">
        <v>83</v>
      </c>
      <c r="AY260" s="14" t="s">
        <v>111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14" t="s">
        <v>81</v>
      </c>
      <c r="BK260" s="192">
        <f>ROUND(I260*H260,2)</f>
        <v>0</v>
      </c>
      <c r="BL260" s="14" t="s">
        <v>366</v>
      </c>
      <c r="BM260" s="191" t="s">
        <v>392</v>
      </c>
    </row>
    <row r="261" spans="1:47" s="2" customFormat="1" ht="11.25">
      <c r="A261" s="31"/>
      <c r="B261" s="32"/>
      <c r="C261" s="33"/>
      <c r="D261" s="193" t="s">
        <v>120</v>
      </c>
      <c r="E261" s="33"/>
      <c r="F261" s="194" t="s">
        <v>393</v>
      </c>
      <c r="G261" s="33"/>
      <c r="H261" s="33"/>
      <c r="I261" s="195"/>
      <c r="J261" s="33"/>
      <c r="K261" s="33"/>
      <c r="L261" s="36"/>
      <c r="M261" s="196"/>
      <c r="N261" s="197"/>
      <c r="O261" s="68"/>
      <c r="P261" s="68"/>
      <c r="Q261" s="68"/>
      <c r="R261" s="68"/>
      <c r="S261" s="68"/>
      <c r="T261" s="69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T261" s="14" t="s">
        <v>120</v>
      </c>
      <c r="AU261" s="14" t="s">
        <v>83</v>
      </c>
    </row>
    <row r="262" spans="1:47" s="2" customFormat="1" ht="29.25">
      <c r="A262" s="31"/>
      <c r="B262" s="32"/>
      <c r="C262" s="33"/>
      <c r="D262" s="193" t="s">
        <v>122</v>
      </c>
      <c r="E262" s="33"/>
      <c r="F262" s="198" t="s">
        <v>394</v>
      </c>
      <c r="G262" s="33"/>
      <c r="H262" s="33"/>
      <c r="I262" s="195"/>
      <c r="J262" s="33"/>
      <c r="K262" s="33"/>
      <c r="L262" s="36"/>
      <c r="M262" s="199"/>
      <c r="N262" s="200"/>
      <c r="O262" s="201"/>
      <c r="P262" s="201"/>
      <c r="Q262" s="201"/>
      <c r="R262" s="201"/>
      <c r="S262" s="201"/>
      <c r="T262" s="202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T262" s="14" t="s">
        <v>122</v>
      </c>
      <c r="AU262" s="14" t="s">
        <v>83</v>
      </c>
    </row>
    <row r="263" spans="1:31" s="2" customFormat="1" ht="6.95" customHeight="1">
      <c r="A263" s="31"/>
      <c r="B263" s="51"/>
      <c r="C263" s="52"/>
      <c r="D263" s="52"/>
      <c r="E263" s="52"/>
      <c r="F263" s="52"/>
      <c r="G263" s="52"/>
      <c r="H263" s="52"/>
      <c r="I263" s="52"/>
      <c r="J263" s="52"/>
      <c r="K263" s="52"/>
      <c r="L263" s="36"/>
      <c r="M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</row>
  </sheetData>
  <sheetProtection algorithmName="SHA-512" hashValue="8Kw9NmDNrcsQG9+kAbO0t4y9cPd/9sdW5xDHFfEMETBGOheBhLzXqWRpWDogCv4ti4tN3DWqZ0s4Zohcu3brxA==" saltValue="FpJ1FMgkmlChUI6WPFJgsgMO0rwYxr2CueWZg9mnRvfeSe7yAbC7NwJL0NJPRvdKNskskDWwWHh+vqctFw7T0g==" spinCount="100000" sheet="1" objects="1" scenarios="1" formatColumns="0" formatRows="0" autoFilter="0"/>
  <autoFilter ref="C117:K262"/>
  <mergeCells count="6">
    <mergeCell ref="L2:V2"/>
    <mergeCell ref="E7:H7"/>
    <mergeCell ref="E16:H16"/>
    <mergeCell ref="E25:H25"/>
    <mergeCell ref="E85:H85"/>
    <mergeCell ref="E110:H110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Chleboun</dc:creator>
  <cp:keywords/>
  <dc:description/>
  <cp:lastModifiedBy>Ladislav Chleboun</cp:lastModifiedBy>
  <cp:lastPrinted>2020-12-03T06:23:27Z</cp:lastPrinted>
  <dcterms:created xsi:type="dcterms:W3CDTF">2020-12-03T06:22:18Z</dcterms:created>
  <dcterms:modified xsi:type="dcterms:W3CDTF">2020-12-03T06:27:47Z</dcterms:modified>
  <cp:category/>
  <cp:version/>
  <cp:contentType/>
  <cp:contentStatus/>
</cp:coreProperties>
</file>