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1 - kácení stromů" sheetId="2" r:id="rId2"/>
    <sheet name="VON - Vedlejší a ostatní 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SO1 - kácení stromů'!$C$80:$K$187</definedName>
    <definedName name="_xlnm.Print_Area" localSheetId="1">'1 - SO1 - kácení stromů'!$C$4:$J$39,'1 - SO1 - kácení stromů'!$C$45:$J$62,'1 - SO1 - kácení stromů'!$C$68:$K$187</definedName>
    <definedName name="_xlnm._FilterDatabase" localSheetId="2" hidden="1">'VON - Vedlejší a ostatní ...'!$C$80:$K$88</definedName>
    <definedName name="_xlnm.Print_Area" localSheetId="2">'VON - Vedlejší a ostatní ...'!$C$4:$J$39,'VON - Vedlejší a ostatní ...'!$C$45:$J$62,'VON - Vedlejší a ostatní ...'!$C$68:$K$88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SO1 - kácení stromů'!$80:$80</definedName>
    <definedName name="_xlnm.Print_Titles" localSheetId="2">'VON - Vedlejší a ostatní ...'!$80:$80</definedName>
  </definedNames>
  <calcPr fullCalcOnLoad="1"/>
</workbook>
</file>

<file path=xl/sharedStrings.xml><?xml version="1.0" encoding="utf-8"?>
<sst xmlns="http://schemas.openxmlformats.org/spreadsheetml/2006/main" count="1886" uniqueCount="468">
  <si>
    <t>Export Komplet</t>
  </si>
  <si>
    <t>VZ</t>
  </si>
  <si>
    <t>2.0</t>
  </si>
  <si>
    <t>ZAMOK</t>
  </si>
  <si>
    <t>False</t>
  </si>
  <si>
    <t>{4b7b4123-c19e-417c-ad0a-9d20b1707742}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</si>
  <si>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</si>
  <si>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</si>
  <si>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</si>
  <si>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</si>
  <si>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</si>
  <si>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</si>
  <si>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</si>
  <si>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</si>
  <si>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26/2021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</si>
  <si>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</si>
  <si>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</si>
  <si>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Řečický potok, Lanžov, probírka břehového porostu, ř.km 0,000 - 0440</t>
  </si>
  <si>
    <t>KSO:</t>
  </si>
  <si>
    <t>832</t>
  </si>
  <si>
    <t>CC-CZ:</t>
  </si>
  <si>
    <t/>
  </si>
  <si>
    <t>Místo:</t>
  </si>
  <si>
    <t>Lanžov</t>
  </si>
  <si>
    <t>Datum:</t>
  </si>
  <si>
    <t>18. 8. 2021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</si>
  <si>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</si>
  <si>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</si>
  <si>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</si>
  <si>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</si>
  <si>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</si>
  <si>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</si>
  <si>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</si>
  <si>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</si>
  <si>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</si>
  <si>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</si>
  <si>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</si>
  <si>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</si>
  <si>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</si>
  <si>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</si>
  <si>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</si>
  <si>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</si>
  <si>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</si>
  <si>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</si>
  <si>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</si>
  <si>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</si>
  <si>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</si>
  <si>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</si>
  <si>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</si>
  <si>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</si>
  <si>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</si>
  <si>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</si>
  <si>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</si>
  <si>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</si>
  <si>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</si>
  <si>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</si>
  <si>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</si>
  <si>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</si>
  <si>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</si>
  <si>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</si>
  <si>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</si>
  <si>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</si>
  <si>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</si>
  <si>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</si>
  <si>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</si>
  <si>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</si>
  <si>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</si>
  <si>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</si>
  <si>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</si>
  <si>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</si>
  <si>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</si>
  <si>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</si>
  <si>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</si>
  <si>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</si>
  <si>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</si>
  <si>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</si>
  <si>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</si>
  <si>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</si>
  <si>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</si>
  <si>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SO1 - kácení stromů</t>
  </si>
  <si>
    <t>STA</t>
  </si>
  <si>
    <t>{7b2bcba5-4d41-472f-af3e-d8b5cbdab565}</t>
  </si>
  <si>
    <t>2</t>
  </si>
  <si>
    <t>VON</t>
  </si>
  <si>
    <t>Vedlejší a ostatní náklady</t>
  </si>
  <si>
    <t>{a608b0e7-f59b-4023-a197-55a02142f252}</t>
  </si>
  <si>
    <t>KRYCÍ LIST SOUPISU PRACÍ</t>
  </si>
  <si>
    <t>Objekt:</t>
  </si>
  <si>
    <t>1 - SO1 - kácení stromů</t>
  </si>
  <si>
    <t>Nové Město nad Cidlinou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</si>
  <si>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</si>
  <si>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</si>
  <si>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</si>
  <si>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</si>
  <si>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</si>
  <si>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</si>
  <si>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</si>
  <si>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</si>
  <si>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</si>
  <si>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</si>
  <si>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</si>
  <si>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</si>
  <si>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</si>
  <si>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</si>
  <si>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</si>
  <si>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</si>
  <si>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</si>
  <si>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</si>
  <si>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</si>
  <si>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</si>
  <si>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</si>
  <si>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</si>
  <si>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</si>
  <si>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</si>
  <si>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111212311</t>
  </si>
  <si>
    <t>Odstranění nevhodných dřevin průměru kmene do 100 mm výšky přes 1 m bez odstranění pařezu do 100 m2 v rovině nebo na svahu do 1:5</t>
  </si>
  <si>
    <t>m2</t>
  </si>
  <si>
    <t>CS ÚRS 2021 02</t>
  </si>
  <si>
    <t>4</t>
  </si>
  <si>
    <t>-987281152</t>
  </si>
  <si>
    <t>Online PSC</t>
  </si>
  <si>
    <t>https://podminky.urs.cz/item/CS_URS_2021_02/111212311</t>
  </si>
  <si>
    <t>111251111R</t>
  </si>
  <si>
    <t>Likvidace ořezaných větví D do 100 mm, křovin a dřevního odpadu s odvozem a případným poplatkem za uložení.</t>
  </si>
  <si>
    <t>soubor</t>
  </si>
  <si>
    <t>-1512848213</t>
  </si>
  <si>
    <t>112107010R</t>
  </si>
  <si>
    <t>Zpracování dříví s na kulatinu, vlákninu a palivové dřevo se snesením do 50 m s vyrovnáním kuláčů</t>
  </si>
  <si>
    <t>1003381303</t>
  </si>
  <si>
    <t>20</t>
  </si>
  <si>
    <t>112151111</t>
  </si>
  <si>
    <t>Pokácení stromu směrové v celku s odřezáním kmene a s odvětvením průměru kmene přes 100 do 200 mm</t>
  </si>
  <si>
    <t>kus</t>
  </si>
  <si>
    <t>-1163471806</t>
  </si>
  <si>
    <t>https://podminky.urs.cz/item/CS_URS_2021_02/112151111</t>
  </si>
  <si>
    <t>VV</t>
  </si>
  <si>
    <t>"strom 41"2</t>
  </si>
  <si>
    <t>"strom 30"1</t>
  </si>
  <si>
    <t>"strom 26"1</t>
  </si>
  <si>
    <t>"strom 25"1</t>
  </si>
  <si>
    <t>"strom 21" 1</t>
  </si>
  <si>
    <t>"strom 19"2</t>
  </si>
  <si>
    <t>"strom 14" 3</t>
  </si>
  <si>
    <t>"strom 11"1</t>
  </si>
  <si>
    <t>"strom 8" 2</t>
  </si>
  <si>
    <t>Součet</t>
  </si>
  <si>
    <t>3</t>
  </si>
  <si>
    <t>112151112</t>
  </si>
  <si>
    <t>Pokácení stromu směrové v celku s odřezáním kmene a s odvětvením průměru kmene přes 200 do 300 mm</t>
  </si>
  <si>
    <t>-1191048703</t>
  </si>
  <si>
    <t>https://podminky.urs.cz/item/CS_URS_2021_02/112151112</t>
  </si>
  <si>
    <t>"strom 36"1</t>
  </si>
  <si>
    <t>"strom 38"1</t>
  </si>
  <si>
    <t>"strom 30"4</t>
  </si>
  <si>
    <t>"strom 28"1</t>
  </si>
  <si>
    <t>"strom 23"1</t>
  </si>
  <si>
    <t>"strom 20"1</t>
  </si>
  <si>
    <t>"strom 13" 1</t>
  </si>
  <si>
    <t>"strom 9 " 2</t>
  </si>
  <si>
    <t>" strom 8"2</t>
  </si>
  <si>
    <t>"strom 2 "1</t>
  </si>
  <si>
    <t>112151113</t>
  </si>
  <si>
    <t>Pokácení stromu směrové v celku s odřezáním kmene a s odvětvením průměru kmene přes 300 do 400 mm</t>
  </si>
  <si>
    <t>1624686749</t>
  </si>
  <si>
    <t>https://podminky.urs.cz/item/CS_URS_2021_02/112151113</t>
  </si>
  <si>
    <t>"strom 39"1</t>
  </si>
  <si>
    <t>"strom 40"2</t>
  </si>
  <si>
    <t>"strom 31"1</t>
  </si>
  <si>
    <t>"strom 28"3</t>
  </si>
  <si>
    <t>"strom 24"1</t>
  </si>
  <si>
    <t>"strom 16"1</t>
  </si>
  <si>
    <t>"strom 15"1</t>
  </si>
  <si>
    <t>"strom 13"2</t>
  </si>
  <si>
    <t>5</t>
  </si>
  <si>
    <t>112151114</t>
  </si>
  <si>
    <t>Pokácení stromu směrové v celku s odřezáním kmene a s odvětvením průměru kmene přes 400 do 500 mm</t>
  </si>
  <si>
    <t>-164882222</t>
  </si>
  <si>
    <t>https://podminky.urs.cz/item/CS_URS_2021_02/112151114</t>
  </si>
  <si>
    <t>"strom 37"2</t>
  </si>
  <si>
    <t>"strom 27"1</t>
  </si>
  <si>
    <t>"strom 19"1</t>
  </si>
  <si>
    <t>"strom 12"1</t>
  </si>
  <si>
    <t>"strom 10" 1</t>
  </si>
  <si>
    <t>"strom 7"1</t>
  </si>
  <si>
    <t>" strom 4" 1</t>
  </si>
  <si>
    <t>"strom 3" 1</t>
  </si>
  <si>
    <t>6</t>
  </si>
  <si>
    <t>112151115</t>
  </si>
  <si>
    <t>Pokácení stromu směrové v celku s odřezáním kmene a s odvětvením průměru kmene přes 500 do 600 mm</t>
  </si>
  <si>
    <t>657022755</t>
  </si>
  <si>
    <t>https://podminky.urs.cz/item/CS_URS_2021_02/112151115</t>
  </si>
  <si>
    <t>"strom 6" 1</t>
  </si>
  <si>
    <t>7</t>
  </si>
  <si>
    <t>112151116</t>
  </si>
  <si>
    <t>Pokácení stromu směrové v celku s odřezáním kmene a s odvětvením průměru kmene přes 600 do 700 mm</t>
  </si>
  <si>
    <t>-600506844</t>
  </si>
  <si>
    <t>https://podminky.urs.cz/item/CS_URS_2021_02/112151116</t>
  </si>
  <si>
    <t>"strom 22"1</t>
  </si>
  <si>
    <t>"strom 17"2</t>
  </si>
  <si>
    <t>"strom 2"1</t>
  </si>
  <si>
    <t>8</t>
  </si>
  <si>
    <t>112151117</t>
  </si>
  <si>
    <t>Pokácení stromu směrové v celku s odřezáním kmene a s odvětvením průměru kmene přes 700 do 800 mm</t>
  </si>
  <si>
    <t>675000292</t>
  </si>
  <si>
    <t>https://podminky.urs.cz/item/CS_URS_2021_02/112151117</t>
  </si>
  <si>
    <t>"strom 32"1</t>
  </si>
  <si>
    <t>"strom 18"1</t>
  </si>
  <si>
    <t>"strom 7 "1</t>
  </si>
  <si>
    <t>"strom 5"1</t>
  </si>
  <si>
    <t>9</t>
  </si>
  <si>
    <t>112151118</t>
  </si>
  <si>
    <t>Pokácení stromu směrové v celku s odřezáním kmene a s odvětvením průměru kmene přes 800 do 900 mm</t>
  </si>
  <si>
    <t>934812353</t>
  </si>
  <si>
    <t>https://podminky.urs.cz/item/CS_URS_2021_02/112151118</t>
  </si>
  <si>
    <t>"strom 29"1</t>
  </si>
  <si>
    <t>12</t>
  </si>
  <si>
    <t>162201411</t>
  </si>
  <si>
    <t>Vodorovné přemístění větví, kmenů nebo pařezů s naložením, složením a dopravou do 1000 m kmenů stromů listnatých, průměru přes 100 do 300 mm</t>
  </si>
  <si>
    <t>4937391</t>
  </si>
  <si>
    <t>https://podminky.urs.cz/item/CS_URS_2021_02/162201411</t>
  </si>
  <si>
    <t>14+15</t>
  </si>
  <si>
    <t>13</t>
  </si>
  <si>
    <t>162201412</t>
  </si>
  <si>
    <t>Vodorovné přemístění větví, kmenů nebo pařezů s naložením, složením a dopravou do 1000 m kmenů stromů listnatých, průměru přes 300 do 500 mm</t>
  </si>
  <si>
    <t>-1086177656</t>
  </si>
  <si>
    <t>https://podminky.urs.cz/item/CS_URS_2021_02/162201412</t>
  </si>
  <si>
    <t>17+12</t>
  </si>
  <si>
    <t>14</t>
  </si>
  <si>
    <t>162201413</t>
  </si>
  <si>
    <t>Vodorovné přemístění větví, kmenů nebo pařezů s naložením, složením a dopravou do 1000 m kmenů stromů listnatých, průměru přes 500 do 700 mm</t>
  </si>
  <si>
    <t>2011527557</t>
  </si>
  <si>
    <t>https://podminky.urs.cz/item/CS_URS_2021_02/162201413</t>
  </si>
  <si>
    <t>3+4</t>
  </si>
  <si>
    <t>162201414</t>
  </si>
  <si>
    <t>Vodorovné přemístění větví, kmenů nebo pařezů s naložením, složením a dopravou do 1000 m kmenů stromů listnatých, průměru přes 700 do 900 mm</t>
  </si>
  <si>
    <t>1451249270</t>
  </si>
  <si>
    <t>https://podminky.urs.cz/item/CS_URS_2021_02/162201414</t>
  </si>
  <si>
    <t>5+2</t>
  </si>
  <si>
    <t>17</t>
  </si>
  <si>
    <t>181451121</t>
  </si>
  <si>
    <t>Založení trávníku na půdě předem připravené plochy přes 1000 m2 výsevem včetně utažení lučního v rovině nebo na svahu do 1:5</t>
  </si>
  <si>
    <t>-2139471053</t>
  </si>
  <si>
    <t>https://podminky.urs.cz/item/CS_URS_2021_02/181451121</t>
  </si>
  <si>
    <t>18</t>
  </si>
  <si>
    <t>M</t>
  </si>
  <si>
    <t>00572100</t>
  </si>
  <si>
    <t>osivo jetelotráva intenzivní víceletá</t>
  </si>
  <si>
    <t>kg</t>
  </si>
  <si>
    <t>-1783409043</t>
  </si>
  <si>
    <t>https://podminky.urs.cz/item/CS_URS_2021_02/00572100</t>
  </si>
  <si>
    <t>4400*0,02 'Přepočtené koeficientem množství</t>
  </si>
  <si>
    <t>19</t>
  </si>
  <si>
    <t>183403152</t>
  </si>
  <si>
    <t>Obdělání půdy vláčením v rovině nebo na svahu do 1:5</t>
  </si>
  <si>
    <t>-649572378</t>
  </si>
  <si>
    <t>https://podminky.urs.cz/item/CS_URS_2021_02/183403152</t>
  </si>
  <si>
    <t>440*10</t>
  </si>
  <si>
    <t>22</t>
  </si>
  <si>
    <t>184808121R.1</t>
  </si>
  <si>
    <t>Ořez stromů</t>
  </si>
  <si>
    <t>1834943698</t>
  </si>
  <si>
    <t>VON - Vedlejší a ostatní náklady</t>
  </si>
  <si>
    <t>01 - Vedlejší rozpočtové náklady</t>
  </si>
  <si>
    <t xml:space="preserve">    09 - Ostatní náklady</t>
  </si>
  <si>
    <t>01</t>
  </si>
  <si>
    <t>Vedlejší rozpočtové náklady</t>
  </si>
  <si>
    <t>011</t>
  </si>
  <si>
    <t>Zajištění kompletního zařízení staveniště a jeho připojení na sítě</t>
  </si>
  <si>
    <t>-1957395622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</si>
  <si>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</si>
  <si>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</si>
  <si>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</si>
  <si>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</si>
  <si>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1541962171</t>
  </si>
  <si>
    <t>0931</t>
  </si>
  <si>
    <t>Provedení pasportizace stávajících nemovitostí (vč. pozemků) a jejich příslušenství, zajištění fotodokumentace stávajícího stavu přístupových komunikací</t>
  </si>
  <si>
    <t>1832203876</t>
  </si>
  <si>
    <t>095</t>
  </si>
  <si>
    <t>Zajištění šetření o podzemních sítích vč. zajištění nových vyjádření v případě, že před realizací pozbyly platnosti</t>
  </si>
  <si>
    <t>877631082</t>
  </si>
  <si>
    <t>R - 12</t>
  </si>
  <si>
    <t>Zajištění dokladů o předání dřevní hmoty vzniklé smýcením porostů k dalšímu využití</t>
  </si>
  <si>
    <t>kpl</t>
  </si>
  <si>
    <t>1024</t>
  </si>
  <si>
    <t>-1984806162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</si>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</sst>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212311" TargetMode="External" /><Relationship Id="rId2" Type="http://schemas.openxmlformats.org/officeDocument/2006/relationships/hyperlink" Target="https://podminky.urs.cz/item/CS_URS_2021_02/112151111" TargetMode="External" /><Relationship Id="rId3" Type="http://schemas.openxmlformats.org/officeDocument/2006/relationships/hyperlink" Target="https://podminky.urs.cz/item/CS_URS_2021_02/112151112" TargetMode="External" /><Relationship Id="rId4" Type="http://schemas.openxmlformats.org/officeDocument/2006/relationships/hyperlink" Target="https://podminky.urs.cz/item/CS_URS_2021_02/112151113" TargetMode="External" /><Relationship Id="rId5" Type="http://schemas.openxmlformats.org/officeDocument/2006/relationships/hyperlink" Target="https://podminky.urs.cz/item/CS_URS_2021_02/112151114" TargetMode="External" /><Relationship Id="rId6" Type="http://schemas.openxmlformats.org/officeDocument/2006/relationships/hyperlink" Target="https://podminky.urs.cz/item/CS_URS_2021_02/112151115" TargetMode="External" /><Relationship Id="rId7" Type="http://schemas.openxmlformats.org/officeDocument/2006/relationships/hyperlink" Target="https://podminky.urs.cz/item/CS_URS_2021_02/112151116" TargetMode="External" /><Relationship Id="rId8" Type="http://schemas.openxmlformats.org/officeDocument/2006/relationships/hyperlink" Target="https://podminky.urs.cz/item/CS_URS_2021_02/112151117" TargetMode="External" /><Relationship Id="rId9" Type="http://schemas.openxmlformats.org/officeDocument/2006/relationships/hyperlink" Target="https://podminky.urs.cz/item/CS_URS_2021_02/112151118" TargetMode="External" /><Relationship Id="rId10" Type="http://schemas.openxmlformats.org/officeDocument/2006/relationships/hyperlink" Target="https://podminky.urs.cz/item/CS_URS_2021_02/162201411" TargetMode="External" /><Relationship Id="rId11" Type="http://schemas.openxmlformats.org/officeDocument/2006/relationships/hyperlink" Target="https://podminky.urs.cz/item/CS_URS_2021_02/162201412" TargetMode="External" /><Relationship Id="rId12" Type="http://schemas.openxmlformats.org/officeDocument/2006/relationships/hyperlink" Target="https://podminky.urs.cz/item/CS_URS_2021_02/162201413" TargetMode="External" /><Relationship Id="rId13" Type="http://schemas.openxmlformats.org/officeDocument/2006/relationships/hyperlink" Target="https://podminky.urs.cz/item/CS_URS_2021_02/162201414" TargetMode="External" /><Relationship Id="rId14" Type="http://schemas.openxmlformats.org/officeDocument/2006/relationships/hyperlink" Target="https://podminky.urs.cz/item/CS_URS_2021_02/181451121" TargetMode="External" /><Relationship Id="rId15" Type="http://schemas.openxmlformats.org/officeDocument/2006/relationships/hyperlink" Target="https://podminky.urs.cz/item/CS_URS_2021_02/00572100" TargetMode="External" /><Relationship Id="rId16" Type="http://schemas.openxmlformats.org/officeDocument/2006/relationships/hyperlink" Target="https://podminky.urs.cz/item/CS_URS_2021_02/183403152" TargetMode="External" /><Relationship Id="rId1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21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21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21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 hidden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 hidden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>
      <c r="A31" s="3"/>
      <c r="B31" s="46"/>
      <c r="C31" s="47"/>
      <c r="D31" s="52" t="s">
        <v>43</v>
      </c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4"/>
      <c r="BE37" s="38"/>
    </row>
    <row r="41" spans="1:57" s="2" customFormat="1" ht="6.95" customHeight="1">
      <c r="A41" s="3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4"/>
      <c r="BE41" s="38"/>
    </row>
    <row r="42" spans="1:57" s="2" customFormat="1" ht="24.95" customHeight="1">
      <c r="A42" s="38"/>
      <c r="B42" s="39"/>
      <c r="C42" s="23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26/2021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Řečický potok, Lanžov, probírka břehového porostu, ř.km 0,000 - 0440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2" t="str">
        <f>IF(K8="","",K8)</f>
        <v>Lanžov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3" t="str">
        <f>IF(AN8="","",AN8)</f>
        <v>18. 8. 2021</v>
      </c>
      <c r="AN47" s="73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5" t="str">
        <f>IF(E11="","",E11)</f>
        <v>Povodí Labe, státní podnik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4" t="str">
        <f>IF(E17="","",E17)</f>
        <v xml:space="preserve"> </v>
      </c>
      <c r="AN49" s="65"/>
      <c r="AO49" s="65"/>
      <c r="AP49" s="65"/>
      <c r="AQ49" s="40"/>
      <c r="AR49" s="44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8"/>
    </row>
    <row r="50" spans="1:57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5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35</v>
      </c>
      <c r="AJ50" s="40"/>
      <c r="AK50" s="40"/>
      <c r="AL50" s="40"/>
      <c r="AM50" s="74" t="str">
        <f>IF(E20="","",E20)</f>
        <v>Lukáš Táborský, DiS.</v>
      </c>
      <c r="AN50" s="65"/>
      <c r="AO50" s="65"/>
      <c r="AP50" s="65"/>
      <c r="AQ50" s="40"/>
      <c r="AR50" s="44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8"/>
    </row>
    <row r="52" spans="1:57" s="2" customFormat="1" ht="29.25" customHeight="1">
      <c r="A52" s="38"/>
      <c r="B52" s="39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4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8"/>
    </row>
    <row r="54" spans="1:90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21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pans="1:91" s="7" customFormat="1" ht="16.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'1 - SO1 - kácení stromů'!J30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'1 - SO1 - kácení stromů'!P81</f>
        <v>0</v>
      </c>
      <c r="AV55" s="121">
        <f>'1 - SO1 - kácení stromů'!J33</f>
        <v>0</v>
      </c>
      <c r="AW55" s="121">
        <f>'1 - SO1 - kácení stromů'!J34</f>
        <v>0</v>
      </c>
      <c r="AX55" s="121">
        <f>'1 - SO1 - kácení stromů'!J35</f>
        <v>0</v>
      </c>
      <c r="AY55" s="121">
        <f>'1 - SO1 - kácení stromů'!J36</f>
        <v>0</v>
      </c>
      <c r="AZ55" s="121">
        <f>'1 - SO1 - kácení stromů'!F33</f>
        <v>0</v>
      </c>
      <c r="BA55" s="121">
        <f>'1 - SO1 - kácení stromů'!F34</f>
        <v>0</v>
      </c>
      <c r="BB55" s="121">
        <f>'1 - SO1 - kácení stromů'!F35</f>
        <v>0</v>
      </c>
      <c r="BC55" s="121">
        <f>'1 - SO1 - kácení stromů'!F36</f>
        <v>0</v>
      </c>
      <c r="BD55" s="123">
        <f>'1 - SO1 - kácení stromů'!F37</f>
        <v>0</v>
      </c>
      <c r="BE55" s="7"/>
      <c r="BT55" s="124" t="s">
        <v>78</v>
      </c>
      <c r="BV55" s="124" t="s">
        <v>75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91" s="7" customFormat="1" ht="16.5" customHeight="1">
      <c r="A56" s="112" t="s">
        <v>77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'VON - Vedlejší a ostatní 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80</v>
      </c>
      <c r="AR56" s="119"/>
      <c r="AS56" s="125">
        <v>0</v>
      </c>
      <c r="AT56" s="126">
        <f>ROUND(SUM(AV56:AW56),2)</f>
        <v>0</v>
      </c>
      <c r="AU56" s="127">
        <f>'VON - Vedlejší a ostatní ...'!P81</f>
        <v>0</v>
      </c>
      <c r="AV56" s="126">
        <f>'VON - Vedlejší a ostatní ...'!J33</f>
        <v>0</v>
      </c>
      <c r="AW56" s="126">
        <f>'VON - Vedlejší a ostatní ...'!J34</f>
        <v>0</v>
      </c>
      <c r="AX56" s="126">
        <f>'VON - Vedlejší a ostatní ...'!J35</f>
        <v>0</v>
      </c>
      <c r="AY56" s="126">
        <f>'VON - Vedlejší a ostatní ...'!J36</f>
        <v>0</v>
      </c>
      <c r="AZ56" s="126">
        <f>'VON - Vedlejší a ostatní ...'!F33</f>
        <v>0</v>
      </c>
      <c r="BA56" s="126">
        <f>'VON - Vedlejší a ostatní ...'!F34</f>
        <v>0</v>
      </c>
      <c r="BB56" s="126">
        <f>'VON - Vedlejší a ostatní ...'!F35</f>
        <v>0</v>
      </c>
      <c r="BC56" s="126">
        <f>'VON - Vedlejší a ostatní ...'!F36</f>
        <v>0</v>
      </c>
      <c r="BD56" s="128">
        <f>'VON - Vedlejší a ostatní ...'!F37</f>
        <v>0</v>
      </c>
      <c r="BE56" s="7"/>
      <c r="BT56" s="124" t="s">
        <v>78</v>
      </c>
      <c r="BV56" s="124" t="s">
        <v>75</v>
      </c>
      <c r="BW56" s="124" t="s">
        <v>85</v>
      </c>
      <c r="BX56" s="124" t="s">
        <v>5</v>
      </c>
      <c r="CL56" s="124" t="s">
        <v>19</v>
      </c>
      <c r="CM56" s="124" t="s">
        <v>82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 - SO1 - kácení stromů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82</v>
      </c>
    </row>
    <row r="4" spans="2:46" s="1" customFormat="1" ht="24.95" customHeight="1">
      <c r="B4" s="20"/>
      <c r="D4" s="131" t="s">
        <v>86</v>
      </c>
      <c r="L4" s="20"/>
      <c r="M4" s="132" t="s">
        <v>10</v>
      </c>
      <c r="AT4" s="17" t="s">
        <v>34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Řečický potok, Lanžov, probírka břehového porostu, ř.km 0,000 - 0440</v>
      </c>
      <c r="F7" s="133"/>
      <c r="G7" s="133"/>
      <c r="H7" s="133"/>
      <c r="L7" s="20"/>
    </row>
    <row r="8" spans="1:31" s="2" customFormat="1" ht="12" customHeight="1">
      <c r="A8" s="38"/>
      <c r="B8" s="44"/>
      <c r="C8" s="38"/>
      <c r="D8" s="133" t="s">
        <v>87</v>
      </c>
      <c r="E8" s="38"/>
      <c r="F8" s="38"/>
      <c r="G8" s="38"/>
      <c r="H8" s="38"/>
      <c r="I8" s="38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88</v>
      </c>
      <c r="F9" s="38"/>
      <c r="G9" s="38"/>
      <c r="H9" s="38"/>
      <c r="I9" s="38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3" t="s">
        <v>20</v>
      </c>
      <c r="J11" s="137" t="s">
        <v>21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89</v>
      </c>
      <c r="G12" s="38"/>
      <c r="H12" s="38"/>
      <c r="I12" s="133" t="s">
        <v>24</v>
      </c>
      <c r="J12" s="138" t="str">
        <f>'Rekapitulace stavby'!AN8</f>
        <v>18. 8. 2021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">
        <v>21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28</v>
      </c>
      <c r="F15" s="38"/>
      <c r="G15" s="38"/>
      <c r="H15" s="38"/>
      <c r="I15" s="133" t="s">
        <v>29</v>
      </c>
      <c r="J15" s="137" t="s">
        <v>21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30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32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35</v>
      </c>
      <c r="E23" s="38"/>
      <c r="F23" s="38"/>
      <c r="G23" s="38"/>
      <c r="H23" s="38"/>
      <c r="I23" s="133" t="s">
        <v>27</v>
      </c>
      <c r="J23" s="137" t="s">
        <v>21</v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">
        <v>36</v>
      </c>
      <c r="F24" s="38"/>
      <c r="G24" s="38"/>
      <c r="H24" s="38"/>
      <c r="I24" s="133" t="s">
        <v>29</v>
      </c>
      <c r="J24" s="137" t="s">
        <v>21</v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37</v>
      </c>
      <c r="E26" s="38"/>
      <c r="F26" s="38"/>
      <c r="G26" s="38"/>
      <c r="H26" s="38"/>
      <c r="I26" s="38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9"/>
      <c r="B27" s="140"/>
      <c r="C27" s="139"/>
      <c r="D27" s="139"/>
      <c r="E27" s="141" t="s">
        <v>21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4" t="s">
        <v>39</v>
      </c>
      <c r="E30" s="38"/>
      <c r="F30" s="38"/>
      <c r="G30" s="38"/>
      <c r="H30" s="38"/>
      <c r="I30" s="38"/>
      <c r="J30" s="145">
        <f>ROUND(J81,2)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3"/>
      <c r="E31" s="143"/>
      <c r="F31" s="143"/>
      <c r="G31" s="143"/>
      <c r="H31" s="143"/>
      <c r="I31" s="143"/>
      <c r="J31" s="143"/>
      <c r="K31" s="143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6" t="s">
        <v>41</v>
      </c>
      <c r="G32" s="38"/>
      <c r="H32" s="38"/>
      <c r="I32" s="146" t="s">
        <v>40</v>
      </c>
      <c r="J32" s="146" t="s">
        <v>42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7" t="s">
        <v>43</v>
      </c>
      <c r="E33" s="133" t="s">
        <v>44</v>
      </c>
      <c r="F33" s="148">
        <f>ROUND((SUM(BE81:BE187)),2)</f>
        <v>0</v>
      </c>
      <c r="G33" s="38"/>
      <c r="H33" s="38"/>
      <c r="I33" s="149">
        <v>0.21</v>
      </c>
      <c r="J33" s="148">
        <f>ROUND(((SUM(BE81:BE187))*I33),2)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3" t="s">
        <v>45</v>
      </c>
      <c r="F34" s="148">
        <f>ROUND((SUM(BF81:BF187)),2)</f>
        <v>0</v>
      </c>
      <c r="G34" s="38"/>
      <c r="H34" s="38"/>
      <c r="I34" s="149">
        <v>0.15</v>
      </c>
      <c r="J34" s="148">
        <f>ROUND(((SUM(BF81:BF187))*I34),2)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33" t="s">
        <v>43</v>
      </c>
      <c r="E35" s="133" t="s">
        <v>46</v>
      </c>
      <c r="F35" s="148">
        <f>ROUND((SUM(BG81:BG187)),2)</f>
        <v>0</v>
      </c>
      <c r="G35" s="38"/>
      <c r="H35" s="38"/>
      <c r="I35" s="149">
        <v>0.21</v>
      </c>
      <c r="J35" s="148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47</v>
      </c>
      <c r="F36" s="148">
        <f>ROUND((SUM(BH81:BH187)),2)</f>
        <v>0</v>
      </c>
      <c r="G36" s="38"/>
      <c r="H36" s="38"/>
      <c r="I36" s="149">
        <v>0.15</v>
      </c>
      <c r="J36" s="148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48</v>
      </c>
      <c r="F37" s="148">
        <f>ROUND((SUM(BI81:BI187)),2)</f>
        <v>0</v>
      </c>
      <c r="G37" s="38"/>
      <c r="H37" s="38"/>
      <c r="I37" s="149">
        <v>0</v>
      </c>
      <c r="J37" s="148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90</v>
      </c>
      <c r="D45" s="40"/>
      <c r="E45" s="40"/>
      <c r="F45" s="40"/>
      <c r="G45" s="40"/>
      <c r="H45" s="40"/>
      <c r="I45" s="40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1" t="str">
        <f>E7</f>
        <v>Řečický potok, Lanžov, probírka břehového porostu, ř.km 0,000 - 0440</v>
      </c>
      <c r="F48" s="32"/>
      <c r="G48" s="32"/>
      <c r="H48" s="32"/>
      <c r="I48" s="40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40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1 - SO1 - kácení stromů</v>
      </c>
      <c r="F50" s="40"/>
      <c r="G50" s="40"/>
      <c r="H50" s="40"/>
      <c r="I50" s="40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Nové Město nad Cidlinou</v>
      </c>
      <c r="G52" s="40"/>
      <c r="H52" s="40"/>
      <c r="I52" s="32" t="s">
        <v>24</v>
      </c>
      <c r="J52" s="73" t="str">
        <f>IF(J12="","",J12)</f>
        <v>18. 8. 2021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</v>
      </c>
      <c r="G54" s="40"/>
      <c r="H54" s="40"/>
      <c r="I54" s="32" t="s">
        <v>32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Lukáš Táborský, DiS.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2" t="s">
        <v>91</v>
      </c>
      <c r="D57" s="163"/>
      <c r="E57" s="163"/>
      <c r="F57" s="163"/>
      <c r="G57" s="163"/>
      <c r="H57" s="163"/>
      <c r="I57" s="163"/>
      <c r="J57" s="164" t="s">
        <v>92</v>
      </c>
      <c r="K57" s="163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5" t="s">
        <v>71</v>
      </c>
      <c r="D59" s="40"/>
      <c r="E59" s="40"/>
      <c r="F59" s="40"/>
      <c r="G59" s="40"/>
      <c r="H59" s="40"/>
      <c r="I59" s="40"/>
      <c r="J59" s="103">
        <f>J81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93</v>
      </c>
    </row>
    <row r="60" spans="1:31" s="9" customFormat="1" ht="24.95" customHeight="1">
      <c r="A60" s="9"/>
      <c r="B60" s="166"/>
      <c r="C60" s="167"/>
      <c r="D60" s="168" t="s">
        <v>94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95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5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96</v>
      </c>
      <c r="D68" s="40"/>
      <c r="E68" s="40"/>
      <c r="F68" s="40"/>
      <c r="G68" s="40"/>
      <c r="H68" s="40"/>
      <c r="I68" s="40"/>
      <c r="J68" s="40"/>
      <c r="K68" s="40"/>
      <c r="L68" s="1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1" t="str">
        <f>E7</f>
        <v>Řečický potok, Lanžov, probírka břehového porostu, ř.km 0,000 - 0440</v>
      </c>
      <c r="F71" s="32"/>
      <c r="G71" s="32"/>
      <c r="H71" s="32"/>
      <c r="I71" s="40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87</v>
      </c>
      <c r="D72" s="40"/>
      <c r="E72" s="40"/>
      <c r="F72" s="40"/>
      <c r="G72" s="40"/>
      <c r="H72" s="40"/>
      <c r="I72" s="40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70" t="str">
        <f>E9</f>
        <v>1 - SO1 - kácení stromů</v>
      </c>
      <c r="F73" s="40"/>
      <c r="G73" s="40"/>
      <c r="H73" s="40"/>
      <c r="I73" s="40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22</v>
      </c>
      <c r="D75" s="40"/>
      <c r="E75" s="40"/>
      <c r="F75" s="27" t="str">
        <f>F12</f>
        <v>Nové Město nad Cidlinou</v>
      </c>
      <c r="G75" s="40"/>
      <c r="H75" s="40"/>
      <c r="I75" s="32" t="s">
        <v>24</v>
      </c>
      <c r="J75" s="73" t="str">
        <f>IF(J12="","",J12)</f>
        <v>18. 8. 2021</v>
      </c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26</v>
      </c>
      <c r="D77" s="40"/>
      <c r="E77" s="40"/>
      <c r="F77" s="27" t="str">
        <f>E15</f>
        <v>Povodí Labe, státní podnik</v>
      </c>
      <c r="G77" s="40"/>
      <c r="H77" s="40"/>
      <c r="I77" s="32" t="s">
        <v>32</v>
      </c>
      <c r="J77" s="36" t="str">
        <f>E21</f>
        <v xml:space="preserve"> </v>
      </c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30</v>
      </c>
      <c r="D78" s="40"/>
      <c r="E78" s="40"/>
      <c r="F78" s="27" t="str">
        <f>IF(E18="","",E18)</f>
        <v>Vyplň údaj</v>
      </c>
      <c r="G78" s="40"/>
      <c r="H78" s="40"/>
      <c r="I78" s="32" t="s">
        <v>35</v>
      </c>
      <c r="J78" s="36" t="str">
        <f>E24</f>
        <v>Lukáš Táborský, DiS.</v>
      </c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8"/>
      <c r="B80" s="179"/>
      <c r="C80" s="180" t="s">
        <v>97</v>
      </c>
      <c r="D80" s="181" t="s">
        <v>58</v>
      </c>
      <c r="E80" s="181" t="s">
        <v>54</v>
      </c>
      <c r="F80" s="181" t="s">
        <v>55</v>
      </c>
      <c r="G80" s="181" t="s">
        <v>98</v>
      </c>
      <c r="H80" s="181" t="s">
        <v>99</v>
      </c>
      <c r="I80" s="181" t="s">
        <v>100</v>
      </c>
      <c r="J80" s="181" t="s">
        <v>92</v>
      </c>
      <c r="K80" s="182" t="s">
        <v>101</v>
      </c>
      <c r="L80" s="183"/>
      <c r="M80" s="93" t="s">
        <v>21</v>
      </c>
      <c r="N80" s="94" t="s">
        <v>43</v>
      </c>
      <c r="O80" s="94" t="s">
        <v>102</v>
      </c>
      <c r="P80" s="94" t="s">
        <v>103</v>
      </c>
      <c r="Q80" s="94" t="s">
        <v>104</v>
      </c>
      <c r="R80" s="94" t="s">
        <v>105</v>
      </c>
      <c r="S80" s="94" t="s">
        <v>106</v>
      </c>
      <c r="T80" s="95" t="s">
        <v>107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8"/>
      <c r="B81" s="39"/>
      <c r="C81" s="100" t="s">
        <v>108</v>
      </c>
      <c r="D81" s="40"/>
      <c r="E81" s="40"/>
      <c r="F81" s="40"/>
      <c r="G81" s="40"/>
      <c r="H81" s="40"/>
      <c r="I81" s="40"/>
      <c r="J81" s="184">
        <f>BK81</f>
        <v>0</v>
      </c>
      <c r="K81" s="40"/>
      <c r="L81" s="44"/>
      <c r="M81" s="96"/>
      <c r="N81" s="185"/>
      <c r="O81" s="97"/>
      <c r="P81" s="186">
        <f>P82</f>
        <v>0</v>
      </c>
      <c r="Q81" s="97"/>
      <c r="R81" s="186">
        <f>R82</f>
        <v>0.088</v>
      </c>
      <c r="S81" s="97"/>
      <c r="T81" s="187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72</v>
      </c>
      <c r="AU81" s="17" t="s">
        <v>93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72</v>
      </c>
      <c r="E82" s="192" t="s">
        <v>109</v>
      </c>
      <c r="F82" s="192" t="s">
        <v>110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0.088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78</v>
      </c>
      <c r="AT82" s="201" t="s">
        <v>72</v>
      </c>
      <c r="AU82" s="201" t="s">
        <v>73</v>
      </c>
      <c r="AY82" s="200" t="s">
        <v>111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72</v>
      </c>
      <c r="E83" s="203" t="s">
        <v>78</v>
      </c>
      <c r="F83" s="203" t="s">
        <v>112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SUM(P84:P187)</f>
        <v>0</v>
      </c>
      <c r="Q83" s="197"/>
      <c r="R83" s="198">
        <f>SUM(R84:R187)</f>
        <v>0.088</v>
      </c>
      <c r="S83" s="197"/>
      <c r="T83" s="199">
        <f>SUM(T84:T187)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78</v>
      </c>
      <c r="AT83" s="201" t="s">
        <v>72</v>
      </c>
      <c r="AU83" s="201" t="s">
        <v>78</v>
      </c>
      <c r="AY83" s="200" t="s">
        <v>111</v>
      </c>
      <c r="BK83" s="202">
        <f>SUM(BK84:BK187)</f>
        <v>0</v>
      </c>
    </row>
    <row r="84" spans="1:65" s="2" customFormat="1" ht="24.15" customHeight="1">
      <c r="A84" s="38"/>
      <c r="B84" s="39"/>
      <c r="C84" s="205" t="s">
        <v>7</v>
      </c>
      <c r="D84" s="205" t="s">
        <v>113</v>
      </c>
      <c r="E84" s="206" t="s">
        <v>114</v>
      </c>
      <c r="F84" s="207" t="s">
        <v>115</v>
      </c>
      <c r="G84" s="208" t="s">
        <v>116</v>
      </c>
      <c r="H84" s="209">
        <v>80</v>
      </c>
      <c r="I84" s="210"/>
      <c r="J84" s="211">
        <f>ROUND(I84*H84,2)</f>
        <v>0</v>
      </c>
      <c r="K84" s="207" t="s">
        <v>117</v>
      </c>
      <c r="L84" s="44"/>
      <c r="M84" s="212" t="s">
        <v>21</v>
      </c>
      <c r="N84" s="213" t="s">
        <v>46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6" t="s">
        <v>118</v>
      </c>
      <c r="AT84" s="216" t="s">
        <v>113</v>
      </c>
      <c r="AU84" s="216" t="s">
        <v>82</v>
      </c>
      <c r="AY84" s="17" t="s">
        <v>111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7" t="s">
        <v>118</v>
      </c>
      <c r="BK84" s="217">
        <f>ROUND(I84*H84,2)</f>
        <v>0</v>
      </c>
      <c r="BL84" s="17" t="s">
        <v>118</v>
      </c>
      <c r="BM84" s="216" t="s">
        <v>119</v>
      </c>
    </row>
    <row r="85" spans="1:47" s="2" customFormat="1" ht="12">
      <c r="A85" s="38"/>
      <c r="B85" s="39"/>
      <c r="C85" s="40"/>
      <c r="D85" s="218" t="s">
        <v>120</v>
      </c>
      <c r="E85" s="40"/>
      <c r="F85" s="219" t="s">
        <v>121</v>
      </c>
      <c r="G85" s="40"/>
      <c r="H85" s="40"/>
      <c r="I85" s="220"/>
      <c r="J85" s="40"/>
      <c r="K85" s="40"/>
      <c r="L85" s="44"/>
      <c r="M85" s="221"/>
      <c r="N85" s="222"/>
      <c r="O85" s="85"/>
      <c r="P85" s="85"/>
      <c r="Q85" s="85"/>
      <c r="R85" s="85"/>
      <c r="S85" s="85"/>
      <c r="T85" s="86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120</v>
      </c>
      <c r="AU85" s="17" t="s">
        <v>82</v>
      </c>
    </row>
    <row r="86" spans="1:65" s="2" customFormat="1" ht="24.15" customHeight="1">
      <c r="A86" s="38"/>
      <c r="B86" s="39"/>
      <c r="C86" s="205" t="s">
        <v>78</v>
      </c>
      <c r="D86" s="205" t="s">
        <v>113</v>
      </c>
      <c r="E86" s="206" t="s">
        <v>122</v>
      </c>
      <c r="F86" s="207" t="s">
        <v>123</v>
      </c>
      <c r="G86" s="208" t="s">
        <v>124</v>
      </c>
      <c r="H86" s="209">
        <v>1</v>
      </c>
      <c r="I86" s="210"/>
      <c r="J86" s="211">
        <f>ROUND(I86*H86,2)</f>
        <v>0</v>
      </c>
      <c r="K86" s="207" t="s">
        <v>21</v>
      </c>
      <c r="L86" s="44"/>
      <c r="M86" s="212" t="s">
        <v>21</v>
      </c>
      <c r="N86" s="213" t="s">
        <v>46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6" t="s">
        <v>118</v>
      </c>
      <c r="AT86" s="216" t="s">
        <v>113</v>
      </c>
      <c r="AU86" s="216" t="s">
        <v>82</v>
      </c>
      <c r="AY86" s="17" t="s">
        <v>111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7" t="s">
        <v>118</v>
      </c>
      <c r="BK86" s="217">
        <f>ROUND(I86*H86,2)</f>
        <v>0</v>
      </c>
      <c r="BL86" s="17" t="s">
        <v>118</v>
      </c>
      <c r="BM86" s="216" t="s">
        <v>125</v>
      </c>
    </row>
    <row r="87" spans="1:65" s="2" customFormat="1" ht="21.75" customHeight="1">
      <c r="A87" s="38"/>
      <c r="B87" s="39"/>
      <c r="C87" s="205" t="s">
        <v>82</v>
      </c>
      <c r="D87" s="205" t="s">
        <v>113</v>
      </c>
      <c r="E87" s="206" t="s">
        <v>126</v>
      </c>
      <c r="F87" s="207" t="s">
        <v>127</v>
      </c>
      <c r="G87" s="208" t="s">
        <v>124</v>
      </c>
      <c r="H87" s="209">
        <v>1</v>
      </c>
      <c r="I87" s="210"/>
      <c r="J87" s="211">
        <f>ROUND(I87*H87,2)</f>
        <v>0</v>
      </c>
      <c r="K87" s="207" t="s">
        <v>21</v>
      </c>
      <c r="L87" s="44"/>
      <c r="M87" s="212" t="s">
        <v>21</v>
      </c>
      <c r="N87" s="213" t="s">
        <v>46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6" t="s">
        <v>118</v>
      </c>
      <c r="AT87" s="216" t="s">
        <v>113</v>
      </c>
      <c r="AU87" s="216" t="s">
        <v>82</v>
      </c>
      <c r="AY87" s="17" t="s">
        <v>111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7" t="s">
        <v>118</v>
      </c>
      <c r="BK87" s="217">
        <f>ROUND(I87*H87,2)</f>
        <v>0</v>
      </c>
      <c r="BL87" s="17" t="s">
        <v>118</v>
      </c>
      <c r="BM87" s="216" t="s">
        <v>128</v>
      </c>
    </row>
    <row r="88" spans="1:65" s="2" customFormat="1" ht="21.75" customHeight="1">
      <c r="A88" s="38"/>
      <c r="B88" s="39"/>
      <c r="C88" s="205" t="s">
        <v>129</v>
      </c>
      <c r="D88" s="205" t="s">
        <v>113</v>
      </c>
      <c r="E88" s="206" t="s">
        <v>130</v>
      </c>
      <c r="F88" s="207" t="s">
        <v>131</v>
      </c>
      <c r="G88" s="208" t="s">
        <v>132</v>
      </c>
      <c r="H88" s="209">
        <v>14</v>
      </c>
      <c r="I88" s="210"/>
      <c r="J88" s="211">
        <f>ROUND(I88*H88,2)</f>
        <v>0</v>
      </c>
      <c r="K88" s="207" t="s">
        <v>117</v>
      </c>
      <c r="L88" s="44"/>
      <c r="M88" s="212" t="s">
        <v>21</v>
      </c>
      <c r="N88" s="213" t="s">
        <v>46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6" t="s">
        <v>118</v>
      </c>
      <c r="AT88" s="216" t="s">
        <v>113</v>
      </c>
      <c r="AU88" s="216" t="s">
        <v>82</v>
      </c>
      <c r="AY88" s="17" t="s">
        <v>111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7" t="s">
        <v>118</v>
      </c>
      <c r="BK88" s="217">
        <f>ROUND(I88*H88,2)</f>
        <v>0</v>
      </c>
      <c r="BL88" s="17" t="s">
        <v>118</v>
      </c>
      <c r="BM88" s="216" t="s">
        <v>133</v>
      </c>
    </row>
    <row r="89" spans="1:47" s="2" customFormat="1" ht="12">
      <c r="A89" s="38"/>
      <c r="B89" s="39"/>
      <c r="C89" s="40"/>
      <c r="D89" s="218" t="s">
        <v>120</v>
      </c>
      <c r="E89" s="40"/>
      <c r="F89" s="219" t="s">
        <v>134</v>
      </c>
      <c r="G89" s="40"/>
      <c r="H89" s="40"/>
      <c r="I89" s="220"/>
      <c r="J89" s="40"/>
      <c r="K89" s="40"/>
      <c r="L89" s="44"/>
      <c r="M89" s="221"/>
      <c r="N89" s="222"/>
      <c r="O89" s="85"/>
      <c r="P89" s="85"/>
      <c r="Q89" s="85"/>
      <c r="R89" s="85"/>
      <c r="S89" s="85"/>
      <c r="T89" s="86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120</v>
      </c>
      <c r="AU89" s="17" t="s">
        <v>82</v>
      </c>
    </row>
    <row r="90" spans="1:51" s="13" customFormat="1" ht="12">
      <c r="A90" s="13"/>
      <c r="B90" s="223"/>
      <c r="C90" s="224"/>
      <c r="D90" s="225" t="s">
        <v>135</v>
      </c>
      <c r="E90" s="226" t="s">
        <v>21</v>
      </c>
      <c r="F90" s="227" t="s">
        <v>136</v>
      </c>
      <c r="G90" s="224"/>
      <c r="H90" s="228">
        <v>2</v>
      </c>
      <c r="I90" s="229"/>
      <c r="J90" s="224"/>
      <c r="K90" s="224"/>
      <c r="L90" s="230"/>
      <c r="M90" s="231"/>
      <c r="N90" s="232"/>
      <c r="O90" s="232"/>
      <c r="P90" s="232"/>
      <c r="Q90" s="232"/>
      <c r="R90" s="232"/>
      <c r="S90" s="232"/>
      <c r="T90" s="23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135</v>
      </c>
      <c r="AU90" s="234" t="s">
        <v>82</v>
      </c>
      <c r="AV90" s="13" t="s">
        <v>82</v>
      </c>
      <c r="AW90" s="13" t="s">
        <v>34</v>
      </c>
      <c r="AX90" s="13" t="s">
        <v>73</v>
      </c>
      <c r="AY90" s="234" t="s">
        <v>111</v>
      </c>
    </row>
    <row r="91" spans="1:51" s="13" customFormat="1" ht="12">
      <c r="A91" s="13"/>
      <c r="B91" s="223"/>
      <c r="C91" s="224"/>
      <c r="D91" s="225" t="s">
        <v>135</v>
      </c>
      <c r="E91" s="226" t="s">
        <v>21</v>
      </c>
      <c r="F91" s="227" t="s">
        <v>137</v>
      </c>
      <c r="G91" s="224"/>
      <c r="H91" s="228">
        <v>1</v>
      </c>
      <c r="I91" s="229"/>
      <c r="J91" s="224"/>
      <c r="K91" s="224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135</v>
      </c>
      <c r="AU91" s="234" t="s">
        <v>82</v>
      </c>
      <c r="AV91" s="13" t="s">
        <v>82</v>
      </c>
      <c r="AW91" s="13" t="s">
        <v>34</v>
      </c>
      <c r="AX91" s="13" t="s">
        <v>73</v>
      </c>
      <c r="AY91" s="234" t="s">
        <v>111</v>
      </c>
    </row>
    <row r="92" spans="1:51" s="13" customFormat="1" ht="12">
      <c r="A92" s="13"/>
      <c r="B92" s="223"/>
      <c r="C92" s="224"/>
      <c r="D92" s="225" t="s">
        <v>135</v>
      </c>
      <c r="E92" s="226" t="s">
        <v>21</v>
      </c>
      <c r="F92" s="227" t="s">
        <v>138</v>
      </c>
      <c r="G92" s="224"/>
      <c r="H92" s="228">
        <v>1</v>
      </c>
      <c r="I92" s="229"/>
      <c r="J92" s="224"/>
      <c r="K92" s="224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135</v>
      </c>
      <c r="AU92" s="234" t="s">
        <v>82</v>
      </c>
      <c r="AV92" s="13" t="s">
        <v>82</v>
      </c>
      <c r="AW92" s="13" t="s">
        <v>34</v>
      </c>
      <c r="AX92" s="13" t="s">
        <v>73</v>
      </c>
      <c r="AY92" s="234" t="s">
        <v>111</v>
      </c>
    </row>
    <row r="93" spans="1:51" s="13" customFormat="1" ht="12">
      <c r="A93" s="13"/>
      <c r="B93" s="223"/>
      <c r="C93" s="224"/>
      <c r="D93" s="225" t="s">
        <v>135</v>
      </c>
      <c r="E93" s="226" t="s">
        <v>21</v>
      </c>
      <c r="F93" s="227" t="s">
        <v>139</v>
      </c>
      <c r="G93" s="224"/>
      <c r="H93" s="228">
        <v>1</v>
      </c>
      <c r="I93" s="229"/>
      <c r="J93" s="224"/>
      <c r="K93" s="224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135</v>
      </c>
      <c r="AU93" s="234" t="s">
        <v>82</v>
      </c>
      <c r="AV93" s="13" t="s">
        <v>82</v>
      </c>
      <c r="AW93" s="13" t="s">
        <v>34</v>
      </c>
      <c r="AX93" s="13" t="s">
        <v>73</v>
      </c>
      <c r="AY93" s="234" t="s">
        <v>111</v>
      </c>
    </row>
    <row r="94" spans="1:51" s="13" customFormat="1" ht="12">
      <c r="A94" s="13"/>
      <c r="B94" s="223"/>
      <c r="C94" s="224"/>
      <c r="D94" s="225" t="s">
        <v>135</v>
      </c>
      <c r="E94" s="226" t="s">
        <v>21</v>
      </c>
      <c r="F94" s="227" t="s">
        <v>140</v>
      </c>
      <c r="G94" s="224"/>
      <c r="H94" s="228">
        <v>1</v>
      </c>
      <c r="I94" s="229"/>
      <c r="J94" s="224"/>
      <c r="K94" s="224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135</v>
      </c>
      <c r="AU94" s="234" t="s">
        <v>82</v>
      </c>
      <c r="AV94" s="13" t="s">
        <v>82</v>
      </c>
      <c r="AW94" s="13" t="s">
        <v>34</v>
      </c>
      <c r="AX94" s="13" t="s">
        <v>73</v>
      </c>
      <c r="AY94" s="234" t="s">
        <v>111</v>
      </c>
    </row>
    <row r="95" spans="1:51" s="13" customFormat="1" ht="12">
      <c r="A95" s="13"/>
      <c r="B95" s="223"/>
      <c r="C95" s="224"/>
      <c r="D95" s="225" t="s">
        <v>135</v>
      </c>
      <c r="E95" s="226" t="s">
        <v>21</v>
      </c>
      <c r="F95" s="227" t="s">
        <v>141</v>
      </c>
      <c r="G95" s="224"/>
      <c r="H95" s="228">
        <v>2</v>
      </c>
      <c r="I95" s="229"/>
      <c r="J95" s="224"/>
      <c r="K95" s="224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135</v>
      </c>
      <c r="AU95" s="234" t="s">
        <v>82</v>
      </c>
      <c r="AV95" s="13" t="s">
        <v>82</v>
      </c>
      <c r="AW95" s="13" t="s">
        <v>34</v>
      </c>
      <c r="AX95" s="13" t="s">
        <v>73</v>
      </c>
      <c r="AY95" s="234" t="s">
        <v>111</v>
      </c>
    </row>
    <row r="96" spans="1:51" s="13" customFormat="1" ht="12">
      <c r="A96" s="13"/>
      <c r="B96" s="223"/>
      <c r="C96" s="224"/>
      <c r="D96" s="225" t="s">
        <v>135</v>
      </c>
      <c r="E96" s="226" t="s">
        <v>21</v>
      </c>
      <c r="F96" s="227" t="s">
        <v>142</v>
      </c>
      <c r="G96" s="224"/>
      <c r="H96" s="228">
        <v>3</v>
      </c>
      <c r="I96" s="229"/>
      <c r="J96" s="224"/>
      <c r="K96" s="224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135</v>
      </c>
      <c r="AU96" s="234" t="s">
        <v>82</v>
      </c>
      <c r="AV96" s="13" t="s">
        <v>82</v>
      </c>
      <c r="AW96" s="13" t="s">
        <v>34</v>
      </c>
      <c r="AX96" s="13" t="s">
        <v>73</v>
      </c>
      <c r="AY96" s="234" t="s">
        <v>111</v>
      </c>
    </row>
    <row r="97" spans="1:51" s="13" customFormat="1" ht="12">
      <c r="A97" s="13"/>
      <c r="B97" s="223"/>
      <c r="C97" s="224"/>
      <c r="D97" s="225" t="s">
        <v>135</v>
      </c>
      <c r="E97" s="226" t="s">
        <v>21</v>
      </c>
      <c r="F97" s="227" t="s">
        <v>143</v>
      </c>
      <c r="G97" s="224"/>
      <c r="H97" s="228">
        <v>1</v>
      </c>
      <c r="I97" s="229"/>
      <c r="J97" s="224"/>
      <c r="K97" s="224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135</v>
      </c>
      <c r="AU97" s="234" t="s">
        <v>82</v>
      </c>
      <c r="AV97" s="13" t="s">
        <v>82</v>
      </c>
      <c r="AW97" s="13" t="s">
        <v>34</v>
      </c>
      <c r="AX97" s="13" t="s">
        <v>73</v>
      </c>
      <c r="AY97" s="234" t="s">
        <v>111</v>
      </c>
    </row>
    <row r="98" spans="1:51" s="13" customFormat="1" ht="12">
      <c r="A98" s="13"/>
      <c r="B98" s="223"/>
      <c r="C98" s="224"/>
      <c r="D98" s="225" t="s">
        <v>135</v>
      </c>
      <c r="E98" s="226" t="s">
        <v>21</v>
      </c>
      <c r="F98" s="227" t="s">
        <v>144</v>
      </c>
      <c r="G98" s="224"/>
      <c r="H98" s="228">
        <v>2</v>
      </c>
      <c r="I98" s="229"/>
      <c r="J98" s="224"/>
      <c r="K98" s="224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135</v>
      </c>
      <c r="AU98" s="234" t="s">
        <v>82</v>
      </c>
      <c r="AV98" s="13" t="s">
        <v>82</v>
      </c>
      <c r="AW98" s="13" t="s">
        <v>34</v>
      </c>
      <c r="AX98" s="13" t="s">
        <v>73</v>
      </c>
      <c r="AY98" s="234" t="s">
        <v>111</v>
      </c>
    </row>
    <row r="99" spans="1:51" s="14" customFormat="1" ht="12">
      <c r="A99" s="14"/>
      <c r="B99" s="235"/>
      <c r="C99" s="236"/>
      <c r="D99" s="225" t="s">
        <v>135</v>
      </c>
      <c r="E99" s="237" t="s">
        <v>21</v>
      </c>
      <c r="F99" s="238" t="s">
        <v>145</v>
      </c>
      <c r="G99" s="236"/>
      <c r="H99" s="239">
        <v>14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135</v>
      </c>
      <c r="AU99" s="245" t="s">
        <v>82</v>
      </c>
      <c r="AV99" s="14" t="s">
        <v>118</v>
      </c>
      <c r="AW99" s="14" t="s">
        <v>34</v>
      </c>
      <c r="AX99" s="14" t="s">
        <v>78</v>
      </c>
      <c r="AY99" s="245" t="s">
        <v>111</v>
      </c>
    </row>
    <row r="100" spans="1:65" s="2" customFormat="1" ht="21.75" customHeight="1">
      <c r="A100" s="38"/>
      <c r="B100" s="39"/>
      <c r="C100" s="205" t="s">
        <v>146</v>
      </c>
      <c r="D100" s="205" t="s">
        <v>113</v>
      </c>
      <c r="E100" s="206" t="s">
        <v>147</v>
      </c>
      <c r="F100" s="207" t="s">
        <v>148</v>
      </c>
      <c r="G100" s="208" t="s">
        <v>132</v>
      </c>
      <c r="H100" s="209">
        <v>15</v>
      </c>
      <c r="I100" s="210"/>
      <c r="J100" s="211">
        <f>ROUND(I100*H100,2)</f>
        <v>0</v>
      </c>
      <c r="K100" s="207" t="s">
        <v>117</v>
      </c>
      <c r="L100" s="44"/>
      <c r="M100" s="212" t="s">
        <v>21</v>
      </c>
      <c r="N100" s="213" t="s">
        <v>46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6" t="s">
        <v>118</v>
      </c>
      <c r="AT100" s="216" t="s">
        <v>113</v>
      </c>
      <c r="AU100" s="216" t="s">
        <v>82</v>
      </c>
      <c r="AY100" s="17" t="s">
        <v>111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7" t="s">
        <v>118</v>
      </c>
      <c r="BK100" s="217">
        <f>ROUND(I100*H100,2)</f>
        <v>0</v>
      </c>
      <c r="BL100" s="17" t="s">
        <v>118</v>
      </c>
      <c r="BM100" s="216" t="s">
        <v>149</v>
      </c>
    </row>
    <row r="101" spans="1:47" s="2" customFormat="1" ht="12">
      <c r="A101" s="38"/>
      <c r="B101" s="39"/>
      <c r="C101" s="40"/>
      <c r="D101" s="218" t="s">
        <v>120</v>
      </c>
      <c r="E101" s="40"/>
      <c r="F101" s="219" t="s">
        <v>150</v>
      </c>
      <c r="G101" s="40"/>
      <c r="H101" s="40"/>
      <c r="I101" s="220"/>
      <c r="J101" s="40"/>
      <c r="K101" s="40"/>
      <c r="L101" s="44"/>
      <c r="M101" s="221"/>
      <c r="N101" s="222"/>
      <c r="O101" s="85"/>
      <c r="P101" s="85"/>
      <c r="Q101" s="85"/>
      <c r="R101" s="85"/>
      <c r="S101" s="85"/>
      <c r="T101" s="86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120</v>
      </c>
      <c r="AU101" s="17" t="s">
        <v>82</v>
      </c>
    </row>
    <row r="102" spans="1:51" s="13" customFormat="1" ht="12">
      <c r="A102" s="13"/>
      <c r="B102" s="223"/>
      <c r="C102" s="224"/>
      <c r="D102" s="225" t="s">
        <v>135</v>
      </c>
      <c r="E102" s="226" t="s">
        <v>21</v>
      </c>
      <c r="F102" s="227" t="s">
        <v>151</v>
      </c>
      <c r="G102" s="224"/>
      <c r="H102" s="228">
        <v>1</v>
      </c>
      <c r="I102" s="229"/>
      <c r="J102" s="224"/>
      <c r="K102" s="224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135</v>
      </c>
      <c r="AU102" s="234" t="s">
        <v>82</v>
      </c>
      <c r="AV102" s="13" t="s">
        <v>82</v>
      </c>
      <c r="AW102" s="13" t="s">
        <v>34</v>
      </c>
      <c r="AX102" s="13" t="s">
        <v>73</v>
      </c>
      <c r="AY102" s="234" t="s">
        <v>111</v>
      </c>
    </row>
    <row r="103" spans="1:51" s="13" customFormat="1" ht="12">
      <c r="A103" s="13"/>
      <c r="B103" s="223"/>
      <c r="C103" s="224"/>
      <c r="D103" s="225" t="s">
        <v>135</v>
      </c>
      <c r="E103" s="226" t="s">
        <v>21</v>
      </c>
      <c r="F103" s="227" t="s">
        <v>152</v>
      </c>
      <c r="G103" s="224"/>
      <c r="H103" s="228">
        <v>1</v>
      </c>
      <c r="I103" s="229"/>
      <c r="J103" s="224"/>
      <c r="K103" s="224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135</v>
      </c>
      <c r="AU103" s="234" t="s">
        <v>82</v>
      </c>
      <c r="AV103" s="13" t="s">
        <v>82</v>
      </c>
      <c r="AW103" s="13" t="s">
        <v>34</v>
      </c>
      <c r="AX103" s="13" t="s">
        <v>73</v>
      </c>
      <c r="AY103" s="234" t="s">
        <v>111</v>
      </c>
    </row>
    <row r="104" spans="1:51" s="13" customFormat="1" ht="12">
      <c r="A104" s="13"/>
      <c r="B104" s="223"/>
      <c r="C104" s="224"/>
      <c r="D104" s="225" t="s">
        <v>135</v>
      </c>
      <c r="E104" s="226" t="s">
        <v>21</v>
      </c>
      <c r="F104" s="227" t="s">
        <v>153</v>
      </c>
      <c r="G104" s="224"/>
      <c r="H104" s="228">
        <v>4</v>
      </c>
      <c r="I104" s="229"/>
      <c r="J104" s="224"/>
      <c r="K104" s="224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135</v>
      </c>
      <c r="AU104" s="234" t="s">
        <v>82</v>
      </c>
      <c r="AV104" s="13" t="s">
        <v>82</v>
      </c>
      <c r="AW104" s="13" t="s">
        <v>34</v>
      </c>
      <c r="AX104" s="13" t="s">
        <v>73</v>
      </c>
      <c r="AY104" s="234" t="s">
        <v>111</v>
      </c>
    </row>
    <row r="105" spans="1:51" s="13" customFormat="1" ht="12">
      <c r="A105" s="13"/>
      <c r="B105" s="223"/>
      <c r="C105" s="224"/>
      <c r="D105" s="225" t="s">
        <v>135</v>
      </c>
      <c r="E105" s="226" t="s">
        <v>21</v>
      </c>
      <c r="F105" s="227" t="s">
        <v>154</v>
      </c>
      <c r="G105" s="224"/>
      <c r="H105" s="228">
        <v>1</v>
      </c>
      <c r="I105" s="229"/>
      <c r="J105" s="224"/>
      <c r="K105" s="224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135</v>
      </c>
      <c r="AU105" s="234" t="s">
        <v>82</v>
      </c>
      <c r="AV105" s="13" t="s">
        <v>82</v>
      </c>
      <c r="AW105" s="13" t="s">
        <v>34</v>
      </c>
      <c r="AX105" s="13" t="s">
        <v>73</v>
      </c>
      <c r="AY105" s="234" t="s">
        <v>111</v>
      </c>
    </row>
    <row r="106" spans="1:51" s="13" customFormat="1" ht="12">
      <c r="A106" s="13"/>
      <c r="B106" s="223"/>
      <c r="C106" s="224"/>
      <c r="D106" s="225" t="s">
        <v>135</v>
      </c>
      <c r="E106" s="226" t="s">
        <v>21</v>
      </c>
      <c r="F106" s="227" t="s">
        <v>155</v>
      </c>
      <c r="G106" s="224"/>
      <c r="H106" s="228">
        <v>1</v>
      </c>
      <c r="I106" s="229"/>
      <c r="J106" s="224"/>
      <c r="K106" s="224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135</v>
      </c>
      <c r="AU106" s="234" t="s">
        <v>82</v>
      </c>
      <c r="AV106" s="13" t="s">
        <v>82</v>
      </c>
      <c r="AW106" s="13" t="s">
        <v>34</v>
      </c>
      <c r="AX106" s="13" t="s">
        <v>73</v>
      </c>
      <c r="AY106" s="234" t="s">
        <v>111</v>
      </c>
    </row>
    <row r="107" spans="1:51" s="13" customFormat="1" ht="12">
      <c r="A107" s="13"/>
      <c r="B107" s="223"/>
      <c r="C107" s="224"/>
      <c r="D107" s="225" t="s">
        <v>135</v>
      </c>
      <c r="E107" s="226" t="s">
        <v>21</v>
      </c>
      <c r="F107" s="227" t="s">
        <v>156</v>
      </c>
      <c r="G107" s="224"/>
      <c r="H107" s="228">
        <v>1</v>
      </c>
      <c r="I107" s="229"/>
      <c r="J107" s="224"/>
      <c r="K107" s="224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135</v>
      </c>
      <c r="AU107" s="234" t="s">
        <v>82</v>
      </c>
      <c r="AV107" s="13" t="s">
        <v>82</v>
      </c>
      <c r="AW107" s="13" t="s">
        <v>34</v>
      </c>
      <c r="AX107" s="13" t="s">
        <v>73</v>
      </c>
      <c r="AY107" s="234" t="s">
        <v>111</v>
      </c>
    </row>
    <row r="108" spans="1:51" s="13" customFormat="1" ht="12">
      <c r="A108" s="13"/>
      <c r="B108" s="223"/>
      <c r="C108" s="224"/>
      <c r="D108" s="225" t="s">
        <v>135</v>
      </c>
      <c r="E108" s="226" t="s">
        <v>21</v>
      </c>
      <c r="F108" s="227" t="s">
        <v>157</v>
      </c>
      <c r="G108" s="224"/>
      <c r="H108" s="228">
        <v>1</v>
      </c>
      <c r="I108" s="229"/>
      <c r="J108" s="224"/>
      <c r="K108" s="224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135</v>
      </c>
      <c r="AU108" s="234" t="s">
        <v>82</v>
      </c>
      <c r="AV108" s="13" t="s">
        <v>82</v>
      </c>
      <c r="AW108" s="13" t="s">
        <v>34</v>
      </c>
      <c r="AX108" s="13" t="s">
        <v>73</v>
      </c>
      <c r="AY108" s="234" t="s">
        <v>111</v>
      </c>
    </row>
    <row r="109" spans="1:51" s="13" customFormat="1" ht="12">
      <c r="A109" s="13"/>
      <c r="B109" s="223"/>
      <c r="C109" s="224"/>
      <c r="D109" s="225" t="s">
        <v>135</v>
      </c>
      <c r="E109" s="226" t="s">
        <v>21</v>
      </c>
      <c r="F109" s="227" t="s">
        <v>158</v>
      </c>
      <c r="G109" s="224"/>
      <c r="H109" s="228">
        <v>2</v>
      </c>
      <c r="I109" s="229"/>
      <c r="J109" s="224"/>
      <c r="K109" s="224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135</v>
      </c>
      <c r="AU109" s="234" t="s">
        <v>82</v>
      </c>
      <c r="AV109" s="13" t="s">
        <v>82</v>
      </c>
      <c r="AW109" s="13" t="s">
        <v>34</v>
      </c>
      <c r="AX109" s="13" t="s">
        <v>73</v>
      </c>
      <c r="AY109" s="234" t="s">
        <v>111</v>
      </c>
    </row>
    <row r="110" spans="1:51" s="13" customFormat="1" ht="12">
      <c r="A110" s="13"/>
      <c r="B110" s="223"/>
      <c r="C110" s="224"/>
      <c r="D110" s="225" t="s">
        <v>135</v>
      </c>
      <c r="E110" s="226" t="s">
        <v>21</v>
      </c>
      <c r="F110" s="227" t="s">
        <v>159</v>
      </c>
      <c r="G110" s="224"/>
      <c r="H110" s="228">
        <v>2</v>
      </c>
      <c r="I110" s="229"/>
      <c r="J110" s="224"/>
      <c r="K110" s="224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135</v>
      </c>
      <c r="AU110" s="234" t="s">
        <v>82</v>
      </c>
      <c r="AV110" s="13" t="s">
        <v>82</v>
      </c>
      <c r="AW110" s="13" t="s">
        <v>34</v>
      </c>
      <c r="AX110" s="13" t="s">
        <v>73</v>
      </c>
      <c r="AY110" s="234" t="s">
        <v>111</v>
      </c>
    </row>
    <row r="111" spans="1:51" s="13" customFormat="1" ht="12">
      <c r="A111" s="13"/>
      <c r="B111" s="223"/>
      <c r="C111" s="224"/>
      <c r="D111" s="225" t="s">
        <v>135</v>
      </c>
      <c r="E111" s="226" t="s">
        <v>21</v>
      </c>
      <c r="F111" s="227" t="s">
        <v>160</v>
      </c>
      <c r="G111" s="224"/>
      <c r="H111" s="228">
        <v>1</v>
      </c>
      <c r="I111" s="229"/>
      <c r="J111" s="224"/>
      <c r="K111" s="224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135</v>
      </c>
      <c r="AU111" s="234" t="s">
        <v>82</v>
      </c>
      <c r="AV111" s="13" t="s">
        <v>82</v>
      </c>
      <c r="AW111" s="13" t="s">
        <v>34</v>
      </c>
      <c r="AX111" s="13" t="s">
        <v>73</v>
      </c>
      <c r="AY111" s="234" t="s">
        <v>111</v>
      </c>
    </row>
    <row r="112" spans="1:51" s="14" customFormat="1" ht="12">
      <c r="A112" s="14"/>
      <c r="B112" s="235"/>
      <c r="C112" s="236"/>
      <c r="D112" s="225" t="s">
        <v>135</v>
      </c>
      <c r="E112" s="237" t="s">
        <v>21</v>
      </c>
      <c r="F112" s="238" t="s">
        <v>145</v>
      </c>
      <c r="G112" s="236"/>
      <c r="H112" s="239">
        <v>15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135</v>
      </c>
      <c r="AU112" s="245" t="s">
        <v>82</v>
      </c>
      <c r="AV112" s="14" t="s">
        <v>118</v>
      </c>
      <c r="AW112" s="14" t="s">
        <v>34</v>
      </c>
      <c r="AX112" s="14" t="s">
        <v>78</v>
      </c>
      <c r="AY112" s="245" t="s">
        <v>111</v>
      </c>
    </row>
    <row r="113" spans="1:65" s="2" customFormat="1" ht="21.75" customHeight="1">
      <c r="A113" s="38"/>
      <c r="B113" s="39"/>
      <c r="C113" s="205" t="s">
        <v>118</v>
      </c>
      <c r="D113" s="205" t="s">
        <v>113</v>
      </c>
      <c r="E113" s="206" t="s">
        <v>161</v>
      </c>
      <c r="F113" s="207" t="s">
        <v>162</v>
      </c>
      <c r="G113" s="208" t="s">
        <v>132</v>
      </c>
      <c r="H113" s="209">
        <v>17</v>
      </c>
      <c r="I113" s="210"/>
      <c r="J113" s="211">
        <f>ROUND(I113*H113,2)</f>
        <v>0</v>
      </c>
      <c r="K113" s="207" t="s">
        <v>117</v>
      </c>
      <c r="L113" s="44"/>
      <c r="M113" s="212" t="s">
        <v>21</v>
      </c>
      <c r="N113" s="213" t="s">
        <v>46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6" t="s">
        <v>118</v>
      </c>
      <c r="AT113" s="216" t="s">
        <v>113</v>
      </c>
      <c r="AU113" s="216" t="s">
        <v>82</v>
      </c>
      <c r="AY113" s="17" t="s">
        <v>111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7" t="s">
        <v>118</v>
      </c>
      <c r="BK113" s="217">
        <f>ROUND(I113*H113,2)</f>
        <v>0</v>
      </c>
      <c r="BL113" s="17" t="s">
        <v>118</v>
      </c>
      <c r="BM113" s="216" t="s">
        <v>163</v>
      </c>
    </row>
    <row r="114" spans="1:47" s="2" customFormat="1" ht="12">
      <c r="A114" s="38"/>
      <c r="B114" s="39"/>
      <c r="C114" s="40"/>
      <c r="D114" s="218" t="s">
        <v>120</v>
      </c>
      <c r="E114" s="40"/>
      <c r="F114" s="219" t="s">
        <v>164</v>
      </c>
      <c r="G114" s="40"/>
      <c r="H114" s="40"/>
      <c r="I114" s="220"/>
      <c r="J114" s="40"/>
      <c r="K114" s="40"/>
      <c r="L114" s="44"/>
      <c r="M114" s="221"/>
      <c r="N114" s="222"/>
      <c r="O114" s="85"/>
      <c r="P114" s="85"/>
      <c r="Q114" s="85"/>
      <c r="R114" s="85"/>
      <c r="S114" s="85"/>
      <c r="T114" s="86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120</v>
      </c>
      <c r="AU114" s="17" t="s">
        <v>82</v>
      </c>
    </row>
    <row r="115" spans="1:51" s="13" customFormat="1" ht="12">
      <c r="A115" s="13"/>
      <c r="B115" s="223"/>
      <c r="C115" s="224"/>
      <c r="D115" s="225" t="s">
        <v>135</v>
      </c>
      <c r="E115" s="226" t="s">
        <v>21</v>
      </c>
      <c r="F115" s="227" t="s">
        <v>165</v>
      </c>
      <c r="G115" s="224"/>
      <c r="H115" s="228">
        <v>1</v>
      </c>
      <c r="I115" s="229"/>
      <c r="J115" s="224"/>
      <c r="K115" s="224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135</v>
      </c>
      <c r="AU115" s="234" t="s">
        <v>82</v>
      </c>
      <c r="AV115" s="13" t="s">
        <v>82</v>
      </c>
      <c r="AW115" s="13" t="s">
        <v>34</v>
      </c>
      <c r="AX115" s="13" t="s">
        <v>73</v>
      </c>
      <c r="AY115" s="234" t="s">
        <v>111</v>
      </c>
    </row>
    <row r="116" spans="1:51" s="13" customFormat="1" ht="12">
      <c r="A116" s="13"/>
      <c r="B116" s="223"/>
      <c r="C116" s="224"/>
      <c r="D116" s="225" t="s">
        <v>135</v>
      </c>
      <c r="E116" s="226" t="s">
        <v>21</v>
      </c>
      <c r="F116" s="227" t="s">
        <v>166</v>
      </c>
      <c r="G116" s="224"/>
      <c r="H116" s="228">
        <v>2</v>
      </c>
      <c r="I116" s="229"/>
      <c r="J116" s="224"/>
      <c r="K116" s="224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135</v>
      </c>
      <c r="AU116" s="234" t="s">
        <v>82</v>
      </c>
      <c r="AV116" s="13" t="s">
        <v>82</v>
      </c>
      <c r="AW116" s="13" t="s">
        <v>34</v>
      </c>
      <c r="AX116" s="13" t="s">
        <v>73</v>
      </c>
      <c r="AY116" s="234" t="s">
        <v>111</v>
      </c>
    </row>
    <row r="117" spans="1:51" s="13" customFormat="1" ht="12">
      <c r="A117" s="13"/>
      <c r="B117" s="223"/>
      <c r="C117" s="224"/>
      <c r="D117" s="225" t="s">
        <v>135</v>
      </c>
      <c r="E117" s="226" t="s">
        <v>21</v>
      </c>
      <c r="F117" s="227" t="s">
        <v>136</v>
      </c>
      <c r="G117" s="224"/>
      <c r="H117" s="228">
        <v>2</v>
      </c>
      <c r="I117" s="229"/>
      <c r="J117" s="224"/>
      <c r="K117" s="224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135</v>
      </c>
      <c r="AU117" s="234" t="s">
        <v>82</v>
      </c>
      <c r="AV117" s="13" t="s">
        <v>82</v>
      </c>
      <c r="AW117" s="13" t="s">
        <v>34</v>
      </c>
      <c r="AX117" s="13" t="s">
        <v>73</v>
      </c>
      <c r="AY117" s="234" t="s">
        <v>111</v>
      </c>
    </row>
    <row r="118" spans="1:51" s="13" customFormat="1" ht="12">
      <c r="A118" s="13"/>
      <c r="B118" s="223"/>
      <c r="C118" s="224"/>
      <c r="D118" s="225" t="s">
        <v>135</v>
      </c>
      <c r="E118" s="226" t="s">
        <v>21</v>
      </c>
      <c r="F118" s="227" t="s">
        <v>152</v>
      </c>
      <c r="G118" s="224"/>
      <c r="H118" s="228">
        <v>1</v>
      </c>
      <c r="I118" s="229"/>
      <c r="J118" s="224"/>
      <c r="K118" s="224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135</v>
      </c>
      <c r="AU118" s="234" t="s">
        <v>82</v>
      </c>
      <c r="AV118" s="13" t="s">
        <v>82</v>
      </c>
      <c r="AW118" s="13" t="s">
        <v>34</v>
      </c>
      <c r="AX118" s="13" t="s">
        <v>73</v>
      </c>
      <c r="AY118" s="234" t="s">
        <v>111</v>
      </c>
    </row>
    <row r="119" spans="1:51" s="13" customFormat="1" ht="12">
      <c r="A119" s="13"/>
      <c r="B119" s="223"/>
      <c r="C119" s="224"/>
      <c r="D119" s="225" t="s">
        <v>135</v>
      </c>
      <c r="E119" s="226" t="s">
        <v>21</v>
      </c>
      <c r="F119" s="227" t="s">
        <v>151</v>
      </c>
      <c r="G119" s="224"/>
      <c r="H119" s="228">
        <v>1</v>
      </c>
      <c r="I119" s="229"/>
      <c r="J119" s="224"/>
      <c r="K119" s="224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135</v>
      </c>
      <c r="AU119" s="234" t="s">
        <v>82</v>
      </c>
      <c r="AV119" s="13" t="s">
        <v>82</v>
      </c>
      <c r="AW119" s="13" t="s">
        <v>34</v>
      </c>
      <c r="AX119" s="13" t="s">
        <v>73</v>
      </c>
      <c r="AY119" s="234" t="s">
        <v>111</v>
      </c>
    </row>
    <row r="120" spans="1:51" s="13" customFormat="1" ht="12">
      <c r="A120" s="13"/>
      <c r="B120" s="223"/>
      <c r="C120" s="224"/>
      <c r="D120" s="225" t="s">
        <v>135</v>
      </c>
      <c r="E120" s="226" t="s">
        <v>21</v>
      </c>
      <c r="F120" s="227" t="s">
        <v>167</v>
      </c>
      <c r="G120" s="224"/>
      <c r="H120" s="228">
        <v>1</v>
      </c>
      <c r="I120" s="229"/>
      <c r="J120" s="224"/>
      <c r="K120" s="224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135</v>
      </c>
      <c r="AU120" s="234" t="s">
        <v>82</v>
      </c>
      <c r="AV120" s="13" t="s">
        <v>82</v>
      </c>
      <c r="AW120" s="13" t="s">
        <v>34</v>
      </c>
      <c r="AX120" s="13" t="s">
        <v>73</v>
      </c>
      <c r="AY120" s="234" t="s">
        <v>111</v>
      </c>
    </row>
    <row r="121" spans="1:51" s="13" customFormat="1" ht="12">
      <c r="A121" s="13"/>
      <c r="B121" s="223"/>
      <c r="C121" s="224"/>
      <c r="D121" s="225" t="s">
        <v>135</v>
      </c>
      <c r="E121" s="226" t="s">
        <v>21</v>
      </c>
      <c r="F121" s="227" t="s">
        <v>137</v>
      </c>
      <c r="G121" s="224"/>
      <c r="H121" s="228">
        <v>1</v>
      </c>
      <c r="I121" s="229"/>
      <c r="J121" s="224"/>
      <c r="K121" s="224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135</v>
      </c>
      <c r="AU121" s="234" t="s">
        <v>82</v>
      </c>
      <c r="AV121" s="13" t="s">
        <v>82</v>
      </c>
      <c r="AW121" s="13" t="s">
        <v>34</v>
      </c>
      <c r="AX121" s="13" t="s">
        <v>73</v>
      </c>
      <c r="AY121" s="234" t="s">
        <v>111</v>
      </c>
    </row>
    <row r="122" spans="1:51" s="13" customFormat="1" ht="12">
      <c r="A122" s="13"/>
      <c r="B122" s="223"/>
      <c r="C122" s="224"/>
      <c r="D122" s="225" t="s">
        <v>135</v>
      </c>
      <c r="E122" s="226" t="s">
        <v>21</v>
      </c>
      <c r="F122" s="227" t="s">
        <v>168</v>
      </c>
      <c r="G122" s="224"/>
      <c r="H122" s="228">
        <v>3</v>
      </c>
      <c r="I122" s="229"/>
      <c r="J122" s="224"/>
      <c r="K122" s="224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135</v>
      </c>
      <c r="AU122" s="234" t="s">
        <v>82</v>
      </c>
      <c r="AV122" s="13" t="s">
        <v>82</v>
      </c>
      <c r="AW122" s="13" t="s">
        <v>34</v>
      </c>
      <c r="AX122" s="13" t="s">
        <v>73</v>
      </c>
      <c r="AY122" s="234" t="s">
        <v>111</v>
      </c>
    </row>
    <row r="123" spans="1:51" s="13" customFormat="1" ht="12">
      <c r="A123" s="13"/>
      <c r="B123" s="223"/>
      <c r="C123" s="224"/>
      <c r="D123" s="225" t="s">
        <v>135</v>
      </c>
      <c r="E123" s="226" t="s">
        <v>21</v>
      </c>
      <c r="F123" s="227" t="s">
        <v>169</v>
      </c>
      <c r="G123" s="224"/>
      <c r="H123" s="228">
        <v>1</v>
      </c>
      <c r="I123" s="229"/>
      <c r="J123" s="224"/>
      <c r="K123" s="224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135</v>
      </c>
      <c r="AU123" s="234" t="s">
        <v>82</v>
      </c>
      <c r="AV123" s="13" t="s">
        <v>82</v>
      </c>
      <c r="AW123" s="13" t="s">
        <v>34</v>
      </c>
      <c r="AX123" s="13" t="s">
        <v>73</v>
      </c>
      <c r="AY123" s="234" t="s">
        <v>111</v>
      </c>
    </row>
    <row r="124" spans="1:51" s="13" customFormat="1" ht="12">
      <c r="A124" s="13"/>
      <c r="B124" s="223"/>
      <c r="C124" s="224"/>
      <c r="D124" s="225" t="s">
        <v>135</v>
      </c>
      <c r="E124" s="226" t="s">
        <v>21</v>
      </c>
      <c r="F124" s="227" t="s">
        <v>170</v>
      </c>
      <c r="G124" s="224"/>
      <c r="H124" s="228">
        <v>1</v>
      </c>
      <c r="I124" s="229"/>
      <c r="J124" s="224"/>
      <c r="K124" s="224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135</v>
      </c>
      <c r="AU124" s="234" t="s">
        <v>82</v>
      </c>
      <c r="AV124" s="13" t="s">
        <v>82</v>
      </c>
      <c r="AW124" s="13" t="s">
        <v>34</v>
      </c>
      <c r="AX124" s="13" t="s">
        <v>73</v>
      </c>
      <c r="AY124" s="234" t="s">
        <v>111</v>
      </c>
    </row>
    <row r="125" spans="1:51" s="13" customFormat="1" ht="12">
      <c r="A125" s="13"/>
      <c r="B125" s="223"/>
      <c r="C125" s="224"/>
      <c r="D125" s="225" t="s">
        <v>135</v>
      </c>
      <c r="E125" s="226" t="s">
        <v>21</v>
      </c>
      <c r="F125" s="227" t="s">
        <v>171</v>
      </c>
      <c r="G125" s="224"/>
      <c r="H125" s="228">
        <v>1</v>
      </c>
      <c r="I125" s="229"/>
      <c r="J125" s="224"/>
      <c r="K125" s="224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135</v>
      </c>
      <c r="AU125" s="234" t="s">
        <v>82</v>
      </c>
      <c r="AV125" s="13" t="s">
        <v>82</v>
      </c>
      <c r="AW125" s="13" t="s">
        <v>34</v>
      </c>
      <c r="AX125" s="13" t="s">
        <v>73</v>
      </c>
      <c r="AY125" s="234" t="s">
        <v>111</v>
      </c>
    </row>
    <row r="126" spans="1:51" s="13" customFormat="1" ht="12">
      <c r="A126" s="13"/>
      <c r="B126" s="223"/>
      <c r="C126" s="224"/>
      <c r="D126" s="225" t="s">
        <v>135</v>
      </c>
      <c r="E126" s="226" t="s">
        <v>21</v>
      </c>
      <c r="F126" s="227" t="s">
        <v>172</v>
      </c>
      <c r="G126" s="224"/>
      <c r="H126" s="228">
        <v>2</v>
      </c>
      <c r="I126" s="229"/>
      <c r="J126" s="224"/>
      <c r="K126" s="224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135</v>
      </c>
      <c r="AU126" s="234" t="s">
        <v>82</v>
      </c>
      <c r="AV126" s="13" t="s">
        <v>82</v>
      </c>
      <c r="AW126" s="13" t="s">
        <v>34</v>
      </c>
      <c r="AX126" s="13" t="s">
        <v>73</v>
      </c>
      <c r="AY126" s="234" t="s">
        <v>111</v>
      </c>
    </row>
    <row r="127" spans="1:51" s="14" customFormat="1" ht="12">
      <c r="A127" s="14"/>
      <c r="B127" s="235"/>
      <c r="C127" s="236"/>
      <c r="D127" s="225" t="s">
        <v>135</v>
      </c>
      <c r="E127" s="237" t="s">
        <v>21</v>
      </c>
      <c r="F127" s="238" t="s">
        <v>145</v>
      </c>
      <c r="G127" s="236"/>
      <c r="H127" s="239">
        <v>17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135</v>
      </c>
      <c r="AU127" s="245" t="s">
        <v>82</v>
      </c>
      <c r="AV127" s="14" t="s">
        <v>118</v>
      </c>
      <c r="AW127" s="14" t="s">
        <v>34</v>
      </c>
      <c r="AX127" s="14" t="s">
        <v>78</v>
      </c>
      <c r="AY127" s="245" t="s">
        <v>111</v>
      </c>
    </row>
    <row r="128" spans="1:65" s="2" customFormat="1" ht="21.75" customHeight="1">
      <c r="A128" s="38"/>
      <c r="B128" s="39"/>
      <c r="C128" s="205" t="s">
        <v>173</v>
      </c>
      <c r="D128" s="205" t="s">
        <v>113</v>
      </c>
      <c r="E128" s="206" t="s">
        <v>174</v>
      </c>
      <c r="F128" s="207" t="s">
        <v>175</v>
      </c>
      <c r="G128" s="208" t="s">
        <v>132</v>
      </c>
      <c r="H128" s="209">
        <v>12</v>
      </c>
      <c r="I128" s="210"/>
      <c r="J128" s="211">
        <f>ROUND(I128*H128,2)</f>
        <v>0</v>
      </c>
      <c r="K128" s="207" t="s">
        <v>117</v>
      </c>
      <c r="L128" s="44"/>
      <c r="M128" s="212" t="s">
        <v>21</v>
      </c>
      <c r="N128" s="213" t="s">
        <v>46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6" t="s">
        <v>118</v>
      </c>
      <c r="AT128" s="216" t="s">
        <v>113</v>
      </c>
      <c r="AU128" s="216" t="s">
        <v>82</v>
      </c>
      <c r="AY128" s="17" t="s">
        <v>111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7" t="s">
        <v>118</v>
      </c>
      <c r="BK128" s="217">
        <f>ROUND(I128*H128,2)</f>
        <v>0</v>
      </c>
      <c r="BL128" s="17" t="s">
        <v>118</v>
      </c>
      <c r="BM128" s="216" t="s">
        <v>176</v>
      </c>
    </row>
    <row r="129" spans="1:47" s="2" customFormat="1" ht="12">
      <c r="A129" s="38"/>
      <c r="B129" s="39"/>
      <c r="C129" s="40"/>
      <c r="D129" s="218" t="s">
        <v>120</v>
      </c>
      <c r="E129" s="40"/>
      <c r="F129" s="219" t="s">
        <v>177</v>
      </c>
      <c r="G129" s="40"/>
      <c r="H129" s="40"/>
      <c r="I129" s="220"/>
      <c r="J129" s="40"/>
      <c r="K129" s="40"/>
      <c r="L129" s="44"/>
      <c r="M129" s="221"/>
      <c r="N129" s="222"/>
      <c r="O129" s="85"/>
      <c r="P129" s="85"/>
      <c r="Q129" s="85"/>
      <c r="R129" s="85"/>
      <c r="S129" s="85"/>
      <c r="T129" s="86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120</v>
      </c>
      <c r="AU129" s="17" t="s">
        <v>82</v>
      </c>
    </row>
    <row r="130" spans="1:51" s="13" customFormat="1" ht="12">
      <c r="A130" s="13"/>
      <c r="B130" s="223"/>
      <c r="C130" s="224"/>
      <c r="D130" s="225" t="s">
        <v>135</v>
      </c>
      <c r="E130" s="226" t="s">
        <v>21</v>
      </c>
      <c r="F130" s="227" t="s">
        <v>151</v>
      </c>
      <c r="G130" s="224"/>
      <c r="H130" s="228">
        <v>1</v>
      </c>
      <c r="I130" s="229"/>
      <c r="J130" s="224"/>
      <c r="K130" s="224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135</v>
      </c>
      <c r="AU130" s="234" t="s">
        <v>82</v>
      </c>
      <c r="AV130" s="13" t="s">
        <v>82</v>
      </c>
      <c r="AW130" s="13" t="s">
        <v>34</v>
      </c>
      <c r="AX130" s="13" t="s">
        <v>73</v>
      </c>
      <c r="AY130" s="234" t="s">
        <v>111</v>
      </c>
    </row>
    <row r="131" spans="1:51" s="13" customFormat="1" ht="12">
      <c r="A131" s="13"/>
      <c r="B131" s="223"/>
      <c r="C131" s="224"/>
      <c r="D131" s="225" t="s">
        <v>135</v>
      </c>
      <c r="E131" s="226" t="s">
        <v>21</v>
      </c>
      <c r="F131" s="227" t="s">
        <v>178</v>
      </c>
      <c r="G131" s="224"/>
      <c r="H131" s="228">
        <v>2</v>
      </c>
      <c r="I131" s="229"/>
      <c r="J131" s="224"/>
      <c r="K131" s="224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135</v>
      </c>
      <c r="AU131" s="234" t="s">
        <v>82</v>
      </c>
      <c r="AV131" s="13" t="s">
        <v>82</v>
      </c>
      <c r="AW131" s="13" t="s">
        <v>34</v>
      </c>
      <c r="AX131" s="13" t="s">
        <v>73</v>
      </c>
      <c r="AY131" s="234" t="s">
        <v>111</v>
      </c>
    </row>
    <row r="132" spans="1:51" s="13" customFormat="1" ht="12">
      <c r="A132" s="13"/>
      <c r="B132" s="223"/>
      <c r="C132" s="224"/>
      <c r="D132" s="225" t="s">
        <v>135</v>
      </c>
      <c r="E132" s="226" t="s">
        <v>21</v>
      </c>
      <c r="F132" s="227" t="s">
        <v>179</v>
      </c>
      <c r="G132" s="224"/>
      <c r="H132" s="228">
        <v>1</v>
      </c>
      <c r="I132" s="229"/>
      <c r="J132" s="224"/>
      <c r="K132" s="224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135</v>
      </c>
      <c r="AU132" s="234" t="s">
        <v>82</v>
      </c>
      <c r="AV132" s="13" t="s">
        <v>82</v>
      </c>
      <c r="AW132" s="13" t="s">
        <v>34</v>
      </c>
      <c r="AX132" s="13" t="s">
        <v>73</v>
      </c>
      <c r="AY132" s="234" t="s">
        <v>111</v>
      </c>
    </row>
    <row r="133" spans="1:51" s="13" customFormat="1" ht="12">
      <c r="A133" s="13"/>
      <c r="B133" s="223"/>
      <c r="C133" s="224"/>
      <c r="D133" s="225" t="s">
        <v>135</v>
      </c>
      <c r="E133" s="226" t="s">
        <v>21</v>
      </c>
      <c r="F133" s="227" t="s">
        <v>155</v>
      </c>
      <c r="G133" s="224"/>
      <c r="H133" s="228">
        <v>1</v>
      </c>
      <c r="I133" s="229"/>
      <c r="J133" s="224"/>
      <c r="K133" s="224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135</v>
      </c>
      <c r="AU133" s="234" t="s">
        <v>82</v>
      </c>
      <c r="AV133" s="13" t="s">
        <v>82</v>
      </c>
      <c r="AW133" s="13" t="s">
        <v>34</v>
      </c>
      <c r="AX133" s="13" t="s">
        <v>73</v>
      </c>
      <c r="AY133" s="234" t="s">
        <v>111</v>
      </c>
    </row>
    <row r="134" spans="1:51" s="13" customFormat="1" ht="12">
      <c r="A134" s="13"/>
      <c r="B134" s="223"/>
      <c r="C134" s="224"/>
      <c r="D134" s="225" t="s">
        <v>135</v>
      </c>
      <c r="E134" s="226" t="s">
        <v>21</v>
      </c>
      <c r="F134" s="227" t="s">
        <v>180</v>
      </c>
      <c r="G134" s="224"/>
      <c r="H134" s="228">
        <v>1</v>
      </c>
      <c r="I134" s="229"/>
      <c r="J134" s="224"/>
      <c r="K134" s="224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135</v>
      </c>
      <c r="AU134" s="234" t="s">
        <v>82</v>
      </c>
      <c r="AV134" s="13" t="s">
        <v>82</v>
      </c>
      <c r="AW134" s="13" t="s">
        <v>34</v>
      </c>
      <c r="AX134" s="13" t="s">
        <v>73</v>
      </c>
      <c r="AY134" s="234" t="s">
        <v>111</v>
      </c>
    </row>
    <row r="135" spans="1:51" s="13" customFormat="1" ht="12">
      <c r="A135" s="13"/>
      <c r="B135" s="223"/>
      <c r="C135" s="224"/>
      <c r="D135" s="225" t="s">
        <v>135</v>
      </c>
      <c r="E135" s="226" t="s">
        <v>21</v>
      </c>
      <c r="F135" s="227" t="s">
        <v>181</v>
      </c>
      <c r="G135" s="224"/>
      <c r="H135" s="228">
        <v>1</v>
      </c>
      <c r="I135" s="229"/>
      <c r="J135" s="224"/>
      <c r="K135" s="224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135</v>
      </c>
      <c r="AU135" s="234" t="s">
        <v>82</v>
      </c>
      <c r="AV135" s="13" t="s">
        <v>82</v>
      </c>
      <c r="AW135" s="13" t="s">
        <v>34</v>
      </c>
      <c r="AX135" s="13" t="s">
        <v>73</v>
      </c>
      <c r="AY135" s="234" t="s">
        <v>111</v>
      </c>
    </row>
    <row r="136" spans="1:51" s="13" customFormat="1" ht="12">
      <c r="A136" s="13"/>
      <c r="B136" s="223"/>
      <c r="C136" s="224"/>
      <c r="D136" s="225" t="s">
        <v>135</v>
      </c>
      <c r="E136" s="226" t="s">
        <v>21</v>
      </c>
      <c r="F136" s="227" t="s">
        <v>143</v>
      </c>
      <c r="G136" s="224"/>
      <c r="H136" s="228">
        <v>1</v>
      </c>
      <c r="I136" s="229"/>
      <c r="J136" s="224"/>
      <c r="K136" s="224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135</v>
      </c>
      <c r="AU136" s="234" t="s">
        <v>82</v>
      </c>
      <c r="AV136" s="13" t="s">
        <v>82</v>
      </c>
      <c r="AW136" s="13" t="s">
        <v>34</v>
      </c>
      <c r="AX136" s="13" t="s">
        <v>73</v>
      </c>
      <c r="AY136" s="234" t="s">
        <v>111</v>
      </c>
    </row>
    <row r="137" spans="1:51" s="13" customFormat="1" ht="12">
      <c r="A137" s="13"/>
      <c r="B137" s="223"/>
      <c r="C137" s="224"/>
      <c r="D137" s="225" t="s">
        <v>135</v>
      </c>
      <c r="E137" s="226" t="s">
        <v>21</v>
      </c>
      <c r="F137" s="227" t="s">
        <v>182</v>
      </c>
      <c r="G137" s="224"/>
      <c r="H137" s="228">
        <v>1</v>
      </c>
      <c r="I137" s="229"/>
      <c r="J137" s="224"/>
      <c r="K137" s="224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135</v>
      </c>
      <c r="AU137" s="234" t="s">
        <v>82</v>
      </c>
      <c r="AV137" s="13" t="s">
        <v>82</v>
      </c>
      <c r="AW137" s="13" t="s">
        <v>34</v>
      </c>
      <c r="AX137" s="13" t="s">
        <v>73</v>
      </c>
      <c r="AY137" s="234" t="s">
        <v>111</v>
      </c>
    </row>
    <row r="138" spans="1:51" s="13" customFormat="1" ht="12">
      <c r="A138" s="13"/>
      <c r="B138" s="223"/>
      <c r="C138" s="224"/>
      <c r="D138" s="225" t="s">
        <v>135</v>
      </c>
      <c r="E138" s="226" t="s">
        <v>21</v>
      </c>
      <c r="F138" s="227" t="s">
        <v>183</v>
      </c>
      <c r="G138" s="224"/>
      <c r="H138" s="228">
        <v>1</v>
      </c>
      <c r="I138" s="229"/>
      <c r="J138" s="224"/>
      <c r="K138" s="224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135</v>
      </c>
      <c r="AU138" s="234" t="s">
        <v>82</v>
      </c>
      <c r="AV138" s="13" t="s">
        <v>82</v>
      </c>
      <c r="AW138" s="13" t="s">
        <v>34</v>
      </c>
      <c r="AX138" s="13" t="s">
        <v>73</v>
      </c>
      <c r="AY138" s="234" t="s">
        <v>111</v>
      </c>
    </row>
    <row r="139" spans="1:51" s="13" customFormat="1" ht="12">
      <c r="A139" s="13"/>
      <c r="B139" s="223"/>
      <c r="C139" s="224"/>
      <c r="D139" s="225" t="s">
        <v>135</v>
      </c>
      <c r="E139" s="226" t="s">
        <v>21</v>
      </c>
      <c r="F139" s="227" t="s">
        <v>184</v>
      </c>
      <c r="G139" s="224"/>
      <c r="H139" s="228">
        <v>1</v>
      </c>
      <c r="I139" s="229"/>
      <c r="J139" s="224"/>
      <c r="K139" s="224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135</v>
      </c>
      <c r="AU139" s="234" t="s">
        <v>82</v>
      </c>
      <c r="AV139" s="13" t="s">
        <v>82</v>
      </c>
      <c r="AW139" s="13" t="s">
        <v>34</v>
      </c>
      <c r="AX139" s="13" t="s">
        <v>73</v>
      </c>
      <c r="AY139" s="234" t="s">
        <v>111</v>
      </c>
    </row>
    <row r="140" spans="1:51" s="13" customFormat="1" ht="12">
      <c r="A140" s="13"/>
      <c r="B140" s="223"/>
      <c r="C140" s="224"/>
      <c r="D140" s="225" t="s">
        <v>135</v>
      </c>
      <c r="E140" s="226" t="s">
        <v>21</v>
      </c>
      <c r="F140" s="227" t="s">
        <v>185</v>
      </c>
      <c r="G140" s="224"/>
      <c r="H140" s="228">
        <v>1</v>
      </c>
      <c r="I140" s="229"/>
      <c r="J140" s="224"/>
      <c r="K140" s="224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135</v>
      </c>
      <c r="AU140" s="234" t="s">
        <v>82</v>
      </c>
      <c r="AV140" s="13" t="s">
        <v>82</v>
      </c>
      <c r="AW140" s="13" t="s">
        <v>34</v>
      </c>
      <c r="AX140" s="13" t="s">
        <v>73</v>
      </c>
      <c r="AY140" s="234" t="s">
        <v>111</v>
      </c>
    </row>
    <row r="141" spans="1:51" s="14" customFormat="1" ht="12">
      <c r="A141" s="14"/>
      <c r="B141" s="235"/>
      <c r="C141" s="236"/>
      <c r="D141" s="225" t="s">
        <v>135</v>
      </c>
      <c r="E141" s="237" t="s">
        <v>21</v>
      </c>
      <c r="F141" s="238" t="s">
        <v>145</v>
      </c>
      <c r="G141" s="236"/>
      <c r="H141" s="239">
        <v>12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135</v>
      </c>
      <c r="AU141" s="245" t="s">
        <v>82</v>
      </c>
      <c r="AV141" s="14" t="s">
        <v>118</v>
      </c>
      <c r="AW141" s="14" t="s">
        <v>34</v>
      </c>
      <c r="AX141" s="14" t="s">
        <v>78</v>
      </c>
      <c r="AY141" s="245" t="s">
        <v>111</v>
      </c>
    </row>
    <row r="142" spans="1:65" s="2" customFormat="1" ht="21.75" customHeight="1">
      <c r="A142" s="38"/>
      <c r="B142" s="39"/>
      <c r="C142" s="205" t="s">
        <v>186</v>
      </c>
      <c r="D142" s="205" t="s">
        <v>113</v>
      </c>
      <c r="E142" s="206" t="s">
        <v>187</v>
      </c>
      <c r="F142" s="207" t="s">
        <v>188</v>
      </c>
      <c r="G142" s="208" t="s">
        <v>132</v>
      </c>
      <c r="H142" s="209">
        <v>3</v>
      </c>
      <c r="I142" s="210"/>
      <c r="J142" s="211">
        <f>ROUND(I142*H142,2)</f>
        <v>0</v>
      </c>
      <c r="K142" s="207" t="s">
        <v>117</v>
      </c>
      <c r="L142" s="44"/>
      <c r="M142" s="212" t="s">
        <v>21</v>
      </c>
      <c r="N142" s="213" t="s">
        <v>46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6" t="s">
        <v>118</v>
      </c>
      <c r="AT142" s="216" t="s">
        <v>113</v>
      </c>
      <c r="AU142" s="216" t="s">
        <v>82</v>
      </c>
      <c r="AY142" s="17" t="s">
        <v>111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7" t="s">
        <v>118</v>
      </c>
      <c r="BK142" s="217">
        <f>ROUND(I142*H142,2)</f>
        <v>0</v>
      </c>
      <c r="BL142" s="17" t="s">
        <v>118</v>
      </c>
      <c r="BM142" s="216" t="s">
        <v>189</v>
      </c>
    </row>
    <row r="143" spans="1:47" s="2" customFormat="1" ht="12">
      <c r="A143" s="38"/>
      <c r="B143" s="39"/>
      <c r="C143" s="40"/>
      <c r="D143" s="218" t="s">
        <v>120</v>
      </c>
      <c r="E143" s="40"/>
      <c r="F143" s="219" t="s">
        <v>190</v>
      </c>
      <c r="G143" s="40"/>
      <c r="H143" s="40"/>
      <c r="I143" s="220"/>
      <c r="J143" s="40"/>
      <c r="K143" s="40"/>
      <c r="L143" s="44"/>
      <c r="M143" s="221"/>
      <c r="N143" s="222"/>
      <c r="O143" s="85"/>
      <c r="P143" s="85"/>
      <c r="Q143" s="85"/>
      <c r="R143" s="85"/>
      <c r="S143" s="85"/>
      <c r="T143" s="86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120</v>
      </c>
      <c r="AU143" s="17" t="s">
        <v>82</v>
      </c>
    </row>
    <row r="144" spans="1:51" s="13" customFormat="1" ht="12">
      <c r="A144" s="13"/>
      <c r="B144" s="223"/>
      <c r="C144" s="224"/>
      <c r="D144" s="225" t="s">
        <v>135</v>
      </c>
      <c r="E144" s="226" t="s">
        <v>21</v>
      </c>
      <c r="F144" s="227" t="s">
        <v>154</v>
      </c>
      <c r="G144" s="224"/>
      <c r="H144" s="228">
        <v>1</v>
      </c>
      <c r="I144" s="229"/>
      <c r="J144" s="224"/>
      <c r="K144" s="224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135</v>
      </c>
      <c r="AU144" s="234" t="s">
        <v>82</v>
      </c>
      <c r="AV144" s="13" t="s">
        <v>82</v>
      </c>
      <c r="AW144" s="13" t="s">
        <v>34</v>
      </c>
      <c r="AX144" s="13" t="s">
        <v>73</v>
      </c>
      <c r="AY144" s="234" t="s">
        <v>111</v>
      </c>
    </row>
    <row r="145" spans="1:51" s="13" customFormat="1" ht="12">
      <c r="A145" s="13"/>
      <c r="B145" s="223"/>
      <c r="C145" s="224"/>
      <c r="D145" s="225" t="s">
        <v>135</v>
      </c>
      <c r="E145" s="226" t="s">
        <v>21</v>
      </c>
      <c r="F145" s="227" t="s">
        <v>155</v>
      </c>
      <c r="G145" s="224"/>
      <c r="H145" s="228">
        <v>1</v>
      </c>
      <c r="I145" s="229"/>
      <c r="J145" s="224"/>
      <c r="K145" s="224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135</v>
      </c>
      <c r="AU145" s="234" t="s">
        <v>82</v>
      </c>
      <c r="AV145" s="13" t="s">
        <v>82</v>
      </c>
      <c r="AW145" s="13" t="s">
        <v>34</v>
      </c>
      <c r="AX145" s="13" t="s">
        <v>73</v>
      </c>
      <c r="AY145" s="234" t="s">
        <v>111</v>
      </c>
    </row>
    <row r="146" spans="1:51" s="13" customFormat="1" ht="12">
      <c r="A146" s="13"/>
      <c r="B146" s="223"/>
      <c r="C146" s="224"/>
      <c r="D146" s="225" t="s">
        <v>135</v>
      </c>
      <c r="E146" s="226" t="s">
        <v>21</v>
      </c>
      <c r="F146" s="227" t="s">
        <v>191</v>
      </c>
      <c r="G146" s="224"/>
      <c r="H146" s="228">
        <v>1</v>
      </c>
      <c r="I146" s="229"/>
      <c r="J146" s="224"/>
      <c r="K146" s="224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135</v>
      </c>
      <c r="AU146" s="234" t="s">
        <v>82</v>
      </c>
      <c r="AV146" s="13" t="s">
        <v>82</v>
      </c>
      <c r="AW146" s="13" t="s">
        <v>34</v>
      </c>
      <c r="AX146" s="13" t="s">
        <v>73</v>
      </c>
      <c r="AY146" s="234" t="s">
        <v>111</v>
      </c>
    </row>
    <row r="147" spans="1:51" s="14" customFormat="1" ht="12">
      <c r="A147" s="14"/>
      <c r="B147" s="235"/>
      <c r="C147" s="236"/>
      <c r="D147" s="225" t="s">
        <v>135</v>
      </c>
      <c r="E147" s="237" t="s">
        <v>21</v>
      </c>
      <c r="F147" s="238" t="s">
        <v>145</v>
      </c>
      <c r="G147" s="236"/>
      <c r="H147" s="239">
        <v>3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135</v>
      </c>
      <c r="AU147" s="245" t="s">
        <v>82</v>
      </c>
      <c r="AV147" s="14" t="s">
        <v>118</v>
      </c>
      <c r="AW147" s="14" t="s">
        <v>34</v>
      </c>
      <c r="AX147" s="14" t="s">
        <v>78</v>
      </c>
      <c r="AY147" s="245" t="s">
        <v>111</v>
      </c>
    </row>
    <row r="148" spans="1:65" s="2" customFormat="1" ht="21.75" customHeight="1">
      <c r="A148" s="38"/>
      <c r="B148" s="39"/>
      <c r="C148" s="205" t="s">
        <v>192</v>
      </c>
      <c r="D148" s="205" t="s">
        <v>113</v>
      </c>
      <c r="E148" s="206" t="s">
        <v>193</v>
      </c>
      <c r="F148" s="207" t="s">
        <v>194</v>
      </c>
      <c r="G148" s="208" t="s">
        <v>132</v>
      </c>
      <c r="H148" s="209">
        <v>4</v>
      </c>
      <c r="I148" s="210"/>
      <c r="J148" s="211">
        <f>ROUND(I148*H148,2)</f>
        <v>0</v>
      </c>
      <c r="K148" s="207" t="s">
        <v>117</v>
      </c>
      <c r="L148" s="44"/>
      <c r="M148" s="212" t="s">
        <v>21</v>
      </c>
      <c r="N148" s="213" t="s">
        <v>46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6" t="s">
        <v>118</v>
      </c>
      <c r="AT148" s="216" t="s">
        <v>113</v>
      </c>
      <c r="AU148" s="216" t="s">
        <v>82</v>
      </c>
      <c r="AY148" s="17" t="s">
        <v>111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7" t="s">
        <v>118</v>
      </c>
      <c r="BK148" s="217">
        <f>ROUND(I148*H148,2)</f>
        <v>0</v>
      </c>
      <c r="BL148" s="17" t="s">
        <v>118</v>
      </c>
      <c r="BM148" s="216" t="s">
        <v>195</v>
      </c>
    </row>
    <row r="149" spans="1:47" s="2" customFormat="1" ht="12">
      <c r="A149" s="38"/>
      <c r="B149" s="39"/>
      <c r="C149" s="40"/>
      <c r="D149" s="218" t="s">
        <v>120</v>
      </c>
      <c r="E149" s="40"/>
      <c r="F149" s="219" t="s">
        <v>196</v>
      </c>
      <c r="G149" s="40"/>
      <c r="H149" s="40"/>
      <c r="I149" s="220"/>
      <c r="J149" s="40"/>
      <c r="K149" s="40"/>
      <c r="L149" s="44"/>
      <c r="M149" s="221"/>
      <c r="N149" s="222"/>
      <c r="O149" s="85"/>
      <c r="P149" s="85"/>
      <c r="Q149" s="85"/>
      <c r="R149" s="85"/>
      <c r="S149" s="85"/>
      <c r="T149" s="86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120</v>
      </c>
      <c r="AU149" s="17" t="s">
        <v>82</v>
      </c>
    </row>
    <row r="150" spans="1:51" s="13" customFormat="1" ht="12">
      <c r="A150" s="13"/>
      <c r="B150" s="223"/>
      <c r="C150" s="224"/>
      <c r="D150" s="225" t="s">
        <v>135</v>
      </c>
      <c r="E150" s="226" t="s">
        <v>21</v>
      </c>
      <c r="F150" s="227" t="s">
        <v>197</v>
      </c>
      <c r="G150" s="224"/>
      <c r="H150" s="228">
        <v>1</v>
      </c>
      <c r="I150" s="229"/>
      <c r="J150" s="224"/>
      <c r="K150" s="224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135</v>
      </c>
      <c r="AU150" s="234" t="s">
        <v>82</v>
      </c>
      <c r="AV150" s="13" t="s">
        <v>82</v>
      </c>
      <c r="AW150" s="13" t="s">
        <v>34</v>
      </c>
      <c r="AX150" s="13" t="s">
        <v>73</v>
      </c>
      <c r="AY150" s="234" t="s">
        <v>111</v>
      </c>
    </row>
    <row r="151" spans="1:51" s="13" customFormat="1" ht="12">
      <c r="A151" s="13"/>
      <c r="B151" s="223"/>
      <c r="C151" s="224"/>
      <c r="D151" s="225" t="s">
        <v>135</v>
      </c>
      <c r="E151" s="226" t="s">
        <v>21</v>
      </c>
      <c r="F151" s="227" t="s">
        <v>198</v>
      </c>
      <c r="G151" s="224"/>
      <c r="H151" s="228">
        <v>2</v>
      </c>
      <c r="I151" s="229"/>
      <c r="J151" s="224"/>
      <c r="K151" s="224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135</v>
      </c>
      <c r="AU151" s="234" t="s">
        <v>82</v>
      </c>
      <c r="AV151" s="13" t="s">
        <v>82</v>
      </c>
      <c r="AW151" s="13" t="s">
        <v>34</v>
      </c>
      <c r="AX151" s="13" t="s">
        <v>73</v>
      </c>
      <c r="AY151" s="234" t="s">
        <v>111</v>
      </c>
    </row>
    <row r="152" spans="1:51" s="13" customFormat="1" ht="12">
      <c r="A152" s="13"/>
      <c r="B152" s="223"/>
      <c r="C152" s="224"/>
      <c r="D152" s="225" t="s">
        <v>135</v>
      </c>
      <c r="E152" s="226" t="s">
        <v>21</v>
      </c>
      <c r="F152" s="227" t="s">
        <v>199</v>
      </c>
      <c r="G152" s="224"/>
      <c r="H152" s="228">
        <v>1</v>
      </c>
      <c r="I152" s="229"/>
      <c r="J152" s="224"/>
      <c r="K152" s="224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135</v>
      </c>
      <c r="AU152" s="234" t="s">
        <v>82</v>
      </c>
      <c r="AV152" s="13" t="s">
        <v>82</v>
      </c>
      <c r="AW152" s="13" t="s">
        <v>34</v>
      </c>
      <c r="AX152" s="13" t="s">
        <v>73</v>
      </c>
      <c r="AY152" s="234" t="s">
        <v>111</v>
      </c>
    </row>
    <row r="153" spans="1:51" s="14" customFormat="1" ht="12">
      <c r="A153" s="14"/>
      <c r="B153" s="235"/>
      <c r="C153" s="236"/>
      <c r="D153" s="225" t="s">
        <v>135</v>
      </c>
      <c r="E153" s="237" t="s">
        <v>21</v>
      </c>
      <c r="F153" s="238" t="s">
        <v>145</v>
      </c>
      <c r="G153" s="236"/>
      <c r="H153" s="239">
        <v>4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135</v>
      </c>
      <c r="AU153" s="245" t="s">
        <v>82</v>
      </c>
      <c r="AV153" s="14" t="s">
        <v>118</v>
      </c>
      <c r="AW153" s="14" t="s">
        <v>34</v>
      </c>
      <c r="AX153" s="14" t="s">
        <v>78</v>
      </c>
      <c r="AY153" s="245" t="s">
        <v>111</v>
      </c>
    </row>
    <row r="154" spans="1:65" s="2" customFormat="1" ht="21.75" customHeight="1">
      <c r="A154" s="38"/>
      <c r="B154" s="39"/>
      <c r="C154" s="205" t="s">
        <v>200</v>
      </c>
      <c r="D154" s="205" t="s">
        <v>113</v>
      </c>
      <c r="E154" s="206" t="s">
        <v>201</v>
      </c>
      <c r="F154" s="207" t="s">
        <v>202</v>
      </c>
      <c r="G154" s="208" t="s">
        <v>132</v>
      </c>
      <c r="H154" s="209">
        <v>5</v>
      </c>
      <c r="I154" s="210"/>
      <c r="J154" s="211">
        <f>ROUND(I154*H154,2)</f>
        <v>0</v>
      </c>
      <c r="K154" s="207" t="s">
        <v>117</v>
      </c>
      <c r="L154" s="44"/>
      <c r="M154" s="212" t="s">
        <v>21</v>
      </c>
      <c r="N154" s="213" t="s">
        <v>46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6" t="s">
        <v>118</v>
      </c>
      <c r="AT154" s="216" t="s">
        <v>113</v>
      </c>
      <c r="AU154" s="216" t="s">
        <v>82</v>
      </c>
      <c r="AY154" s="17" t="s">
        <v>111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7" t="s">
        <v>118</v>
      </c>
      <c r="BK154" s="217">
        <f>ROUND(I154*H154,2)</f>
        <v>0</v>
      </c>
      <c r="BL154" s="17" t="s">
        <v>118</v>
      </c>
      <c r="BM154" s="216" t="s">
        <v>203</v>
      </c>
    </row>
    <row r="155" spans="1:47" s="2" customFormat="1" ht="12">
      <c r="A155" s="38"/>
      <c r="B155" s="39"/>
      <c r="C155" s="40"/>
      <c r="D155" s="218" t="s">
        <v>120</v>
      </c>
      <c r="E155" s="40"/>
      <c r="F155" s="219" t="s">
        <v>204</v>
      </c>
      <c r="G155" s="40"/>
      <c r="H155" s="40"/>
      <c r="I155" s="220"/>
      <c r="J155" s="40"/>
      <c r="K155" s="40"/>
      <c r="L155" s="44"/>
      <c r="M155" s="221"/>
      <c r="N155" s="222"/>
      <c r="O155" s="85"/>
      <c r="P155" s="85"/>
      <c r="Q155" s="85"/>
      <c r="R155" s="85"/>
      <c r="S155" s="85"/>
      <c r="T155" s="86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120</v>
      </c>
      <c r="AU155" s="17" t="s">
        <v>82</v>
      </c>
    </row>
    <row r="156" spans="1:51" s="13" customFormat="1" ht="12">
      <c r="A156" s="13"/>
      <c r="B156" s="223"/>
      <c r="C156" s="224"/>
      <c r="D156" s="225" t="s">
        <v>135</v>
      </c>
      <c r="E156" s="226" t="s">
        <v>21</v>
      </c>
      <c r="F156" s="227" t="s">
        <v>205</v>
      </c>
      <c r="G156" s="224"/>
      <c r="H156" s="228">
        <v>1</v>
      </c>
      <c r="I156" s="229"/>
      <c r="J156" s="224"/>
      <c r="K156" s="224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135</v>
      </c>
      <c r="AU156" s="234" t="s">
        <v>82</v>
      </c>
      <c r="AV156" s="13" t="s">
        <v>82</v>
      </c>
      <c r="AW156" s="13" t="s">
        <v>34</v>
      </c>
      <c r="AX156" s="13" t="s">
        <v>73</v>
      </c>
      <c r="AY156" s="234" t="s">
        <v>111</v>
      </c>
    </row>
    <row r="157" spans="1:51" s="13" customFormat="1" ht="12">
      <c r="A157" s="13"/>
      <c r="B157" s="223"/>
      <c r="C157" s="224"/>
      <c r="D157" s="225" t="s">
        <v>135</v>
      </c>
      <c r="E157" s="226" t="s">
        <v>21</v>
      </c>
      <c r="F157" s="227" t="s">
        <v>155</v>
      </c>
      <c r="G157" s="224"/>
      <c r="H157" s="228">
        <v>1</v>
      </c>
      <c r="I157" s="229"/>
      <c r="J157" s="224"/>
      <c r="K157" s="224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135</v>
      </c>
      <c r="AU157" s="234" t="s">
        <v>82</v>
      </c>
      <c r="AV157" s="13" t="s">
        <v>82</v>
      </c>
      <c r="AW157" s="13" t="s">
        <v>34</v>
      </c>
      <c r="AX157" s="13" t="s">
        <v>73</v>
      </c>
      <c r="AY157" s="234" t="s">
        <v>111</v>
      </c>
    </row>
    <row r="158" spans="1:51" s="13" customFormat="1" ht="12">
      <c r="A158" s="13"/>
      <c r="B158" s="223"/>
      <c r="C158" s="224"/>
      <c r="D158" s="225" t="s">
        <v>135</v>
      </c>
      <c r="E158" s="226" t="s">
        <v>21</v>
      </c>
      <c r="F158" s="227" t="s">
        <v>206</v>
      </c>
      <c r="G158" s="224"/>
      <c r="H158" s="228">
        <v>1</v>
      </c>
      <c r="I158" s="229"/>
      <c r="J158" s="224"/>
      <c r="K158" s="224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135</v>
      </c>
      <c r="AU158" s="234" t="s">
        <v>82</v>
      </c>
      <c r="AV158" s="13" t="s">
        <v>82</v>
      </c>
      <c r="AW158" s="13" t="s">
        <v>34</v>
      </c>
      <c r="AX158" s="13" t="s">
        <v>73</v>
      </c>
      <c r="AY158" s="234" t="s">
        <v>111</v>
      </c>
    </row>
    <row r="159" spans="1:51" s="13" customFormat="1" ht="12">
      <c r="A159" s="13"/>
      <c r="B159" s="223"/>
      <c r="C159" s="224"/>
      <c r="D159" s="225" t="s">
        <v>135</v>
      </c>
      <c r="E159" s="226" t="s">
        <v>21</v>
      </c>
      <c r="F159" s="227" t="s">
        <v>207</v>
      </c>
      <c r="G159" s="224"/>
      <c r="H159" s="228">
        <v>1</v>
      </c>
      <c r="I159" s="229"/>
      <c r="J159" s="224"/>
      <c r="K159" s="224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135</v>
      </c>
      <c r="AU159" s="234" t="s">
        <v>82</v>
      </c>
      <c r="AV159" s="13" t="s">
        <v>82</v>
      </c>
      <c r="AW159" s="13" t="s">
        <v>34</v>
      </c>
      <c r="AX159" s="13" t="s">
        <v>73</v>
      </c>
      <c r="AY159" s="234" t="s">
        <v>111</v>
      </c>
    </row>
    <row r="160" spans="1:51" s="13" customFormat="1" ht="12">
      <c r="A160" s="13"/>
      <c r="B160" s="223"/>
      <c r="C160" s="224"/>
      <c r="D160" s="225" t="s">
        <v>135</v>
      </c>
      <c r="E160" s="226" t="s">
        <v>21</v>
      </c>
      <c r="F160" s="227" t="s">
        <v>208</v>
      </c>
      <c r="G160" s="224"/>
      <c r="H160" s="228">
        <v>1</v>
      </c>
      <c r="I160" s="229"/>
      <c r="J160" s="224"/>
      <c r="K160" s="224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135</v>
      </c>
      <c r="AU160" s="234" t="s">
        <v>82</v>
      </c>
      <c r="AV160" s="13" t="s">
        <v>82</v>
      </c>
      <c r="AW160" s="13" t="s">
        <v>34</v>
      </c>
      <c r="AX160" s="13" t="s">
        <v>73</v>
      </c>
      <c r="AY160" s="234" t="s">
        <v>111</v>
      </c>
    </row>
    <row r="161" spans="1:51" s="14" customFormat="1" ht="12">
      <c r="A161" s="14"/>
      <c r="B161" s="235"/>
      <c r="C161" s="236"/>
      <c r="D161" s="225" t="s">
        <v>135</v>
      </c>
      <c r="E161" s="237" t="s">
        <v>21</v>
      </c>
      <c r="F161" s="238" t="s">
        <v>145</v>
      </c>
      <c r="G161" s="236"/>
      <c r="H161" s="239">
        <v>5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135</v>
      </c>
      <c r="AU161" s="245" t="s">
        <v>82</v>
      </c>
      <c r="AV161" s="14" t="s">
        <v>118</v>
      </c>
      <c r="AW161" s="14" t="s">
        <v>34</v>
      </c>
      <c r="AX161" s="14" t="s">
        <v>78</v>
      </c>
      <c r="AY161" s="245" t="s">
        <v>111</v>
      </c>
    </row>
    <row r="162" spans="1:65" s="2" customFormat="1" ht="21.75" customHeight="1">
      <c r="A162" s="38"/>
      <c r="B162" s="39"/>
      <c r="C162" s="205" t="s">
        <v>209</v>
      </c>
      <c r="D162" s="205" t="s">
        <v>113</v>
      </c>
      <c r="E162" s="206" t="s">
        <v>210</v>
      </c>
      <c r="F162" s="207" t="s">
        <v>211</v>
      </c>
      <c r="G162" s="208" t="s">
        <v>132</v>
      </c>
      <c r="H162" s="209">
        <v>2</v>
      </c>
      <c r="I162" s="210"/>
      <c r="J162" s="211">
        <f>ROUND(I162*H162,2)</f>
        <v>0</v>
      </c>
      <c r="K162" s="207" t="s">
        <v>117</v>
      </c>
      <c r="L162" s="44"/>
      <c r="M162" s="212" t="s">
        <v>21</v>
      </c>
      <c r="N162" s="213" t="s">
        <v>46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6" t="s">
        <v>118</v>
      </c>
      <c r="AT162" s="216" t="s">
        <v>113</v>
      </c>
      <c r="AU162" s="216" t="s">
        <v>82</v>
      </c>
      <c r="AY162" s="17" t="s">
        <v>111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7" t="s">
        <v>118</v>
      </c>
      <c r="BK162" s="217">
        <f>ROUND(I162*H162,2)</f>
        <v>0</v>
      </c>
      <c r="BL162" s="17" t="s">
        <v>118</v>
      </c>
      <c r="BM162" s="216" t="s">
        <v>212</v>
      </c>
    </row>
    <row r="163" spans="1:47" s="2" customFormat="1" ht="12">
      <c r="A163" s="38"/>
      <c r="B163" s="39"/>
      <c r="C163" s="40"/>
      <c r="D163" s="218" t="s">
        <v>120</v>
      </c>
      <c r="E163" s="40"/>
      <c r="F163" s="219" t="s">
        <v>213</v>
      </c>
      <c r="G163" s="40"/>
      <c r="H163" s="40"/>
      <c r="I163" s="220"/>
      <c r="J163" s="40"/>
      <c r="K163" s="40"/>
      <c r="L163" s="44"/>
      <c r="M163" s="221"/>
      <c r="N163" s="222"/>
      <c r="O163" s="85"/>
      <c r="P163" s="85"/>
      <c r="Q163" s="85"/>
      <c r="R163" s="85"/>
      <c r="S163" s="85"/>
      <c r="T163" s="86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120</v>
      </c>
      <c r="AU163" s="17" t="s">
        <v>82</v>
      </c>
    </row>
    <row r="164" spans="1:51" s="13" customFormat="1" ht="12">
      <c r="A164" s="13"/>
      <c r="B164" s="223"/>
      <c r="C164" s="224"/>
      <c r="D164" s="225" t="s">
        <v>135</v>
      </c>
      <c r="E164" s="226" t="s">
        <v>21</v>
      </c>
      <c r="F164" s="227" t="s">
        <v>205</v>
      </c>
      <c r="G164" s="224"/>
      <c r="H164" s="228">
        <v>1</v>
      </c>
      <c r="I164" s="229"/>
      <c r="J164" s="224"/>
      <c r="K164" s="224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135</v>
      </c>
      <c r="AU164" s="234" t="s">
        <v>82</v>
      </c>
      <c r="AV164" s="13" t="s">
        <v>82</v>
      </c>
      <c r="AW164" s="13" t="s">
        <v>34</v>
      </c>
      <c r="AX164" s="13" t="s">
        <v>73</v>
      </c>
      <c r="AY164" s="234" t="s">
        <v>111</v>
      </c>
    </row>
    <row r="165" spans="1:51" s="13" customFormat="1" ht="12">
      <c r="A165" s="13"/>
      <c r="B165" s="223"/>
      <c r="C165" s="224"/>
      <c r="D165" s="225" t="s">
        <v>135</v>
      </c>
      <c r="E165" s="226" t="s">
        <v>21</v>
      </c>
      <c r="F165" s="227" t="s">
        <v>214</v>
      </c>
      <c r="G165" s="224"/>
      <c r="H165" s="228">
        <v>1</v>
      </c>
      <c r="I165" s="229"/>
      <c r="J165" s="224"/>
      <c r="K165" s="224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135</v>
      </c>
      <c r="AU165" s="234" t="s">
        <v>82</v>
      </c>
      <c r="AV165" s="13" t="s">
        <v>82</v>
      </c>
      <c r="AW165" s="13" t="s">
        <v>34</v>
      </c>
      <c r="AX165" s="13" t="s">
        <v>73</v>
      </c>
      <c r="AY165" s="234" t="s">
        <v>111</v>
      </c>
    </row>
    <row r="166" spans="1:51" s="14" customFormat="1" ht="12">
      <c r="A166" s="14"/>
      <c r="B166" s="235"/>
      <c r="C166" s="236"/>
      <c r="D166" s="225" t="s">
        <v>135</v>
      </c>
      <c r="E166" s="237" t="s">
        <v>21</v>
      </c>
      <c r="F166" s="238" t="s">
        <v>145</v>
      </c>
      <c r="G166" s="236"/>
      <c r="H166" s="239">
        <v>2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5" t="s">
        <v>135</v>
      </c>
      <c r="AU166" s="245" t="s">
        <v>82</v>
      </c>
      <c r="AV166" s="14" t="s">
        <v>118</v>
      </c>
      <c r="AW166" s="14" t="s">
        <v>34</v>
      </c>
      <c r="AX166" s="14" t="s">
        <v>78</v>
      </c>
      <c r="AY166" s="245" t="s">
        <v>111</v>
      </c>
    </row>
    <row r="167" spans="1:65" s="2" customFormat="1" ht="24.15" customHeight="1">
      <c r="A167" s="38"/>
      <c r="B167" s="39"/>
      <c r="C167" s="205" t="s">
        <v>215</v>
      </c>
      <c r="D167" s="205" t="s">
        <v>113</v>
      </c>
      <c r="E167" s="206" t="s">
        <v>216</v>
      </c>
      <c r="F167" s="207" t="s">
        <v>217</v>
      </c>
      <c r="G167" s="208" t="s">
        <v>132</v>
      </c>
      <c r="H167" s="209">
        <v>29</v>
      </c>
      <c r="I167" s="210"/>
      <c r="J167" s="211">
        <f>ROUND(I167*H167,2)</f>
        <v>0</v>
      </c>
      <c r="K167" s="207" t="s">
        <v>117</v>
      </c>
      <c r="L167" s="44"/>
      <c r="M167" s="212" t="s">
        <v>21</v>
      </c>
      <c r="N167" s="213" t="s">
        <v>46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6" t="s">
        <v>118</v>
      </c>
      <c r="AT167" s="216" t="s">
        <v>113</v>
      </c>
      <c r="AU167" s="216" t="s">
        <v>82</v>
      </c>
      <c r="AY167" s="17" t="s">
        <v>111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7" t="s">
        <v>118</v>
      </c>
      <c r="BK167" s="217">
        <f>ROUND(I167*H167,2)</f>
        <v>0</v>
      </c>
      <c r="BL167" s="17" t="s">
        <v>118</v>
      </c>
      <c r="BM167" s="216" t="s">
        <v>218</v>
      </c>
    </row>
    <row r="168" spans="1:47" s="2" customFormat="1" ht="12">
      <c r="A168" s="38"/>
      <c r="B168" s="39"/>
      <c r="C168" s="40"/>
      <c r="D168" s="218" t="s">
        <v>120</v>
      </c>
      <c r="E168" s="40"/>
      <c r="F168" s="219" t="s">
        <v>219</v>
      </c>
      <c r="G168" s="40"/>
      <c r="H168" s="40"/>
      <c r="I168" s="220"/>
      <c r="J168" s="40"/>
      <c r="K168" s="40"/>
      <c r="L168" s="44"/>
      <c r="M168" s="221"/>
      <c r="N168" s="222"/>
      <c r="O168" s="85"/>
      <c r="P168" s="85"/>
      <c r="Q168" s="85"/>
      <c r="R168" s="85"/>
      <c r="S168" s="85"/>
      <c r="T168" s="86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120</v>
      </c>
      <c r="AU168" s="17" t="s">
        <v>82</v>
      </c>
    </row>
    <row r="169" spans="1:51" s="13" customFormat="1" ht="12">
      <c r="A169" s="13"/>
      <c r="B169" s="223"/>
      <c r="C169" s="224"/>
      <c r="D169" s="225" t="s">
        <v>135</v>
      </c>
      <c r="E169" s="226" t="s">
        <v>21</v>
      </c>
      <c r="F169" s="227" t="s">
        <v>220</v>
      </c>
      <c r="G169" s="224"/>
      <c r="H169" s="228">
        <v>29</v>
      </c>
      <c r="I169" s="229"/>
      <c r="J169" s="224"/>
      <c r="K169" s="224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135</v>
      </c>
      <c r="AU169" s="234" t="s">
        <v>82</v>
      </c>
      <c r="AV169" s="13" t="s">
        <v>82</v>
      </c>
      <c r="AW169" s="13" t="s">
        <v>34</v>
      </c>
      <c r="AX169" s="13" t="s">
        <v>78</v>
      </c>
      <c r="AY169" s="234" t="s">
        <v>111</v>
      </c>
    </row>
    <row r="170" spans="1:65" s="2" customFormat="1" ht="24.15" customHeight="1">
      <c r="A170" s="38"/>
      <c r="B170" s="39"/>
      <c r="C170" s="205" t="s">
        <v>221</v>
      </c>
      <c r="D170" s="205" t="s">
        <v>113</v>
      </c>
      <c r="E170" s="206" t="s">
        <v>222</v>
      </c>
      <c r="F170" s="207" t="s">
        <v>223</v>
      </c>
      <c r="G170" s="208" t="s">
        <v>132</v>
      </c>
      <c r="H170" s="209">
        <v>29</v>
      </c>
      <c r="I170" s="210"/>
      <c r="J170" s="211">
        <f>ROUND(I170*H170,2)</f>
        <v>0</v>
      </c>
      <c r="K170" s="207" t="s">
        <v>117</v>
      </c>
      <c r="L170" s="44"/>
      <c r="M170" s="212" t="s">
        <v>21</v>
      </c>
      <c r="N170" s="213" t="s">
        <v>46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6" t="s">
        <v>118</v>
      </c>
      <c r="AT170" s="216" t="s">
        <v>113</v>
      </c>
      <c r="AU170" s="216" t="s">
        <v>82</v>
      </c>
      <c r="AY170" s="17" t="s">
        <v>111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7" t="s">
        <v>118</v>
      </c>
      <c r="BK170" s="217">
        <f>ROUND(I170*H170,2)</f>
        <v>0</v>
      </c>
      <c r="BL170" s="17" t="s">
        <v>118</v>
      </c>
      <c r="BM170" s="216" t="s">
        <v>224</v>
      </c>
    </row>
    <row r="171" spans="1:47" s="2" customFormat="1" ht="12">
      <c r="A171" s="38"/>
      <c r="B171" s="39"/>
      <c r="C171" s="40"/>
      <c r="D171" s="218" t="s">
        <v>120</v>
      </c>
      <c r="E171" s="40"/>
      <c r="F171" s="219" t="s">
        <v>225</v>
      </c>
      <c r="G171" s="40"/>
      <c r="H171" s="40"/>
      <c r="I171" s="220"/>
      <c r="J171" s="40"/>
      <c r="K171" s="40"/>
      <c r="L171" s="44"/>
      <c r="M171" s="221"/>
      <c r="N171" s="222"/>
      <c r="O171" s="85"/>
      <c r="P171" s="85"/>
      <c r="Q171" s="85"/>
      <c r="R171" s="85"/>
      <c r="S171" s="85"/>
      <c r="T171" s="86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120</v>
      </c>
      <c r="AU171" s="17" t="s">
        <v>82</v>
      </c>
    </row>
    <row r="172" spans="1:51" s="13" customFormat="1" ht="12">
      <c r="A172" s="13"/>
      <c r="B172" s="223"/>
      <c r="C172" s="224"/>
      <c r="D172" s="225" t="s">
        <v>135</v>
      </c>
      <c r="E172" s="226" t="s">
        <v>21</v>
      </c>
      <c r="F172" s="227" t="s">
        <v>226</v>
      </c>
      <c r="G172" s="224"/>
      <c r="H172" s="228">
        <v>29</v>
      </c>
      <c r="I172" s="229"/>
      <c r="J172" s="224"/>
      <c r="K172" s="224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135</v>
      </c>
      <c r="AU172" s="234" t="s">
        <v>82</v>
      </c>
      <c r="AV172" s="13" t="s">
        <v>82</v>
      </c>
      <c r="AW172" s="13" t="s">
        <v>34</v>
      </c>
      <c r="AX172" s="13" t="s">
        <v>78</v>
      </c>
      <c r="AY172" s="234" t="s">
        <v>111</v>
      </c>
    </row>
    <row r="173" spans="1:65" s="2" customFormat="1" ht="24.15" customHeight="1">
      <c r="A173" s="38"/>
      <c r="B173" s="39"/>
      <c r="C173" s="205" t="s">
        <v>227</v>
      </c>
      <c r="D173" s="205" t="s">
        <v>113</v>
      </c>
      <c r="E173" s="206" t="s">
        <v>228</v>
      </c>
      <c r="F173" s="207" t="s">
        <v>229</v>
      </c>
      <c r="G173" s="208" t="s">
        <v>132</v>
      </c>
      <c r="H173" s="209">
        <v>7</v>
      </c>
      <c r="I173" s="210"/>
      <c r="J173" s="211">
        <f>ROUND(I173*H173,2)</f>
        <v>0</v>
      </c>
      <c r="K173" s="207" t="s">
        <v>117</v>
      </c>
      <c r="L173" s="44"/>
      <c r="M173" s="212" t="s">
        <v>21</v>
      </c>
      <c r="N173" s="213" t="s">
        <v>46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6" t="s">
        <v>118</v>
      </c>
      <c r="AT173" s="216" t="s">
        <v>113</v>
      </c>
      <c r="AU173" s="216" t="s">
        <v>82</v>
      </c>
      <c r="AY173" s="17" t="s">
        <v>111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7" t="s">
        <v>118</v>
      </c>
      <c r="BK173" s="217">
        <f>ROUND(I173*H173,2)</f>
        <v>0</v>
      </c>
      <c r="BL173" s="17" t="s">
        <v>118</v>
      </c>
      <c r="BM173" s="216" t="s">
        <v>230</v>
      </c>
    </row>
    <row r="174" spans="1:47" s="2" customFormat="1" ht="12">
      <c r="A174" s="38"/>
      <c r="B174" s="39"/>
      <c r="C174" s="40"/>
      <c r="D174" s="218" t="s">
        <v>120</v>
      </c>
      <c r="E174" s="40"/>
      <c r="F174" s="219" t="s">
        <v>231</v>
      </c>
      <c r="G174" s="40"/>
      <c r="H174" s="40"/>
      <c r="I174" s="220"/>
      <c r="J174" s="40"/>
      <c r="K174" s="40"/>
      <c r="L174" s="44"/>
      <c r="M174" s="221"/>
      <c r="N174" s="222"/>
      <c r="O174" s="85"/>
      <c r="P174" s="85"/>
      <c r="Q174" s="85"/>
      <c r="R174" s="85"/>
      <c r="S174" s="85"/>
      <c r="T174" s="86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120</v>
      </c>
      <c r="AU174" s="17" t="s">
        <v>82</v>
      </c>
    </row>
    <row r="175" spans="1:51" s="13" customFormat="1" ht="12">
      <c r="A175" s="13"/>
      <c r="B175" s="223"/>
      <c r="C175" s="224"/>
      <c r="D175" s="225" t="s">
        <v>135</v>
      </c>
      <c r="E175" s="226" t="s">
        <v>21</v>
      </c>
      <c r="F175" s="227" t="s">
        <v>232</v>
      </c>
      <c r="G175" s="224"/>
      <c r="H175" s="228">
        <v>7</v>
      </c>
      <c r="I175" s="229"/>
      <c r="J175" s="224"/>
      <c r="K175" s="224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135</v>
      </c>
      <c r="AU175" s="234" t="s">
        <v>82</v>
      </c>
      <c r="AV175" s="13" t="s">
        <v>82</v>
      </c>
      <c r="AW175" s="13" t="s">
        <v>34</v>
      </c>
      <c r="AX175" s="13" t="s">
        <v>78</v>
      </c>
      <c r="AY175" s="234" t="s">
        <v>111</v>
      </c>
    </row>
    <row r="176" spans="1:65" s="2" customFormat="1" ht="24.15" customHeight="1">
      <c r="A176" s="38"/>
      <c r="B176" s="39"/>
      <c r="C176" s="205" t="s">
        <v>8</v>
      </c>
      <c r="D176" s="205" t="s">
        <v>113</v>
      </c>
      <c r="E176" s="206" t="s">
        <v>233</v>
      </c>
      <c r="F176" s="207" t="s">
        <v>234</v>
      </c>
      <c r="G176" s="208" t="s">
        <v>132</v>
      </c>
      <c r="H176" s="209">
        <v>7</v>
      </c>
      <c r="I176" s="210"/>
      <c r="J176" s="211">
        <f>ROUND(I176*H176,2)</f>
        <v>0</v>
      </c>
      <c r="K176" s="207" t="s">
        <v>117</v>
      </c>
      <c r="L176" s="44"/>
      <c r="M176" s="212" t="s">
        <v>21</v>
      </c>
      <c r="N176" s="213" t="s">
        <v>46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6" t="s">
        <v>118</v>
      </c>
      <c r="AT176" s="216" t="s">
        <v>113</v>
      </c>
      <c r="AU176" s="216" t="s">
        <v>82</v>
      </c>
      <c r="AY176" s="17" t="s">
        <v>111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7" t="s">
        <v>118</v>
      </c>
      <c r="BK176" s="217">
        <f>ROUND(I176*H176,2)</f>
        <v>0</v>
      </c>
      <c r="BL176" s="17" t="s">
        <v>118</v>
      </c>
      <c r="BM176" s="216" t="s">
        <v>235</v>
      </c>
    </row>
    <row r="177" spans="1:47" s="2" customFormat="1" ht="12">
      <c r="A177" s="38"/>
      <c r="B177" s="39"/>
      <c r="C177" s="40"/>
      <c r="D177" s="218" t="s">
        <v>120</v>
      </c>
      <c r="E177" s="40"/>
      <c r="F177" s="219" t="s">
        <v>236</v>
      </c>
      <c r="G177" s="40"/>
      <c r="H177" s="40"/>
      <c r="I177" s="220"/>
      <c r="J177" s="40"/>
      <c r="K177" s="40"/>
      <c r="L177" s="44"/>
      <c r="M177" s="221"/>
      <c r="N177" s="222"/>
      <c r="O177" s="85"/>
      <c r="P177" s="85"/>
      <c r="Q177" s="85"/>
      <c r="R177" s="85"/>
      <c r="S177" s="85"/>
      <c r="T177" s="86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120</v>
      </c>
      <c r="AU177" s="17" t="s">
        <v>82</v>
      </c>
    </row>
    <row r="178" spans="1:51" s="13" customFormat="1" ht="12">
      <c r="A178" s="13"/>
      <c r="B178" s="223"/>
      <c r="C178" s="224"/>
      <c r="D178" s="225" t="s">
        <v>135</v>
      </c>
      <c r="E178" s="226" t="s">
        <v>21</v>
      </c>
      <c r="F178" s="227" t="s">
        <v>237</v>
      </c>
      <c r="G178" s="224"/>
      <c r="H178" s="228">
        <v>7</v>
      </c>
      <c r="I178" s="229"/>
      <c r="J178" s="224"/>
      <c r="K178" s="224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135</v>
      </c>
      <c r="AU178" s="234" t="s">
        <v>82</v>
      </c>
      <c r="AV178" s="13" t="s">
        <v>82</v>
      </c>
      <c r="AW178" s="13" t="s">
        <v>34</v>
      </c>
      <c r="AX178" s="13" t="s">
        <v>78</v>
      </c>
      <c r="AY178" s="234" t="s">
        <v>111</v>
      </c>
    </row>
    <row r="179" spans="1:65" s="2" customFormat="1" ht="24.15" customHeight="1">
      <c r="A179" s="38"/>
      <c r="B179" s="39"/>
      <c r="C179" s="205" t="s">
        <v>238</v>
      </c>
      <c r="D179" s="205" t="s">
        <v>113</v>
      </c>
      <c r="E179" s="206" t="s">
        <v>239</v>
      </c>
      <c r="F179" s="207" t="s">
        <v>240</v>
      </c>
      <c r="G179" s="208" t="s">
        <v>116</v>
      </c>
      <c r="H179" s="209">
        <v>4400</v>
      </c>
      <c r="I179" s="210"/>
      <c r="J179" s="211">
        <f>ROUND(I179*H179,2)</f>
        <v>0</v>
      </c>
      <c r="K179" s="207" t="s">
        <v>117</v>
      </c>
      <c r="L179" s="44"/>
      <c r="M179" s="212" t="s">
        <v>21</v>
      </c>
      <c r="N179" s="213" t="s">
        <v>46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6" t="s">
        <v>118</v>
      </c>
      <c r="AT179" s="216" t="s">
        <v>113</v>
      </c>
      <c r="AU179" s="216" t="s">
        <v>82</v>
      </c>
      <c r="AY179" s="17" t="s">
        <v>111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7" t="s">
        <v>118</v>
      </c>
      <c r="BK179" s="217">
        <f>ROUND(I179*H179,2)</f>
        <v>0</v>
      </c>
      <c r="BL179" s="17" t="s">
        <v>118</v>
      </c>
      <c r="BM179" s="216" t="s">
        <v>241</v>
      </c>
    </row>
    <row r="180" spans="1:47" s="2" customFormat="1" ht="12">
      <c r="A180" s="38"/>
      <c r="B180" s="39"/>
      <c r="C180" s="40"/>
      <c r="D180" s="218" t="s">
        <v>120</v>
      </c>
      <c r="E180" s="40"/>
      <c r="F180" s="219" t="s">
        <v>242</v>
      </c>
      <c r="G180" s="40"/>
      <c r="H180" s="40"/>
      <c r="I180" s="220"/>
      <c r="J180" s="40"/>
      <c r="K180" s="40"/>
      <c r="L180" s="44"/>
      <c r="M180" s="221"/>
      <c r="N180" s="222"/>
      <c r="O180" s="85"/>
      <c r="P180" s="85"/>
      <c r="Q180" s="85"/>
      <c r="R180" s="85"/>
      <c r="S180" s="85"/>
      <c r="T180" s="86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120</v>
      </c>
      <c r="AU180" s="17" t="s">
        <v>82</v>
      </c>
    </row>
    <row r="181" spans="1:65" s="2" customFormat="1" ht="16.5" customHeight="1">
      <c r="A181" s="38"/>
      <c r="B181" s="39"/>
      <c r="C181" s="246" t="s">
        <v>243</v>
      </c>
      <c r="D181" s="246" t="s">
        <v>244</v>
      </c>
      <c r="E181" s="247" t="s">
        <v>245</v>
      </c>
      <c r="F181" s="248" t="s">
        <v>246</v>
      </c>
      <c r="G181" s="249" t="s">
        <v>247</v>
      </c>
      <c r="H181" s="250">
        <v>88</v>
      </c>
      <c r="I181" s="251"/>
      <c r="J181" s="252">
        <f>ROUND(I181*H181,2)</f>
        <v>0</v>
      </c>
      <c r="K181" s="248" t="s">
        <v>117</v>
      </c>
      <c r="L181" s="253"/>
      <c r="M181" s="254" t="s">
        <v>21</v>
      </c>
      <c r="N181" s="255" t="s">
        <v>46</v>
      </c>
      <c r="O181" s="85"/>
      <c r="P181" s="214">
        <f>O181*H181</f>
        <v>0</v>
      </c>
      <c r="Q181" s="214">
        <v>0.001</v>
      </c>
      <c r="R181" s="214">
        <f>Q181*H181</f>
        <v>0.088</v>
      </c>
      <c r="S181" s="214">
        <v>0</v>
      </c>
      <c r="T181" s="215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6" t="s">
        <v>200</v>
      </c>
      <c r="AT181" s="216" t="s">
        <v>244</v>
      </c>
      <c r="AU181" s="216" t="s">
        <v>82</v>
      </c>
      <c r="AY181" s="17" t="s">
        <v>111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7" t="s">
        <v>118</v>
      </c>
      <c r="BK181" s="217">
        <f>ROUND(I181*H181,2)</f>
        <v>0</v>
      </c>
      <c r="BL181" s="17" t="s">
        <v>118</v>
      </c>
      <c r="BM181" s="216" t="s">
        <v>248</v>
      </c>
    </row>
    <row r="182" spans="1:47" s="2" customFormat="1" ht="12">
      <c r="A182" s="38"/>
      <c r="B182" s="39"/>
      <c r="C182" s="40"/>
      <c r="D182" s="218" t="s">
        <v>120</v>
      </c>
      <c r="E182" s="40"/>
      <c r="F182" s="219" t="s">
        <v>249</v>
      </c>
      <c r="G182" s="40"/>
      <c r="H182" s="40"/>
      <c r="I182" s="220"/>
      <c r="J182" s="40"/>
      <c r="K182" s="40"/>
      <c r="L182" s="44"/>
      <c r="M182" s="221"/>
      <c r="N182" s="222"/>
      <c r="O182" s="85"/>
      <c r="P182" s="85"/>
      <c r="Q182" s="85"/>
      <c r="R182" s="85"/>
      <c r="S182" s="85"/>
      <c r="T182" s="86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120</v>
      </c>
      <c r="AU182" s="17" t="s">
        <v>82</v>
      </c>
    </row>
    <row r="183" spans="1:51" s="13" customFormat="1" ht="12">
      <c r="A183" s="13"/>
      <c r="B183" s="223"/>
      <c r="C183" s="224"/>
      <c r="D183" s="225" t="s">
        <v>135</v>
      </c>
      <c r="E183" s="224"/>
      <c r="F183" s="227" t="s">
        <v>250</v>
      </c>
      <c r="G183" s="224"/>
      <c r="H183" s="228">
        <v>88</v>
      </c>
      <c r="I183" s="229"/>
      <c r="J183" s="224"/>
      <c r="K183" s="224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135</v>
      </c>
      <c r="AU183" s="234" t="s">
        <v>82</v>
      </c>
      <c r="AV183" s="13" t="s">
        <v>82</v>
      </c>
      <c r="AW183" s="13" t="s">
        <v>4</v>
      </c>
      <c r="AX183" s="13" t="s">
        <v>78</v>
      </c>
      <c r="AY183" s="234" t="s">
        <v>111</v>
      </c>
    </row>
    <row r="184" spans="1:65" s="2" customFormat="1" ht="16.5" customHeight="1">
      <c r="A184" s="38"/>
      <c r="B184" s="39"/>
      <c r="C184" s="205" t="s">
        <v>251</v>
      </c>
      <c r="D184" s="205" t="s">
        <v>113</v>
      </c>
      <c r="E184" s="206" t="s">
        <v>252</v>
      </c>
      <c r="F184" s="207" t="s">
        <v>253</v>
      </c>
      <c r="G184" s="208" t="s">
        <v>116</v>
      </c>
      <c r="H184" s="209">
        <v>4400</v>
      </c>
      <c r="I184" s="210"/>
      <c r="J184" s="211">
        <f>ROUND(I184*H184,2)</f>
        <v>0</v>
      </c>
      <c r="K184" s="207" t="s">
        <v>117</v>
      </c>
      <c r="L184" s="44"/>
      <c r="M184" s="212" t="s">
        <v>21</v>
      </c>
      <c r="N184" s="213" t="s">
        <v>46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6" t="s">
        <v>118</v>
      </c>
      <c r="AT184" s="216" t="s">
        <v>113</v>
      </c>
      <c r="AU184" s="216" t="s">
        <v>82</v>
      </c>
      <c r="AY184" s="17" t="s">
        <v>111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7" t="s">
        <v>118</v>
      </c>
      <c r="BK184" s="217">
        <f>ROUND(I184*H184,2)</f>
        <v>0</v>
      </c>
      <c r="BL184" s="17" t="s">
        <v>118</v>
      </c>
      <c r="BM184" s="216" t="s">
        <v>254</v>
      </c>
    </row>
    <row r="185" spans="1:47" s="2" customFormat="1" ht="12">
      <c r="A185" s="38"/>
      <c r="B185" s="39"/>
      <c r="C185" s="40"/>
      <c r="D185" s="218" t="s">
        <v>120</v>
      </c>
      <c r="E185" s="40"/>
      <c r="F185" s="219" t="s">
        <v>255</v>
      </c>
      <c r="G185" s="40"/>
      <c r="H185" s="40"/>
      <c r="I185" s="220"/>
      <c r="J185" s="40"/>
      <c r="K185" s="40"/>
      <c r="L185" s="44"/>
      <c r="M185" s="221"/>
      <c r="N185" s="222"/>
      <c r="O185" s="85"/>
      <c r="P185" s="85"/>
      <c r="Q185" s="85"/>
      <c r="R185" s="85"/>
      <c r="S185" s="85"/>
      <c r="T185" s="86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120</v>
      </c>
      <c r="AU185" s="17" t="s">
        <v>82</v>
      </c>
    </row>
    <row r="186" spans="1:51" s="13" customFormat="1" ht="12">
      <c r="A186" s="13"/>
      <c r="B186" s="223"/>
      <c r="C186" s="224"/>
      <c r="D186" s="225" t="s">
        <v>135</v>
      </c>
      <c r="E186" s="226" t="s">
        <v>21</v>
      </c>
      <c r="F186" s="227" t="s">
        <v>256</v>
      </c>
      <c r="G186" s="224"/>
      <c r="H186" s="228">
        <v>4400</v>
      </c>
      <c r="I186" s="229"/>
      <c r="J186" s="224"/>
      <c r="K186" s="224"/>
      <c r="L186" s="230"/>
      <c r="M186" s="231"/>
      <c r="N186" s="232"/>
      <c r="O186" s="232"/>
      <c r="P186" s="232"/>
      <c r="Q186" s="232"/>
      <c r="R186" s="232"/>
      <c r="S186" s="232"/>
      <c r="T186" s="23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4" t="s">
        <v>135</v>
      </c>
      <c r="AU186" s="234" t="s">
        <v>82</v>
      </c>
      <c r="AV186" s="13" t="s">
        <v>82</v>
      </c>
      <c r="AW186" s="13" t="s">
        <v>34</v>
      </c>
      <c r="AX186" s="13" t="s">
        <v>78</v>
      </c>
      <c r="AY186" s="234" t="s">
        <v>111</v>
      </c>
    </row>
    <row r="187" spans="1:65" s="2" customFormat="1" ht="16.5" customHeight="1">
      <c r="A187" s="38"/>
      <c r="B187" s="39"/>
      <c r="C187" s="205" t="s">
        <v>257</v>
      </c>
      <c r="D187" s="205" t="s">
        <v>113</v>
      </c>
      <c r="E187" s="206" t="s">
        <v>258</v>
      </c>
      <c r="F187" s="207" t="s">
        <v>259</v>
      </c>
      <c r="G187" s="208" t="s">
        <v>132</v>
      </c>
      <c r="H187" s="209">
        <v>6</v>
      </c>
      <c r="I187" s="210"/>
      <c r="J187" s="211">
        <f>ROUND(I187*H187,2)</f>
        <v>0</v>
      </c>
      <c r="K187" s="207" t="s">
        <v>21</v>
      </c>
      <c r="L187" s="44"/>
      <c r="M187" s="256" t="s">
        <v>21</v>
      </c>
      <c r="N187" s="257" t="s">
        <v>46</v>
      </c>
      <c r="O187" s="258"/>
      <c r="P187" s="259">
        <f>O187*H187</f>
        <v>0</v>
      </c>
      <c r="Q187" s="259">
        <v>0</v>
      </c>
      <c r="R187" s="259">
        <f>Q187*H187</f>
        <v>0</v>
      </c>
      <c r="S187" s="259">
        <v>0</v>
      </c>
      <c r="T187" s="26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6" t="s">
        <v>118</v>
      </c>
      <c r="AT187" s="216" t="s">
        <v>113</v>
      </c>
      <c r="AU187" s="216" t="s">
        <v>82</v>
      </c>
      <c r="AY187" s="17" t="s">
        <v>111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7" t="s">
        <v>118</v>
      </c>
      <c r="BK187" s="217">
        <f>ROUND(I187*H187,2)</f>
        <v>0</v>
      </c>
      <c r="BL187" s="17" t="s">
        <v>118</v>
      </c>
      <c r="BM187" s="216" t="s">
        <v>260</v>
      </c>
    </row>
    <row r="188" spans="1:31" s="2" customFormat="1" ht="6.95" customHeight="1">
      <c r="A188" s="38"/>
      <c r="B188" s="60"/>
      <c r="C188" s="61"/>
      <c r="D188" s="61"/>
      <c r="E188" s="61"/>
      <c r="F188" s="61"/>
      <c r="G188" s="61"/>
      <c r="H188" s="61"/>
      <c r="I188" s="61"/>
      <c r="J188" s="61"/>
      <c r="K188" s="61"/>
      <c r="L188" s="44"/>
      <c r="M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</row>
  </sheetData>
  <sheetProtection password="CC35" sheet="1" objects="1" scenarios="1" formatColumns="0" formatRows="0" autoFilter="0"/>
  <autoFilter ref="C80:K18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1_02/111212311"/>
    <hyperlink ref="F89" r:id="rId2" display="https://podminky.urs.cz/item/CS_URS_2021_02/112151111"/>
    <hyperlink ref="F101" r:id="rId3" display="https://podminky.urs.cz/item/CS_URS_2021_02/112151112"/>
    <hyperlink ref="F114" r:id="rId4" display="https://podminky.urs.cz/item/CS_URS_2021_02/112151113"/>
    <hyperlink ref="F129" r:id="rId5" display="https://podminky.urs.cz/item/CS_URS_2021_02/112151114"/>
    <hyperlink ref="F143" r:id="rId6" display="https://podminky.urs.cz/item/CS_URS_2021_02/112151115"/>
    <hyperlink ref="F149" r:id="rId7" display="https://podminky.urs.cz/item/CS_URS_2021_02/112151116"/>
    <hyperlink ref="F155" r:id="rId8" display="https://podminky.urs.cz/item/CS_URS_2021_02/112151117"/>
    <hyperlink ref="F163" r:id="rId9" display="https://podminky.urs.cz/item/CS_URS_2021_02/112151118"/>
    <hyperlink ref="F168" r:id="rId10" display="https://podminky.urs.cz/item/CS_URS_2021_02/162201411"/>
    <hyperlink ref="F171" r:id="rId11" display="https://podminky.urs.cz/item/CS_URS_2021_02/162201412"/>
    <hyperlink ref="F174" r:id="rId12" display="https://podminky.urs.cz/item/CS_URS_2021_02/162201413"/>
    <hyperlink ref="F177" r:id="rId13" display="https://podminky.urs.cz/item/CS_URS_2021_02/162201414"/>
    <hyperlink ref="F180" r:id="rId14" display="https://podminky.urs.cz/item/CS_URS_2021_02/181451121"/>
    <hyperlink ref="F182" r:id="rId15" display="https://podminky.urs.cz/item/CS_URS_2021_02/00572100"/>
    <hyperlink ref="F185" r:id="rId16" display="https://podminky.urs.cz/item/CS_URS_2021_02/18340315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82</v>
      </c>
    </row>
    <row r="4" spans="2:46" s="1" customFormat="1" ht="24.95" customHeight="1">
      <c r="B4" s="20"/>
      <c r="D4" s="131" t="s">
        <v>86</v>
      </c>
      <c r="L4" s="20"/>
      <c r="M4" s="132" t="s">
        <v>10</v>
      </c>
      <c r="AT4" s="17" t="s">
        <v>34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Řečický potok, Lanžov, probírka břehového porostu, ř.km 0,000 - 0440</v>
      </c>
      <c r="F7" s="133"/>
      <c r="G7" s="133"/>
      <c r="H7" s="133"/>
      <c r="L7" s="20"/>
    </row>
    <row r="8" spans="1:31" s="2" customFormat="1" ht="12" customHeight="1">
      <c r="A8" s="38"/>
      <c r="B8" s="44"/>
      <c r="C8" s="38"/>
      <c r="D8" s="133" t="s">
        <v>87</v>
      </c>
      <c r="E8" s="38"/>
      <c r="F8" s="38"/>
      <c r="G8" s="38"/>
      <c r="H8" s="38"/>
      <c r="I8" s="38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261</v>
      </c>
      <c r="F9" s="38"/>
      <c r="G9" s="38"/>
      <c r="H9" s="38"/>
      <c r="I9" s="38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3" t="s">
        <v>20</v>
      </c>
      <c r="J11" s="137" t="s">
        <v>21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89</v>
      </c>
      <c r="G12" s="38"/>
      <c r="H12" s="38"/>
      <c r="I12" s="133" t="s">
        <v>24</v>
      </c>
      <c r="J12" s="138" t="str">
        <f>'Rekapitulace stavby'!AN8</f>
        <v>18. 8. 2021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">
        <v>21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28</v>
      </c>
      <c r="F15" s="38"/>
      <c r="G15" s="38"/>
      <c r="H15" s="38"/>
      <c r="I15" s="133" t="s">
        <v>29</v>
      </c>
      <c r="J15" s="137" t="s">
        <v>21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30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32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35</v>
      </c>
      <c r="E23" s="38"/>
      <c r="F23" s="38"/>
      <c r="G23" s="38"/>
      <c r="H23" s="38"/>
      <c r="I23" s="133" t="s">
        <v>27</v>
      </c>
      <c r="J23" s="137" t="s">
        <v>21</v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">
        <v>36</v>
      </c>
      <c r="F24" s="38"/>
      <c r="G24" s="38"/>
      <c r="H24" s="38"/>
      <c r="I24" s="133" t="s">
        <v>29</v>
      </c>
      <c r="J24" s="137" t="s">
        <v>21</v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37</v>
      </c>
      <c r="E26" s="38"/>
      <c r="F26" s="38"/>
      <c r="G26" s="38"/>
      <c r="H26" s="38"/>
      <c r="I26" s="38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9"/>
      <c r="B27" s="140"/>
      <c r="C27" s="139"/>
      <c r="D27" s="139"/>
      <c r="E27" s="141" t="s">
        <v>21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4" t="s">
        <v>39</v>
      </c>
      <c r="E30" s="38"/>
      <c r="F30" s="38"/>
      <c r="G30" s="38"/>
      <c r="H30" s="38"/>
      <c r="I30" s="38"/>
      <c r="J30" s="145">
        <f>ROUND(J81,2)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3"/>
      <c r="E31" s="143"/>
      <c r="F31" s="143"/>
      <c r="G31" s="143"/>
      <c r="H31" s="143"/>
      <c r="I31" s="143"/>
      <c r="J31" s="143"/>
      <c r="K31" s="143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6" t="s">
        <v>41</v>
      </c>
      <c r="G32" s="38"/>
      <c r="H32" s="38"/>
      <c r="I32" s="146" t="s">
        <v>40</v>
      </c>
      <c r="J32" s="146" t="s">
        <v>42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7" t="s">
        <v>43</v>
      </c>
      <c r="E33" s="133" t="s">
        <v>44</v>
      </c>
      <c r="F33" s="148">
        <f>ROUND((SUM(BE81:BE88)),2)</f>
        <v>0</v>
      </c>
      <c r="G33" s="38"/>
      <c r="H33" s="38"/>
      <c r="I33" s="149">
        <v>0.21</v>
      </c>
      <c r="J33" s="148">
        <f>ROUND(((SUM(BE81:BE88))*I33),2)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3" t="s">
        <v>45</v>
      </c>
      <c r="F34" s="148">
        <f>ROUND((SUM(BF81:BF88)),2)</f>
        <v>0</v>
      </c>
      <c r="G34" s="38"/>
      <c r="H34" s="38"/>
      <c r="I34" s="149">
        <v>0.15</v>
      </c>
      <c r="J34" s="148">
        <f>ROUND(((SUM(BF81:BF88))*I34),2)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33" t="s">
        <v>43</v>
      </c>
      <c r="E35" s="133" t="s">
        <v>46</v>
      </c>
      <c r="F35" s="148">
        <f>ROUND((SUM(BG81:BG88)),2)</f>
        <v>0</v>
      </c>
      <c r="G35" s="38"/>
      <c r="H35" s="38"/>
      <c r="I35" s="149">
        <v>0.21</v>
      </c>
      <c r="J35" s="148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47</v>
      </c>
      <c r="F36" s="148">
        <f>ROUND((SUM(BH81:BH88)),2)</f>
        <v>0</v>
      </c>
      <c r="G36" s="38"/>
      <c r="H36" s="38"/>
      <c r="I36" s="149">
        <v>0.15</v>
      </c>
      <c r="J36" s="148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48</v>
      </c>
      <c r="F37" s="148">
        <f>ROUND((SUM(BI81:BI88)),2)</f>
        <v>0</v>
      </c>
      <c r="G37" s="38"/>
      <c r="H37" s="38"/>
      <c r="I37" s="149">
        <v>0</v>
      </c>
      <c r="J37" s="148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90</v>
      </c>
      <c r="D45" s="40"/>
      <c r="E45" s="40"/>
      <c r="F45" s="40"/>
      <c r="G45" s="40"/>
      <c r="H45" s="40"/>
      <c r="I45" s="40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1" t="str">
        <f>E7</f>
        <v>Řečický potok, Lanžov, probírka břehového porostu, ř.km 0,000 - 0440</v>
      </c>
      <c r="F48" s="32"/>
      <c r="G48" s="32"/>
      <c r="H48" s="32"/>
      <c r="I48" s="40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40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VON - Vedlejší a ostatní náklady</v>
      </c>
      <c r="F50" s="40"/>
      <c r="G50" s="40"/>
      <c r="H50" s="40"/>
      <c r="I50" s="40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Nové Město nad Cidlinou</v>
      </c>
      <c r="G52" s="40"/>
      <c r="H52" s="40"/>
      <c r="I52" s="32" t="s">
        <v>24</v>
      </c>
      <c r="J52" s="73" t="str">
        <f>IF(J12="","",J12)</f>
        <v>18. 8. 2021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</v>
      </c>
      <c r="G54" s="40"/>
      <c r="H54" s="40"/>
      <c r="I54" s="32" t="s">
        <v>32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Lukáš Táborský, DiS.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2" t="s">
        <v>91</v>
      </c>
      <c r="D57" s="163"/>
      <c r="E57" s="163"/>
      <c r="F57" s="163"/>
      <c r="G57" s="163"/>
      <c r="H57" s="163"/>
      <c r="I57" s="163"/>
      <c r="J57" s="164" t="s">
        <v>92</v>
      </c>
      <c r="K57" s="163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5" t="s">
        <v>71</v>
      </c>
      <c r="D59" s="40"/>
      <c r="E59" s="40"/>
      <c r="F59" s="40"/>
      <c r="G59" s="40"/>
      <c r="H59" s="40"/>
      <c r="I59" s="40"/>
      <c r="J59" s="103">
        <f>J81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93</v>
      </c>
    </row>
    <row r="60" spans="1:31" s="9" customFormat="1" ht="24.95" customHeight="1">
      <c r="A60" s="9"/>
      <c r="B60" s="166"/>
      <c r="C60" s="167"/>
      <c r="D60" s="168" t="s">
        <v>262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263</v>
      </c>
      <c r="E61" s="175"/>
      <c r="F61" s="175"/>
      <c r="G61" s="175"/>
      <c r="H61" s="175"/>
      <c r="I61" s="175"/>
      <c r="J61" s="176">
        <f>J84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5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96</v>
      </c>
      <c r="D68" s="40"/>
      <c r="E68" s="40"/>
      <c r="F68" s="40"/>
      <c r="G68" s="40"/>
      <c r="H68" s="40"/>
      <c r="I68" s="40"/>
      <c r="J68" s="40"/>
      <c r="K68" s="40"/>
      <c r="L68" s="1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1" t="str">
        <f>E7</f>
        <v>Řečický potok, Lanžov, probírka břehového porostu, ř.km 0,000 - 0440</v>
      </c>
      <c r="F71" s="32"/>
      <c r="G71" s="32"/>
      <c r="H71" s="32"/>
      <c r="I71" s="40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87</v>
      </c>
      <c r="D72" s="40"/>
      <c r="E72" s="40"/>
      <c r="F72" s="40"/>
      <c r="G72" s="40"/>
      <c r="H72" s="40"/>
      <c r="I72" s="40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70" t="str">
        <f>E9</f>
        <v>VON - Vedlejší a ostatní náklady</v>
      </c>
      <c r="F73" s="40"/>
      <c r="G73" s="40"/>
      <c r="H73" s="40"/>
      <c r="I73" s="40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22</v>
      </c>
      <c r="D75" s="40"/>
      <c r="E75" s="40"/>
      <c r="F75" s="27" t="str">
        <f>F12</f>
        <v>Nové Město nad Cidlinou</v>
      </c>
      <c r="G75" s="40"/>
      <c r="H75" s="40"/>
      <c r="I75" s="32" t="s">
        <v>24</v>
      </c>
      <c r="J75" s="73" t="str">
        <f>IF(J12="","",J12)</f>
        <v>18. 8. 2021</v>
      </c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26</v>
      </c>
      <c r="D77" s="40"/>
      <c r="E77" s="40"/>
      <c r="F77" s="27" t="str">
        <f>E15</f>
        <v>Povodí Labe, státní podnik</v>
      </c>
      <c r="G77" s="40"/>
      <c r="H77" s="40"/>
      <c r="I77" s="32" t="s">
        <v>32</v>
      </c>
      <c r="J77" s="36" t="str">
        <f>E21</f>
        <v xml:space="preserve"> </v>
      </c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30</v>
      </c>
      <c r="D78" s="40"/>
      <c r="E78" s="40"/>
      <c r="F78" s="27" t="str">
        <f>IF(E18="","",E18)</f>
        <v>Vyplň údaj</v>
      </c>
      <c r="G78" s="40"/>
      <c r="H78" s="40"/>
      <c r="I78" s="32" t="s">
        <v>35</v>
      </c>
      <c r="J78" s="36" t="str">
        <f>E24</f>
        <v>Lukáš Táborský, DiS.</v>
      </c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8"/>
      <c r="B80" s="179"/>
      <c r="C80" s="180" t="s">
        <v>97</v>
      </c>
      <c r="D80" s="181" t="s">
        <v>58</v>
      </c>
      <c r="E80" s="181" t="s">
        <v>54</v>
      </c>
      <c r="F80" s="181" t="s">
        <v>55</v>
      </c>
      <c r="G80" s="181" t="s">
        <v>98</v>
      </c>
      <c r="H80" s="181" t="s">
        <v>99</v>
      </c>
      <c r="I80" s="181" t="s">
        <v>100</v>
      </c>
      <c r="J80" s="181" t="s">
        <v>92</v>
      </c>
      <c r="K80" s="182" t="s">
        <v>101</v>
      </c>
      <c r="L80" s="183"/>
      <c r="M80" s="93" t="s">
        <v>21</v>
      </c>
      <c r="N80" s="94" t="s">
        <v>43</v>
      </c>
      <c r="O80" s="94" t="s">
        <v>102</v>
      </c>
      <c r="P80" s="94" t="s">
        <v>103</v>
      </c>
      <c r="Q80" s="94" t="s">
        <v>104</v>
      </c>
      <c r="R80" s="94" t="s">
        <v>105</v>
      </c>
      <c r="S80" s="94" t="s">
        <v>106</v>
      </c>
      <c r="T80" s="95" t="s">
        <v>107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8"/>
      <c r="B81" s="39"/>
      <c r="C81" s="100" t="s">
        <v>108</v>
      </c>
      <c r="D81" s="40"/>
      <c r="E81" s="40"/>
      <c r="F81" s="40"/>
      <c r="G81" s="40"/>
      <c r="H81" s="40"/>
      <c r="I81" s="40"/>
      <c r="J81" s="184">
        <f>BK81</f>
        <v>0</v>
      </c>
      <c r="K81" s="40"/>
      <c r="L81" s="44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72</v>
      </c>
      <c r="AU81" s="17" t="s">
        <v>93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72</v>
      </c>
      <c r="E82" s="192" t="s">
        <v>264</v>
      </c>
      <c r="F82" s="192" t="s">
        <v>265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P83+P84</f>
        <v>0</v>
      </c>
      <c r="Q82" s="197"/>
      <c r="R82" s="198">
        <f>R83+R84</f>
        <v>0</v>
      </c>
      <c r="S82" s="197"/>
      <c r="T82" s="199">
        <f>T83+T84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78</v>
      </c>
      <c r="AT82" s="201" t="s">
        <v>72</v>
      </c>
      <c r="AU82" s="201" t="s">
        <v>73</v>
      </c>
      <c r="AY82" s="200" t="s">
        <v>111</v>
      </c>
      <c r="BK82" s="202">
        <f>BK83+BK84</f>
        <v>0</v>
      </c>
    </row>
    <row r="83" spans="1:65" s="2" customFormat="1" ht="16.5" customHeight="1">
      <c r="A83" s="38"/>
      <c r="B83" s="39"/>
      <c r="C83" s="205" t="s">
        <v>78</v>
      </c>
      <c r="D83" s="205" t="s">
        <v>113</v>
      </c>
      <c r="E83" s="206" t="s">
        <v>266</v>
      </c>
      <c r="F83" s="207" t="s">
        <v>267</v>
      </c>
      <c r="G83" s="208" t="s">
        <v>124</v>
      </c>
      <c r="H83" s="209">
        <v>1</v>
      </c>
      <c r="I83" s="210"/>
      <c r="J83" s="211">
        <f>ROUND(I83*H83,2)</f>
        <v>0</v>
      </c>
      <c r="K83" s="207" t="s">
        <v>21</v>
      </c>
      <c r="L83" s="44"/>
      <c r="M83" s="212" t="s">
        <v>21</v>
      </c>
      <c r="N83" s="213" t="s">
        <v>46</v>
      </c>
      <c r="O83" s="85"/>
      <c r="P83" s="214">
        <f>O83*H83</f>
        <v>0</v>
      </c>
      <c r="Q83" s="214">
        <v>0</v>
      </c>
      <c r="R83" s="214">
        <f>Q83*H83</f>
        <v>0</v>
      </c>
      <c r="S83" s="214">
        <v>0</v>
      </c>
      <c r="T83" s="215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16" t="s">
        <v>118</v>
      </c>
      <c r="AT83" s="216" t="s">
        <v>113</v>
      </c>
      <c r="AU83" s="216" t="s">
        <v>78</v>
      </c>
      <c r="AY83" s="17" t="s">
        <v>111</v>
      </c>
      <c r="BE83" s="217">
        <f>IF(N83="základní",J83,0)</f>
        <v>0</v>
      </c>
      <c r="BF83" s="217">
        <f>IF(N83="snížená",J83,0)</f>
        <v>0</v>
      </c>
      <c r="BG83" s="217">
        <f>IF(N83="zákl. přenesená",J83,0)</f>
        <v>0</v>
      </c>
      <c r="BH83" s="217">
        <f>IF(N83="sníž. přenesená",J83,0)</f>
        <v>0</v>
      </c>
      <c r="BI83" s="217">
        <f>IF(N83="nulová",J83,0)</f>
        <v>0</v>
      </c>
      <c r="BJ83" s="17" t="s">
        <v>118</v>
      </c>
      <c r="BK83" s="217">
        <f>ROUND(I83*H83,2)</f>
        <v>0</v>
      </c>
      <c r="BL83" s="17" t="s">
        <v>118</v>
      </c>
      <c r="BM83" s="216" t="s">
        <v>268</v>
      </c>
    </row>
    <row r="84" spans="1:63" s="12" customFormat="1" ht="22.8" customHeight="1">
      <c r="A84" s="12"/>
      <c r="B84" s="189"/>
      <c r="C84" s="190"/>
      <c r="D84" s="191" t="s">
        <v>72</v>
      </c>
      <c r="E84" s="203" t="s">
        <v>269</v>
      </c>
      <c r="F84" s="203" t="s">
        <v>270</v>
      </c>
      <c r="G84" s="190"/>
      <c r="H84" s="190"/>
      <c r="I84" s="193"/>
      <c r="J84" s="204">
        <f>BK84</f>
        <v>0</v>
      </c>
      <c r="K84" s="190"/>
      <c r="L84" s="195"/>
      <c r="M84" s="196"/>
      <c r="N84" s="197"/>
      <c r="O84" s="197"/>
      <c r="P84" s="198">
        <f>SUM(P85:P88)</f>
        <v>0</v>
      </c>
      <c r="Q84" s="197"/>
      <c r="R84" s="198">
        <f>SUM(R85:R88)</f>
        <v>0</v>
      </c>
      <c r="S84" s="197"/>
      <c r="T84" s="199">
        <f>SUM(T85:T88)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78</v>
      </c>
      <c r="AT84" s="201" t="s">
        <v>72</v>
      </c>
      <c r="AU84" s="201" t="s">
        <v>78</v>
      </c>
      <c r="AY84" s="200" t="s">
        <v>111</v>
      </c>
      <c r="BK84" s="202">
        <f>SUM(BK85:BK88)</f>
        <v>0</v>
      </c>
    </row>
    <row r="85" spans="1:65" s="2" customFormat="1" ht="24.15" customHeight="1">
      <c r="A85" s="38"/>
      <c r="B85" s="39"/>
      <c r="C85" s="205" t="s">
        <v>82</v>
      </c>
      <c r="D85" s="205" t="s">
        <v>113</v>
      </c>
      <c r="E85" s="206" t="s">
        <v>271</v>
      </c>
      <c r="F85" s="207" t="s">
        <v>272</v>
      </c>
      <c r="G85" s="208" t="s">
        <v>124</v>
      </c>
      <c r="H85" s="209">
        <v>1</v>
      </c>
      <c r="I85" s="210"/>
      <c r="J85" s="211">
        <f>ROUND(I85*H85,2)</f>
        <v>0</v>
      </c>
      <c r="K85" s="207" t="s">
        <v>21</v>
      </c>
      <c r="L85" s="44"/>
      <c r="M85" s="212" t="s">
        <v>21</v>
      </c>
      <c r="N85" s="213" t="s">
        <v>46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6" t="s">
        <v>118</v>
      </c>
      <c r="AT85" s="216" t="s">
        <v>113</v>
      </c>
      <c r="AU85" s="216" t="s">
        <v>82</v>
      </c>
      <c r="AY85" s="17" t="s">
        <v>111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7" t="s">
        <v>118</v>
      </c>
      <c r="BK85" s="217">
        <f>ROUND(I85*H85,2)</f>
        <v>0</v>
      </c>
      <c r="BL85" s="17" t="s">
        <v>118</v>
      </c>
      <c r="BM85" s="216" t="s">
        <v>273</v>
      </c>
    </row>
    <row r="86" spans="1:65" s="2" customFormat="1" ht="24.15" customHeight="1">
      <c r="A86" s="38"/>
      <c r="B86" s="39"/>
      <c r="C86" s="205" t="s">
        <v>146</v>
      </c>
      <c r="D86" s="205" t="s">
        <v>113</v>
      </c>
      <c r="E86" s="206" t="s">
        <v>274</v>
      </c>
      <c r="F86" s="207" t="s">
        <v>275</v>
      </c>
      <c r="G86" s="208" t="s">
        <v>124</v>
      </c>
      <c r="H86" s="209">
        <v>1</v>
      </c>
      <c r="I86" s="210"/>
      <c r="J86" s="211">
        <f>ROUND(I86*H86,2)</f>
        <v>0</v>
      </c>
      <c r="K86" s="207" t="s">
        <v>21</v>
      </c>
      <c r="L86" s="44"/>
      <c r="M86" s="212" t="s">
        <v>21</v>
      </c>
      <c r="N86" s="213" t="s">
        <v>46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6" t="s">
        <v>118</v>
      </c>
      <c r="AT86" s="216" t="s">
        <v>113</v>
      </c>
      <c r="AU86" s="216" t="s">
        <v>82</v>
      </c>
      <c r="AY86" s="17" t="s">
        <v>111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7" t="s">
        <v>118</v>
      </c>
      <c r="BK86" s="217">
        <f>ROUND(I86*H86,2)</f>
        <v>0</v>
      </c>
      <c r="BL86" s="17" t="s">
        <v>118</v>
      </c>
      <c r="BM86" s="216" t="s">
        <v>276</v>
      </c>
    </row>
    <row r="87" spans="1:65" s="2" customFormat="1" ht="21.75" customHeight="1">
      <c r="A87" s="38"/>
      <c r="B87" s="39"/>
      <c r="C87" s="205" t="s">
        <v>186</v>
      </c>
      <c r="D87" s="205" t="s">
        <v>113</v>
      </c>
      <c r="E87" s="206" t="s">
        <v>277</v>
      </c>
      <c r="F87" s="207" t="s">
        <v>278</v>
      </c>
      <c r="G87" s="208" t="s">
        <v>124</v>
      </c>
      <c r="H87" s="209">
        <v>1</v>
      </c>
      <c r="I87" s="210"/>
      <c r="J87" s="211">
        <f>ROUND(I87*H87,2)</f>
        <v>0</v>
      </c>
      <c r="K87" s="207" t="s">
        <v>21</v>
      </c>
      <c r="L87" s="44"/>
      <c r="M87" s="212" t="s">
        <v>21</v>
      </c>
      <c r="N87" s="213" t="s">
        <v>46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6" t="s">
        <v>118</v>
      </c>
      <c r="AT87" s="216" t="s">
        <v>113</v>
      </c>
      <c r="AU87" s="216" t="s">
        <v>82</v>
      </c>
      <c r="AY87" s="17" t="s">
        <v>111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7" t="s">
        <v>118</v>
      </c>
      <c r="BK87" s="217">
        <f>ROUND(I87*H87,2)</f>
        <v>0</v>
      </c>
      <c r="BL87" s="17" t="s">
        <v>118</v>
      </c>
      <c r="BM87" s="216" t="s">
        <v>279</v>
      </c>
    </row>
    <row r="88" spans="1:65" s="2" customFormat="1" ht="16.5" customHeight="1">
      <c r="A88" s="38"/>
      <c r="B88" s="39"/>
      <c r="C88" s="205" t="s">
        <v>173</v>
      </c>
      <c r="D88" s="205" t="s">
        <v>113</v>
      </c>
      <c r="E88" s="206" t="s">
        <v>280</v>
      </c>
      <c r="F88" s="207" t="s">
        <v>281</v>
      </c>
      <c r="G88" s="208" t="s">
        <v>282</v>
      </c>
      <c r="H88" s="209">
        <v>1</v>
      </c>
      <c r="I88" s="210"/>
      <c r="J88" s="211">
        <f>ROUND(I88*H88,2)</f>
        <v>0</v>
      </c>
      <c r="K88" s="207" t="s">
        <v>21</v>
      </c>
      <c r="L88" s="44"/>
      <c r="M88" s="256" t="s">
        <v>21</v>
      </c>
      <c r="N88" s="257" t="s">
        <v>46</v>
      </c>
      <c r="O88" s="258"/>
      <c r="P88" s="259">
        <f>O88*H88</f>
        <v>0</v>
      </c>
      <c r="Q88" s="259">
        <v>0</v>
      </c>
      <c r="R88" s="259">
        <f>Q88*H88</f>
        <v>0</v>
      </c>
      <c r="S88" s="259">
        <v>0</v>
      </c>
      <c r="T88" s="260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6" t="s">
        <v>283</v>
      </c>
      <c r="AT88" s="216" t="s">
        <v>113</v>
      </c>
      <c r="AU88" s="216" t="s">
        <v>82</v>
      </c>
      <c r="AY88" s="17" t="s">
        <v>111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7" t="s">
        <v>118</v>
      </c>
      <c r="BK88" s="217">
        <f>ROUND(I88*H88,2)</f>
        <v>0</v>
      </c>
      <c r="BL88" s="17" t="s">
        <v>283</v>
      </c>
      <c r="BM88" s="216" t="s">
        <v>284</v>
      </c>
    </row>
    <row r="89" spans="1:31" s="2" customFormat="1" ht="6.95" customHeight="1">
      <c r="A89" s="38"/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44"/>
      <c r="M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</sheetData>
  <sheetProtection password="CC35" sheet="1" objects="1" scenarios="1" formatColumns="0" formatRows="0" autoFilter="0"/>
  <autoFilter ref="C80:K8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1" customWidth="1"/>
    <col min="2" max="2" width="1.7109375" style="261" customWidth="1"/>
    <col min="3" max="4" width="5.00390625" style="261" customWidth="1"/>
    <col min="5" max="5" width="11.7109375" style="261" customWidth="1"/>
    <col min="6" max="6" width="9.140625" style="261" customWidth="1"/>
    <col min="7" max="7" width="5.00390625" style="261" customWidth="1"/>
    <col min="8" max="8" width="77.8515625" style="261" customWidth="1"/>
    <col min="9" max="10" width="20.00390625" style="261" customWidth="1"/>
    <col min="11" max="11" width="1.7109375" style="261" customWidth="1"/>
  </cols>
  <sheetData>
    <row r="1" s="1" customFormat="1" ht="37.5" customHeight="1"/>
    <row r="2" spans="2:11" s="1" customFormat="1" ht="7.5" customHeight="1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pans="2:11" s="15" customFormat="1" ht="45" customHeight="1">
      <c r="B3" s="265"/>
      <c r="C3" s="266" t="s">
        <v>285</v>
      </c>
      <c r="D3" s="266"/>
      <c r="E3" s="266"/>
      <c r="F3" s="266"/>
      <c r="G3" s="266"/>
      <c r="H3" s="266"/>
      <c r="I3" s="266"/>
      <c r="J3" s="266"/>
      <c r="K3" s="267"/>
    </row>
    <row r="4" spans="2:11" s="1" customFormat="1" ht="25.5" customHeight="1">
      <c r="B4" s="268"/>
      <c r="C4" s="269" t="s">
        <v>286</v>
      </c>
      <c r="D4" s="269"/>
      <c r="E4" s="269"/>
      <c r="F4" s="269"/>
      <c r="G4" s="269"/>
      <c r="H4" s="269"/>
      <c r="I4" s="269"/>
      <c r="J4" s="269"/>
      <c r="K4" s="270"/>
    </row>
    <row r="5" spans="2:11" s="1" customFormat="1" ht="5.25" customHeight="1">
      <c r="B5" s="268"/>
      <c r="C5" s="271"/>
      <c r="D5" s="271"/>
      <c r="E5" s="271"/>
      <c r="F5" s="271"/>
      <c r="G5" s="271"/>
      <c r="H5" s="271"/>
      <c r="I5" s="271"/>
      <c r="J5" s="271"/>
      <c r="K5" s="270"/>
    </row>
    <row r="6" spans="2:11" s="1" customFormat="1" ht="15" customHeight="1">
      <c r="B6" s="268"/>
      <c r="C6" s="272" t="s">
        <v>287</v>
      </c>
      <c r="D6" s="272"/>
      <c r="E6" s="272"/>
      <c r="F6" s="272"/>
      <c r="G6" s="272"/>
      <c r="H6" s="272"/>
      <c r="I6" s="272"/>
      <c r="J6" s="272"/>
      <c r="K6" s="270"/>
    </row>
    <row r="7" spans="2:11" s="1" customFormat="1" ht="15" customHeight="1">
      <c r="B7" s="273"/>
      <c r="C7" s="272" t="s">
        <v>288</v>
      </c>
      <c r="D7" s="272"/>
      <c r="E7" s="272"/>
      <c r="F7" s="272"/>
      <c r="G7" s="272"/>
      <c r="H7" s="272"/>
      <c r="I7" s="272"/>
      <c r="J7" s="272"/>
      <c r="K7" s="270"/>
    </row>
    <row r="8" spans="2:11" s="1" customFormat="1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spans="2:11" s="1" customFormat="1" ht="15" customHeight="1">
      <c r="B9" s="273"/>
      <c r="C9" s="272" t="s">
        <v>289</v>
      </c>
      <c r="D9" s="272"/>
      <c r="E9" s="272"/>
      <c r="F9" s="272"/>
      <c r="G9" s="272"/>
      <c r="H9" s="272"/>
      <c r="I9" s="272"/>
      <c r="J9" s="272"/>
      <c r="K9" s="270"/>
    </row>
    <row r="10" spans="2:11" s="1" customFormat="1" ht="15" customHeight="1">
      <c r="B10" s="273"/>
      <c r="C10" s="272"/>
      <c r="D10" s="272" t="s">
        <v>290</v>
      </c>
      <c r="E10" s="272"/>
      <c r="F10" s="272"/>
      <c r="G10" s="272"/>
      <c r="H10" s="272"/>
      <c r="I10" s="272"/>
      <c r="J10" s="272"/>
      <c r="K10" s="270"/>
    </row>
    <row r="11" spans="2:11" s="1" customFormat="1" ht="15" customHeight="1">
      <c r="B11" s="273"/>
      <c r="C11" s="274"/>
      <c r="D11" s="272" t="s">
        <v>291</v>
      </c>
      <c r="E11" s="272"/>
      <c r="F11" s="272"/>
      <c r="G11" s="272"/>
      <c r="H11" s="272"/>
      <c r="I11" s="272"/>
      <c r="J11" s="272"/>
      <c r="K11" s="270"/>
    </row>
    <row r="12" spans="2:11" s="1" customFormat="1" ht="15" customHeight="1">
      <c r="B12" s="273"/>
      <c r="C12" s="274"/>
      <c r="D12" s="272"/>
      <c r="E12" s="272"/>
      <c r="F12" s="272"/>
      <c r="G12" s="272"/>
      <c r="H12" s="272"/>
      <c r="I12" s="272"/>
      <c r="J12" s="272"/>
      <c r="K12" s="270"/>
    </row>
    <row r="13" spans="2:11" s="1" customFormat="1" ht="15" customHeight="1">
      <c r="B13" s="273"/>
      <c r="C13" s="274"/>
      <c r="D13" s="275" t="s">
        <v>292</v>
      </c>
      <c r="E13" s="272"/>
      <c r="F13" s="272"/>
      <c r="G13" s="272"/>
      <c r="H13" s="272"/>
      <c r="I13" s="272"/>
      <c r="J13" s="272"/>
      <c r="K13" s="270"/>
    </row>
    <row r="14" spans="2:11" s="1" customFormat="1" ht="12.75" customHeight="1">
      <c r="B14" s="273"/>
      <c r="C14" s="274"/>
      <c r="D14" s="274"/>
      <c r="E14" s="274"/>
      <c r="F14" s="274"/>
      <c r="G14" s="274"/>
      <c r="H14" s="274"/>
      <c r="I14" s="274"/>
      <c r="J14" s="274"/>
      <c r="K14" s="270"/>
    </row>
    <row r="15" spans="2:11" s="1" customFormat="1" ht="15" customHeight="1">
      <c r="B15" s="273"/>
      <c r="C15" s="274"/>
      <c r="D15" s="272" t="s">
        <v>293</v>
      </c>
      <c r="E15" s="272"/>
      <c r="F15" s="272"/>
      <c r="G15" s="272"/>
      <c r="H15" s="272"/>
      <c r="I15" s="272"/>
      <c r="J15" s="272"/>
      <c r="K15" s="270"/>
    </row>
    <row r="16" spans="2:11" s="1" customFormat="1" ht="15" customHeight="1">
      <c r="B16" s="273"/>
      <c r="C16" s="274"/>
      <c r="D16" s="272" t="s">
        <v>294</v>
      </c>
      <c r="E16" s="272"/>
      <c r="F16" s="272"/>
      <c r="G16" s="272"/>
      <c r="H16" s="272"/>
      <c r="I16" s="272"/>
      <c r="J16" s="272"/>
      <c r="K16" s="270"/>
    </row>
    <row r="17" spans="2:11" s="1" customFormat="1" ht="15" customHeight="1">
      <c r="B17" s="273"/>
      <c r="C17" s="274"/>
      <c r="D17" s="272" t="s">
        <v>295</v>
      </c>
      <c r="E17" s="272"/>
      <c r="F17" s="272"/>
      <c r="G17" s="272"/>
      <c r="H17" s="272"/>
      <c r="I17" s="272"/>
      <c r="J17" s="272"/>
      <c r="K17" s="270"/>
    </row>
    <row r="18" spans="2:11" s="1" customFormat="1" ht="15" customHeight="1">
      <c r="B18" s="273"/>
      <c r="C18" s="274"/>
      <c r="D18" s="274"/>
      <c r="E18" s="276" t="s">
        <v>80</v>
      </c>
      <c r="F18" s="272" t="s">
        <v>296</v>
      </c>
      <c r="G18" s="272"/>
      <c r="H18" s="272"/>
      <c r="I18" s="272"/>
      <c r="J18" s="272"/>
      <c r="K18" s="270"/>
    </row>
    <row r="19" spans="2:11" s="1" customFormat="1" ht="15" customHeight="1">
      <c r="B19" s="273"/>
      <c r="C19" s="274"/>
      <c r="D19" s="274"/>
      <c r="E19" s="276" t="s">
        <v>297</v>
      </c>
      <c r="F19" s="272" t="s">
        <v>298</v>
      </c>
      <c r="G19" s="272"/>
      <c r="H19" s="272"/>
      <c r="I19" s="272"/>
      <c r="J19" s="272"/>
      <c r="K19" s="270"/>
    </row>
    <row r="20" spans="2:11" s="1" customFormat="1" ht="15" customHeight="1">
      <c r="B20" s="273"/>
      <c r="C20" s="274"/>
      <c r="D20" s="274"/>
      <c r="E20" s="276" t="s">
        <v>299</v>
      </c>
      <c r="F20" s="272" t="s">
        <v>300</v>
      </c>
      <c r="G20" s="272"/>
      <c r="H20" s="272"/>
      <c r="I20" s="272"/>
      <c r="J20" s="272"/>
      <c r="K20" s="270"/>
    </row>
    <row r="21" spans="2:11" s="1" customFormat="1" ht="15" customHeight="1">
      <c r="B21" s="273"/>
      <c r="C21" s="274"/>
      <c r="D21" s="274"/>
      <c r="E21" s="276" t="s">
        <v>83</v>
      </c>
      <c r="F21" s="272" t="s">
        <v>84</v>
      </c>
      <c r="G21" s="272"/>
      <c r="H21" s="272"/>
      <c r="I21" s="272"/>
      <c r="J21" s="272"/>
      <c r="K21" s="270"/>
    </row>
    <row r="22" spans="2:11" s="1" customFormat="1" ht="15" customHeight="1">
      <c r="B22" s="273"/>
      <c r="C22" s="274"/>
      <c r="D22" s="274"/>
      <c r="E22" s="276" t="s">
        <v>301</v>
      </c>
      <c r="F22" s="272" t="s">
        <v>302</v>
      </c>
      <c r="G22" s="272"/>
      <c r="H22" s="272"/>
      <c r="I22" s="272"/>
      <c r="J22" s="272"/>
      <c r="K22" s="270"/>
    </row>
    <row r="23" spans="2:11" s="1" customFormat="1" ht="15" customHeight="1">
      <c r="B23" s="273"/>
      <c r="C23" s="274"/>
      <c r="D23" s="274"/>
      <c r="E23" s="276" t="s">
        <v>303</v>
      </c>
      <c r="F23" s="272" t="s">
        <v>304</v>
      </c>
      <c r="G23" s="272"/>
      <c r="H23" s="272"/>
      <c r="I23" s="272"/>
      <c r="J23" s="272"/>
      <c r="K23" s="270"/>
    </row>
    <row r="24" spans="2:11" s="1" customFormat="1" ht="12.75" customHeight="1">
      <c r="B24" s="273"/>
      <c r="C24" s="274"/>
      <c r="D24" s="274"/>
      <c r="E24" s="274"/>
      <c r="F24" s="274"/>
      <c r="G24" s="274"/>
      <c r="H24" s="274"/>
      <c r="I24" s="274"/>
      <c r="J24" s="274"/>
      <c r="K24" s="270"/>
    </row>
    <row r="25" spans="2:11" s="1" customFormat="1" ht="15" customHeight="1">
      <c r="B25" s="273"/>
      <c r="C25" s="272" t="s">
        <v>305</v>
      </c>
      <c r="D25" s="272"/>
      <c r="E25" s="272"/>
      <c r="F25" s="272"/>
      <c r="G25" s="272"/>
      <c r="H25" s="272"/>
      <c r="I25" s="272"/>
      <c r="J25" s="272"/>
      <c r="K25" s="270"/>
    </row>
    <row r="26" spans="2:11" s="1" customFormat="1" ht="15" customHeight="1">
      <c r="B26" s="273"/>
      <c r="C26" s="272" t="s">
        <v>306</v>
      </c>
      <c r="D26" s="272"/>
      <c r="E26" s="272"/>
      <c r="F26" s="272"/>
      <c r="G26" s="272"/>
      <c r="H26" s="272"/>
      <c r="I26" s="272"/>
      <c r="J26" s="272"/>
      <c r="K26" s="270"/>
    </row>
    <row r="27" spans="2:11" s="1" customFormat="1" ht="15" customHeight="1">
      <c r="B27" s="273"/>
      <c r="C27" s="272"/>
      <c r="D27" s="272" t="s">
        <v>307</v>
      </c>
      <c r="E27" s="272"/>
      <c r="F27" s="272"/>
      <c r="G27" s="272"/>
      <c r="H27" s="272"/>
      <c r="I27" s="272"/>
      <c r="J27" s="272"/>
      <c r="K27" s="270"/>
    </row>
    <row r="28" spans="2:11" s="1" customFormat="1" ht="15" customHeight="1">
      <c r="B28" s="273"/>
      <c r="C28" s="274"/>
      <c r="D28" s="272" t="s">
        <v>308</v>
      </c>
      <c r="E28" s="272"/>
      <c r="F28" s="272"/>
      <c r="G28" s="272"/>
      <c r="H28" s="272"/>
      <c r="I28" s="272"/>
      <c r="J28" s="272"/>
      <c r="K28" s="270"/>
    </row>
    <row r="29" spans="2:11" s="1" customFormat="1" ht="12.75" customHeight="1">
      <c r="B29" s="273"/>
      <c r="C29" s="274"/>
      <c r="D29" s="274"/>
      <c r="E29" s="274"/>
      <c r="F29" s="274"/>
      <c r="G29" s="274"/>
      <c r="H29" s="274"/>
      <c r="I29" s="274"/>
      <c r="J29" s="274"/>
      <c r="K29" s="270"/>
    </row>
    <row r="30" spans="2:11" s="1" customFormat="1" ht="15" customHeight="1">
      <c r="B30" s="273"/>
      <c r="C30" s="274"/>
      <c r="D30" s="272" t="s">
        <v>309</v>
      </c>
      <c r="E30" s="272"/>
      <c r="F30" s="272"/>
      <c r="G30" s="272"/>
      <c r="H30" s="272"/>
      <c r="I30" s="272"/>
      <c r="J30" s="272"/>
      <c r="K30" s="270"/>
    </row>
    <row r="31" spans="2:11" s="1" customFormat="1" ht="15" customHeight="1">
      <c r="B31" s="273"/>
      <c r="C31" s="274"/>
      <c r="D31" s="272" t="s">
        <v>310</v>
      </c>
      <c r="E31" s="272"/>
      <c r="F31" s="272"/>
      <c r="G31" s="272"/>
      <c r="H31" s="272"/>
      <c r="I31" s="272"/>
      <c r="J31" s="272"/>
      <c r="K31" s="270"/>
    </row>
    <row r="32" spans="2:11" s="1" customFormat="1" ht="12.75" customHeight="1">
      <c r="B32" s="273"/>
      <c r="C32" s="274"/>
      <c r="D32" s="274"/>
      <c r="E32" s="274"/>
      <c r="F32" s="274"/>
      <c r="G32" s="274"/>
      <c r="H32" s="274"/>
      <c r="I32" s="274"/>
      <c r="J32" s="274"/>
      <c r="K32" s="270"/>
    </row>
    <row r="33" spans="2:11" s="1" customFormat="1" ht="15" customHeight="1">
      <c r="B33" s="273"/>
      <c r="C33" s="274"/>
      <c r="D33" s="272" t="s">
        <v>311</v>
      </c>
      <c r="E33" s="272"/>
      <c r="F33" s="272"/>
      <c r="G33" s="272"/>
      <c r="H33" s="272"/>
      <c r="I33" s="272"/>
      <c r="J33" s="272"/>
      <c r="K33" s="270"/>
    </row>
    <row r="34" spans="2:11" s="1" customFormat="1" ht="15" customHeight="1">
      <c r="B34" s="273"/>
      <c r="C34" s="274"/>
      <c r="D34" s="272" t="s">
        <v>312</v>
      </c>
      <c r="E34" s="272"/>
      <c r="F34" s="272"/>
      <c r="G34" s="272"/>
      <c r="H34" s="272"/>
      <c r="I34" s="272"/>
      <c r="J34" s="272"/>
      <c r="K34" s="270"/>
    </row>
    <row r="35" spans="2:11" s="1" customFormat="1" ht="15" customHeight="1">
      <c r="B35" s="273"/>
      <c r="C35" s="274"/>
      <c r="D35" s="272" t="s">
        <v>313</v>
      </c>
      <c r="E35" s="272"/>
      <c r="F35" s="272"/>
      <c r="G35" s="272"/>
      <c r="H35" s="272"/>
      <c r="I35" s="272"/>
      <c r="J35" s="272"/>
      <c r="K35" s="270"/>
    </row>
    <row r="36" spans="2:11" s="1" customFormat="1" ht="15" customHeight="1">
      <c r="B36" s="273"/>
      <c r="C36" s="274"/>
      <c r="D36" s="272"/>
      <c r="E36" s="275" t="s">
        <v>97</v>
      </c>
      <c r="F36" s="272"/>
      <c r="G36" s="272" t="s">
        <v>314</v>
      </c>
      <c r="H36" s="272"/>
      <c r="I36" s="272"/>
      <c r="J36" s="272"/>
      <c r="K36" s="270"/>
    </row>
    <row r="37" spans="2:11" s="1" customFormat="1" ht="30.75" customHeight="1">
      <c r="B37" s="273"/>
      <c r="C37" s="274"/>
      <c r="D37" s="272"/>
      <c r="E37" s="275" t="s">
        <v>315</v>
      </c>
      <c r="F37" s="272"/>
      <c r="G37" s="272" t="s">
        <v>316</v>
      </c>
      <c r="H37" s="272"/>
      <c r="I37" s="272"/>
      <c r="J37" s="272"/>
      <c r="K37" s="270"/>
    </row>
    <row r="38" spans="2:11" s="1" customFormat="1" ht="15" customHeight="1">
      <c r="B38" s="273"/>
      <c r="C38" s="274"/>
      <c r="D38" s="272"/>
      <c r="E38" s="275" t="s">
        <v>54</v>
      </c>
      <c r="F38" s="272"/>
      <c r="G38" s="272" t="s">
        <v>317</v>
      </c>
      <c r="H38" s="272"/>
      <c r="I38" s="272"/>
      <c r="J38" s="272"/>
      <c r="K38" s="270"/>
    </row>
    <row r="39" spans="2:11" s="1" customFormat="1" ht="15" customHeight="1">
      <c r="B39" s="273"/>
      <c r="C39" s="274"/>
      <c r="D39" s="272"/>
      <c r="E39" s="275" t="s">
        <v>55</v>
      </c>
      <c r="F39" s="272"/>
      <c r="G39" s="272" t="s">
        <v>318</v>
      </c>
      <c r="H39" s="272"/>
      <c r="I39" s="272"/>
      <c r="J39" s="272"/>
      <c r="K39" s="270"/>
    </row>
    <row r="40" spans="2:11" s="1" customFormat="1" ht="15" customHeight="1">
      <c r="B40" s="273"/>
      <c r="C40" s="274"/>
      <c r="D40" s="272"/>
      <c r="E40" s="275" t="s">
        <v>98</v>
      </c>
      <c r="F40" s="272"/>
      <c r="G40" s="272" t="s">
        <v>319</v>
      </c>
      <c r="H40" s="272"/>
      <c r="I40" s="272"/>
      <c r="J40" s="272"/>
      <c r="K40" s="270"/>
    </row>
    <row r="41" spans="2:11" s="1" customFormat="1" ht="15" customHeight="1">
      <c r="B41" s="273"/>
      <c r="C41" s="274"/>
      <c r="D41" s="272"/>
      <c r="E41" s="275" t="s">
        <v>99</v>
      </c>
      <c r="F41" s="272"/>
      <c r="G41" s="272" t="s">
        <v>320</v>
      </c>
      <c r="H41" s="272"/>
      <c r="I41" s="272"/>
      <c r="J41" s="272"/>
      <c r="K41" s="270"/>
    </row>
    <row r="42" spans="2:11" s="1" customFormat="1" ht="15" customHeight="1">
      <c r="B42" s="273"/>
      <c r="C42" s="274"/>
      <c r="D42" s="272"/>
      <c r="E42" s="275" t="s">
        <v>321</v>
      </c>
      <c r="F42" s="272"/>
      <c r="G42" s="272" t="s">
        <v>322</v>
      </c>
      <c r="H42" s="272"/>
      <c r="I42" s="272"/>
      <c r="J42" s="272"/>
      <c r="K42" s="270"/>
    </row>
    <row r="43" spans="2:11" s="1" customFormat="1" ht="15" customHeight="1">
      <c r="B43" s="273"/>
      <c r="C43" s="274"/>
      <c r="D43" s="272"/>
      <c r="E43" s="275"/>
      <c r="F43" s="272"/>
      <c r="G43" s="272" t="s">
        <v>323</v>
      </c>
      <c r="H43" s="272"/>
      <c r="I43" s="272"/>
      <c r="J43" s="272"/>
      <c r="K43" s="270"/>
    </row>
    <row r="44" spans="2:11" s="1" customFormat="1" ht="15" customHeight="1">
      <c r="B44" s="273"/>
      <c r="C44" s="274"/>
      <c r="D44" s="272"/>
      <c r="E44" s="275" t="s">
        <v>324</v>
      </c>
      <c r="F44" s="272"/>
      <c r="G44" s="272" t="s">
        <v>325</v>
      </c>
      <c r="H44" s="272"/>
      <c r="I44" s="272"/>
      <c r="J44" s="272"/>
      <c r="K44" s="270"/>
    </row>
    <row r="45" spans="2:11" s="1" customFormat="1" ht="15" customHeight="1">
      <c r="B45" s="273"/>
      <c r="C45" s="274"/>
      <c r="D45" s="272"/>
      <c r="E45" s="275" t="s">
        <v>101</v>
      </c>
      <c r="F45" s="272"/>
      <c r="G45" s="272" t="s">
        <v>326</v>
      </c>
      <c r="H45" s="272"/>
      <c r="I45" s="272"/>
      <c r="J45" s="272"/>
      <c r="K45" s="270"/>
    </row>
    <row r="46" spans="2:11" s="1" customFormat="1" ht="12.75" customHeight="1">
      <c r="B46" s="273"/>
      <c r="C46" s="274"/>
      <c r="D46" s="272"/>
      <c r="E46" s="272"/>
      <c r="F46" s="272"/>
      <c r="G46" s="272"/>
      <c r="H46" s="272"/>
      <c r="I46" s="272"/>
      <c r="J46" s="272"/>
      <c r="K46" s="270"/>
    </row>
    <row r="47" spans="2:11" s="1" customFormat="1" ht="15" customHeight="1">
      <c r="B47" s="273"/>
      <c r="C47" s="274"/>
      <c r="D47" s="272" t="s">
        <v>327</v>
      </c>
      <c r="E47" s="272"/>
      <c r="F47" s="272"/>
      <c r="G47" s="272"/>
      <c r="H47" s="272"/>
      <c r="I47" s="272"/>
      <c r="J47" s="272"/>
      <c r="K47" s="270"/>
    </row>
    <row r="48" spans="2:11" s="1" customFormat="1" ht="15" customHeight="1">
      <c r="B48" s="273"/>
      <c r="C48" s="274"/>
      <c r="D48" s="274"/>
      <c r="E48" s="272" t="s">
        <v>328</v>
      </c>
      <c r="F48" s="272"/>
      <c r="G48" s="272"/>
      <c r="H48" s="272"/>
      <c r="I48" s="272"/>
      <c r="J48" s="272"/>
      <c r="K48" s="270"/>
    </row>
    <row r="49" spans="2:11" s="1" customFormat="1" ht="15" customHeight="1">
      <c r="B49" s="273"/>
      <c r="C49" s="274"/>
      <c r="D49" s="274"/>
      <c r="E49" s="272" t="s">
        <v>329</v>
      </c>
      <c r="F49" s="272"/>
      <c r="G49" s="272"/>
      <c r="H49" s="272"/>
      <c r="I49" s="272"/>
      <c r="J49" s="272"/>
      <c r="K49" s="270"/>
    </row>
    <row r="50" spans="2:11" s="1" customFormat="1" ht="15" customHeight="1">
      <c r="B50" s="273"/>
      <c r="C50" s="274"/>
      <c r="D50" s="274"/>
      <c r="E50" s="272" t="s">
        <v>330</v>
      </c>
      <c r="F50" s="272"/>
      <c r="G50" s="272"/>
      <c r="H50" s="272"/>
      <c r="I50" s="272"/>
      <c r="J50" s="272"/>
      <c r="K50" s="270"/>
    </row>
    <row r="51" spans="2:11" s="1" customFormat="1" ht="15" customHeight="1">
      <c r="B51" s="273"/>
      <c r="C51" s="274"/>
      <c r="D51" s="272" t="s">
        <v>331</v>
      </c>
      <c r="E51" s="272"/>
      <c r="F51" s="272"/>
      <c r="G51" s="272"/>
      <c r="H51" s="272"/>
      <c r="I51" s="272"/>
      <c r="J51" s="272"/>
      <c r="K51" s="270"/>
    </row>
    <row r="52" spans="2:11" s="1" customFormat="1" ht="25.5" customHeight="1">
      <c r="B52" s="268"/>
      <c r="C52" s="269" t="s">
        <v>332</v>
      </c>
      <c r="D52" s="269"/>
      <c r="E52" s="269"/>
      <c r="F52" s="269"/>
      <c r="G52" s="269"/>
      <c r="H52" s="269"/>
      <c r="I52" s="269"/>
      <c r="J52" s="269"/>
      <c r="K52" s="270"/>
    </row>
    <row r="53" spans="2:11" s="1" customFormat="1" ht="5.25" customHeight="1">
      <c r="B53" s="268"/>
      <c r="C53" s="271"/>
      <c r="D53" s="271"/>
      <c r="E53" s="271"/>
      <c r="F53" s="271"/>
      <c r="G53" s="271"/>
      <c r="H53" s="271"/>
      <c r="I53" s="271"/>
      <c r="J53" s="271"/>
      <c r="K53" s="270"/>
    </row>
    <row r="54" spans="2:11" s="1" customFormat="1" ht="15" customHeight="1">
      <c r="B54" s="268"/>
      <c r="C54" s="272" t="s">
        <v>333</v>
      </c>
      <c r="D54" s="272"/>
      <c r="E54" s="272"/>
      <c r="F54" s="272"/>
      <c r="G54" s="272"/>
      <c r="H54" s="272"/>
      <c r="I54" s="272"/>
      <c r="J54" s="272"/>
      <c r="K54" s="270"/>
    </row>
    <row r="55" spans="2:11" s="1" customFormat="1" ht="15" customHeight="1">
      <c r="B55" s="268"/>
      <c r="C55" s="272" t="s">
        <v>334</v>
      </c>
      <c r="D55" s="272"/>
      <c r="E55" s="272"/>
      <c r="F55" s="272"/>
      <c r="G55" s="272"/>
      <c r="H55" s="272"/>
      <c r="I55" s="272"/>
      <c r="J55" s="272"/>
      <c r="K55" s="270"/>
    </row>
    <row r="56" spans="2:11" s="1" customFormat="1" ht="12.75" customHeight="1">
      <c r="B56" s="268"/>
      <c r="C56" s="272"/>
      <c r="D56" s="272"/>
      <c r="E56" s="272"/>
      <c r="F56" s="272"/>
      <c r="G56" s="272"/>
      <c r="H56" s="272"/>
      <c r="I56" s="272"/>
      <c r="J56" s="272"/>
      <c r="K56" s="270"/>
    </row>
    <row r="57" spans="2:11" s="1" customFormat="1" ht="15" customHeight="1">
      <c r="B57" s="268"/>
      <c r="C57" s="272" t="s">
        <v>335</v>
      </c>
      <c r="D57" s="272"/>
      <c r="E57" s="272"/>
      <c r="F57" s="272"/>
      <c r="G57" s="272"/>
      <c r="H57" s="272"/>
      <c r="I57" s="272"/>
      <c r="J57" s="272"/>
      <c r="K57" s="270"/>
    </row>
    <row r="58" spans="2:11" s="1" customFormat="1" ht="15" customHeight="1">
      <c r="B58" s="268"/>
      <c r="C58" s="274"/>
      <c r="D58" s="272" t="s">
        <v>336</v>
      </c>
      <c r="E58" s="272"/>
      <c r="F58" s="272"/>
      <c r="G58" s="272"/>
      <c r="H58" s="272"/>
      <c r="I58" s="272"/>
      <c r="J58" s="272"/>
      <c r="K58" s="270"/>
    </row>
    <row r="59" spans="2:11" s="1" customFormat="1" ht="15" customHeight="1">
      <c r="B59" s="268"/>
      <c r="C59" s="274"/>
      <c r="D59" s="272" t="s">
        <v>337</v>
      </c>
      <c r="E59" s="272"/>
      <c r="F59" s="272"/>
      <c r="G59" s="272"/>
      <c r="H59" s="272"/>
      <c r="I59" s="272"/>
      <c r="J59" s="272"/>
      <c r="K59" s="270"/>
    </row>
    <row r="60" spans="2:11" s="1" customFormat="1" ht="15" customHeight="1">
      <c r="B60" s="268"/>
      <c r="C60" s="274"/>
      <c r="D60" s="272" t="s">
        <v>338</v>
      </c>
      <c r="E60" s="272"/>
      <c r="F60" s="272"/>
      <c r="G60" s="272"/>
      <c r="H60" s="272"/>
      <c r="I60" s="272"/>
      <c r="J60" s="272"/>
      <c r="K60" s="270"/>
    </row>
    <row r="61" spans="2:11" s="1" customFormat="1" ht="15" customHeight="1">
      <c r="B61" s="268"/>
      <c r="C61" s="274"/>
      <c r="D61" s="272" t="s">
        <v>339</v>
      </c>
      <c r="E61" s="272"/>
      <c r="F61" s="272"/>
      <c r="G61" s="272"/>
      <c r="H61" s="272"/>
      <c r="I61" s="272"/>
      <c r="J61" s="272"/>
      <c r="K61" s="270"/>
    </row>
    <row r="62" spans="2:11" s="1" customFormat="1" ht="15" customHeight="1">
      <c r="B62" s="268"/>
      <c r="C62" s="274"/>
      <c r="D62" s="277" t="s">
        <v>340</v>
      </c>
      <c r="E62" s="277"/>
      <c r="F62" s="277"/>
      <c r="G62" s="277"/>
      <c r="H62" s="277"/>
      <c r="I62" s="277"/>
      <c r="J62" s="277"/>
      <c r="K62" s="270"/>
    </row>
    <row r="63" spans="2:11" s="1" customFormat="1" ht="15" customHeight="1">
      <c r="B63" s="268"/>
      <c r="C63" s="274"/>
      <c r="D63" s="272" t="s">
        <v>341</v>
      </c>
      <c r="E63" s="272"/>
      <c r="F63" s="272"/>
      <c r="G63" s="272"/>
      <c r="H63" s="272"/>
      <c r="I63" s="272"/>
      <c r="J63" s="272"/>
      <c r="K63" s="270"/>
    </row>
    <row r="64" spans="2:11" s="1" customFormat="1" ht="12.75" customHeight="1">
      <c r="B64" s="268"/>
      <c r="C64" s="274"/>
      <c r="D64" s="274"/>
      <c r="E64" s="278"/>
      <c r="F64" s="274"/>
      <c r="G64" s="274"/>
      <c r="H64" s="274"/>
      <c r="I64" s="274"/>
      <c r="J64" s="274"/>
      <c r="K64" s="270"/>
    </row>
    <row r="65" spans="2:11" s="1" customFormat="1" ht="15" customHeight="1">
      <c r="B65" s="268"/>
      <c r="C65" s="274"/>
      <c r="D65" s="272" t="s">
        <v>342</v>
      </c>
      <c r="E65" s="272"/>
      <c r="F65" s="272"/>
      <c r="G65" s="272"/>
      <c r="H65" s="272"/>
      <c r="I65" s="272"/>
      <c r="J65" s="272"/>
      <c r="K65" s="270"/>
    </row>
    <row r="66" spans="2:11" s="1" customFormat="1" ht="15" customHeight="1">
      <c r="B66" s="268"/>
      <c r="C66" s="274"/>
      <c r="D66" s="277" t="s">
        <v>343</v>
      </c>
      <c r="E66" s="277"/>
      <c r="F66" s="277"/>
      <c r="G66" s="277"/>
      <c r="H66" s="277"/>
      <c r="I66" s="277"/>
      <c r="J66" s="277"/>
      <c r="K66" s="270"/>
    </row>
    <row r="67" spans="2:11" s="1" customFormat="1" ht="15" customHeight="1">
      <c r="B67" s="268"/>
      <c r="C67" s="274"/>
      <c r="D67" s="272" t="s">
        <v>344</v>
      </c>
      <c r="E67" s="272"/>
      <c r="F67" s="272"/>
      <c r="G67" s="272"/>
      <c r="H67" s="272"/>
      <c r="I67" s="272"/>
      <c r="J67" s="272"/>
      <c r="K67" s="270"/>
    </row>
    <row r="68" spans="2:11" s="1" customFormat="1" ht="15" customHeight="1">
      <c r="B68" s="268"/>
      <c r="C68" s="274"/>
      <c r="D68" s="272" t="s">
        <v>345</v>
      </c>
      <c r="E68" s="272"/>
      <c r="F68" s="272"/>
      <c r="G68" s="272"/>
      <c r="H68" s="272"/>
      <c r="I68" s="272"/>
      <c r="J68" s="272"/>
      <c r="K68" s="270"/>
    </row>
    <row r="69" spans="2:11" s="1" customFormat="1" ht="15" customHeight="1">
      <c r="B69" s="268"/>
      <c r="C69" s="274"/>
      <c r="D69" s="272" t="s">
        <v>346</v>
      </c>
      <c r="E69" s="272"/>
      <c r="F69" s="272"/>
      <c r="G69" s="272"/>
      <c r="H69" s="272"/>
      <c r="I69" s="272"/>
      <c r="J69" s="272"/>
      <c r="K69" s="270"/>
    </row>
    <row r="70" spans="2:11" s="1" customFormat="1" ht="15" customHeight="1">
      <c r="B70" s="268"/>
      <c r="C70" s="274"/>
      <c r="D70" s="272" t="s">
        <v>347</v>
      </c>
      <c r="E70" s="272"/>
      <c r="F70" s="272"/>
      <c r="G70" s="272"/>
      <c r="H70" s="272"/>
      <c r="I70" s="272"/>
      <c r="J70" s="272"/>
      <c r="K70" s="270"/>
    </row>
    <row r="71" spans="2:11" s="1" customFormat="1" ht="12.75" customHeight="1">
      <c r="B71" s="279"/>
      <c r="C71" s="280"/>
      <c r="D71" s="280"/>
      <c r="E71" s="280"/>
      <c r="F71" s="280"/>
      <c r="G71" s="280"/>
      <c r="H71" s="280"/>
      <c r="I71" s="280"/>
      <c r="J71" s="280"/>
      <c r="K71" s="281"/>
    </row>
    <row r="72" spans="2:11" s="1" customFormat="1" ht="18.75" customHeight="1">
      <c r="B72" s="282"/>
      <c r="C72" s="282"/>
      <c r="D72" s="282"/>
      <c r="E72" s="282"/>
      <c r="F72" s="282"/>
      <c r="G72" s="282"/>
      <c r="H72" s="282"/>
      <c r="I72" s="282"/>
      <c r="J72" s="282"/>
      <c r="K72" s="283"/>
    </row>
    <row r="73" spans="2:11" s="1" customFormat="1" ht="18.75" customHeight="1">
      <c r="B73" s="283"/>
      <c r="C73" s="283"/>
      <c r="D73" s="283"/>
      <c r="E73" s="283"/>
      <c r="F73" s="283"/>
      <c r="G73" s="283"/>
      <c r="H73" s="283"/>
      <c r="I73" s="283"/>
      <c r="J73" s="283"/>
      <c r="K73" s="283"/>
    </row>
    <row r="74" spans="2:11" s="1" customFormat="1" ht="7.5" customHeight="1">
      <c r="B74" s="284"/>
      <c r="C74" s="285"/>
      <c r="D74" s="285"/>
      <c r="E74" s="285"/>
      <c r="F74" s="285"/>
      <c r="G74" s="285"/>
      <c r="H74" s="285"/>
      <c r="I74" s="285"/>
      <c r="J74" s="285"/>
      <c r="K74" s="286"/>
    </row>
    <row r="75" spans="2:11" s="1" customFormat="1" ht="45" customHeight="1">
      <c r="B75" s="287"/>
      <c r="C75" s="288" t="s">
        <v>348</v>
      </c>
      <c r="D75" s="288"/>
      <c r="E75" s="288"/>
      <c r="F75" s="288"/>
      <c r="G75" s="288"/>
      <c r="H75" s="288"/>
      <c r="I75" s="288"/>
      <c r="J75" s="288"/>
      <c r="K75" s="289"/>
    </row>
    <row r="76" spans="2:11" s="1" customFormat="1" ht="17.25" customHeight="1">
      <c r="B76" s="287"/>
      <c r="C76" s="290" t="s">
        <v>349</v>
      </c>
      <c r="D76" s="290"/>
      <c r="E76" s="290"/>
      <c r="F76" s="290" t="s">
        <v>350</v>
      </c>
      <c r="G76" s="291"/>
      <c r="H76" s="290" t="s">
        <v>55</v>
      </c>
      <c r="I76" s="290" t="s">
        <v>58</v>
      </c>
      <c r="J76" s="290" t="s">
        <v>351</v>
      </c>
      <c r="K76" s="289"/>
    </row>
    <row r="77" spans="2:11" s="1" customFormat="1" ht="17.25" customHeight="1">
      <c r="B77" s="287"/>
      <c r="C77" s="292" t="s">
        <v>352</v>
      </c>
      <c r="D77" s="292"/>
      <c r="E77" s="292"/>
      <c r="F77" s="293" t="s">
        <v>353</v>
      </c>
      <c r="G77" s="294"/>
      <c r="H77" s="292"/>
      <c r="I77" s="292"/>
      <c r="J77" s="292" t="s">
        <v>354</v>
      </c>
      <c r="K77" s="289"/>
    </row>
    <row r="78" spans="2:11" s="1" customFormat="1" ht="5.25" customHeight="1">
      <c r="B78" s="287"/>
      <c r="C78" s="295"/>
      <c r="D78" s="295"/>
      <c r="E78" s="295"/>
      <c r="F78" s="295"/>
      <c r="G78" s="296"/>
      <c r="H78" s="295"/>
      <c r="I78" s="295"/>
      <c r="J78" s="295"/>
      <c r="K78" s="289"/>
    </row>
    <row r="79" spans="2:11" s="1" customFormat="1" ht="15" customHeight="1">
      <c r="B79" s="287"/>
      <c r="C79" s="275" t="s">
        <v>54</v>
      </c>
      <c r="D79" s="297"/>
      <c r="E79" s="297"/>
      <c r="F79" s="298" t="s">
        <v>355</v>
      </c>
      <c r="G79" s="299"/>
      <c r="H79" s="275" t="s">
        <v>356</v>
      </c>
      <c r="I79" s="275" t="s">
        <v>357</v>
      </c>
      <c r="J79" s="275">
        <v>20</v>
      </c>
      <c r="K79" s="289"/>
    </row>
    <row r="80" spans="2:11" s="1" customFormat="1" ht="15" customHeight="1">
      <c r="B80" s="287"/>
      <c r="C80" s="275" t="s">
        <v>358</v>
      </c>
      <c r="D80" s="275"/>
      <c r="E80" s="275"/>
      <c r="F80" s="298" t="s">
        <v>355</v>
      </c>
      <c r="G80" s="299"/>
      <c r="H80" s="275" t="s">
        <v>359</v>
      </c>
      <c r="I80" s="275" t="s">
        <v>357</v>
      </c>
      <c r="J80" s="275">
        <v>120</v>
      </c>
      <c r="K80" s="289"/>
    </row>
    <row r="81" spans="2:11" s="1" customFormat="1" ht="15" customHeight="1">
      <c r="B81" s="300"/>
      <c r="C81" s="275" t="s">
        <v>360</v>
      </c>
      <c r="D81" s="275"/>
      <c r="E81" s="275"/>
      <c r="F81" s="298" t="s">
        <v>361</v>
      </c>
      <c r="G81" s="299"/>
      <c r="H81" s="275" t="s">
        <v>362</v>
      </c>
      <c r="I81" s="275" t="s">
        <v>357</v>
      </c>
      <c r="J81" s="275">
        <v>50</v>
      </c>
      <c r="K81" s="289"/>
    </row>
    <row r="82" spans="2:11" s="1" customFormat="1" ht="15" customHeight="1">
      <c r="B82" s="300"/>
      <c r="C82" s="275" t="s">
        <v>363</v>
      </c>
      <c r="D82" s="275"/>
      <c r="E82" s="275"/>
      <c r="F82" s="298" t="s">
        <v>355</v>
      </c>
      <c r="G82" s="299"/>
      <c r="H82" s="275" t="s">
        <v>364</v>
      </c>
      <c r="I82" s="275" t="s">
        <v>365</v>
      </c>
      <c r="J82" s="275"/>
      <c r="K82" s="289"/>
    </row>
    <row r="83" spans="2:11" s="1" customFormat="1" ht="15" customHeight="1">
      <c r="B83" s="300"/>
      <c r="C83" s="301" t="s">
        <v>366</v>
      </c>
      <c r="D83" s="301"/>
      <c r="E83" s="301"/>
      <c r="F83" s="302" t="s">
        <v>361</v>
      </c>
      <c r="G83" s="301"/>
      <c r="H83" s="301" t="s">
        <v>367</v>
      </c>
      <c r="I83" s="301" t="s">
        <v>357</v>
      </c>
      <c r="J83" s="301">
        <v>15</v>
      </c>
      <c r="K83" s="289"/>
    </row>
    <row r="84" spans="2:11" s="1" customFormat="1" ht="15" customHeight="1">
      <c r="B84" s="300"/>
      <c r="C84" s="301" t="s">
        <v>368</v>
      </c>
      <c r="D84" s="301"/>
      <c r="E84" s="301"/>
      <c r="F84" s="302" t="s">
        <v>361</v>
      </c>
      <c r="G84" s="301"/>
      <c r="H84" s="301" t="s">
        <v>369</v>
      </c>
      <c r="I84" s="301" t="s">
        <v>357</v>
      </c>
      <c r="J84" s="301">
        <v>15</v>
      </c>
      <c r="K84" s="289"/>
    </row>
    <row r="85" spans="2:11" s="1" customFormat="1" ht="15" customHeight="1">
      <c r="B85" s="300"/>
      <c r="C85" s="301" t="s">
        <v>370</v>
      </c>
      <c r="D85" s="301"/>
      <c r="E85" s="301"/>
      <c r="F85" s="302" t="s">
        <v>361</v>
      </c>
      <c r="G85" s="301"/>
      <c r="H85" s="301" t="s">
        <v>371</v>
      </c>
      <c r="I85" s="301" t="s">
        <v>357</v>
      </c>
      <c r="J85" s="301">
        <v>20</v>
      </c>
      <c r="K85" s="289"/>
    </row>
    <row r="86" spans="2:11" s="1" customFormat="1" ht="15" customHeight="1">
      <c r="B86" s="300"/>
      <c r="C86" s="301" t="s">
        <v>372</v>
      </c>
      <c r="D86" s="301"/>
      <c r="E86" s="301"/>
      <c r="F86" s="302" t="s">
        <v>361</v>
      </c>
      <c r="G86" s="301"/>
      <c r="H86" s="301" t="s">
        <v>373</v>
      </c>
      <c r="I86" s="301" t="s">
        <v>357</v>
      </c>
      <c r="J86" s="301">
        <v>20</v>
      </c>
      <c r="K86" s="289"/>
    </row>
    <row r="87" spans="2:11" s="1" customFormat="1" ht="15" customHeight="1">
      <c r="B87" s="300"/>
      <c r="C87" s="275" t="s">
        <v>374</v>
      </c>
      <c r="D87" s="275"/>
      <c r="E87" s="275"/>
      <c r="F87" s="298" t="s">
        <v>361</v>
      </c>
      <c r="G87" s="299"/>
      <c r="H87" s="275" t="s">
        <v>375</v>
      </c>
      <c r="I87" s="275" t="s">
        <v>357</v>
      </c>
      <c r="J87" s="275">
        <v>50</v>
      </c>
      <c r="K87" s="289"/>
    </row>
    <row r="88" spans="2:11" s="1" customFormat="1" ht="15" customHeight="1">
      <c r="B88" s="300"/>
      <c r="C88" s="275" t="s">
        <v>376</v>
      </c>
      <c r="D88" s="275"/>
      <c r="E88" s="275"/>
      <c r="F88" s="298" t="s">
        <v>361</v>
      </c>
      <c r="G88" s="299"/>
      <c r="H88" s="275" t="s">
        <v>377</v>
      </c>
      <c r="I88" s="275" t="s">
        <v>357</v>
      </c>
      <c r="J88" s="275">
        <v>20</v>
      </c>
      <c r="K88" s="289"/>
    </row>
    <row r="89" spans="2:11" s="1" customFormat="1" ht="15" customHeight="1">
      <c r="B89" s="300"/>
      <c r="C89" s="275" t="s">
        <v>378</v>
      </c>
      <c r="D89" s="275"/>
      <c r="E89" s="275"/>
      <c r="F89" s="298" t="s">
        <v>361</v>
      </c>
      <c r="G89" s="299"/>
      <c r="H89" s="275" t="s">
        <v>379</v>
      </c>
      <c r="I89" s="275" t="s">
        <v>357</v>
      </c>
      <c r="J89" s="275">
        <v>20</v>
      </c>
      <c r="K89" s="289"/>
    </row>
    <row r="90" spans="2:11" s="1" customFormat="1" ht="15" customHeight="1">
      <c r="B90" s="300"/>
      <c r="C90" s="275" t="s">
        <v>380</v>
      </c>
      <c r="D90" s="275"/>
      <c r="E90" s="275"/>
      <c r="F90" s="298" t="s">
        <v>361</v>
      </c>
      <c r="G90" s="299"/>
      <c r="H90" s="275" t="s">
        <v>381</v>
      </c>
      <c r="I90" s="275" t="s">
        <v>357</v>
      </c>
      <c r="J90" s="275">
        <v>50</v>
      </c>
      <c r="K90" s="289"/>
    </row>
    <row r="91" spans="2:11" s="1" customFormat="1" ht="15" customHeight="1">
      <c r="B91" s="300"/>
      <c r="C91" s="275" t="s">
        <v>382</v>
      </c>
      <c r="D91" s="275"/>
      <c r="E91" s="275"/>
      <c r="F91" s="298" t="s">
        <v>361</v>
      </c>
      <c r="G91" s="299"/>
      <c r="H91" s="275" t="s">
        <v>382</v>
      </c>
      <c r="I91" s="275" t="s">
        <v>357</v>
      </c>
      <c r="J91" s="275">
        <v>50</v>
      </c>
      <c r="K91" s="289"/>
    </row>
    <row r="92" spans="2:11" s="1" customFormat="1" ht="15" customHeight="1">
      <c r="B92" s="300"/>
      <c r="C92" s="275" t="s">
        <v>383</v>
      </c>
      <c r="D92" s="275"/>
      <c r="E92" s="275"/>
      <c r="F92" s="298" t="s">
        <v>361</v>
      </c>
      <c r="G92" s="299"/>
      <c r="H92" s="275" t="s">
        <v>384</v>
      </c>
      <c r="I92" s="275" t="s">
        <v>357</v>
      </c>
      <c r="J92" s="275">
        <v>255</v>
      </c>
      <c r="K92" s="289"/>
    </row>
    <row r="93" spans="2:11" s="1" customFormat="1" ht="15" customHeight="1">
      <c r="B93" s="300"/>
      <c r="C93" s="275" t="s">
        <v>385</v>
      </c>
      <c r="D93" s="275"/>
      <c r="E93" s="275"/>
      <c r="F93" s="298" t="s">
        <v>355</v>
      </c>
      <c r="G93" s="299"/>
      <c r="H93" s="275" t="s">
        <v>386</v>
      </c>
      <c r="I93" s="275" t="s">
        <v>387</v>
      </c>
      <c r="J93" s="275"/>
      <c r="K93" s="289"/>
    </row>
    <row r="94" spans="2:11" s="1" customFormat="1" ht="15" customHeight="1">
      <c r="B94" s="300"/>
      <c r="C94" s="275" t="s">
        <v>388</v>
      </c>
      <c r="D94" s="275"/>
      <c r="E94" s="275"/>
      <c r="F94" s="298" t="s">
        <v>355</v>
      </c>
      <c r="G94" s="299"/>
      <c r="H94" s="275" t="s">
        <v>389</v>
      </c>
      <c r="I94" s="275" t="s">
        <v>390</v>
      </c>
      <c r="J94" s="275"/>
      <c r="K94" s="289"/>
    </row>
    <row r="95" spans="2:11" s="1" customFormat="1" ht="15" customHeight="1">
      <c r="B95" s="300"/>
      <c r="C95" s="275" t="s">
        <v>391</v>
      </c>
      <c r="D95" s="275"/>
      <c r="E95" s="275"/>
      <c r="F95" s="298" t="s">
        <v>355</v>
      </c>
      <c r="G95" s="299"/>
      <c r="H95" s="275" t="s">
        <v>391</v>
      </c>
      <c r="I95" s="275" t="s">
        <v>390</v>
      </c>
      <c r="J95" s="275"/>
      <c r="K95" s="289"/>
    </row>
    <row r="96" spans="2:11" s="1" customFormat="1" ht="15" customHeight="1">
      <c r="B96" s="300"/>
      <c r="C96" s="275" t="s">
        <v>39</v>
      </c>
      <c r="D96" s="275"/>
      <c r="E96" s="275"/>
      <c r="F96" s="298" t="s">
        <v>355</v>
      </c>
      <c r="G96" s="299"/>
      <c r="H96" s="275" t="s">
        <v>392</v>
      </c>
      <c r="I96" s="275" t="s">
        <v>390</v>
      </c>
      <c r="J96" s="275"/>
      <c r="K96" s="289"/>
    </row>
    <row r="97" spans="2:11" s="1" customFormat="1" ht="15" customHeight="1">
      <c r="B97" s="300"/>
      <c r="C97" s="275" t="s">
        <v>49</v>
      </c>
      <c r="D97" s="275"/>
      <c r="E97" s="275"/>
      <c r="F97" s="298" t="s">
        <v>355</v>
      </c>
      <c r="G97" s="299"/>
      <c r="H97" s="275" t="s">
        <v>393</v>
      </c>
      <c r="I97" s="275" t="s">
        <v>390</v>
      </c>
      <c r="J97" s="275"/>
      <c r="K97" s="289"/>
    </row>
    <row r="98" spans="2:11" s="1" customFormat="1" ht="15" customHeight="1">
      <c r="B98" s="303"/>
      <c r="C98" s="304"/>
      <c r="D98" s="304"/>
      <c r="E98" s="304"/>
      <c r="F98" s="304"/>
      <c r="G98" s="304"/>
      <c r="H98" s="304"/>
      <c r="I98" s="304"/>
      <c r="J98" s="304"/>
      <c r="K98" s="305"/>
    </row>
    <row r="99" spans="2:11" s="1" customFormat="1" ht="18.75" customHeight="1">
      <c r="B99" s="306"/>
      <c r="C99" s="307"/>
      <c r="D99" s="307"/>
      <c r="E99" s="307"/>
      <c r="F99" s="307"/>
      <c r="G99" s="307"/>
      <c r="H99" s="307"/>
      <c r="I99" s="307"/>
      <c r="J99" s="307"/>
      <c r="K99" s="306"/>
    </row>
    <row r="100" spans="2:11" s="1" customFormat="1" ht="18.75" customHeight="1">
      <c r="B100" s="283"/>
      <c r="C100" s="283"/>
      <c r="D100" s="283"/>
      <c r="E100" s="283"/>
      <c r="F100" s="283"/>
      <c r="G100" s="283"/>
      <c r="H100" s="283"/>
      <c r="I100" s="283"/>
      <c r="J100" s="283"/>
      <c r="K100" s="283"/>
    </row>
    <row r="101" spans="2:11" s="1" customFormat="1" ht="7.5" customHeight="1">
      <c r="B101" s="284"/>
      <c r="C101" s="285"/>
      <c r="D101" s="285"/>
      <c r="E101" s="285"/>
      <c r="F101" s="285"/>
      <c r="G101" s="285"/>
      <c r="H101" s="285"/>
      <c r="I101" s="285"/>
      <c r="J101" s="285"/>
      <c r="K101" s="286"/>
    </row>
    <row r="102" spans="2:11" s="1" customFormat="1" ht="45" customHeight="1">
      <c r="B102" s="287"/>
      <c r="C102" s="288" t="s">
        <v>394</v>
      </c>
      <c r="D102" s="288"/>
      <c r="E102" s="288"/>
      <c r="F102" s="288"/>
      <c r="G102" s="288"/>
      <c r="H102" s="288"/>
      <c r="I102" s="288"/>
      <c r="J102" s="288"/>
      <c r="K102" s="289"/>
    </row>
    <row r="103" spans="2:11" s="1" customFormat="1" ht="17.25" customHeight="1">
      <c r="B103" s="287"/>
      <c r="C103" s="290" t="s">
        <v>349</v>
      </c>
      <c r="D103" s="290"/>
      <c r="E103" s="290"/>
      <c r="F103" s="290" t="s">
        <v>350</v>
      </c>
      <c r="G103" s="291"/>
      <c r="H103" s="290" t="s">
        <v>55</v>
      </c>
      <c r="I103" s="290" t="s">
        <v>58</v>
      </c>
      <c r="J103" s="290" t="s">
        <v>351</v>
      </c>
      <c r="K103" s="289"/>
    </row>
    <row r="104" spans="2:11" s="1" customFormat="1" ht="17.25" customHeight="1">
      <c r="B104" s="287"/>
      <c r="C104" s="292" t="s">
        <v>352</v>
      </c>
      <c r="D104" s="292"/>
      <c r="E104" s="292"/>
      <c r="F104" s="293" t="s">
        <v>353</v>
      </c>
      <c r="G104" s="294"/>
      <c r="H104" s="292"/>
      <c r="I104" s="292"/>
      <c r="J104" s="292" t="s">
        <v>354</v>
      </c>
      <c r="K104" s="289"/>
    </row>
    <row r="105" spans="2:11" s="1" customFormat="1" ht="5.25" customHeight="1">
      <c r="B105" s="287"/>
      <c r="C105" s="290"/>
      <c r="D105" s="290"/>
      <c r="E105" s="290"/>
      <c r="F105" s="290"/>
      <c r="G105" s="308"/>
      <c r="H105" s="290"/>
      <c r="I105" s="290"/>
      <c r="J105" s="290"/>
      <c r="K105" s="289"/>
    </row>
    <row r="106" spans="2:11" s="1" customFormat="1" ht="15" customHeight="1">
      <c r="B106" s="287"/>
      <c r="C106" s="275" t="s">
        <v>54</v>
      </c>
      <c r="D106" s="297"/>
      <c r="E106" s="297"/>
      <c r="F106" s="298" t="s">
        <v>355</v>
      </c>
      <c r="G106" s="275"/>
      <c r="H106" s="275" t="s">
        <v>395</v>
      </c>
      <c r="I106" s="275" t="s">
        <v>357</v>
      </c>
      <c r="J106" s="275">
        <v>20</v>
      </c>
      <c r="K106" s="289"/>
    </row>
    <row r="107" spans="2:11" s="1" customFormat="1" ht="15" customHeight="1">
      <c r="B107" s="287"/>
      <c r="C107" s="275" t="s">
        <v>358</v>
      </c>
      <c r="D107" s="275"/>
      <c r="E107" s="275"/>
      <c r="F107" s="298" t="s">
        <v>355</v>
      </c>
      <c r="G107" s="275"/>
      <c r="H107" s="275" t="s">
        <v>395</v>
      </c>
      <c r="I107" s="275" t="s">
        <v>357</v>
      </c>
      <c r="J107" s="275">
        <v>120</v>
      </c>
      <c r="K107" s="289"/>
    </row>
    <row r="108" spans="2:11" s="1" customFormat="1" ht="15" customHeight="1">
      <c r="B108" s="300"/>
      <c r="C108" s="275" t="s">
        <v>360</v>
      </c>
      <c r="D108" s="275"/>
      <c r="E108" s="275"/>
      <c r="F108" s="298" t="s">
        <v>361</v>
      </c>
      <c r="G108" s="275"/>
      <c r="H108" s="275" t="s">
        <v>395</v>
      </c>
      <c r="I108" s="275" t="s">
        <v>357</v>
      </c>
      <c r="J108" s="275">
        <v>50</v>
      </c>
      <c r="K108" s="289"/>
    </row>
    <row r="109" spans="2:11" s="1" customFormat="1" ht="15" customHeight="1">
      <c r="B109" s="300"/>
      <c r="C109" s="275" t="s">
        <v>363</v>
      </c>
      <c r="D109" s="275"/>
      <c r="E109" s="275"/>
      <c r="F109" s="298" t="s">
        <v>355</v>
      </c>
      <c r="G109" s="275"/>
      <c r="H109" s="275" t="s">
        <v>395</v>
      </c>
      <c r="I109" s="275" t="s">
        <v>365</v>
      </c>
      <c r="J109" s="275"/>
      <c r="K109" s="289"/>
    </row>
    <row r="110" spans="2:11" s="1" customFormat="1" ht="15" customHeight="1">
      <c r="B110" s="300"/>
      <c r="C110" s="275" t="s">
        <v>374</v>
      </c>
      <c r="D110" s="275"/>
      <c r="E110" s="275"/>
      <c r="F110" s="298" t="s">
        <v>361</v>
      </c>
      <c r="G110" s="275"/>
      <c r="H110" s="275" t="s">
        <v>395</v>
      </c>
      <c r="I110" s="275" t="s">
        <v>357</v>
      </c>
      <c r="J110" s="275">
        <v>50</v>
      </c>
      <c r="K110" s="289"/>
    </row>
    <row r="111" spans="2:11" s="1" customFormat="1" ht="15" customHeight="1">
      <c r="B111" s="300"/>
      <c r="C111" s="275" t="s">
        <v>382</v>
      </c>
      <c r="D111" s="275"/>
      <c r="E111" s="275"/>
      <c r="F111" s="298" t="s">
        <v>361</v>
      </c>
      <c r="G111" s="275"/>
      <c r="H111" s="275" t="s">
        <v>395</v>
      </c>
      <c r="I111" s="275" t="s">
        <v>357</v>
      </c>
      <c r="J111" s="275">
        <v>50</v>
      </c>
      <c r="K111" s="289"/>
    </row>
    <row r="112" spans="2:11" s="1" customFormat="1" ht="15" customHeight="1">
      <c r="B112" s="300"/>
      <c r="C112" s="275" t="s">
        <v>380</v>
      </c>
      <c r="D112" s="275"/>
      <c r="E112" s="275"/>
      <c r="F112" s="298" t="s">
        <v>361</v>
      </c>
      <c r="G112" s="275"/>
      <c r="H112" s="275" t="s">
        <v>395</v>
      </c>
      <c r="I112" s="275" t="s">
        <v>357</v>
      </c>
      <c r="J112" s="275">
        <v>50</v>
      </c>
      <c r="K112" s="289"/>
    </row>
    <row r="113" spans="2:11" s="1" customFormat="1" ht="15" customHeight="1">
      <c r="B113" s="300"/>
      <c r="C113" s="275" t="s">
        <v>54</v>
      </c>
      <c r="D113" s="275"/>
      <c r="E113" s="275"/>
      <c r="F113" s="298" t="s">
        <v>355</v>
      </c>
      <c r="G113" s="275"/>
      <c r="H113" s="275" t="s">
        <v>396</v>
      </c>
      <c r="I113" s="275" t="s">
        <v>357</v>
      </c>
      <c r="J113" s="275">
        <v>20</v>
      </c>
      <c r="K113" s="289"/>
    </row>
    <row r="114" spans="2:11" s="1" customFormat="1" ht="15" customHeight="1">
      <c r="B114" s="300"/>
      <c r="C114" s="275" t="s">
        <v>397</v>
      </c>
      <c r="D114" s="275"/>
      <c r="E114" s="275"/>
      <c r="F114" s="298" t="s">
        <v>355</v>
      </c>
      <c r="G114" s="275"/>
      <c r="H114" s="275" t="s">
        <v>398</v>
      </c>
      <c r="I114" s="275" t="s">
        <v>357</v>
      </c>
      <c r="J114" s="275">
        <v>120</v>
      </c>
      <c r="K114" s="289"/>
    </row>
    <row r="115" spans="2:11" s="1" customFormat="1" ht="15" customHeight="1">
      <c r="B115" s="300"/>
      <c r="C115" s="275" t="s">
        <v>39</v>
      </c>
      <c r="D115" s="275"/>
      <c r="E115" s="275"/>
      <c r="F115" s="298" t="s">
        <v>355</v>
      </c>
      <c r="G115" s="275"/>
      <c r="H115" s="275" t="s">
        <v>399</v>
      </c>
      <c r="I115" s="275" t="s">
        <v>390</v>
      </c>
      <c r="J115" s="275"/>
      <c r="K115" s="289"/>
    </row>
    <row r="116" spans="2:11" s="1" customFormat="1" ht="15" customHeight="1">
      <c r="B116" s="300"/>
      <c r="C116" s="275" t="s">
        <v>49</v>
      </c>
      <c r="D116" s="275"/>
      <c r="E116" s="275"/>
      <c r="F116" s="298" t="s">
        <v>355</v>
      </c>
      <c r="G116" s="275"/>
      <c r="H116" s="275" t="s">
        <v>400</v>
      </c>
      <c r="I116" s="275" t="s">
        <v>390</v>
      </c>
      <c r="J116" s="275"/>
      <c r="K116" s="289"/>
    </row>
    <row r="117" spans="2:11" s="1" customFormat="1" ht="15" customHeight="1">
      <c r="B117" s="300"/>
      <c r="C117" s="275" t="s">
        <v>58</v>
      </c>
      <c r="D117" s="275"/>
      <c r="E117" s="275"/>
      <c r="F117" s="298" t="s">
        <v>355</v>
      </c>
      <c r="G117" s="275"/>
      <c r="H117" s="275" t="s">
        <v>401</v>
      </c>
      <c r="I117" s="275" t="s">
        <v>402</v>
      </c>
      <c r="J117" s="275"/>
      <c r="K117" s="289"/>
    </row>
    <row r="118" spans="2:11" s="1" customFormat="1" ht="15" customHeight="1">
      <c r="B118" s="303"/>
      <c r="C118" s="309"/>
      <c r="D118" s="309"/>
      <c r="E118" s="309"/>
      <c r="F118" s="309"/>
      <c r="G118" s="309"/>
      <c r="H118" s="309"/>
      <c r="I118" s="309"/>
      <c r="J118" s="309"/>
      <c r="K118" s="305"/>
    </row>
    <row r="119" spans="2:11" s="1" customFormat="1" ht="18.75" customHeight="1">
      <c r="B119" s="310"/>
      <c r="C119" s="311"/>
      <c r="D119" s="311"/>
      <c r="E119" s="311"/>
      <c r="F119" s="312"/>
      <c r="G119" s="311"/>
      <c r="H119" s="311"/>
      <c r="I119" s="311"/>
      <c r="J119" s="311"/>
      <c r="K119" s="310"/>
    </row>
    <row r="120" spans="2:11" s="1" customFormat="1" ht="18.75" customHeight="1"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</row>
    <row r="121" spans="2:11" s="1" customFormat="1" ht="7.5" customHeight="1">
      <c r="B121" s="313"/>
      <c r="C121" s="314"/>
      <c r="D121" s="314"/>
      <c r="E121" s="314"/>
      <c r="F121" s="314"/>
      <c r="G121" s="314"/>
      <c r="H121" s="314"/>
      <c r="I121" s="314"/>
      <c r="J121" s="314"/>
      <c r="K121" s="315"/>
    </row>
    <row r="122" spans="2:11" s="1" customFormat="1" ht="45" customHeight="1">
      <c r="B122" s="316"/>
      <c r="C122" s="266" t="s">
        <v>403</v>
      </c>
      <c r="D122" s="266"/>
      <c r="E122" s="266"/>
      <c r="F122" s="266"/>
      <c r="G122" s="266"/>
      <c r="H122" s="266"/>
      <c r="I122" s="266"/>
      <c r="J122" s="266"/>
      <c r="K122" s="317"/>
    </row>
    <row r="123" spans="2:11" s="1" customFormat="1" ht="17.25" customHeight="1">
      <c r="B123" s="318"/>
      <c r="C123" s="290" t="s">
        <v>349</v>
      </c>
      <c r="D123" s="290"/>
      <c r="E123" s="290"/>
      <c r="F123" s="290" t="s">
        <v>350</v>
      </c>
      <c r="G123" s="291"/>
      <c r="H123" s="290" t="s">
        <v>55</v>
      </c>
      <c r="I123" s="290" t="s">
        <v>58</v>
      </c>
      <c r="J123" s="290" t="s">
        <v>351</v>
      </c>
      <c r="K123" s="319"/>
    </row>
    <row r="124" spans="2:11" s="1" customFormat="1" ht="17.25" customHeight="1">
      <c r="B124" s="318"/>
      <c r="C124" s="292" t="s">
        <v>352</v>
      </c>
      <c r="D124" s="292"/>
      <c r="E124" s="292"/>
      <c r="F124" s="293" t="s">
        <v>353</v>
      </c>
      <c r="G124" s="294"/>
      <c r="H124" s="292"/>
      <c r="I124" s="292"/>
      <c r="J124" s="292" t="s">
        <v>354</v>
      </c>
      <c r="K124" s="319"/>
    </row>
    <row r="125" spans="2:11" s="1" customFormat="1" ht="5.25" customHeight="1">
      <c r="B125" s="320"/>
      <c r="C125" s="295"/>
      <c r="D125" s="295"/>
      <c r="E125" s="295"/>
      <c r="F125" s="295"/>
      <c r="G125" s="321"/>
      <c r="H125" s="295"/>
      <c r="I125" s="295"/>
      <c r="J125" s="295"/>
      <c r="K125" s="322"/>
    </row>
    <row r="126" spans="2:11" s="1" customFormat="1" ht="15" customHeight="1">
      <c r="B126" s="320"/>
      <c r="C126" s="275" t="s">
        <v>358</v>
      </c>
      <c r="D126" s="297"/>
      <c r="E126" s="297"/>
      <c r="F126" s="298" t="s">
        <v>355</v>
      </c>
      <c r="G126" s="275"/>
      <c r="H126" s="275" t="s">
        <v>395</v>
      </c>
      <c r="I126" s="275" t="s">
        <v>357</v>
      </c>
      <c r="J126" s="275">
        <v>120</v>
      </c>
      <c r="K126" s="323"/>
    </row>
    <row r="127" spans="2:11" s="1" customFormat="1" ht="15" customHeight="1">
      <c r="B127" s="320"/>
      <c r="C127" s="275" t="s">
        <v>404</v>
      </c>
      <c r="D127" s="275"/>
      <c r="E127" s="275"/>
      <c r="F127" s="298" t="s">
        <v>355</v>
      </c>
      <c r="G127" s="275"/>
      <c r="H127" s="275" t="s">
        <v>405</v>
      </c>
      <c r="I127" s="275" t="s">
        <v>357</v>
      </c>
      <c r="J127" s="275" t="s">
        <v>406</v>
      </c>
      <c r="K127" s="323"/>
    </row>
    <row r="128" spans="2:11" s="1" customFormat="1" ht="15" customHeight="1">
      <c r="B128" s="320"/>
      <c r="C128" s="275" t="s">
        <v>303</v>
      </c>
      <c r="D128" s="275"/>
      <c r="E128" s="275"/>
      <c r="F128" s="298" t="s">
        <v>355</v>
      </c>
      <c r="G128" s="275"/>
      <c r="H128" s="275" t="s">
        <v>407</v>
      </c>
      <c r="I128" s="275" t="s">
        <v>357</v>
      </c>
      <c r="J128" s="275" t="s">
        <v>406</v>
      </c>
      <c r="K128" s="323"/>
    </row>
    <row r="129" spans="2:11" s="1" customFormat="1" ht="15" customHeight="1">
      <c r="B129" s="320"/>
      <c r="C129" s="275" t="s">
        <v>366</v>
      </c>
      <c r="D129" s="275"/>
      <c r="E129" s="275"/>
      <c r="F129" s="298" t="s">
        <v>361</v>
      </c>
      <c r="G129" s="275"/>
      <c r="H129" s="275" t="s">
        <v>367</v>
      </c>
      <c r="I129" s="275" t="s">
        <v>357</v>
      </c>
      <c r="J129" s="275">
        <v>15</v>
      </c>
      <c r="K129" s="323"/>
    </row>
    <row r="130" spans="2:11" s="1" customFormat="1" ht="15" customHeight="1">
      <c r="B130" s="320"/>
      <c r="C130" s="301" t="s">
        <v>368</v>
      </c>
      <c r="D130" s="301"/>
      <c r="E130" s="301"/>
      <c r="F130" s="302" t="s">
        <v>361</v>
      </c>
      <c r="G130" s="301"/>
      <c r="H130" s="301" t="s">
        <v>369</v>
      </c>
      <c r="I130" s="301" t="s">
        <v>357</v>
      </c>
      <c r="J130" s="301">
        <v>15</v>
      </c>
      <c r="K130" s="323"/>
    </row>
    <row r="131" spans="2:11" s="1" customFormat="1" ht="15" customHeight="1">
      <c r="B131" s="320"/>
      <c r="C131" s="301" t="s">
        <v>370</v>
      </c>
      <c r="D131" s="301"/>
      <c r="E131" s="301"/>
      <c r="F131" s="302" t="s">
        <v>361</v>
      </c>
      <c r="G131" s="301"/>
      <c r="H131" s="301" t="s">
        <v>371</v>
      </c>
      <c r="I131" s="301" t="s">
        <v>357</v>
      </c>
      <c r="J131" s="301">
        <v>20</v>
      </c>
      <c r="K131" s="323"/>
    </row>
    <row r="132" spans="2:11" s="1" customFormat="1" ht="15" customHeight="1">
      <c r="B132" s="320"/>
      <c r="C132" s="301" t="s">
        <v>372</v>
      </c>
      <c r="D132" s="301"/>
      <c r="E132" s="301"/>
      <c r="F132" s="302" t="s">
        <v>361</v>
      </c>
      <c r="G132" s="301"/>
      <c r="H132" s="301" t="s">
        <v>373</v>
      </c>
      <c r="I132" s="301" t="s">
        <v>357</v>
      </c>
      <c r="J132" s="301">
        <v>20</v>
      </c>
      <c r="K132" s="323"/>
    </row>
    <row r="133" spans="2:11" s="1" customFormat="1" ht="15" customHeight="1">
      <c r="B133" s="320"/>
      <c r="C133" s="275" t="s">
        <v>360</v>
      </c>
      <c r="D133" s="275"/>
      <c r="E133" s="275"/>
      <c r="F133" s="298" t="s">
        <v>361</v>
      </c>
      <c r="G133" s="275"/>
      <c r="H133" s="275" t="s">
        <v>395</v>
      </c>
      <c r="I133" s="275" t="s">
        <v>357</v>
      </c>
      <c r="J133" s="275">
        <v>50</v>
      </c>
      <c r="K133" s="323"/>
    </row>
    <row r="134" spans="2:11" s="1" customFormat="1" ht="15" customHeight="1">
      <c r="B134" s="320"/>
      <c r="C134" s="275" t="s">
        <v>374</v>
      </c>
      <c r="D134" s="275"/>
      <c r="E134" s="275"/>
      <c r="F134" s="298" t="s">
        <v>361</v>
      </c>
      <c r="G134" s="275"/>
      <c r="H134" s="275" t="s">
        <v>395</v>
      </c>
      <c r="I134" s="275" t="s">
        <v>357</v>
      </c>
      <c r="J134" s="275">
        <v>50</v>
      </c>
      <c r="K134" s="323"/>
    </row>
    <row r="135" spans="2:11" s="1" customFormat="1" ht="15" customHeight="1">
      <c r="B135" s="320"/>
      <c r="C135" s="275" t="s">
        <v>380</v>
      </c>
      <c r="D135" s="275"/>
      <c r="E135" s="275"/>
      <c r="F135" s="298" t="s">
        <v>361</v>
      </c>
      <c r="G135" s="275"/>
      <c r="H135" s="275" t="s">
        <v>395</v>
      </c>
      <c r="I135" s="275" t="s">
        <v>357</v>
      </c>
      <c r="J135" s="275">
        <v>50</v>
      </c>
      <c r="K135" s="323"/>
    </row>
    <row r="136" spans="2:11" s="1" customFormat="1" ht="15" customHeight="1">
      <c r="B136" s="320"/>
      <c r="C136" s="275" t="s">
        <v>382</v>
      </c>
      <c r="D136" s="275"/>
      <c r="E136" s="275"/>
      <c r="F136" s="298" t="s">
        <v>361</v>
      </c>
      <c r="G136" s="275"/>
      <c r="H136" s="275" t="s">
        <v>395</v>
      </c>
      <c r="I136" s="275" t="s">
        <v>357</v>
      </c>
      <c r="J136" s="275">
        <v>50</v>
      </c>
      <c r="K136" s="323"/>
    </row>
    <row r="137" spans="2:11" s="1" customFormat="1" ht="15" customHeight="1">
      <c r="B137" s="320"/>
      <c r="C137" s="275" t="s">
        <v>383</v>
      </c>
      <c r="D137" s="275"/>
      <c r="E137" s="275"/>
      <c r="F137" s="298" t="s">
        <v>361</v>
      </c>
      <c r="G137" s="275"/>
      <c r="H137" s="275" t="s">
        <v>408</v>
      </c>
      <c r="I137" s="275" t="s">
        <v>357</v>
      </c>
      <c r="J137" s="275">
        <v>255</v>
      </c>
      <c r="K137" s="323"/>
    </row>
    <row r="138" spans="2:11" s="1" customFormat="1" ht="15" customHeight="1">
      <c r="B138" s="320"/>
      <c r="C138" s="275" t="s">
        <v>385</v>
      </c>
      <c r="D138" s="275"/>
      <c r="E138" s="275"/>
      <c r="F138" s="298" t="s">
        <v>355</v>
      </c>
      <c r="G138" s="275"/>
      <c r="H138" s="275" t="s">
        <v>409</v>
      </c>
      <c r="I138" s="275" t="s">
        <v>387</v>
      </c>
      <c r="J138" s="275"/>
      <c r="K138" s="323"/>
    </row>
    <row r="139" spans="2:11" s="1" customFormat="1" ht="15" customHeight="1">
      <c r="B139" s="320"/>
      <c r="C139" s="275" t="s">
        <v>388</v>
      </c>
      <c r="D139" s="275"/>
      <c r="E139" s="275"/>
      <c r="F139" s="298" t="s">
        <v>355</v>
      </c>
      <c r="G139" s="275"/>
      <c r="H139" s="275" t="s">
        <v>410</v>
      </c>
      <c r="I139" s="275" t="s">
        <v>390</v>
      </c>
      <c r="J139" s="275"/>
      <c r="K139" s="323"/>
    </row>
    <row r="140" spans="2:11" s="1" customFormat="1" ht="15" customHeight="1">
      <c r="B140" s="320"/>
      <c r="C140" s="275" t="s">
        <v>391</v>
      </c>
      <c r="D140" s="275"/>
      <c r="E140" s="275"/>
      <c r="F140" s="298" t="s">
        <v>355</v>
      </c>
      <c r="G140" s="275"/>
      <c r="H140" s="275" t="s">
        <v>391</v>
      </c>
      <c r="I140" s="275" t="s">
        <v>390</v>
      </c>
      <c r="J140" s="275"/>
      <c r="K140" s="323"/>
    </row>
    <row r="141" spans="2:11" s="1" customFormat="1" ht="15" customHeight="1">
      <c r="B141" s="320"/>
      <c r="C141" s="275" t="s">
        <v>39</v>
      </c>
      <c r="D141" s="275"/>
      <c r="E141" s="275"/>
      <c r="F141" s="298" t="s">
        <v>355</v>
      </c>
      <c r="G141" s="275"/>
      <c r="H141" s="275" t="s">
        <v>411</v>
      </c>
      <c r="I141" s="275" t="s">
        <v>390</v>
      </c>
      <c r="J141" s="275"/>
      <c r="K141" s="323"/>
    </row>
    <row r="142" spans="2:11" s="1" customFormat="1" ht="15" customHeight="1">
      <c r="B142" s="320"/>
      <c r="C142" s="275" t="s">
        <v>412</v>
      </c>
      <c r="D142" s="275"/>
      <c r="E142" s="275"/>
      <c r="F142" s="298" t="s">
        <v>355</v>
      </c>
      <c r="G142" s="275"/>
      <c r="H142" s="275" t="s">
        <v>413</v>
      </c>
      <c r="I142" s="275" t="s">
        <v>390</v>
      </c>
      <c r="J142" s="275"/>
      <c r="K142" s="323"/>
    </row>
    <row r="143" spans="2:11" s="1" customFormat="1" ht="15" customHeight="1">
      <c r="B143" s="324"/>
      <c r="C143" s="325"/>
      <c r="D143" s="325"/>
      <c r="E143" s="325"/>
      <c r="F143" s="325"/>
      <c r="G143" s="325"/>
      <c r="H143" s="325"/>
      <c r="I143" s="325"/>
      <c r="J143" s="325"/>
      <c r="K143" s="326"/>
    </row>
    <row r="144" spans="2:11" s="1" customFormat="1" ht="18.75" customHeight="1">
      <c r="B144" s="311"/>
      <c r="C144" s="311"/>
      <c r="D144" s="311"/>
      <c r="E144" s="311"/>
      <c r="F144" s="312"/>
      <c r="G144" s="311"/>
      <c r="H144" s="311"/>
      <c r="I144" s="311"/>
      <c r="J144" s="311"/>
      <c r="K144" s="311"/>
    </row>
    <row r="145" spans="2:11" s="1" customFormat="1" ht="18.75" customHeight="1">
      <c r="B145" s="283"/>
      <c r="C145" s="283"/>
      <c r="D145" s="283"/>
      <c r="E145" s="283"/>
      <c r="F145" s="283"/>
      <c r="G145" s="283"/>
      <c r="H145" s="283"/>
      <c r="I145" s="283"/>
      <c r="J145" s="283"/>
      <c r="K145" s="283"/>
    </row>
    <row r="146" spans="2:11" s="1" customFormat="1" ht="7.5" customHeight="1">
      <c r="B146" s="284"/>
      <c r="C146" s="285"/>
      <c r="D146" s="285"/>
      <c r="E146" s="285"/>
      <c r="F146" s="285"/>
      <c r="G146" s="285"/>
      <c r="H146" s="285"/>
      <c r="I146" s="285"/>
      <c r="J146" s="285"/>
      <c r="K146" s="286"/>
    </row>
    <row r="147" spans="2:11" s="1" customFormat="1" ht="45" customHeight="1">
      <c r="B147" s="287"/>
      <c r="C147" s="288" t="s">
        <v>414</v>
      </c>
      <c r="D147" s="288"/>
      <c r="E147" s="288"/>
      <c r="F147" s="288"/>
      <c r="G147" s="288"/>
      <c r="H147" s="288"/>
      <c r="I147" s="288"/>
      <c r="J147" s="288"/>
      <c r="K147" s="289"/>
    </row>
    <row r="148" spans="2:11" s="1" customFormat="1" ht="17.25" customHeight="1">
      <c r="B148" s="287"/>
      <c r="C148" s="290" t="s">
        <v>349</v>
      </c>
      <c r="D148" s="290"/>
      <c r="E148" s="290"/>
      <c r="F148" s="290" t="s">
        <v>350</v>
      </c>
      <c r="G148" s="291"/>
      <c r="H148" s="290" t="s">
        <v>55</v>
      </c>
      <c r="I148" s="290" t="s">
        <v>58</v>
      </c>
      <c r="J148" s="290" t="s">
        <v>351</v>
      </c>
      <c r="K148" s="289"/>
    </row>
    <row r="149" spans="2:11" s="1" customFormat="1" ht="17.25" customHeight="1">
      <c r="B149" s="287"/>
      <c r="C149" s="292" t="s">
        <v>352</v>
      </c>
      <c r="D149" s="292"/>
      <c r="E149" s="292"/>
      <c r="F149" s="293" t="s">
        <v>353</v>
      </c>
      <c r="G149" s="294"/>
      <c r="H149" s="292"/>
      <c r="I149" s="292"/>
      <c r="J149" s="292" t="s">
        <v>354</v>
      </c>
      <c r="K149" s="289"/>
    </row>
    <row r="150" spans="2:11" s="1" customFormat="1" ht="5.25" customHeight="1">
      <c r="B150" s="300"/>
      <c r="C150" s="295"/>
      <c r="D150" s="295"/>
      <c r="E150" s="295"/>
      <c r="F150" s="295"/>
      <c r="G150" s="296"/>
      <c r="H150" s="295"/>
      <c r="I150" s="295"/>
      <c r="J150" s="295"/>
      <c r="K150" s="323"/>
    </row>
    <row r="151" spans="2:11" s="1" customFormat="1" ht="15" customHeight="1">
      <c r="B151" s="300"/>
      <c r="C151" s="327" t="s">
        <v>358</v>
      </c>
      <c r="D151" s="275"/>
      <c r="E151" s="275"/>
      <c r="F151" s="328" t="s">
        <v>355</v>
      </c>
      <c r="G151" s="275"/>
      <c r="H151" s="327" t="s">
        <v>395</v>
      </c>
      <c r="I151" s="327" t="s">
        <v>357</v>
      </c>
      <c r="J151" s="327">
        <v>120</v>
      </c>
      <c r="K151" s="323"/>
    </row>
    <row r="152" spans="2:11" s="1" customFormat="1" ht="15" customHeight="1">
      <c r="B152" s="300"/>
      <c r="C152" s="327" t="s">
        <v>404</v>
      </c>
      <c r="D152" s="275"/>
      <c r="E152" s="275"/>
      <c r="F152" s="328" t="s">
        <v>355</v>
      </c>
      <c r="G152" s="275"/>
      <c r="H152" s="327" t="s">
        <v>415</v>
      </c>
      <c r="I152" s="327" t="s">
        <v>357</v>
      </c>
      <c r="J152" s="327" t="s">
        <v>406</v>
      </c>
      <c r="K152" s="323"/>
    </row>
    <row r="153" spans="2:11" s="1" customFormat="1" ht="15" customHeight="1">
      <c r="B153" s="300"/>
      <c r="C153" s="327" t="s">
        <v>303</v>
      </c>
      <c r="D153" s="275"/>
      <c r="E153" s="275"/>
      <c r="F153" s="328" t="s">
        <v>355</v>
      </c>
      <c r="G153" s="275"/>
      <c r="H153" s="327" t="s">
        <v>416</v>
      </c>
      <c r="I153" s="327" t="s">
        <v>357</v>
      </c>
      <c r="J153" s="327" t="s">
        <v>406</v>
      </c>
      <c r="K153" s="323"/>
    </row>
    <row r="154" spans="2:11" s="1" customFormat="1" ht="15" customHeight="1">
      <c r="B154" s="300"/>
      <c r="C154" s="327" t="s">
        <v>360</v>
      </c>
      <c r="D154" s="275"/>
      <c r="E154" s="275"/>
      <c r="F154" s="328" t="s">
        <v>361</v>
      </c>
      <c r="G154" s="275"/>
      <c r="H154" s="327" t="s">
        <v>395</v>
      </c>
      <c r="I154" s="327" t="s">
        <v>357</v>
      </c>
      <c r="J154" s="327">
        <v>50</v>
      </c>
      <c r="K154" s="323"/>
    </row>
    <row r="155" spans="2:11" s="1" customFormat="1" ht="15" customHeight="1">
      <c r="B155" s="300"/>
      <c r="C155" s="327" t="s">
        <v>363</v>
      </c>
      <c r="D155" s="275"/>
      <c r="E155" s="275"/>
      <c r="F155" s="328" t="s">
        <v>355</v>
      </c>
      <c r="G155" s="275"/>
      <c r="H155" s="327" t="s">
        <v>395</v>
      </c>
      <c r="I155" s="327" t="s">
        <v>365</v>
      </c>
      <c r="J155" s="327"/>
      <c r="K155" s="323"/>
    </row>
    <row r="156" spans="2:11" s="1" customFormat="1" ht="15" customHeight="1">
      <c r="B156" s="300"/>
      <c r="C156" s="327" t="s">
        <v>374</v>
      </c>
      <c r="D156" s="275"/>
      <c r="E156" s="275"/>
      <c r="F156" s="328" t="s">
        <v>361</v>
      </c>
      <c r="G156" s="275"/>
      <c r="H156" s="327" t="s">
        <v>395</v>
      </c>
      <c r="I156" s="327" t="s">
        <v>357</v>
      </c>
      <c r="J156" s="327">
        <v>50</v>
      </c>
      <c r="K156" s="323"/>
    </row>
    <row r="157" spans="2:11" s="1" customFormat="1" ht="15" customHeight="1">
      <c r="B157" s="300"/>
      <c r="C157" s="327" t="s">
        <v>382</v>
      </c>
      <c r="D157" s="275"/>
      <c r="E157" s="275"/>
      <c r="F157" s="328" t="s">
        <v>361</v>
      </c>
      <c r="G157" s="275"/>
      <c r="H157" s="327" t="s">
        <v>395</v>
      </c>
      <c r="I157" s="327" t="s">
        <v>357</v>
      </c>
      <c r="J157" s="327">
        <v>50</v>
      </c>
      <c r="K157" s="323"/>
    </row>
    <row r="158" spans="2:11" s="1" customFormat="1" ht="15" customHeight="1">
      <c r="B158" s="300"/>
      <c r="C158" s="327" t="s">
        <v>380</v>
      </c>
      <c r="D158" s="275"/>
      <c r="E158" s="275"/>
      <c r="F158" s="328" t="s">
        <v>361</v>
      </c>
      <c r="G158" s="275"/>
      <c r="H158" s="327" t="s">
        <v>395</v>
      </c>
      <c r="I158" s="327" t="s">
        <v>357</v>
      </c>
      <c r="J158" s="327">
        <v>50</v>
      </c>
      <c r="K158" s="323"/>
    </row>
    <row r="159" spans="2:11" s="1" customFormat="1" ht="15" customHeight="1">
      <c r="B159" s="300"/>
      <c r="C159" s="327" t="s">
        <v>91</v>
      </c>
      <c r="D159" s="275"/>
      <c r="E159" s="275"/>
      <c r="F159" s="328" t="s">
        <v>355</v>
      </c>
      <c r="G159" s="275"/>
      <c r="H159" s="327" t="s">
        <v>417</v>
      </c>
      <c r="I159" s="327" t="s">
        <v>357</v>
      </c>
      <c r="J159" s="327" t="s">
        <v>418</v>
      </c>
      <c r="K159" s="323"/>
    </row>
    <row r="160" spans="2:11" s="1" customFormat="1" ht="15" customHeight="1">
      <c r="B160" s="300"/>
      <c r="C160" s="327" t="s">
        <v>419</v>
      </c>
      <c r="D160" s="275"/>
      <c r="E160" s="275"/>
      <c r="F160" s="328" t="s">
        <v>355</v>
      </c>
      <c r="G160" s="275"/>
      <c r="H160" s="327" t="s">
        <v>420</v>
      </c>
      <c r="I160" s="327" t="s">
        <v>390</v>
      </c>
      <c r="J160" s="327"/>
      <c r="K160" s="323"/>
    </row>
    <row r="161" spans="2:11" s="1" customFormat="1" ht="15" customHeight="1">
      <c r="B161" s="329"/>
      <c r="C161" s="309"/>
      <c r="D161" s="309"/>
      <c r="E161" s="309"/>
      <c r="F161" s="309"/>
      <c r="G161" s="309"/>
      <c r="H161" s="309"/>
      <c r="I161" s="309"/>
      <c r="J161" s="309"/>
      <c r="K161" s="330"/>
    </row>
    <row r="162" spans="2:11" s="1" customFormat="1" ht="18.75" customHeight="1">
      <c r="B162" s="311"/>
      <c r="C162" s="321"/>
      <c r="D162" s="321"/>
      <c r="E162" s="321"/>
      <c r="F162" s="331"/>
      <c r="G162" s="321"/>
      <c r="H162" s="321"/>
      <c r="I162" s="321"/>
      <c r="J162" s="321"/>
      <c r="K162" s="311"/>
    </row>
    <row r="163" spans="2:11" s="1" customFormat="1" ht="18.75" customHeight="1">
      <c r="B163" s="283"/>
      <c r="C163" s="283"/>
      <c r="D163" s="283"/>
      <c r="E163" s="283"/>
      <c r="F163" s="283"/>
      <c r="G163" s="283"/>
      <c r="H163" s="283"/>
      <c r="I163" s="283"/>
      <c r="J163" s="283"/>
      <c r="K163" s="283"/>
    </row>
    <row r="164" spans="2:11" s="1" customFormat="1" ht="7.5" customHeight="1">
      <c r="B164" s="262"/>
      <c r="C164" s="263"/>
      <c r="D164" s="263"/>
      <c r="E164" s="263"/>
      <c r="F164" s="263"/>
      <c r="G164" s="263"/>
      <c r="H164" s="263"/>
      <c r="I164" s="263"/>
      <c r="J164" s="263"/>
      <c r="K164" s="264"/>
    </row>
    <row r="165" spans="2:11" s="1" customFormat="1" ht="45" customHeight="1">
      <c r="B165" s="265"/>
      <c r="C165" s="266" t="s">
        <v>421</v>
      </c>
      <c r="D165" s="266"/>
      <c r="E165" s="266"/>
      <c r="F165" s="266"/>
      <c r="G165" s="266"/>
      <c r="H165" s="266"/>
      <c r="I165" s="266"/>
      <c r="J165" s="266"/>
      <c r="K165" s="267"/>
    </row>
    <row r="166" spans="2:11" s="1" customFormat="1" ht="17.25" customHeight="1">
      <c r="B166" s="265"/>
      <c r="C166" s="290" t="s">
        <v>349</v>
      </c>
      <c r="D166" s="290"/>
      <c r="E166" s="290"/>
      <c r="F166" s="290" t="s">
        <v>350</v>
      </c>
      <c r="G166" s="332"/>
      <c r="H166" s="333" t="s">
        <v>55</v>
      </c>
      <c r="I166" s="333" t="s">
        <v>58</v>
      </c>
      <c r="J166" s="290" t="s">
        <v>351</v>
      </c>
      <c r="K166" s="267"/>
    </row>
    <row r="167" spans="2:11" s="1" customFormat="1" ht="17.25" customHeight="1">
      <c r="B167" s="268"/>
      <c r="C167" s="292" t="s">
        <v>352</v>
      </c>
      <c r="D167" s="292"/>
      <c r="E167" s="292"/>
      <c r="F167" s="293" t="s">
        <v>353</v>
      </c>
      <c r="G167" s="334"/>
      <c r="H167" s="335"/>
      <c r="I167" s="335"/>
      <c r="J167" s="292" t="s">
        <v>354</v>
      </c>
      <c r="K167" s="270"/>
    </row>
    <row r="168" spans="2:11" s="1" customFormat="1" ht="5.25" customHeight="1">
      <c r="B168" s="300"/>
      <c r="C168" s="295"/>
      <c r="D168" s="295"/>
      <c r="E168" s="295"/>
      <c r="F168" s="295"/>
      <c r="G168" s="296"/>
      <c r="H168" s="295"/>
      <c r="I168" s="295"/>
      <c r="J168" s="295"/>
      <c r="K168" s="323"/>
    </row>
    <row r="169" spans="2:11" s="1" customFormat="1" ht="15" customHeight="1">
      <c r="B169" s="300"/>
      <c r="C169" s="275" t="s">
        <v>358</v>
      </c>
      <c r="D169" s="275"/>
      <c r="E169" s="275"/>
      <c r="F169" s="298" t="s">
        <v>355</v>
      </c>
      <c r="G169" s="275"/>
      <c r="H169" s="275" t="s">
        <v>395</v>
      </c>
      <c r="I169" s="275" t="s">
        <v>357</v>
      </c>
      <c r="J169" s="275">
        <v>120</v>
      </c>
      <c r="K169" s="323"/>
    </row>
    <row r="170" spans="2:11" s="1" customFormat="1" ht="15" customHeight="1">
      <c r="B170" s="300"/>
      <c r="C170" s="275" t="s">
        <v>404</v>
      </c>
      <c r="D170" s="275"/>
      <c r="E170" s="275"/>
      <c r="F170" s="298" t="s">
        <v>355</v>
      </c>
      <c r="G170" s="275"/>
      <c r="H170" s="275" t="s">
        <v>405</v>
      </c>
      <c r="I170" s="275" t="s">
        <v>357</v>
      </c>
      <c r="J170" s="275" t="s">
        <v>406</v>
      </c>
      <c r="K170" s="323"/>
    </row>
    <row r="171" spans="2:11" s="1" customFormat="1" ht="15" customHeight="1">
      <c r="B171" s="300"/>
      <c r="C171" s="275" t="s">
        <v>303</v>
      </c>
      <c r="D171" s="275"/>
      <c r="E171" s="275"/>
      <c r="F171" s="298" t="s">
        <v>355</v>
      </c>
      <c r="G171" s="275"/>
      <c r="H171" s="275" t="s">
        <v>422</v>
      </c>
      <c r="I171" s="275" t="s">
        <v>357</v>
      </c>
      <c r="J171" s="275" t="s">
        <v>406</v>
      </c>
      <c r="K171" s="323"/>
    </row>
    <row r="172" spans="2:11" s="1" customFormat="1" ht="15" customHeight="1">
      <c r="B172" s="300"/>
      <c r="C172" s="275" t="s">
        <v>360</v>
      </c>
      <c r="D172" s="275"/>
      <c r="E172" s="275"/>
      <c r="F172" s="298" t="s">
        <v>361</v>
      </c>
      <c r="G172" s="275"/>
      <c r="H172" s="275" t="s">
        <v>422</v>
      </c>
      <c r="I172" s="275" t="s">
        <v>357</v>
      </c>
      <c r="J172" s="275">
        <v>50</v>
      </c>
      <c r="K172" s="323"/>
    </row>
    <row r="173" spans="2:11" s="1" customFormat="1" ht="15" customHeight="1">
      <c r="B173" s="300"/>
      <c r="C173" s="275" t="s">
        <v>363</v>
      </c>
      <c r="D173" s="275"/>
      <c r="E173" s="275"/>
      <c r="F173" s="298" t="s">
        <v>355</v>
      </c>
      <c r="G173" s="275"/>
      <c r="H173" s="275" t="s">
        <v>422</v>
      </c>
      <c r="I173" s="275" t="s">
        <v>365</v>
      </c>
      <c r="J173" s="275"/>
      <c r="K173" s="323"/>
    </row>
    <row r="174" spans="2:11" s="1" customFormat="1" ht="15" customHeight="1">
      <c r="B174" s="300"/>
      <c r="C174" s="275" t="s">
        <v>374</v>
      </c>
      <c r="D174" s="275"/>
      <c r="E174" s="275"/>
      <c r="F174" s="298" t="s">
        <v>361</v>
      </c>
      <c r="G174" s="275"/>
      <c r="H174" s="275" t="s">
        <v>422</v>
      </c>
      <c r="I174" s="275" t="s">
        <v>357</v>
      </c>
      <c r="J174" s="275">
        <v>50</v>
      </c>
      <c r="K174" s="323"/>
    </row>
    <row r="175" spans="2:11" s="1" customFormat="1" ht="15" customHeight="1">
      <c r="B175" s="300"/>
      <c r="C175" s="275" t="s">
        <v>382</v>
      </c>
      <c r="D175" s="275"/>
      <c r="E175" s="275"/>
      <c r="F175" s="298" t="s">
        <v>361</v>
      </c>
      <c r="G175" s="275"/>
      <c r="H175" s="275" t="s">
        <v>422</v>
      </c>
      <c r="I175" s="275" t="s">
        <v>357</v>
      </c>
      <c r="J175" s="275">
        <v>50</v>
      </c>
      <c r="K175" s="323"/>
    </row>
    <row r="176" spans="2:11" s="1" customFormat="1" ht="15" customHeight="1">
      <c r="B176" s="300"/>
      <c r="C176" s="275" t="s">
        <v>380</v>
      </c>
      <c r="D176" s="275"/>
      <c r="E176" s="275"/>
      <c r="F176" s="298" t="s">
        <v>361</v>
      </c>
      <c r="G176" s="275"/>
      <c r="H176" s="275" t="s">
        <v>422</v>
      </c>
      <c r="I176" s="275" t="s">
        <v>357</v>
      </c>
      <c r="J176" s="275">
        <v>50</v>
      </c>
      <c r="K176" s="323"/>
    </row>
    <row r="177" spans="2:11" s="1" customFormat="1" ht="15" customHeight="1">
      <c r="B177" s="300"/>
      <c r="C177" s="275" t="s">
        <v>97</v>
      </c>
      <c r="D177" s="275"/>
      <c r="E177" s="275"/>
      <c r="F177" s="298" t="s">
        <v>355</v>
      </c>
      <c r="G177" s="275"/>
      <c r="H177" s="275" t="s">
        <v>423</v>
      </c>
      <c r="I177" s="275" t="s">
        <v>424</v>
      </c>
      <c r="J177" s="275"/>
      <c r="K177" s="323"/>
    </row>
    <row r="178" spans="2:11" s="1" customFormat="1" ht="15" customHeight="1">
      <c r="B178" s="300"/>
      <c r="C178" s="275" t="s">
        <v>58</v>
      </c>
      <c r="D178" s="275"/>
      <c r="E178" s="275"/>
      <c r="F178" s="298" t="s">
        <v>355</v>
      </c>
      <c r="G178" s="275"/>
      <c r="H178" s="275" t="s">
        <v>425</v>
      </c>
      <c r="I178" s="275" t="s">
        <v>426</v>
      </c>
      <c r="J178" s="275">
        <v>1</v>
      </c>
      <c r="K178" s="323"/>
    </row>
    <row r="179" spans="2:11" s="1" customFormat="1" ht="15" customHeight="1">
      <c r="B179" s="300"/>
      <c r="C179" s="275" t="s">
        <v>54</v>
      </c>
      <c r="D179" s="275"/>
      <c r="E179" s="275"/>
      <c r="F179" s="298" t="s">
        <v>355</v>
      </c>
      <c r="G179" s="275"/>
      <c r="H179" s="275" t="s">
        <v>427</v>
      </c>
      <c r="I179" s="275" t="s">
        <v>357</v>
      </c>
      <c r="J179" s="275">
        <v>20</v>
      </c>
      <c r="K179" s="323"/>
    </row>
    <row r="180" spans="2:11" s="1" customFormat="1" ht="15" customHeight="1">
      <c r="B180" s="300"/>
      <c r="C180" s="275" t="s">
        <v>55</v>
      </c>
      <c r="D180" s="275"/>
      <c r="E180" s="275"/>
      <c r="F180" s="298" t="s">
        <v>355</v>
      </c>
      <c r="G180" s="275"/>
      <c r="H180" s="275" t="s">
        <v>428</v>
      </c>
      <c r="I180" s="275" t="s">
        <v>357</v>
      </c>
      <c r="J180" s="275">
        <v>255</v>
      </c>
      <c r="K180" s="323"/>
    </row>
    <row r="181" spans="2:11" s="1" customFormat="1" ht="15" customHeight="1">
      <c r="B181" s="300"/>
      <c r="C181" s="275" t="s">
        <v>98</v>
      </c>
      <c r="D181" s="275"/>
      <c r="E181" s="275"/>
      <c r="F181" s="298" t="s">
        <v>355</v>
      </c>
      <c r="G181" s="275"/>
      <c r="H181" s="275" t="s">
        <v>319</v>
      </c>
      <c r="I181" s="275" t="s">
        <v>357</v>
      </c>
      <c r="J181" s="275">
        <v>10</v>
      </c>
      <c r="K181" s="323"/>
    </row>
    <row r="182" spans="2:11" s="1" customFormat="1" ht="15" customHeight="1">
      <c r="B182" s="300"/>
      <c r="C182" s="275" t="s">
        <v>99</v>
      </c>
      <c r="D182" s="275"/>
      <c r="E182" s="275"/>
      <c r="F182" s="298" t="s">
        <v>355</v>
      </c>
      <c r="G182" s="275"/>
      <c r="H182" s="275" t="s">
        <v>429</v>
      </c>
      <c r="I182" s="275" t="s">
        <v>390</v>
      </c>
      <c r="J182" s="275"/>
      <c r="K182" s="323"/>
    </row>
    <row r="183" spans="2:11" s="1" customFormat="1" ht="15" customHeight="1">
      <c r="B183" s="300"/>
      <c r="C183" s="275" t="s">
        <v>430</v>
      </c>
      <c r="D183" s="275"/>
      <c r="E183" s="275"/>
      <c r="F183" s="298" t="s">
        <v>355</v>
      </c>
      <c r="G183" s="275"/>
      <c r="H183" s="275" t="s">
        <v>431</v>
      </c>
      <c r="I183" s="275" t="s">
        <v>390</v>
      </c>
      <c r="J183" s="275"/>
      <c r="K183" s="323"/>
    </row>
    <row r="184" spans="2:11" s="1" customFormat="1" ht="15" customHeight="1">
      <c r="B184" s="300"/>
      <c r="C184" s="275" t="s">
        <v>419</v>
      </c>
      <c r="D184" s="275"/>
      <c r="E184" s="275"/>
      <c r="F184" s="298" t="s">
        <v>355</v>
      </c>
      <c r="G184" s="275"/>
      <c r="H184" s="275" t="s">
        <v>432</v>
      </c>
      <c r="I184" s="275" t="s">
        <v>390</v>
      </c>
      <c r="J184" s="275"/>
      <c r="K184" s="323"/>
    </row>
    <row r="185" spans="2:11" s="1" customFormat="1" ht="15" customHeight="1">
      <c r="B185" s="300"/>
      <c r="C185" s="275" t="s">
        <v>101</v>
      </c>
      <c r="D185" s="275"/>
      <c r="E185" s="275"/>
      <c r="F185" s="298" t="s">
        <v>361</v>
      </c>
      <c r="G185" s="275"/>
      <c r="H185" s="275" t="s">
        <v>433</v>
      </c>
      <c r="I185" s="275" t="s">
        <v>357</v>
      </c>
      <c r="J185" s="275">
        <v>50</v>
      </c>
      <c r="K185" s="323"/>
    </row>
    <row r="186" spans="2:11" s="1" customFormat="1" ht="15" customHeight="1">
      <c r="B186" s="300"/>
      <c r="C186" s="275" t="s">
        <v>434</v>
      </c>
      <c r="D186" s="275"/>
      <c r="E186" s="275"/>
      <c r="F186" s="298" t="s">
        <v>361</v>
      </c>
      <c r="G186" s="275"/>
      <c r="H186" s="275" t="s">
        <v>435</v>
      </c>
      <c r="I186" s="275" t="s">
        <v>436</v>
      </c>
      <c r="J186" s="275"/>
      <c r="K186" s="323"/>
    </row>
    <row r="187" spans="2:11" s="1" customFormat="1" ht="15" customHeight="1">
      <c r="B187" s="300"/>
      <c r="C187" s="275" t="s">
        <v>437</v>
      </c>
      <c r="D187" s="275"/>
      <c r="E187" s="275"/>
      <c r="F187" s="298" t="s">
        <v>361</v>
      </c>
      <c r="G187" s="275"/>
      <c r="H187" s="275" t="s">
        <v>438</v>
      </c>
      <c r="I187" s="275" t="s">
        <v>436</v>
      </c>
      <c r="J187" s="275"/>
      <c r="K187" s="323"/>
    </row>
    <row r="188" spans="2:11" s="1" customFormat="1" ht="15" customHeight="1">
      <c r="B188" s="300"/>
      <c r="C188" s="275" t="s">
        <v>439</v>
      </c>
      <c r="D188" s="275"/>
      <c r="E188" s="275"/>
      <c r="F188" s="298" t="s">
        <v>361</v>
      </c>
      <c r="G188" s="275"/>
      <c r="H188" s="275" t="s">
        <v>440</v>
      </c>
      <c r="I188" s="275" t="s">
        <v>436</v>
      </c>
      <c r="J188" s="275"/>
      <c r="K188" s="323"/>
    </row>
    <row r="189" spans="2:11" s="1" customFormat="1" ht="15" customHeight="1">
      <c r="B189" s="300"/>
      <c r="C189" s="336" t="s">
        <v>441</v>
      </c>
      <c r="D189" s="275"/>
      <c r="E189" s="275"/>
      <c r="F189" s="298" t="s">
        <v>361</v>
      </c>
      <c r="G189" s="275"/>
      <c r="H189" s="275" t="s">
        <v>442</v>
      </c>
      <c r="I189" s="275" t="s">
        <v>443</v>
      </c>
      <c r="J189" s="337" t="s">
        <v>444</v>
      </c>
      <c r="K189" s="323"/>
    </row>
    <row r="190" spans="2:11" s="1" customFormat="1" ht="15" customHeight="1">
      <c r="B190" s="300"/>
      <c r="C190" s="336" t="s">
        <v>43</v>
      </c>
      <c r="D190" s="275"/>
      <c r="E190" s="275"/>
      <c r="F190" s="298" t="s">
        <v>355</v>
      </c>
      <c r="G190" s="275"/>
      <c r="H190" s="272" t="s">
        <v>445</v>
      </c>
      <c r="I190" s="275" t="s">
        <v>446</v>
      </c>
      <c r="J190" s="275"/>
      <c r="K190" s="323"/>
    </row>
    <row r="191" spans="2:11" s="1" customFormat="1" ht="15" customHeight="1">
      <c r="B191" s="300"/>
      <c r="C191" s="336" t="s">
        <v>447</v>
      </c>
      <c r="D191" s="275"/>
      <c r="E191" s="275"/>
      <c r="F191" s="298" t="s">
        <v>355</v>
      </c>
      <c r="G191" s="275"/>
      <c r="H191" s="275" t="s">
        <v>448</v>
      </c>
      <c r="I191" s="275" t="s">
        <v>390</v>
      </c>
      <c r="J191" s="275"/>
      <c r="K191" s="323"/>
    </row>
    <row r="192" spans="2:11" s="1" customFormat="1" ht="15" customHeight="1">
      <c r="B192" s="300"/>
      <c r="C192" s="336" t="s">
        <v>449</v>
      </c>
      <c r="D192" s="275"/>
      <c r="E192" s="275"/>
      <c r="F192" s="298" t="s">
        <v>355</v>
      </c>
      <c r="G192" s="275"/>
      <c r="H192" s="275" t="s">
        <v>450</v>
      </c>
      <c r="I192" s="275" t="s">
        <v>390</v>
      </c>
      <c r="J192" s="275"/>
      <c r="K192" s="323"/>
    </row>
    <row r="193" spans="2:11" s="1" customFormat="1" ht="15" customHeight="1">
      <c r="B193" s="300"/>
      <c r="C193" s="336" t="s">
        <v>451</v>
      </c>
      <c r="D193" s="275"/>
      <c r="E193" s="275"/>
      <c r="F193" s="298" t="s">
        <v>361</v>
      </c>
      <c r="G193" s="275"/>
      <c r="H193" s="275" t="s">
        <v>452</v>
      </c>
      <c r="I193" s="275" t="s">
        <v>390</v>
      </c>
      <c r="J193" s="275"/>
      <c r="K193" s="323"/>
    </row>
    <row r="194" spans="2:11" s="1" customFormat="1" ht="15" customHeight="1">
      <c r="B194" s="329"/>
      <c r="C194" s="338"/>
      <c r="D194" s="309"/>
      <c r="E194" s="309"/>
      <c r="F194" s="309"/>
      <c r="G194" s="309"/>
      <c r="H194" s="309"/>
      <c r="I194" s="309"/>
      <c r="J194" s="309"/>
      <c r="K194" s="330"/>
    </row>
    <row r="195" spans="2:11" s="1" customFormat="1" ht="18.75" customHeight="1">
      <c r="B195" s="311"/>
      <c r="C195" s="321"/>
      <c r="D195" s="321"/>
      <c r="E195" s="321"/>
      <c r="F195" s="331"/>
      <c r="G195" s="321"/>
      <c r="H195" s="321"/>
      <c r="I195" s="321"/>
      <c r="J195" s="321"/>
      <c r="K195" s="311"/>
    </row>
    <row r="196" spans="2:11" s="1" customFormat="1" ht="18.75" customHeight="1">
      <c r="B196" s="311"/>
      <c r="C196" s="321"/>
      <c r="D196" s="321"/>
      <c r="E196" s="321"/>
      <c r="F196" s="331"/>
      <c r="G196" s="321"/>
      <c r="H196" s="321"/>
      <c r="I196" s="321"/>
      <c r="J196" s="321"/>
      <c r="K196" s="311"/>
    </row>
    <row r="197" spans="2:11" s="1" customFormat="1" ht="18.75" customHeight="1">
      <c r="B197" s="283"/>
      <c r="C197" s="283"/>
      <c r="D197" s="283"/>
      <c r="E197" s="283"/>
      <c r="F197" s="283"/>
      <c r="G197" s="283"/>
      <c r="H197" s="283"/>
      <c r="I197" s="283"/>
      <c r="J197" s="283"/>
      <c r="K197" s="283"/>
    </row>
    <row r="198" spans="2:11" s="1" customFormat="1" ht="13.5">
      <c r="B198" s="262"/>
      <c r="C198" s="263"/>
      <c r="D198" s="263"/>
      <c r="E198" s="263"/>
      <c r="F198" s="263"/>
      <c r="G198" s="263"/>
      <c r="H198" s="263"/>
      <c r="I198" s="263"/>
      <c r="J198" s="263"/>
      <c r="K198" s="264"/>
    </row>
    <row r="199" spans="2:11" s="1" customFormat="1" ht="21">
      <c r="B199" s="265"/>
      <c r="C199" s="266" t="s">
        <v>453</v>
      </c>
      <c r="D199" s="266"/>
      <c r="E199" s="266"/>
      <c r="F199" s="266"/>
      <c r="G199" s="266"/>
      <c r="H199" s="266"/>
      <c r="I199" s="266"/>
      <c r="J199" s="266"/>
      <c r="K199" s="267"/>
    </row>
    <row r="200" spans="2:11" s="1" customFormat="1" ht="25.5" customHeight="1">
      <c r="B200" s="265"/>
      <c r="C200" s="339" t="s">
        <v>454</v>
      </c>
      <c r="D200" s="339"/>
      <c r="E200" s="339"/>
      <c r="F200" s="339" t="s">
        <v>455</v>
      </c>
      <c r="G200" s="340"/>
      <c r="H200" s="339" t="s">
        <v>456</v>
      </c>
      <c r="I200" s="339"/>
      <c r="J200" s="339"/>
      <c r="K200" s="267"/>
    </row>
    <row r="201" spans="2:11" s="1" customFormat="1" ht="5.25" customHeight="1">
      <c r="B201" s="300"/>
      <c r="C201" s="295"/>
      <c r="D201" s="295"/>
      <c r="E201" s="295"/>
      <c r="F201" s="295"/>
      <c r="G201" s="321"/>
      <c r="H201" s="295"/>
      <c r="I201" s="295"/>
      <c r="J201" s="295"/>
      <c r="K201" s="323"/>
    </row>
    <row r="202" spans="2:11" s="1" customFormat="1" ht="15" customHeight="1">
      <c r="B202" s="300"/>
      <c r="C202" s="275" t="s">
        <v>446</v>
      </c>
      <c r="D202" s="275"/>
      <c r="E202" s="275"/>
      <c r="F202" s="298" t="s">
        <v>44</v>
      </c>
      <c r="G202" s="275"/>
      <c r="H202" s="275" t="s">
        <v>457</v>
      </c>
      <c r="I202" s="275"/>
      <c r="J202" s="275"/>
      <c r="K202" s="323"/>
    </row>
    <row r="203" spans="2:11" s="1" customFormat="1" ht="15" customHeight="1">
      <c r="B203" s="300"/>
      <c r="C203" s="275"/>
      <c r="D203" s="275"/>
      <c r="E203" s="275"/>
      <c r="F203" s="298" t="s">
        <v>45</v>
      </c>
      <c r="G203" s="275"/>
      <c r="H203" s="275" t="s">
        <v>458</v>
      </c>
      <c r="I203" s="275"/>
      <c r="J203" s="275"/>
      <c r="K203" s="323"/>
    </row>
    <row r="204" spans="2:11" s="1" customFormat="1" ht="15" customHeight="1">
      <c r="B204" s="300"/>
      <c r="C204" s="275"/>
      <c r="D204" s="275"/>
      <c r="E204" s="275"/>
      <c r="F204" s="298" t="s">
        <v>48</v>
      </c>
      <c r="G204" s="275"/>
      <c r="H204" s="275" t="s">
        <v>459</v>
      </c>
      <c r="I204" s="275"/>
      <c r="J204" s="275"/>
      <c r="K204" s="323"/>
    </row>
    <row r="205" spans="2:11" s="1" customFormat="1" ht="15" customHeight="1">
      <c r="B205" s="300"/>
      <c r="C205" s="275"/>
      <c r="D205" s="275"/>
      <c r="E205" s="275"/>
      <c r="F205" s="298" t="s">
        <v>46</v>
      </c>
      <c r="G205" s="275"/>
      <c r="H205" s="275" t="s">
        <v>460</v>
      </c>
      <c r="I205" s="275"/>
      <c r="J205" s="275"/>
      <c r="K205" s="323"/>
    </row>
    <row r="206" spans="2:11" s="1" customFormat="1" ht="15" customHeight="1">
      <c r="B206" s="300"/>
      <c r="C206" s="275"/>
      <c r="D206" s="275"/>
      <c r="E206" s="275"/>
      <c r="F206" s="298" t="s">
        <v>47</v>
      </c>
      <c r="G206" s="275"/>
      <c r="H206" s="275" t="s">
        <v>461</v>
      </c>
      <c r="I206" s="275"/>
      <c r="J206" s="275"/>
      <c r="K206" s="323"/>
    </row>
    <row r="207" spans="2:11" s="1" customFormat="1" ht="15" customHeight="1">
      <c r="B207" s="300"/>
      <c r="C207" s="275"/>
      <c r="D207" s="275"/>
      <c r="E207" s="275"/>
      <c r="F207" s="298"/>
      <c r="G207" s="275"/>
      <c r="H207" s="275"/>
      <c r="I207" s="275"/>
      <c r="J207" s="275"/>
      <c r="K207" s="323"/>
    </row>
    <row r="208" spans="2:11" s="1" customFormat="1" ht="15" customHeight="1">
      <c r="B208" s="300"/>
      <c r="C208" s="275" t="s">
        <v>402</v>
      </c>
      <c r="D208" s="275"/>
      <c r="E208" s="275"/>
      <c r="F208" s="298" t="s">
        <v>80</v>
      </c>
      <c r="G208" s="275"/>
      <c r="H208" s="275" t="s">
        <v>462</v>
      </c>
      <c r="I208" s="275"/>
      <c r="J208" s="275"/>
      <c r="K208" s="323"/>
    </row>
    <row r="209" spans="2:11" s="1" customFormat="1" ht="15" customHeight="1">
      <c r="B209" s="300"/>
      <c r="C209" s="275"/>
      <c r="D209" s="275"/>
      <c r="E209" s="275"/>
      <c r="F209" s="298" t="s">
        <v>299</v>
      </c>
      <c r="G209" s="275"/>
      <c r="H209" s="275" t="s">
        <v>300</v>
      </c>
      <c r="I209" s="275"/>
      <c r="J209" s="275"/>
      <c r="K209" s="323"/>
    </row>
    <row r="210" spans="2:11" s="1" customFormat="1" ht="15" customHeight="1">
      <c r="B210" s="300"/>
      <c r="C210" s="275"/>
      <c r="D210" s="275"/>
      <c r="E210" s="275"/>
      <c r="F210" s="298" t="s">
        <v>297</v>
      </c>
      <c r="G210" s="275"/>
      <c r="H210" s="275" t="s">
        <v>463</v>
      </c>
      <c r="I210" s="275"/>
      <c r="J210" s="275"/>
      <c r="K210" s="323"/>
    </row>
    <row r="211" spans="2:11" s="1" customFormat="1" ht="15" customHeight="1">
      <c r="B211" s="341"/>
      <c r="C211" s="275"/>
      <c r="D211" s="275"/>
      <c r="E211" s="275"/>
      <c r="F211" s="298" t="s">
        <v>83</v>
      </c>
      <c r="G211" s="336"/>
      <c r="H211" s="327" t="s">
        <v>84</v>
      </c>
      <c r="I211" s="327"/>
      <c r="J211" s="327"/>
      <c r="K211" s="342"/>
    </row>
    <row r="212" spans="2:11" s="1" customFormat="1" ht="15" customHeight="1">
      <c r="B212" s="341"/>
      <c r="C212" s="275"/>
      <c r="D212" s="275"/>
      <c r="E212" s="275"/>
      <c r="F212" s="298" t="s">
        <v>301</v>
      </c>
      <c r="G212" s="336"/>
      <c r="H212" s="327" t="s">
        <v>270</v>
      </c>
      <c r="I212" s="327"/>
      <c r="J212" s="327"/>
      <c r="K212" s="342"/>
    </row>
    <row r="213" spans="2:11" s="1" customFormat="1" ht="15" customHeight="1">
      <c r="B213" s="341"/>
      <c r="C213" s="275"/>
      <c r="D213" s="275"/>
      <c r="E213" s="275"/>
      <c r="F213" s="298"/>
      <c r="G213" s="336"/>
      <c r="H213" s="327"/>
      <c r="I213" s="327"/>
      <c r="J213" s="327"/>
      <c r="K213" s="342"/>
    </row>
    <row r="214" spans="2:11" s="1" customFormat="1" ht="15" customHeight="1">
      <c r="B214" s="341"/>
      <c r="C214" s="275" t="s">
        <v>426</v>
      </c>
      <c r="D214" s="275"/>
      <c r="E214" s="275"/>
      <c r="F214" s="298">
        <v>1</v>
      </c>
      <c r="G214" s="336"/>
      <c r="H214" s="327" t="s">
        <v>464</v>
      </c>
      <c r="I214" s="327"/>
      <c r="J214" s="327"/>
      <c r="K214" s="342"/>
    </row>
    <row r="215" spans="2:11" s="1" customFormat="1" ht="15" customHeight="1">
      <c r="B215" s="341"/>
      <c r="C215" s="275"/>
      <c r="D215" s="275"/>
      <c r="E215" s="275"/>
      <c r="F215" s="298">
        <v>2</v>
      </c>
      <c r="G215" s="336"/>
      <c r="H215" s="327" t="s">
        <v>465</v>
      </c>
      <c r="I215" s="327"/>
      <c r="J215" s="327"/>
      <c r="K215" s="342"/>
    </row>
    <row r="216" spans="2:11" s="1" customFormat="1" ht="15" customHeight="1">
      <c r="B216" s="341"/>
      <c r="C216" s="275"/>
      <c r="D216" s="275"/>
      <c r="E216" s="275"/>
      <c r="F216" s="298">
        <v>3</v>
      </c>
      <c r="G216" s="336"/>
      <c r="H216" s="327" t="s">
        <v>466</v>
      </c>
      <c r="I216" s="327"/>
      <c r="J216" s="327"/>
      <c r="K216" s="342"/>
    </row>
    <row r="217" spans="2:11" s="1" customFormat="1" ht="15" customHeight="1">
      <c r="B217" s="341"/>
      <c r="C217" s="275"/>
      <c r="D217" s="275"/>
      <c r="E217" s="275"/>
      <c r="F217" s="298">
        <v>4</v>
      </c>
      <c r="G217" s="336"/>
      <c r="H217" s="327" t="s">
        <v>467</v>
      </c>
      <c r="I217" s="327"/>
      <c r="J217" s="327"/>
      <c r="K217" s="342"/>
    </row>
    <row r="218" spans="2:11" s="1" customFormat="1" ht="12.75" customHeight="1">
      <c r="B218" s="343"/>
      <c r="C218" s="344"/>
      <c r="D218" s="344"/>
      <c r="E218" s="344"/>
      <c r="F218" s="344"/>
      <c r="G218" s="344"/>
      <c r="H218" s="344"/>
      <c r="I218" s="344"/>
      <c r="J218" s="344"/>
      <c r="K218" s="34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2021-09-15T11:21:01Z</dcterms:created>
  <dcterms:modified xsi:type="dcterms:W3CDTF">2021-09-15T11:21:03Z</dcterms:modified>
  <cp:category/>
  <cp:version/>
  <cp:contentType/>
  <cp:contentStatus/>
</cp:coreProperties>
</file>